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3705" windowWidth="13065" windowHeight="8505" tabRatio="848" activeTab="1"/>
  </bookViews>
  <sheets>
    <sheet name="１表総括表（市町村計）" sheetId="1" r:id="rId1"/>
    <sheet name="内訳（納税義務者）○" sheetId="2" r:id="rId2"/>
    <sheet name="内訳（地積等１）○" sheetId="3" r:id="rId3"/>
    <sheet name="内訳（地積等２）○" sheetId="4" r:id="rId4"/>
  </sheets>
  <definedNames>
    <definedName name="_xlnm.Print_Area" localSheetId="0">'１表総括表（市町村計）'!$A$1:$S$33</definedName>
    <definedName name="_xlnm.Print_Area" localSheetId="2">'内訳（地積等１）○'!$A$1:$IM$48</definedName>
    <definedName name="_xlnm.Print_Area" localSheetId="3">'内訳（地積等２）○'!$B$1:$AM$48</definedName>
    <definedName name="_xlnm.Print_Area" localSheetId="1">'内訳（納税義務者）○'!$A$1:$K$48</definedName>
  </definedNames>
  <calcPr fullCalcOnLoad="1"/>
</workbook>
</file>

<file path=xl/sharedStrings.xml><?xml version="1.0" encoding="utf-8"?>
<sst xmlns="http://schemas.openxmlformats.org/spreadsheetml/2006/main" count="662" uniqueCount="148">
  <si>
    <t>納税義務者数</t>
  </si>
  <si>
    <t>非課税地積
（イ）　（㎡）</t>
  </si>
  <si>
    <t>評価総地積
（ロ）　（㎡）</t>
  </si>
  <si>
    <t>法定免税点
未満のもの
（ロ）（人）</t>
  </si>
  <si>
    <t>総数
（イ）（人）</t>
  </si>
  <si>
    <t>法定免税点
以上のもの
(ｲ)-(ﾛ)(ﾊ)（人）</t>
  </si>
  <si>
    <t>平均価格</t>
  </si>
  <si>
    <t>　　　　　　　　　　　　　　区　分
地　目　</t>
  </si>
  <si>
    <t>一般田</t>
  </si>
  <si>
    <t>介在田・市街化区域田</t>
  </si>
  <si>
    <t>一般畑</t>
  </si>
  <si>
    <t>介在畑・市街化区域畑</t>
  </si>
  <si>
    <t>小規模住宅用地</t>
  </si>
  <si>
    <t>一般住宅用地</t>
  </si>
  <si>
    <t>商業地等（非住宅用地）</t>
  </si>
  <si>
    <t>計</t>
  </si>
  <si>
    <t>塩田</t>
  </si>
  <si>
    <t>鉱泉地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</si>
  <si>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</si>
  <si>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</si>
  <si>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</si>
  <si>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</si>
  <si>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</si>
  <si>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</si>
  <si>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</si>
  <si>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その他の雑種地</t>
  </si>
  <si>
    <t>その他</t>
  </si>
  <si>
    <t>合計</t>
  </si>
  <si>
    <t>田</t>
  </si>
  <si>
    <t>畑</t>
  </si>
  <si>
    <t>宅地</t>
  </si>
  <si>
    <t>山林</t>
  </si>
  <si>
    <t>雑種地</t>
  </si>
  <si>
    <t>総額
（ニ）　（千円）</t>
  </si>
  <si>
    <t>地                  積</t>
  </si>
  <si>
    <t>決      定      価      格</t>
  </si>
  <si>
    <t>筆                    数</t>
  </si>
  <si>
    <t>番号</t>
  </si>
  <si>
    <t>　　　　　　 区分
市町村名</t>
  </si>
  <si>
    <t>　　　　　      区分
市町村名</t>
  </si>
  <si>
    <t>地積</t>
  </si>
  <si>
    <t>決定価格</t>
  </si>
  <si>
    <t>（ロ）の内免税点
以上のもの
（ハ）　（㎡）</t>
  </si>
  <si>
    <t>（ニ）の内免税点
以上のもの
（ホ）　（千円）</t>
  </si>
  <si>
    <t>【町村計】</t>
  </si>
  <si>
    <t>【市町村計】</t>
  </si>
  <si>
    <t>筆数</t>
  </si>
  <si>
    <t>評価総筆数
（ロ）</t>
  </si>
  <si>
    <t>非課税地筆数（イ）</t>
  </si>
  <si>
    <t>鉄軌道用地</t>
  </si>
  <si>
    <t>単体利用</t>
  </si>
  <si>
    <t>複合利用</t>
  </si>
  <si>
    <t>計</t>
  </si>
  <si>
    <t>非課税地筆数
（イ）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</si>
  <si>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</si>
  <si>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</si>
  <si>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</si>
  <si>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</si>
  <si>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</si>
  <si>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</si>
  <si>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</si>
  <si>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</si>
  <si>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</si>
  <si>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</si>
  <si>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</si>
  <si>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</si>
  <si>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</si>
  <si>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</si>
  <si>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</si>
  <si>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</si>
  <si>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</si>
  <si>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</si>
  <si>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</si>
  <si>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</si>
  <si>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</si>
  <si>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</si>
  <si>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</si>
  <si>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</si>
  <si>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</si>
  <si>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</si>
  <si>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</si>
  <si>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</si>
  <si>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</si>
  <si>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</si>
  <si>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</si>
  <si>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</si>
  <si>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</si>
  <si>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</si>
  <si>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</si>
  <si>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</si>
  <si>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</si>
  <si>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</si>
  <si>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</si>
  <si>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</si>
  <si>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</si>
  <si>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１　一般田</t>
  </si>
  <si>
    <t>２　介在田・市街化区域田</t>
  </si>
  <si>
    <t>３　一般畑</t>
  </si>
  <si>
    <t>４　介在畑・市街化区域畑</t>
  </si>
  <si>
    <t>５　小規模住宅用地</t>
  </si>
  <si>
    <t>６　一般住宅用地</t>
  </si>
  <si>
    <t>７　住宅用地以外の宅地</t>
  </si>
  <si>
    <t>８　宅地　計</t>
  </si>
  <si>
    <t>９　塩田</t>
  </si>
  <si>
    <t>10　鉱泉地</t>
  </si>
  <si>
    <t>11　池沼</t>
  </si>
  <si>
    <t>12　一般山林</t>
  </si>
  <si>
    <t>13　介在山林</t>
  </si>
  <si>
    <t>14　牧場</t>
  </si>
  <si>
    <t>15　原野</t>
  </si>
  <si>
    <t>16　ゴルフ場の用地</t>
  </si>
  <si>
    <t>17　遊園地等の用地</t>
  </si>
  <si>
    <t>18　鉄軌道用地（単体利用）</t>
  </si>
  <si>
    <t>19　鉄軌道用地（複合利用）</t>
  </si>
  <si>
    <t>20　その他の雑種地</t>
  </si>
  <si>
    <t>21　その他</t>
  </si>
  <si>
    <t>22　合計</t>
  </si>
  <si>
    <t>【市部計】</t>
  </si>
  <si>
    <t>Ⅰ　市町村合計（総括表）</t>
  </si>
  <si>
    <t>Ⅱ　納税義務者数に関する調（市町村内訳）</t>
  </si>
  <si>
    <t>Ⅲ　地目別地積・決定価格・課税標準額等（市町村内訳）　</t>
  </si>
  <si>
    <t>課税標準額</t>
  </si>
  <si>
    <t>課税標準額</t>
  </si>
  <si>
    <t>総額
（ヘ）　（千円）</t>
  </si>
  <si>
    <t>（ヘ）の内免税点
以上のもの
（ト）　（千円）</t>
  </si>
  <si>
    <t>法定免税点
以上のもの
（ハ）　（㎡）</t>
  </si>
  <si>
    <t>増減
(ニ)-(ヘ)/(ヘ)
（％）</t>
  </si>
  <si>
    <t>増減
(ト)-(リ)/(リ)
（％）</t>
  </si>
  <si>
    <t>非課税地筆数（ヌ）</t>
  </si>
  <si>
    <t>評価総筆数
（ル）</t>
  </si>
  <si>
    <t>法定免税点
以上のもの
（イ）</t>
  </si>
  <si>
    <t>（ニ）/（ロ）
（円/㎡）</t>
  </si>
  <si>
    <t>増減
（ニ）（人）</t>
  </si>
  <si>
    <t>非課税地積
（イ）　（㎡）(1)列</t>
  </si>
  <si>
    <t>評価総地積
（ロ）　（㎡）（2）列</t>
  </si>
  <si>
    <t>（ロ）の内免税点
以上のもの
（ハ）　（㎡）（４）列</t>
  </si>
  <si>
    <t>合計（個人＋法人）</t>
  </si>
  <si>
    <t>個人</t>
  </si>
  <si>
    <t>法人</t>
  </si>
  <si>
    <t>H29総数
（イ）（人）</t>
  </si>
  <si>
    <t>H28総数
（ニ）（人）</t>
  </si>
  <si>
    <t>H29総額
（ニ）　（千円）</t>
  </si>
  <si>
    <t>H29法定免税点
以上のもの
（ホ）　（千円）</t>
  </si>
  <si>
    <t>H29総額
（ト）　（千円）</t>
  </si>
  <si>
    <t>H29法定免税点
以上のもの
（チ）　（千円）</t>
  </si>
  <si>
    <t>H28総額
（リ）　（千円）</t>
  </si>
  <si>
    <t>H28総額
(へ) (千円)</t>
  </si>
  <si>
    <t>平成29年度土地に関する概要調書報告書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</si>
</sst>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-* #,##0_-;\-* #,##0_-;_-* &quot;-&quot;_-;_-@_-"/>
    <numFmt numFmtId="178" formatCode="0.0%"/>
    <numFmt numFmtId="179" formatCode="#,##0.0;[Red]\-#,##0.0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38" fontId="2" fillId="0" borderId="0" xfId="48" applyFont="1" applyAlignment="1">
      <alignment horizontal="right" vertical="distributed"/>
    </xf>
    <xf numFmtId="38" fontId="2" fillId="0" borderId="0" xfId="48" applyFont="1" applyAlignment="1">
      <alignment horizontal="center" vertical="distributed"/>
    </xf>
    <xf numFmtId="38" fontId="2" fillId="0" borderId="0" xfId="48" applyFont="1" applyBorder="1" applyAlignment="1">
      <alignment horizontal="center" vertical="distributed"/>
    </xf>
    <xf numFmtId="38" fontId="5" fillId="0" borderId="0" xfId="48" applyFont="1" applyAlignment="1">
      <alignment vertical="center"/>
    </xf>
    <xf numFmtId="38" fontId="2" fillId="0" borderId="0" xfId="0" applyNumberFormat="1" applyFont="1" applyAlignment="1">
      <alignment horizontal="center" vertical="distributed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distributed"/>
    </xf>
    <xf numFmtId="38" fontId="2" fillId="0" borderId="0" xfId="0" applyNumberFormat="1" applyFont="1" applyFill="1" applyAlignment="1">
      <alignment horizontal="right" vertical="distributed"/>
    </xf>
    <xf numFmtId="0" fontId="2" fillId="0" borderId="0" xfId="0" applyFont="1" applyFill="1" applyAlignment="1">
      <alignment horizontal="right" vertical="distributed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38" fontId="4" fillId="0" borderId="11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38" fontId="4" fillId="0" borderId="12" xfId="48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38" fontId="4" fillId="0" borderId="14" xfId="48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38" fontId="4" fillId="0" borderId="15" xfId="48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48" applyFont="1" applyFill="1" applyAlignment="1">
      <alignment vertical="center"/>
    </xf>
    <xf numFmtId="38" fontId="4" fillId="0" borderId="16" xfId="48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38" fontId="4" fillId="33" borderId="10" xfId="48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distributed" vertical="center"/>
    </xf>
    <xf numFmtId="38" fontId="4" fillId="33" borderId="10" xfId="0" applyNumberFormat="1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distributed" vertical="center"/>
    </xf>
    <xf numFmtId="38" fontId="4" fillId="34" borderId="21" xfId="0" applyNumberFormat="1" applyFont="1" applyFill="1" applyBorder="1" applyAlignment="1">
      <alignment vertical="center"/>
    </xf>
    <xf numFmtId="38" fontId="4" fillId="34" borderId="0" xfId="0" applyNumberFormat="1" applyFont="1" applyFill="1" applyAlignment="1">
      <alignment vertical="center"/>
    </xf>
    <xf numFmtId="0" fontId="4" fillId="34" borderId="0" xfId="0" applyFont="1" applyFill="1" applyAlignment="1">
      <alignment vertical="center"/>
    </xf>
    <xf numFmtId="38" fontId="7" fillId="0" borderId="0" xfId="48" applyFont="1" applyAlignment="1">
      <alignment vertical="center"/>
    </xf>
    <xf numFmtId="0" fontId="8" fillId="0" borderId="0" xfId="0" applyFont="1" applyFill="1" applyAlignment="1">
      <alignment vertical="center"/>
    </xf>
    <xf numFmtId="0" fontId="4" fillId="34" borderId="10" xfId="0" applyFont="1" applyFill="1" applyBorder="1" applyAlignment="1">
      <alignment horizontal="distributed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2" fillId="34" borderId="10" xfId="48" applyFont="1" applyFill="1" applyBorder="1" applyAlignment="1">
      <alignment horizontal="center" vertical="distributed" wrapText="1"/>
    </xf>
    <xf numFmtId="38" fontId="2" fillId="34" borderId="10" xfId="48" applyFont="1" applyFill="1" applyBorder="1" applyAlignment="1">
      <alignment horizontal="center" vertical="distributed"/>
    </xf>
    <xf numFmtId="38" fontId="10" fillId="0" borderId="10" xfId="48" applyFont="1" applyBorder="1" applyAlignment="1">
      <alignment horizontal="right" vertical="distributed"/>
    </xf>
    <xf numFmtId="178" fontId="10" fillId="0" borderId="10" xfId="48" applyNumberFormat="1" applyFont="1" applyBorder="1" applyAlignment="1">
      <alignment horizontal="right" vertical="distributed"/>
    </xf>
    <xf numFmtId="38" fontId="10" fillId="35" borderId="10" xfId="48" applyFont="1" applyFill="1" applyBorder="1" applyAlignment="1">
      <alignment horizontal="right" vertical="distributed"/>
    </xf>
    <xf numFmtId="38" fontId="9" fillId="0" borderId="0" xfId="48" applyFont="1" applyAlignment="1">
      <alignment vertical="center"/>
    </xf>
    <xf numFmtId="38" fontId="2" fillId="34" borderId="22" xfId="48" applyFont="1" applyFill="1" applyBorder="1" applyAlignment="1">
      <alignment horizontal="center" vertical="distributed"/>
    </xf>
    <xf numFmtId="38" fontId="2" fillId="34" borderId="23" xfId="48" applyFont="1" applyFill="1" applyBorder="1" applyAlignment="1">
      <alignment horizontal="center" vertical="distributed"/>
    </xf>
    <xf numFmtId="178" fontId="2" fillId="0" borderId="10" xfId="48" applyNumberFormat="1" applyFont="1" applyBorder="1" applyAlignment="1">
      <alignment horizontal="right" vertical="distributed"/>
    </xf>
    <xf numFmtId="38" fontId="10" fillId="36" borderId="10" xfId="48" applyFont="1" applyFill="1" applyBorder="1" applyAlignment="1">
      <alignment horizontal="right" vertical="distributed"/>
    </xf>
    <xf numFmtId="178" fontId="10" fillId="36" borderId="10" xfId="48" applyNumberFormat="1" applyFont="1" applyFill="1" applyBorder="1" applyAlignment="1">
      <alignment horizontal="right" vertical="distributed"/>
    </xf>
    <xf numFmtId="38" fontId="2" fillId="0" borderId="21" xfId="48" applyFont="1" applyFill="1" applyBorder="1" applyAlignment="1">
      <alignment horizontal="right" vertical="distributed"/>
    </xf>
    <xf numFmtId="38" fontId="10" fillId="0" borderId="10" xfId="48" applyFont="1" applyFill="1" applyBorder="1" applyAlignment="1">
      <alignment horizontal="right" vertical="distributed"/>
    </xf>
    <xf numFmtId="38" fontId="2" fillId="0" borderId="0" xfId="0" applyNumberFormat="1" applyFont="1" applyFill="1" applyAlignment="1">
      <alignment vertical="center"/>
    </xf>
    <xf numFmtId="38" fontId="4" fillId="0" borderId="10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38" fontId="2" fillId="0" borderId="17" xfId="48" applyFont="1" applyBorder="1" applyAlignment="1">
      <alignment horizontal="distributed" vertical="distributed"/>
    </xf>
    <xf numFmtId="38" fontId="2" fillId="0" borderId="24" xfId="48" applyFont="1" applyBorder="1" applyAlignment="1">
      <alignment horizontal="distributed" vertical="distributed"/>
    </xf>
    <xf numFmtId="38" fontId="2" fillId="0" borderId="18" xfId="48" applyFont="1" applyBorder="1" applyAlignment="1">
      <alignment horizontal="distributed" vertical="distributed"/>
    </xf>
    <xf numFmtId="38" fontId="2" fillId="34" borderId="17" xfId="48" applyFont="1" applyFill="1" applyBorder="1" applyAlignment="1">
      <alignment horizontal="center" vertical="distributed"/>
    </xf>
    <xf numFmtId="38" fontId="2" fillId="34" borderId="24" xfId="48" applyFont="1" applyFill="1" applyBorder="1" applyAlignment="1">
      <alignment horizontal="center" vertical="distributed"/>
    </xf>
    <xf numFmtId="38" fontId="9" fillId="0" borderId="0" xfId="48" applyFont="1" applyAlignment="1" quotePrefix="1">
      <alignment horizontal="center" vertical="center"/>
    </xf>
    <xf numFmtId="38" fontId="2" fillId="34" borderId="18" xfId="48" applyFont="1" applyFill="1" applyBorder="1" applyAlignment="1">
      <alignment horizontal="center" vertical="distributed"/>
    </xf>
    <xf numFmtId="38" fontId="2" fillId="34" borderId="25" xfId="48" applyFont="1" applyFill="1" applyBorder="1" applyAlignment="1">
      <alignment horizontal="center" vertical="center" wrapText="1"/>
    </xf>
    <xf numFmtId="38" fontId="2" fillId="34" borderId="21" xfId="48" applyFont="1" applyFill="1" applyBorder="1" applyAlignment="1">
      <alignment horizontal="center" vertical="center" wrapText="1"/>
    </xf>
    <xf numFmtId="38" fontId="5" fillId="34" borderId="26" xfId="48" applyFont="1" applyFill="1" applyBorder="1" applyAlignment="1">
      <alignment horizontal="center" vertical="center"/>
    </xf>
    <xf numFmtId="38" fontId="5" fillId="34" borderId="27" xfId="48" applyFont="1" applyFill="1" applyBorder="1" applyAlignment="1">
      <alignment horizontal="center" vertical="center"/>
    </xf>
    <xf numFmtId="38" fontId="5" fillId="34" borderId="28" xfId="48" applyFont="1" applyFill="1" applyBorder="1" applyAlignment="1">
      <alignment horizontal="center" vertical="center"/>
    </xf>
    <xf numFmtId="38" fontId="5" fillId="34" borderId="29" xfId="48" applyFont="1" applyFill="1" applyBorder="1" applyAlignment="1">
      <alignment horizontal="center" vertical="center"/>
    </xf>
    <xf numFmtId="38" fontId="5" fillId="34" borderId="30" xfId="48" applyFont="1" applyFill="1" applyBorder="1" applyAlignment="1">
      <alignment horizontal="center" vertical="center"/>
    </xf>
    <xf numFmtId="38" fontId="5" fillId="34" borderId="31" xfId="48" applyFont="1" applyFill="1" applyBorder="1" applyAlignment="1">
      <alignment horizontal="center" vertical="center"/>
    </xf>
    <xf numFmtId="38" fontId="2" fillId="34" borderId="32" xfId="48" applyFont="1" applyFill="1" applyBorder="1" applyAlignment="1">
      <alignment horizontal="center" vertical="center" wrapText="1"/>
    </xf>
    <xf numFmtId="38" fontId="2" fillId="34" borderId="19" xfId="48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distributed" vertical="distributed"/>
    </xf>
    <xf numFmtId="0" fontId="2" fillId="0" borderId="10" xfId="0" applyFont="1" applyFill="1" applyBorder="1" applyAlignment="1">
      <alignment horizontal="distributed" vertical="center" textRotation="255"/>
    </xf>
    <xf numFmtId="0" fontId="2" fillId="0" borderId="10" xfId="0" applyFont="1" applyFill="1" applyBorder="1" applyAlignment="1">
      <alignment horizontal="distributed" vertical="distributed"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distributed"/>
    </xf>
    <xf numFmtId="0" fontId="2" fillId="0" borderId="18" xfId="0" applyFont="1" applyFill="1" applyBorder="1" applyAlignment="1">
      <alignment horizontal="center" vertical="distributed"/>
    </xf>
    <xf numFmtId="0" fontId="2" fillId="0" borderId="17" xfId="0" applyFont="1" applyFill="1" applyBorder="1" applyAlignment="1">
      <alignment horizontal="distributed" vertical="distributed"/>
    </xf>
    <xf numFmtId="0" fontId="2" fillId="0" borderId="18" xfId="0" applyFont="1" applyFill="1" applyBorder="1" applyAlignment="1">
      <alignment horizontal="distributed" vertical="distributed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distributed"/>
    </xf>
    <xf numFmtId="0" fontId="2" fillId="0" borderId="16" xfId="0" applyFont="1" applyFill="1" applyBorder="1" applyAlignment="1">
      <alignment horizontal="center" vertical="center" textRotation="255"/>
    </xf>
    <xf numFmtId="38" fontId="2" fillId="34" borderId="34" xfId="48" applyFont="1" applyFill="1" applyBorder="1" applyAlignment="1">
      <alignment horizontal="left" vertical="distributed" wrapText="1"/>
    </xf>
    <xf numFmtId="38" fontId="2" fillId="34" borderId="34" xfId="48" applyFont="1" applyFill="1" applyBorder="1" applyAlignment="1">
      <alignment horizontal="left" vertical="distributed"/>
    </xf>
    <xf numFmtId="0" fontId="4" fillId="34" borderId="10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left" vertical="center" wrapText="1"/>
    </xf>
    <xf numFmtId="0" fontId="4" fillId="34" borderId="34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textRotation="255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3</xdr:row>
      <xdr:rowOff>66675</xdr:rowOff>
    </xdr:from>
    <xdr:to>
      <xdr:col>18</xdr:col>
      <xdr:colOff>361950</xdr:colOff>
      <xdr:row>4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22612350" y="981075"/>
          <a:ext cx="14192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別紙１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41"/>
  <sheetViews>
    <sheetView showGridLines="0" view="pageLayout" zoomScale="60" zoomScaleNormal="75" zoomScaleSheetLayoutView="80" zoomScalePageLayoutView="60" workbookViewId="0" topLeftCell="A1">
      <selection activeCell="D6" sqref="D6"/>
    </sheetView>
  </sheetViews>
  <sheetFormatPr defaultColWidth="8.796875" defaultRowHeight="15"/>
  <cols>
    <col min="1" max="2" width="3.5" style="2" customWidth="1"/>
    <col min="3" max="3" width="22.69921875" style="2" bestFit="1" customWidth="1"/>
    <col min="4" max="6" width="15" style="2" customWidth="1"/>
    <col min="7" max="9" width="16.59765625" style="2" customWidth="1"/>
    <col min="10" max="10" width="13.3984375" style="2" customWidth="1"/>
    <col min="11" max="13" width="15.69921875" style="2" customWidth="1"/>
    <col min="14" max="14" width="13.3984375" style="2" customWidth="1"/>
    <col min="15" max="15" width="15" style="2" customWidth="1"/>
    <col min="16" max="16" width="12.09765625" style="2" customWidth="1"/>
    <col min="17" max="18" width="11.5" style="2" customWidth="1"/>
    <col min="19" max="19" width="5" style="2" customWidth="1"/>
    <col min="20" max="21" width="11.5" style="2" customWidth="1"/>
    <col min="22" max="16384" width="9" style="2" customWidth="1"/>
  </cols>
  <sheetData>
    <row r="1" spans="1:21" ht="45" customHeight="1">
      <c r="A1" s="74" t="s">
        <v>147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57"/>
      <c r="U1" s="57"/>
    </row>
    <row r="2" spans="1:3" ht="27" customHeight="1" hidden="1">
      <c r="A2" s="43" t="s">
        <v>118</v>
      </c>
      <c r="B2" s="4"/>
      <c r="C2" s="3"/>
    </row>
    <row r="3" spans="1:3" ht="27" customHeight="1">
      <c r="A3" s="4"/>
      <c r="B3" s="4"/>
      <c r="C3" s="3"/>
    </row>
    <row r="4" spans="1:8" ht="17.25" customHeight="1">
      <c r="A4" s="78"/>
      <c r="B4" s="79"/>
      <c r="C4" s="80"/>
      <c r="D4" s="84" t="s">
        <v>139</v>
      </c>
      <c r="E4" s="58"/>
      <c r="F4" s="59"/>
      <c r="G4" s="76" t="s">
        <v>140</v>
      </c>
      <c r="H4" s="76" t="s">
        <v>132</v>
      </c>
    </row>
    <row r="5" spans="1:8" ht="42.75">
      <c r="A5" s="81"/>
      <c r="B5" s="82"/>
      <c r="C5" s="83"/>
      <c r="D5" s="85"/>
      <c r="E5" s="52" t="s">
        <v>3</v>
      </c>
      <c r="F5" s="52" t="s">
        <v>5</v>
      </c>
      <c r="G5" s="77"/>
      <c r="H5" s="77"/>
    </row>
    <row r="6" spans="1:8" ht="30" customHeight="1">
      <c r="A6" s="69" t="s">
        <v>0</v>
      </c>
      <c r="B6" s="70"/>
      <c r="C6" s="71"/>
      <c r="D6" s="54">
        <f>'内訳（納税義務者）○'!C48</f>
        <v>394984</v>
      </c>
      <c r="E6" s="54">
        <f>'内訳（納税義務者）○'!D48</f>
        <v>99737</v>
      </c>
      <c r="F6" s="54">
        <f>'内訳（納税義務者）○'!E48</f>
        <v>295247</v>
      </c>
      <c r="G6" s="63">
        <v>388430</v>
      </c>
      <c r="H6" s="60">
        <f>(D6-G6)/G6</f>
        <v>0.016873053059753364</v>
      </c>
    </row>
    <row r="7" spans="1:6" ht="34.5" customHeight="1">
      <c r="A7" s="3"/>
      <c r="B7" s="3"/>
      <c r="C7" s="3"/>
      <c r="D7" s="1"/>
      <c r="E7" s="1"/>
      <c r="F7" s="1"/>
    </row>
    <row r="8" spans="1:18" ht="15.75" customHeight="1">
      <c r="A8" s="100" t="s">
        <v>7</v>
      </c>
      <c r="B8" s="100"/>
      <c r="C8" s="101"/>
      <c r="D8" s="72" t="s">
        <v>34</v>
      </c>
      <c r="E8" s="73"/>
      <c r="F8" s="73"/>
      <c r="G8" s="72" t="s">
        <v>35</v>
      </c>
      <c r="H8" s="73"/>
      <c r="I8" s="73"/>
      <c r="J8" s="73"/>
      <c r="K8" s="72" t="s">
        <v>121</v>
      </c>
      <c r="L8" s="73"/>
      <c r="M8" s="73"/>
      <c r="N8" s="75"/>
      <c r="O8" s="72" t="s">
        <v>36</v>
      </c>
      <c r="P8" s="73"/>
      <c r="Q8" s="73"/>
      <c r="R8" s="53" t="s">
        <v>6</v>
      </c>
    </row>
    <row r="9" spans="1:18" ht="45" customHeight="1">
      <c r="A9" s="101"/>
      <c r="B9" s="101"/>
      <c r="C9" s="101"/>
      <c r="D9" s="52" t="s">
        <v>1</v>
      </c>
      <c r="E9" s="52" t="s">
        <v>2</v>
      </c>
      <c r="F9" s="52" t="s">
        <v>125</v>
      </c>
      <c r="G9" s="52" t="s">
        <v>141</v>
      </c>
      <c r="H9" s="52" t="s">
        <v>142</v>
      </c>
      <c r="I9" s="52" t="s">
        <v>146</v>
      </c>
      <c r="J9" s="52" t="s">
        <v>126</v>
      </c>
      <c r="K9" s="52" t="s">
        <v>143</v>
      </c>
      <c r="L9" s="52" t="s">
        <v>144</v>
      </c>
      <c r="M9" s="52" t="s">
        <v>145</v>
      </c>
      <c r="N9" s="52" t="s">
        <v>127</v>
      </c>
      <c r="O9" s="52" t="s">
        <v>128</v>
      </c>
      <c r="P9" s="52" t="s">
        <v>129</v>
      </c>
      <c r="Q9" s="52" t="s">
        <v>130</v>
      </c>
      <c r="R9" s="52" t="s">
        <v>131</v>
      </c>
    </row>
    <row r="10" spans="1:18" ht="30" customHeight="1">
      <c r="A10" s="89" t="s">
        <v>28</v>
      </c>
      <c r="B10" s="88" t="s">
        <v>8</v>
      </c>
      <c r="C10" s="88"/>
      <c r="D10" s="54">
        <f>'内訳（地積等１）○'!C48</f>
        <v>518092</v>
      </c>
      <c r="E10" s="54">
        <f>'内訳（地積等１）○'!D48</f>
        <v>12372098</v>
      </c>
      <c r="F10" s="54">
        <f>'内訳（地積等１）○'!E48</f>
        <v>9818561</v>
      </c>
      <c r="G10" s="54">
        <f>'内訳（地積等１）○'!F48</f>
        <v>472244</v>
      </c>
      <c r="H10" s="54">
        <f>'内訳（地積等１）○'!G48</f>
        <v>376556</v>
      </c>
      <c r="I10" s="64">
        <v>492544</v>
      </c>
      <c r="J10" s="55">
        <f>(G10-I10)/I10</f>
        <v>-0.041214591995841994</v>
      </c>
      <c r="K10" s="54">
        <f>'内訳（地積等１）○'!H48</f>
        <v>471972</v>
      </c>
      <c r="L10" s="54">
        <f>'内訳（地積等１）○'!I48</f>
        <v>376331</v>
      </c>
      <c r="M10" s="64">
        <v>492099</v>
      </c>
      <c r="N10" s="55">
        <f>(K10-M10)/M10</f>
        <v>-0.04090030664561399</v>
      </c>
      <c r="O10" s="54">
        <f>'内訳（地積等１）○'!J48</f>
        <v>1567</v>
      </c>
      <c r="P10" s="54">
        <f>'内訳（地積等１）○'!K48</f>
        <v>14595</v>
      </c>
      <c r="Q10" s="54">
        <f>'内訳（地積等１）○'!L48</f>
        <v>10383</v>
      </c>
      <c r="R10" s="54">
        <f aca="true" t="shared" si="0" ref="R10:R27">IF(G10&gt;0,ROUND(G10/E10*1000,1),0)</f>
        <v>38.2</v>
      </c>
    </row>
    <row r="11" spans="1:18" ht="30" customHeight="1">
      <c r="A11" s="90"/>
      <c r="B11" s="88" t="s">
        <v>9</v>
      </c>
      <c r="C11" s="88"/>
      <c r="D11" s="54">
        <f>'内訳（地積等１）○'!P48</f>
        <v>6334</v>
      </c>
      <c r="E11" s="54">
        <f>'内訳（地積等１）○'!Q48</f>
        <v>230936</v>
      </c>
      <c r="F11" s="54">
        <f>'内訳（地積等１）○'!R48</f>
        <v>230236</v>
      </c>
      <c r="G11" s="54">
        <f>'内訳（地積等１）○'!S48</f>
        <v>1803929</v>
      </c>
      <c r="H11" s="54">
        <f>'内訳（地積等１）○'!T48</f>
        <v>1800361</v>
      </c>
      <c r="I11" s="64">
        <v>1882896</v>
      </c>
      <c r="J11" s="55">
        <f aca="true" t="shared" si="1" ref="J11:J33">(G11-I11)/I11</f>
        <v>-0.041939119314077886</v>
      </c>
      <c r="K11" s="54">
        <f>'内訳（地積等１）○'!U48</f>
        <v>573996</v>
      </c>
      <c r="L11" s="54">
        <f>'内訳（地積等１）○'!V48</f>
        <v>572840</v>
      </c>
      <c r="M11" s="64">
        <v>578228</v>
      </c>
      <c r="N11" s="55">
        <f aca="true" t="shared" si="2" ref="N11:N33">(K11-M11)/M11</f>
        <v>-0.007318912262982768</v>
      </c>
      <c r="O11" s="54">
        <f>'内訳（地積等１）○'!W48</f>
        <v>37</v>
      </c>
      <c r="P11" s="54">
        <f>'内訳（地積等１）○'!X48</f>
        <v>494</v>
      </c>
      <c r="Q11" s="54">
        <f>'内訳（地積等１）○'!Y48</f>
        <v>489</v>
      </c>
      <c r="R11" s="54">
        <f t="shared" si="0"/>
        <v>7811.4</v>
      </c>
    </row>
    <row r="12" spans="1:18" ht="30" customHeight="1">
      <c r="A12" s="89" t="s">
        <v>29</v>
      </c>
      <c r="B12" s="88" t="s">
        <v>10</v>
      </c>
      <c r="C12" s="88"/>
      <c r="D12" s="54">
        <f>'内訳（地積等１）○'!AC48</f>
        <v>18269823</v>
      </c>
      <c r="E12" s="54">
        <f>'内訳（地積等１）○'!AD48</f>
        <v>444078430</v>
      </c>
      <c r="F12" s="54">
        <f>'内訳（地積等１）○'!AE48</f>
        <v>358287226</v>
      </c>
      <c r="G12" s="54">
        <f>'内訳（地積等１）○'!AF48</f>
        <v>16129254</v>
      </c>
      <c r="H12" s="54">
        <f>'内訳（地積等１）○'!AG48</f>
        <v>13018895</v>
      </c>
      <c r="I12" s="64">
        <v>16315077</v>
      </c>
      <c r="J12" s="55">
        <f t="shared" si="1"/>
        <v>-0.01138964897315532</v>
      </c>
      <c r="K12" s="54">
        <f>'内訳（地積等１）○'!AH48</f>
        <v>16100825</v>
      </c>
      <c r="L12" s="54">
        <f>'内訳（地積等１）○'!AI48</f>
        <v>12994686</v>
      </c>
      <c r="M12" s="64">
        <v>16283862</v>
      </c>
      <c r="N12" s="55">
        <f t="shared" si="2"/>
        <v>-0.011240392481832626</v>
      </c>
      <c r="O12" s="54">
        <f>'内訳（地積等１）○'!AJ48</f>
        <v>30798</v>
      </c>
      <c r="P12" s="54">
        <f>'内訳（地積等１）○'!AK48</f>
        <v>380279</v>
      </c>
      <c r="Q12" s="54">
        <f>'内訳（地積等１）○'!AL48</f>
        <v>263980</v>
      </c>
      <c r="R12" s="54">
        <f t="shared" si="0"/>
        <v>36.3</v>
      </c>
    </row>
    <row r="13" spans="1:18" ht="30" customHeight="1">
      <c r="A13" s="90"/>
      <c r="B13" s="88" t="s">
        <v>11</v>
      </c>
      <c r="C13" s="88"/>
      <c r="D13" s="54">
        <f>'内訳（地積等１）○'!AP48</f>
        <v>205746</v>
      </c>
      <c r="E13" s="54">
        <f>'内訳（地積等１）○'!AQ48</f>
        <v>3777962</v>
      </c>
      <c r="F13" s="54">
        <f>'内訳（地積等１）○'!AR48</f>
        <v>3641394</v>
      </c>
      <c r="G13" s="54">
        <f>'内訳（地積等１）○'!AS48</f>
        <v>38865042</v>
      </c>
      <c r="H13" s="54">
        <f>'内訳（地積等１）○'!AT48</f>
        <v>38154652</v>
      </c>
      <c r="I13" s="64">
        <v>39809776</v>
      </c>
      <c r="J13" s="55">
        <f t="shared" si="1"/>
        <v>-0.023731206123842545</v>
      </c>
      <c r="K13" s="54">
        <f>'内訳（地積等１）○'!AU48</f>
        <v>11045861</v>
      </c>
      <c r="L13" s="54">
        <f>'内訳（地積等１）○'!AV48</f>
        <v>10966283</v>
      </c>
      <c r="M13" s="64">
        <v>10687250</v>
      </c>
      <c r="N13" s="55">
        <f t="shared" si="2"/>
        <v>0.03355503052702987</v>
      </c>
      <c r="O13" s="54">
        <f>'内訳（地積等１）○'!AW48</f>
        <v>671</v>
      </c>
      <c r="P13" s="54">
        <f>'内訳（地積等１）○'!AX48</f>
        <v>9114</v>
      </c>
      <c r="Q13" s="54">
        <f>'内訳（地積等１）○'!AY48</f>
        <v>8414</v>
      </c>
      <c r="R13" s="54">
        <f t="shared" si="0"/>
        <v>10287.3</v>
      </c>
    </row>
    <row r="14" spans="1:18" ht="30" customHeight="1">
      <c r="A14" s="89" t="s">
        <v>30</v>
      </c>
      <c r="B14" s="88" t="s">
        <v>12</v>
      </c>
      <c r="C14" s="88"/>
      <c r="D14" s="56"/>
      <c r="E14" s="54">
        <f>'内訳（地積等１）○'!BD48</f>
        <v>68595019</v>
      </c>
      <c r="F14" s="54">
        <f>'内訳（地積等１）○'!BE48</f>
        <v>66848739</v>
      </c>
      <c r="G14" s="54">
        <f>'内訳（地積等１）○'!BF48</f>
        <v>2433627460</v>
      </c>
      <c r="H14" s="54">
        <f>'内訳（地積等１）○'!BG48</f>
        <v>2424673821</v>
      </c>
      <c r="I14" s="64">
        <v>2383958232</v>
      </c>
      <c r="J14" s="55">
        <f t="shared" si="1"/>
        <v>0.020834772746135932</v>
      </c>
      <c r="K14" s="54">
        <f>'内訳（地積等１）○'!BH48</f>
        <v>400287270</v>
      </c>
      <c r="L14" s="54">
        <f>'内訳（地積等１）○'!BI48</f>
        <v>398840388</v>
      </c>
      <c r="M14" s="64">
        <v>379740213</v>
      </c>
      <c r="N14" s="55">
        <f t="shared" si="2"/>
        <v>0.054108193698200725</v>
      </c>
      <c r="O14" s="56"/>
      <c r="P14" s="54">
        <f>'内訳（地積等１）○'!BK48</f>
        <v>351546</v>
      </c>
      <c r="Q14" s="54">
        <f>'内訳（地積等１）○'!BL48</f>
        <v>337314</v>
      </c>
      <c r="R14" s="54">
        <f t="shared" si="0"/>
        <v>35478.2</v>
      </c>
    </row>
    <row r="15" spans="1:18" ht="30" customHeight="1">
      <c r="A15" s="99"/>
      <c r="B15" s="88" t="s">
        <v>13</v>
      </c>
      <c r="C15" s="88"/>
      <c r="D15" s="56"/>
      <c r="E15" s="54">
        <f>'内訳（地積等１）○'!BQ48</f>
        <v>32942282</v>
      </c>
      <c r="F15" s="54">
        <f>'内訳（地積等１）○'!BR48</f>
        <v>32428061</v>
      </c>
      <c r="G15" s="54">
        <f>'内訳（地積等１）○'!BS48</f>
        <v>666151447</v>
      </c>
      <c r="H15" s="54">
        <f>'内訳（地積等１）○'!BT48</f>
        <v>664773810</v>
      </c>
      <c r="I15" s="64">
        <v>669788763</v>
      </c>
      <c r="J15" s="55">
        <f t="shared" si="1"/>
        <v>-0.0054305419871608085</v>
      </c>
      <c r="K15" s="54">
        <f>'内訳（地積等１）○'!BU48</f>
        <v>218380282</v>
      </c>
      <c r="L15" s="54">
        <f>'内訳（地積等１）○'!BV48</f>
        <v>217935323</v>
      </c>
      <c r="M15" s="64">
        <v>211101825</v>
      </c>
      <c r="N15" s="55">
        <f t="shared" si="2"/>
        <v>0.0344784181756837</v>
      </c>
      <c r="O15" s="56"/>
      <c r="P15" s="54">
        <f>'内訳（地積等１）○'!BX48</f>
        <v>195003</v>
      </c>
      <c r="Q15" s="54">
        <f>'内訳（地積等１）○'!BY48</f>
        <v>188533</v>
      </c>
      <c r="R15" s="54">
        <f t="shared" si="0"/>
        <v>20221.8</v>
      </c>
    </row>
    <row r="16" spans="1:18" ht="30" customHeight="1">
      <c r="A16" s="99"/>
      <c r="B16" s="88" t="s">
        <v>14</v>
      </c>
      <c r="C16" s="88"/>
      <c r="D16" s="56"/>
      <c r="E16" s="54">
        <f>'内訳（地積等１）○'!CD48</f>
        <v>40942469</v>
      </c>
      <c r="F16" s="54">
        <f>'内訳（地積等１）○'!CE48</f>
        <v>40846852</v>
      </c>
      <c r="G16" s="54">
        <f>'内訳（地積等１）○'!CF48</f>
        <v>1255463913</v>
      </c>
      <c r="H16" s="54">
        <f>'内訳（地積等１）○'!CG48</f>
        <v>1255167876</v>
      </c>
      <c r="I16" s="64">
        <v>1255275344</v>
      </c>
      <c r="J16" s="55">
        <f t="shared" si="1"/>
        <v>0.00015022122508924225</v>
      </c>
      <c r="K16" s="54">
        <f>'内訳（地積等１）○'!CH48</f>
        <v>799908361</v>
      </c>
      <c r="L16" s="54">
        <f>'内訳（地積等１）○'!CI48</f>
        <v>799777980</v>
      </c>
      <c r="M16" s="64">
        <v>797861999</v>
      </c>
      <c r="N16" s="55">
        <f t="shared" si="2"/>
        <v>0.002564806949779294</v>
      </c>
      <c r="O16" s="56"/>
      <c r="P16" s="54">
        <f>'内訳（地積等１）○'!CK48</f>
        <v>81019</v>
      </c>
      <c r="Q16" s="54">
        <f>'内訳（地積等１）○'!CL48</f>
        <v>79972</v>
      </c>
      <c r="R16" s="54">
        <f t="shared" si="0"/>
        <v>30664.1</v>
      </c>
    </row>
    <row r="17" spans="1:18" ht="30" customHeight="1">
      <c r="A17" s="90"/>
      <c r="B17" s="98" t="s">
        <v>15</v>
      </c>
      <c r="C17" s="98"/>
      <c r="D17" s="54">
        <f>'内訳（地積等１）○'!CP48</f>
        <v>16163660</v>
      </c>
      <c r="E17" s="54">
        <f>'内訳（地積等１）○'!CQ48</f>
        <v>142479770</v>
      </c>
      <c r="F17" s="54">
        <f>'内訳（地積等１）○'!CR48</f>
        <v>140123652</v>
      </c>
      <c r="G17" s="54">
        <f>'内訳（地積等１）○'!CS48</f>
        <v>4355242820</v>
      </c>
      <c r="H17" s="54">
        <f>'内訳（地積等１）○'!CT48</f>
        <v>4344615507</v>
      </c>
      <c r="I17" s="64">
        <v>4309022339</v>
      </c>
      <c r="J17" s="55">
        <f t="shared" si="1"/>
        <v>0.010726442650730477</v>
      </c>
      <c r="K17" s="54">
        <f>'内訳（地積等１）○'!CU48</f>
        <v>1418575913</v>
      </c>
      <c r="L17" s="54">
        <f>'内訳（地積等１）○'!CV48</f>
        <v>1416553691</v>
      </c>
      <c r="M17" s="64">
        <v>1388704037</v>
      </c>
      <c r="N17" s="55">
        <f t="shared" si="2"/>
        <v>0.021510613639844987</v>
      </c>
      <c r="O17" s="54">
        <f>'内訳（地積等１）○'!CW48</f>
        <v>24153</v>
      </c>
      <c r="P17" s="54">
        <f>'内訳（地積等１）○'!CX48</f>
        <v>627568</v>
      </c>
      <c r="Q17" s="54">
        <f>'内訳（地積等１）○'!CY48</f>
        <v>605819</v>
      </c>
      <c r="R17" s="54">
        <f t="shared" si="0"/>
        <v>30567.4</v>
      </c>
    </row>
    <row r="18" spans="1:18" ht="30" customHeight="1">
      <c r="A18" s="88" t="s">
        <v>16</v>
      </c>
      <c r="B18" s="88"/>
      <c r="C18" s="88"/>
      <c r="D18" s="54">
        <f>'内訳（地積等１）○'!DC48</f>
        <v>0</v>
      </c>
      <c r="E18" s="54">
        <f>'内訳（地積等１）○'!DD48</f>
        <v>0</v>
      </c>
      <c r="F18" s="54">
        <f>'内訳（地積等１）○'!DE48</f>
        <v>0</v>
      </c>
      <c r="G18" s="54">
        <f>'内訳（地積等１）○'!DF48</f>
        <v>0</v>
      </c>
      <c r="H18" s="54">
        <f>'内訳（地積等１）○'!DG48</f>
        <v>0</v>
      </c>
      <c r="I18" s="64">
        <v>0</v>
      </c>
      <c r="J18" s="55">
        <v>0</v>
      </c>
      <c r="K18" s="54">
        <f>'内訳（地積等１）○'!DH48</f>
        <v>0</v>
      </c>
      <c r="L18" s="54">
        <f>'内訳（地積等１）○'!DI48</f>
        <v>0</v>
      </c>
      <c r="M18" s="64">
        <v>0</v>
      </c>
      <c r="N18" s="55">
        <v>0</v>
      </c>
      <c r="O18" s="54">
        <f>'内訳（地積等１）○'!DJ48</f>
        <v>0</v>
      </c>
      <c r="P18" s="54">
        <f>'内訳（地積等１）○'!DK48</f>
        <v>0</v>
      </c>
      <c r="Q18" s="54">
        <f>'内訳（地積等１）○'!DL48</f>
        <v>0</v>
      </c>
      <c r="R18" s="54">
        <f t="shared" si="0"/>
        <v>0</v>
      </c>
    </row>
    <row r="19" spans="1:18" ht="30" customHeight="1">
      <c r="A19" s="88" t="s">
        <v>17</v>
      </c>
      <c r="B19" s="88"/>
      <c r="C19" s="88"/>
      <c r="D19" s="54">
        <f>'内訳（地積等１）○'!DP48</f>
        <v>0</v>
      </c>
      <c r="E19" s="54">
        <f>'内訳（地積等１）○'!DQ48</f>
        <v>0</v>
      </c>
      <c r="F19" s="54">
        <f>'内訳（地積等１）○'!DR48</f>
        <v>0</v>
      </c>
      <c r="G19" s="54">
        <f>'内訳（地積等１）○'!DS48</f>
        <v>0</v>
      </c>
      <c r="H19" s="54">
        <f>'内訳（地積等１）○'!DT48</f>
        <v>0</v>
      </c>
      <c r="I19" s="64">
        <v>0</v>
      </c>
      <c r="J19" s="55">
        <v>0</v>
      </c>
      <c r="K19" s="54">
        <f>'内訳（地積等１）○'!DU48</f>
        <v>0</v>
      </c>
      <c r="L19" s="54">
        <f>'内訳（地積等１）○'!DV48</f>
        <v>0</v>
      </c>
      <c r="M19" s="64">
        <v>0</v>
      </c>
      <c r="N19" s="55">
        <v>0</v>
      </c>
      <c r="O19" s="54">
        <f>'内訳（地積等１）○'!DW48</f>
        <v>0</v>
      </c>
      <c r="P19" s="54">
        <f>'内訳（地積等１）○'!DX48</f>
        <v>0</v>
      </c>
      <c r="Q19" s="54">
        <f>'内訳（地積等１）○'!DY48</f>
        <v>0</v>
      </c>
      <c r="R19" s="54">
        <f t="shared" si="0"/>
        <v>0</v>
      </c>
    </row>
    <row r="20" spans="1:18" ht="30" customHeight="1">
      <c r="A20" s="88" t="s">
        <v>18</v>
      </c>
      <c r="B20" s="88"/>
      <c r="C20" s="88"/>
      <c r="D20" s="54">
        <f>'内訳（地積等１）○'!EC48</f>
        <v>3442120</v>
      </c>
      <c r="E20" s="54">
        <f>'内訳（地積等１）○'!ED48</f>
        <v>875589</v>
      </c>
      <c r="F20" s="54">
        <f>'内訳（地積等１）○'!EE48</f>
        <v>706241</v>
      </c>
      <c r="G20" s="54">
        <f>'内訳（地積等１）○'!EF48</f>
        <v>102526</v>
      </c>
      <c r="H20" s="54">
        <f>'内訳（地積等１）○'!EG48</f>
        <v>100028</v>
      </c>
      <c r="I20" s="64">
        <v>176666</v>
      </c>
      <c r="J20" s="55">
        <f t="shared" si="1"/>
        <v>-0.41966196098853203</v>
      </c>
      <c r="K20" s="54">
        <f>'内訳（地積等１）○'!EH48</f>
        <v>69429</v>
      </c>
      <c r="L20" s="54">
        <f>'内訳（地積等１）○'!EI48</f>
        <v>66937</v>
      </c>
      <c r="M20" s="64">
        <v>118809</v>
      </c>
      <c r="N20" s="55">
        <f t="shared" si="2"/>
        <v>-0.4156250789081635</v>
      </c>
      <c r="O20" s="54">
        <f>'内訳（地積等１）○'!EJ48</f>
        <v>1968</v>
      </c>
      <c r="P20" s="54">
        <f>'内訳（地積等１）○'!EK48</f>
        <v>710</v>
      </c>
      <c r="Q20" s="54">
        <f>'内訳（地積等１）○'!EL48</f>
        <v>472</v>
      </c>
      <c r="R20" s="54">
        <f t="shared" si="0"/>
        <v>117.1</v>
      </c>
    </row>
    <row r="21" spans="1:18" ht="30" customHeight="1">
      <c r="A21" s="89" t="s">
        <v>31</v>
      </c>
      <c r="B21" s="88" t="s">
        <v>19</v>
      </c>
      <c r="C21" s="88"/>
      <c r="D21" s="54">
        <f>'内訳（地積等１）○'!EP48</f>
        <v>557370537</v>
      </c>
      <c r="E21" s="54">
        <f>'内訳（地積等１）○'!EQ48</f>
        <v>77153992</v>
      </c>
      <c r="F21" s="54">
        <f>'内訳（地積等１）○'!ER48</f>
        <v>57941035</v>
      </c>
      <c r="G21" s="54">
        <f>'内訳（地積等１）○'!ES48</f>
        <v>659950</v>
      </c>
      <c r="H21" s="54">
        <f>'内訳（地積等１）○'!ET48</f>
        <v>515851</v>
      </c>
      <c r="I21" s="64">
        <v>683856</v>
      </c>
      <c r="J21" s="55">
        <f t="shared" si="1"/>
        <v>-0.03495765190332468</v>
      </c>
      <c r="K21" s="54">
        <f>'内訳（地積等１）○'!EU48</f>
        <v>659857</v>
      </c>
      <c r="L21" s="54">
        <f>'内訳（地積等１）○'!EV48</f>
        <v>515778</v>
      </c>
      <c r="M21" s="64">
        <v>682603</v>
      </c>
      <c r="N21" s="55">
        <f t="shared" si="2"/>
        <v>-0.03332244364586737</v>
      </c>
      <c r="O21" s="54">
        <f>'内訳（地積等１）○'!EW48</f>
        <v>5978</v>
      </c>
      <c r="P21" s="54">
        <f>'内訳（地積等１）○'!EX48</f>
        <v>19064</v>
      </c>
      <c r="Q21" s="54">
        <f>'内訳（地積等１）○'!EY48</f>
        <v>11251</v>
      </c>
      <c r="R21" s="54">
        <f t="shared" si="0"/>
        <v>8.6</v>
      </c>
    </row>
    <row r="22" spans="1:18" ht="30" customHeight="1">
      <c r="A22" s="90"/>
      <c r="B22" s="88" t="s">
        <v>20</v>
      </c>
      <c r="C22" s="88"/>
      <c r="D22" s="54">
        <f>'内訳（地積等１）○'!FC48</f>
        <v>12705</v>
      </c>
      <c r="E22" s="54">
        <f>'内訳（地積等１）○'!FD48</f>
        <v>61442</v>
      </c>
      <c r="F22" s="54">
        <f>'内訳（地積等１）○'!FE48</f>
        <v>49279</v>
      </c>
      <c r="G22" s="54">
        <f>'内訳（地積等１）○'!FF48</f>
        <v>208323</v>
      </c>
      <c r="H22" s="54">
        <f>'内訳（地積等１）○'!FG48</f>
        <v>207188</v>
      </c>
      <c r="I22" s="64">
        <v>225686</v>
      </c>
      <c r="J22" s="55">
        <f t="shared" si="1"/>
        <v>-0.07693432468119422</v>
      </c>
      <c r="K22" s="54">
        <f>'内訳（地積等１）○'!FH48</f>
        <v>133109</v>
      </c>
      <c r="L22" s="54">
        <f>'内訳（地積等１）○'!FI48</f>
        <v>132358</v>
      </c>
      <c r="M22" s="64">
        <v>142285</v>
      </c>
      <c r="N22" s="55">
        <f t="shared" si="2"/>
        <v>-0.06449028358576098</v>
      </c>
      <c r="O22" s="54">
        <f>'内訳（地積等１）○'!FJ48</f>
        <v>41</v>
      </c>
      <c r="P22" s="54">
        <f>'内訳（地積等１）○'!FK48</f>
        <v>104</v>
      </c>
      <c r="Q22" s="54">
        <f>'内訳（地積等１）○'!FL48</f>
        <v>70</v>
      </c>
      <c r="R22" s="54">
        <f t="shared" si="0"/>
        <v>3390.6</v>
      </c>
    </row>
    <row r="23" spans="1:18" ht="30" customHeight="1">
      <c r="A23" s="88" t="s">
        <v>21</v>
      </c>
      <c r="B23" s="88"/>
      <c r="C23" s="88"/>
      <c r="D23" s="54">
        <f>'内訳（地積等１）○'!FP48</f>
        <v>33260936</v>
      </c>
      <c r="E23" s="54">
        <f>'内訳（地積等１）○'!FQ48</f>
        <v>20142448</v>
      </c>
      <c r="F23" s="54">
        <f>'内訳（地積等１）○'!FR48</f>
        <v>18051296</v>
      </c>
      <c r="G23" s="54">
        <f>'内訳（地積等１）○'!FS48</f>
        <v>274154</v>
      </c>
      <c r="H23" s="54">
        <f>'内訳（地積等１）○'!FT48</f>
        <v>246812</v>
      </c>
      <c r="I23" s="64">
        <v>274643</v>
      </c>
      <c r="J23" s="55">
        <f t="shared" si="1"/>
        <v>-0.0017804932221101575</v>
      </c>
      <c r="K23" s="54">
        <f>'内訳（地積等１）○'!FU48</f>
        <v>273885</v>
      </c>
      <c r="L23" s="54">
        <f>'内訳（地積等１）○'!FV48</f>
        <v>246570</v>
      </c>
      <c r="M23" s="64">
        <v>274245</v>
      </c>
      <c r="N23" s="55">
        <f t="shared" si="2"/>
        <v>-0.0013126948531422633</v>
      </c>
      <c r="O23" s="54">
        <f>'内訳（地積等１）○'!FW48</f>
        <v>1197</v>
      </c>
      <c r="P23" s="54">
        <f>'内訳（地積等１）○'!FX48</f>
        <v>5415</v>
      </c>
      <c r="Q23" s="54">
        <f>'内訳（地積等１）○'!FY48</f>
        <v>4227</v>
      </c>
      <c r="R23" s="54">
        <f t="shared" si="0"/>
        <v>13.6</v>
      </c>
    </row>
    <row r="24" spans="1:18" ht="30" customHeight="1">
      <c r="A24" s="88" t="s">
        <v>22</v>
      </c>
      <c r="B24" s="88"/>
      <c r="C24" s="88"/>
      <c r="D24" s="54">
        <f>'内訳（地積等１）○'!GC48</f>
        <v>164337086</v>
      </c>
      <c r="E24" s="54">
        <f>'内訳（地積等１）○'!GD48</f>
        <v>204014839</v>
      </c>
      <c r="F24" s="54">
        <f>'内訳（地積等１）○'!GE48</f>
        <v>148029273</v>
      </c>
      <c r="G24" s="54">
        <f>'内訳（地積等１）○'!GF48</f>
        <v>8913126</v>
      </c>
      <c r="H24" s="54">
        <f>'内訳（地積等１）○'!GG48</f>
        <v>8177357</v>
      </c>
      <c r="I24" s="64">
        <v>9122483</v>
      </c>
      <c r="J24" s="55">
        <f t="shared" si="1"/>
        <v>-0.022949563183620073</v>
      </c>
      <c r="K24" s="54">
        <f>'内訳（地積等１）○'!GH48</f>
        <v>6535654</v>
      </c>
      <c r="L24" s="54">
        <f>'内訳（地積等１）○'!GI48</f>
        <v>5829648</v>
      </c>
      <c r="M24" s="64">
        <v>6537175</v>
      </c>
      <c r="N24" s="55">
        <f t="shared" si="2"/>
        <v>-0.00023266931052021706</v>
      </c>
      <c r="O24" s="54">
        <f>'内訳（地積等１）○'!GJ48</f>
        <v>33528</v>
      </c>
      <c r="P24" s="54">
        <f>'内訳（地積等１）○'!GK48</f>
        <v>181587</v>
      </c>
      <c r="Q24" s="54">
        <f>'内訳（地積等１）○'!GL48</f>
        <v>110672</v>
      </c>
      <c r="R24" s="54">
        <f t="shared" si="0"/>
        <v>43.7</v>
      </c>
    </row>
    <row r="25" spans="1:18" ht="30" customHeight="1">
      <c r="A25" s="87" t="s">
        <v>32</v>
      </c>
      <c r="B25" s="93" t="s">
        <v>23</v>
      </c>
      <c r="C25" s="94"/>
      <c r="D25" s="54">
        <f>'内訳（地積等１）○'!GP48</f>
        <v>5692086</v>
      </c>
      <c r="E25" s="54">
        <f>'内訳（地積等１）○'!GQ48</f>
        <v>16107209</v>
      </c>
      <c r="F25" s="54">
        <f>'内訳（地積等１）○'!GR48</f>
        <v>16094706</v>
      </c>
      <c r="G25" s="54">
        <f>'内訳（地積等１）○'!GS48</f>
        <v>29601628</v>
      </c>
      <c r="H25" s="54">
        <f>'内訳（地積等１）○'!GT48</f>
        <v>29585132</v>
      </c>
      <c r="I25" s="64">
        <v>30588953</v>
      </c>
      <c r="J25" s="55">
        <f t="shared" si="1"/>
        <v>-0.032277175358045106</v>
      </c>
      <c r="K25" s="54">
        <f>'内訳（地積等１）○'!GU48</f>
        <v>23904857</v>
      </c>
      <c r="L25" s="54">
        <f>'内訳（地積等１）○'!GV48</f>
        <v>23891635</v>
      </c>
      <c r="M25" s="64">
        <v>23576992</v>
      </c>
      <c r="N25" s="55">
        <f t="shared" si="2"/>
        <v>0.013906142055780482</v>
      </c>
      <c r="O25" s="54">
        <f>'内訳（地積等１）○'!GW48</f>
        <v>397</v>
      </c>
      <c r="P25" s="54">
        <f>'内訳（地積等１）○'!GX48</f>
        <v>6856</v>
      </c>
      <c r="Q25" s="54">
        <f>'内訳（地積等１）○'!GY48</f>
        <v>6745</v>
      </c>
      <c r="R25" s="54">
        <f t="shared" si="0"/>
        <v>1837.8</v>
      </c>
    </row>
    <row r="26" spans="1:18" ht="30" customHeight="1">
      <c r="A26" s="87"/>
      <c r="B26" s="93" t="s">
        <v>24</v>
      </c>
      <c r="C26" s="94"/>
      <c r="D26" s="54">
        <f>'内訳（地積等１）○'!HC48</f>
        <v>4136</v>
      </c>
      <c r="E26" s="54">
        <f>'内訳（地積等１）○'!HD48</f>
        <v>0</v>
      </c>
      <c r="F26" s="54">
        <f>'内訳（地積等１）○'!HE48</f>
        <v>0</v>
      </c>
      <c r="G26" s="54">
        <f>'内訳（地積等１）○'!HF48</f>
        <v>0</v>
      </c>
      <c r="H26" s="54">
        <f>'内訳（地積等１）○'!HG48</f>
        <v>0</v>
      </c>
      <c r="I26" s="64">
        <v>4139</v>
      </c>
      <c r="J26" s="55">
        <f t="shared" si="1"/>
        <v>-1</v>
      </c>
      <c r="K26" s="54">
        <f>'内訳（地積等１）○'!HH48</f>
        <v>0</v>
      </c>
      <c r="L26" s="54">
        <f>'内訳（地積等１）○'!HI48</f>
        <v>0</v>
      </c>
      <c r="M26" s="64">
        <v>4139</v>
      </c>
      <c r="N26" s="55">
        <f t="shared" si="2"/>
        <v>-1</v>
      </c>
      <c r="O26" s="54">
        <f>'内訳（地積等１）○'!HJ48</f>
        <v>6</v>
      </c>
      <c r="P26" s="54">
        <f>'内訳（地積等１）○'!HK48</f>
        <v>0</v>
      </c>
      <c r="Q26" s="54">
        <f>'内訳（地積等１）○'!HL48</f>
        <v>0</v>
      </c>
      <c r="R26" s="54">
        <f t="shared" si="0"/>
        <v>0</v>
      </c>
    </row>
    <row r="27" spans="1:18" ht="30" customHeight="1">
      <c r="A27" s="87"/>
      <c r="B27" s="95" t="s">
        <v>49</v>
      </c>
      <c r="C27" s="10" t="s">
        <v>50</v>
      </c>
      <c r="D27" s="54">
        <f>'内訳（地積等１）○'!HP48</f>
        <v>0</v>
      </c>
      <c r="E27" s="54">
        <f>'内訳（地積等１）○'!HQ48</f>
        <v>31971</v>
      </c>
      <c r="F27" s="54">
        <f>'内訳（地積等１）○'!HR48</f>
        <v>31971</v>
      </c>
      <c r="G27" s="54">
        <f>'内訳（地積等１）○'!HS48</f>
        <v>437779</v>
      </c>
      <c r="H27" s="54">
        <f>'内訳（地積等１）○'!HT48</f>
        <v>437779</v>
      </c>
      <c r="I27" s="64">
        <v>437299</v>
      </c>
      <c r="J27" s="55">
        <f t="shared" si="1"/>
        <v>0.0010976471476038135</v>
      </c>
      <c r="K27" s="54">
        <f>'内訳（地積等１）○'!HU48</f>
        <v>262705</v>
      </c>
      <c r="L27" s="54">
        <f>'内訳（地積等１）○'!HV48</f>
        <v>262705</v>
      </c>
      <c r="M27" s="64">
        <v>262706</v>
      </c>
      <c r="N27" s="55">
        <f t="shared" si="2"/>
        <v>-3.8065365846231147E-06</v>
      </c>
      <c r="O27" s="54">
        <f>'内訳（地積等１）○'!HW48</f>
        <v>0</v>
      </c>
      <c r="P27" s="54">
        <f>'内訳（地積等１）○'!HX48</f>
        <v>21</v>
      </c>
      <c r="Q27" s="54">
        <f>'内訳（地積等１）○'!HY48</f>
        <v>21</v>
      </c>
      <c r="R27" s="54">
        <f t="shared" si="0"/>
        <v>13693</v>
      </c>
    </row>
    <row r="28" spans="1:18" ht="30" customHeight="1">
      <c r="A28" s="87"/>
      <c r="B28" s="96"/>
      <c r="C28" s="10" t="s">
        <v>51</v>
      </c>
      <c r="D28" s="54">
        <f>'内訳（地積等１）○'!IC49</f>
        <v>0</v>
      </c>
      <c r="E28" s="54">
        <f>'内訳（地積等１）○'!ID49</f>
        <v>0</v>
      </c>
      <c r="F28" s="54">
        <f>'内訳（地積等１）○'!IF49</f>
        <v>0</v>
      </c>
      <c r="G28" s="54">
        <f>'内訳（地積等１）○'!IG49</f>
        <v>0</v>
      </c>
      <c r="H28" s="54">
        <f>'内訳（地積等１）○'!IJ49</f>
        <v>0</v>
      </c>
      <c r="I28" s="64">
        <v>0</v>
      </c>
      <c r="J28" s="55">
        <v>0</v>
      </c>
      <c r="K28" s="54">
        <f>'内訳（地積等１）○'!IJ49</f>
        <v>0</v>
      </c>
      <c r="L28" s="54">
        <f>'内訳（地積等１）○'!IK49</f>
        <v>0</v>
      </c>
      <c r="M28" s="64">
        <v>0</v>
      </c>
      <c r="N28" s="55">
        <v>0</v>
      </c>
      <c r="O28" s="54">
        <f>'内訳（地積等１）○'!IL49</f>
        <v>0</v>
      </c>
      <c r="P28" s="54">
        <f>'内訳（地積等１）○'!IM49</f>
        <v>0</v>
      </c>
      <c r="Q28" s="54">
        <f>'内訳（地積等１）○'!IO49</f>
        <v>0</v>
      </c>
      <c r="R28" s="54">
        <f>'内訳（地積等１）○'!IP49</f>
        <v>0</v>
      </c>
    </row>
    <row r="29" spans="1:18" ht="30" customHeight="1">
      <c r="A29" s="87"/>
      <c r="B29" s="97"/>
      <c r="C29" s="10" t="s">
        <v>52</v>
      </c>
      <c r="D29" s="54">
        <f aca="true" t="shared" si="3" ref="D29:R29">D27+D28</f>
        <v>0</v>
      </c>
      <c r="E29" s="54">
        <f t="shared" si="3"/>
        <v>31971</v>
      </c>
      <c r="F29" s="54">
        <f t="shared" si="3"/>
        <v>31971</v>
      </c>
      <c r="G29" s="54">
        <f t="shared" si="3"/>
        <v>437779</v>
      </c>
      <c r="H29" s="54">
        <f t="shared" si="3"/>
        <v>437779</v>
      </c>
      <c r="I29" s="64">
        <v>437299</v>
      </c>
      <c r="J29" s="55">
        <f t="shared" si="1"/>
        <v>0.0010976471476038135</v>
      </c>
      <c r="K29" s="54">
        <f t="shared" si="3"/>
        <v>262705</v>
      </c>
      <c r="L29" s="54">
        <f t="shared" si="3"/>
        <v>262705</v>
      </c>
      <c r="M29" s="64">
        <v>262706</v>
      </c>
      <c r="N29" s="55">
        <f t="shared" si="2"/>
        <v>-3.8065365846231147E-06</v>
      </c>
      <c r="O29" s="54">
        <f t="shared" si="3"/>
        <v>0</v>
      </c>
      <c r="P29" s="54">
        <f t="shared" si="3"/>
        <v>21</v>
      </c>
      <c r="Q29" s="54">
        <f t="shared" si="3"/>
        <v>21</v>
      </c>
      <c r="R29" s="54">
        <f t="shared" si="3"/>
        <v>13693</v>
      </c>
    </row>
    <row r="30" spans="1:18" ht="30" customHeight="1">
      <c r="A30" s="87"/>
      <c r="B30" s="93" t="s">
        <v>25</v>
      </c>
      <c r="C30" s="94"/>
      <c r="D30" s="54">
        <f>'内訳（地積等２）○'!D48</f>
        <v>90436773</v>
      </c>
      <c r="E30" s="54">
        <f>'内訳（地積等２）○'!E48</f>
        <v>114930911</v>
      </c>
      <c r="F30" s="54">
        <f>'内訳（地積等２）○'!F48</f>
        <v>110173339</v>
      </c>
      <c r="G30" s="54">
        <f>'内訳（地積等２）○'!G48</f>
        <v>1235070881</v>
      </c>
      <c r="H30" s="54">
        <f>'内訳（地積等２）○'!H48</f>
        <v>1234307934</v>
      </c>
      <c r="I30" s="64">
        <v>1239925895</v>
      </c>
      <c r="J30" s="55">
        <f t="shared" si="1"/>
        <v>-0.003915567873513924</v>
      </c>
      <c r="K30" s="54">
        <f>'内訳（地積等２）○'!I48</f>
        <v>755046537</v>
      </c>
      <c r="L30" s="54">
        <f>'内訳（地積等２）○'!J48</f>
        <v>754484630</v>
      </c>
      <c r="M30" s="64">
        <v>756018177</v>
      </c>
      <c r="N30" s="55">
        <f t="shared" si="2"/>
        <v>-0.0012852071941651213</v>
      </c>
      <c r="O30" s="54">
        <f>'内訳（地積等２）○'!K48</f>
        <v>48485</v>
      </c>
      <c r="P30" s="54">
        <f>'内訳（地積等２）○'!L48</f>
        <v>162352</v>
      </c>
      <c r="Q30" s="54">
        <f>'内訳（地積等２）○'!M48</f>
        <v>150738</v>
      </c>
      <c r="R30" s="54">
        <f>IF(G30&gt;0,ROUND(G30/E30*1000,1),0)</f>
        <v>10746.2</v>
      </c>
    </row>
    <row r="31" spans="1:18" ht="30" customHeight="1">
      <c r="A31" s="87"/>
      <c r="B31" s="91" t="s">
        <v>15</v>
      </c>
      <c r="C31" s="92"/>
      <c r="D31" s="54">
        <f aca="true" t="shared" si="4" ref="D31:R31">D25+D26+D29+D30</f>
        <v>96132995</v>
      </c>
      <c r="E31" s="54">
        <f>E25+E26+E29+E30</f>
        <v>131070091</v>
      </c>
      <c r="F31" s="54">
        <f t="shared" si="4"/>
        <v>126300016</v>
      </c>
      <c r="G31" s="54">
        <f t="shared" si="4"/>
        <v>1265110288</v>
      </c>
      <c r="H31" s="54">
        <f t="shared" si="4"/>
        <v>1264330845</v>
      </c>
      <c r="I31" s="64">
        <v>1270956286</v>
      </c>
      <c r="J31" s="55">
        <f t="shared" si="1"/>
        <v>-0.004599684555948606</v>
      </c>
      <c r="K31" s="54">
        <f t="shared" si="4"/>
        <v>779214099</v>
      </c>
      <c r="L31" s="54">
        <f t="shared" si="4"/>
        <v>778638970</v>
      </c>
      <c r="M31" s="64">
        <v>779862014</v>
      </c>
      <c r="N31" s="55">
        <f t="shared" si="2"/>
        <v>-0.0008308072304698764</v>
      </c>
      <c r="O31" s="54">
        <f t="shared" si="4"/>
        <v>48888</v>
      </c>
      <c r="P31" s="54">
        <f t="shared" si="4"/>
        <v>169229</v>
      </c>
      <c r="Q31" s="54">
        <f t="shared" si="4"/>
        <v>157504</v>
      </c>
      <c r="R31" s="54">
        <f t="shared" si="4"/>
        <v>26277</v>
      </c>
    </row>
    <row r="32" spans="1:18" ht="30" customHeight="1">
      <c r="A32" s="88" t="s">
        <v>26</v>
      </c>
      <c r="B32" s="88"/>
      <c r="C32" s="88"/>
      <c r="D32" s="54">
        <f>'内訳（地積等２）○'!Q48</f>
        <v>251996106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4">
        <f>'内訳（地積等２）○'!X48</f>
        <v>639766</v>
      </c>
      <c r="P32" s="56"/>
      <c r="Q32" s="56"/>
      <c r="R32" s="56"/>
    </row>
    <row r="33" spans="1:18" ht="30" customHeight="1">
      <c r="A33" s="86" t="s">
        <v>27</v>
      </c>
      <c r="B33" s="86"/>
      <c r="C33" s="86"/>
      <c r="D33" s="61">
        <f>SUM(D10,D11,D12,D13,D17,D18,D19,D20,D21,D22,D23,D24,D31,D32)</f>
        <v>1141716140</v>
      </c>
      <c r="E33" s="61">
        <f>SUM(E10,E11,E12,E13,E17,E18,E19,E20,E21,E22,E23,E24,E31,E32)</f>
        <v>1036257597</v>
      </c>
      <c r="F33" s="61">
        <f aca="true" t="shared" si="5" ref="F33:Q33">SUM(F10,F11,F12,F13,F17,F18,F19,F20,F21,F22,F23,F24,F31,F32)</f>
        <v>863178209</v>
      </c>
      <c r="G33" s="61">
        <f t="shared" si="5"/>
        <v>5687781656</v>
      </c>
      <c r="H33" s="61">
        <f t="shared" si="5"/>
        <v>5671544052</v>
      </c>
      <c r="I33" s="61">
        <f t="shared" si="5"/>
        <v>5648962252</v>
      </c>
      <c r="J33" s="62">
        <f t="shared" si="1"/>
        <v>0.006871953160291714</v>
      </c>
      <c r="K33" s="61">
        <f t="shared" si="5"/>
        <v>2233654600</v>
      </c>
      <c r="L33" s="61">
        <f t="shared" si="5"/>
        <v>2226894092</v>
      </c>
      <c r="M33" s="61">
        <f t="shared" si="5"/>
        <v>2204362607</v>
      </c>
      <c r="N33" s="62">
        <f t="shared" si="2"/>
        <v>0.01328819174621392</v>
      </c>
      <c r="O33" s="61">
        <f t="shared" si="5"/>
        <v>788592</v>
      </c>
      <c r="P33" s="61">
        <f t="shared" si="5"/>
        <v>1408159</v>
      </c>
      <c r="Q33" s="61">
        <f t="shared" si="5"/>
        <v>1173281</v>
      </c>
      <c r="R33" s="61">
        <f>IF(G33&gt;0,ROUND(G33/E33*1000,1),0)</f>
        <v>5488.8</v>
      </c>
    </row>
    <row r="35" ht="14.25" hidden="1"/>
    <row r="36" spans="4:20" ht="14.25" hidden="1">
      <c r="D36" s="5">
        <f>D10+D11+D12+D13+D17+D18+D19+D20+D21+D22+D23+D24+D31+D32</f>
        <v>1141716140</v>
      </c>
      <c r="E36" s="5">
        <f>E10+E11+E12+E13+E17+E18+E19+E20+E21+E22+E23+E24+E31+E32</f>
        <v>1036257597</v>
      </c>
      <c r="F36" s="5" t="e">
        <f>#REF!+#REF!+#REF!+#REF!+#REF!+#REF!+#REF!+#REF!+#REF!+#REF!+#REF!+#REF!+#REF!+#REF!</f>
        <v>#REF!</v>
      </c>
      <c r="G36" s="5">
        <f>F10+F11+F12+F13+F17+F18+F19+F20+F21+F22+F23+F24+F31+F32</f>
        <v>863178209</v>
      </c>
      <c r="H36" s="5">
        <f>G10+G11+G12+G13+G17+G18+G19+G20+G21+G22+G23+G24+G31+G32</f>
        <v>5687781656</v>
      </c>
      <c r="I36" s="5" t="e">
        <f>#REF!+#REF!+#REF!+#REF!+#REF!+#REF!+#REF!+#REF!+#REF!+#REF!+#REF!+#REF!+#REF!+#REF!</f>
        <v>#REF!</v>
      </c>
      <c r="J36" s="5">
        <f>H10+H11+H12+H13+H17+H18+H19+H20+H21+H22+H23+H24+H31+H32</f>
        <v>5671544052</v>
      </c>
      <c r="K36" s="5"/>
      <c r="L36" s="5"/>
      <c r="M36" s="5"/>
      <c r="N36" s="5">
        <f>L10+L11+L12+L13+L17+L18+L19+L20+L21+L22+L23+L24+L31+L32</f>
        <v>2226894092</v>
      </c>
      <c r="O36" s="5"/>
      <c r="P36" s="5"/>
      <c r="Q36" s="5">
        <f>O10+O11+O12+O13+O17+O18+O19+O20+O21+O22+O23+O24+O31+O32</f>
        <v>788592</v>
      </c>
      <c r="R36" s="5">
        <f>P10+P11+P12+P13+P17+P18+P19+P20+P21+P22+P23+P24+P31+P32</f>
        <v>1408159</v>
      </c>
      <c r="S36" s="5" t="e">
        <f>#REF!+#REF!+#REF!+#REF!+#REF!+#REF!+#REF!+#REF!+#REF!+#REF!+#REF!+#REF!+#REF!+#REF!</f>
        <v>#REF!</v>
      </c>
      <c r="T36" s="5">
        <f>Q10+Q11+Q12+Q13+Q17+Q18+Q19+Q20+Q21+Q22+Q23+Q24+Q31+Q32</f>
        <v>1173281</v>
      </c>
    </row>
    <row r="37" ht="14.25" hidden="1"/>
    <row r="39" spans="4:21" ht="14.25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4:21" ht="14.25"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4:21" ht="14.25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</sheetData>
  <sheetProtection/>
  <mergeCells count="38">
    <mergeCell ref="A10:A11"/>
    <mergeCell ref="A12:A13"/>
    <mergeCell ref="A14:A17"/>
    <mergeCell ref="A8:C9"/>
    <mergeCell ref="B10:C10"/>
    <mergeCell ref="B11:C11"/>
    <mergeCell ref="B12:C12"/>
    <mergeCell ref="B13:C13"/>
    <mergeCell ref="B14:C14"/>
    <mergeCell ref="B16:C16"/>
    <mergeCell ref="B30:C30"/>
    <mergeCell ref="B15:C15"/>
    <mergeCell ref="A18:C18"/>
    <mergeCell ref="A19:C19"/>
    <mergeCell ref="A20:C20"/>
    <mergeCell ref="B21:C21"/>
    <mergeCell ref="B22:C22"/>
    <mergeCell ref="B17:C17"/>
    <mergeCell ref="A33:C33"/>
    <mergeCell ref="A25:A31"/>
    <mergeCell ref="A32:C32"/>
    <mergeCell ref="A23:C23"/>
    <mergeCell ref="A24:C24"/>
    <mergeCell ref="A21:A22"/>
    <mergeCell ref="B31:C31"/>
    <mergeCell ref="B25:C25"/>
    <mergeCell ref="B26:C26"/>
    <mergeCell ref="B27:B29"/>
    <mergeCell ref="A6:C6"/>
    <mergeCell ref="D8:F8"/>
    <mergeCell ref="A1:S1"/>
    <mergeCell ref="G8:J8"/>
    <mergeCell ref="K8:N8"/>
    <mergeCell ref="O8:Q8"/>
    <mergeCell ref="H4:H5"/>
    <mergeCell ref="A4:C5"/>
    <mergeCell ref="D4:D5"/>
    <mergeCell ref="G4:G5"/>
  </mergeCells>
  <printOptions horizontalCentered="1"/>
  <pageMargins left="0.4330708661417323" right="0.31496062992125984" top="0.8267716535433072" bottom="0.7480314960629921" header="0.5118110236220472" footer="0.5118110236220472"/>
  <pageSetup horizontalDpi="600" verticalDpi="600" orientation="landscape" paperSize="9" scale="50" r:id="rId2"/>
  <headerFooter alignWithMargins="0">
    <oddFooter>&amp;R
H29概要調書（土地概況）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8"/>
  <sheetViews>
    <sheetView showGridLines="0" tabSelected="1" zoomScale="80" zoomScaleNormal="80" zoomScaleSheetLayoutView="80" zoomScalePageLayoutView="0" workbookViewId="0" topLeftCell="A1">
      <selection activeCell="C6" sqref="C6"/>
    </sheetView>
  </sheetViews>
  <sheetFormatPr defaultColWidth="8.796875" defaultRowHeight="15"/>
  <cols>
    <col min="1" max="1" width="3.5" style="6" customWidth="1"/>
    <col min="2" max="2" width="14.69921875" style="6" customWidth="1"/>
    <col min="3" max="11" width="14.59765625" style="6" customWidth="1"/>
    <col min="12" max="16384" width="9" style="6" customWidth="1"/>
  </cols>
  <sheetData>
    <row r="1" ht="18.75">
      <c r="A1" s="44" t="s">
        <v>119</v>
      </c>
    </row>
    <row r="2" s="28" customFormat="1" ht="17.25"/>
    <row r="3" spans="1:11" s="7" customFormat="1" ht="17.25" customHeight="1">
      <c r="A3" s="105" t="s">
        <v>37</v>
      </c>
      <c r="B3" s="103" t="s">
        <v>39</v>
      </c>
      <c r="C3" s="102" t="s">
        <v>136</v>
      </c>
      <c r="D3" s="102"/>
      <c r="E3" s="102"/>
      <c r="F3" s="102" t="s">
        <v>137</v>
      </c>
      <c r="G3" s="102"/>
      <c r="H3" s="102"/>
      <c r="I3" s="102" t="s">
        <v>138</v>
      </c>
      <c r="J3" s="102"/>
      <c r="K3" s="102"/>
    </row>
    <row r="4" spans="1:11" s="7" customFormat="1" ht="54" customHeight="1">
      <c r="A4" s="105"/>
      <c r="B4" s="104"/>
      <c r="C4" s="45" t="s">
        <v>4</v>
      </c>
      <c r="D4" s="45" t="s">
        <v>3</v>
      </c>
      <c r="E4" s="45" t="s">
        <v>5</v>
      </c>
      <c r="F4" s="45" t="s">
        <v>4</v>
      </c>
      <c r="G4" s="45" t="s">
        <v>3</v>
      </c>
      <c r="H4" s="45" t="s">
        <v>5</v>
      </c>
      <c r="I4" s="45" t="s">
        <v>4</v>
      </c>
      <c r="J4" s="45" t="s">
        <v>3</v>
      </c>
      <c r="K4" s="45" t="s">
        <v>5</v>
      </c>
    </row>
    <row r="5" spans="1:14" s="7" customFormat="1" ht="15" customHeight="1">
      <c r="A5" s="13">
        <v>1</v>
      </c>
      <c r="B5" s="14" t="s">
        <v>54</v>
      </c>
      <c r="C5" s="15">
        <v>45722</v>
      </c>
      <c r="D5" s="15">
        <v>917</v>
      </c>
      <c r="E5" s="15">
        <v>44805</v>
      </c>
      <c r="F5" s="15">
        <v>43709</v>
      </c>
      <c r="G5" s="15">
        <v>860</v>
      </c>
      <c r="H5" s="15">
        <v>42849</v>
      </c>
      <c r="I5" s="15">
        <v>2013</v>
      </c>
      <c r="J5" s="15">
        <v>57</v>
      </c>
      <c r="K5" s="15">
        <v>1956</v>
      </c>
      <c r="L5" s="7" t="str">
        <f>IF(F5+I5=C5,"○","×")</f>
        <v>○</v>
      </c>
      <c r="M5" s="7" t="str">
        <f>IF(G5+J5=D5,"○","×")</f>
        <v>○</v>
      </c>
      <c r="N5" s="7" t="str">
        <f>IF(H5+K5=E5,"○","×")</f>
        <v>○</v>
      </c>
    </row>
    <row r="6" spans="1:14" s="7" customFormat="1" ht="15" customHeight="1">
      <c r="A6" s="18">
        <v>2</v>
      </c>
      <c r="B6" s="19" t="s">
        <v>55</v>
      </c>
      <c r="C6" s="20">
        <v>16507</v>
      </c>
      <c r="D6" s="20">
        <v>392</v>
      </c>
      <c r="E6" s="20">
        <v>16115</v>
      </c>
      <c r="F6" s="20">
        <v>15941</v>
      </c>
      <c r="G6" s="20">
        <v>365</v>
      </c>
      <c r="H6" s="20">
        <v>15576</v>
      </c>
      <c r="I6" s="20">
        <v>566</v>
      </c>
      <c r="J6" s="20">
        <v>27</v>
      </c>
      <c r="K6" s="20">
        <v>539</v>
      </c>
      <c r="L6" s="7" t="str">
        <f aca="true" t="shared" si="0" ref="L6:L48">IF(F6+I6=C6,"○","×")</f>
        <v>○</v>
      </c>
      <c r="M6" s="7" t="str">
        <f aca="true" t="shared" si="1" ref="M6:M48">IF(G6+J6=D6,"○","×")</f>
        <v>○</v>
      </c>
      <c r="N6" s="7" t="str">
        <f aca="true" t="shared" si="2" ref="N6:N48">IF(H6+K6=E6,"○","×")</f>
        <v>○</v>
      </c>
    </row>
    <row r="7" spans="1:14" s="7" customFormat="1" ht="15" customHeight="1">
      <c r="A7" s="18">
        <v>3</v>
      </c>
      <c r="B7" s="19" t="s">
        <v>56</v>
      </c>
      <c r="C7" s="20">
        <v>15674</v>
      </c>
      <c r="D7" s="20">
        <v>3675</v>
      </c>
      <c r="E7" s="20">
        <v>11999</v>
      </c>
      <c r="F7" s="20">
        <v>14879</v>
      </c>
      <c r="G7" s="20">
        <v>3525</v>
      </c>
      <c r="H7" s="20">
        <v>11354</v>
      </c>
      <c r="I7" s="20">
        <v>795</v>
      </c>
      <c r="J7" s="20">
        <v>150</v>
      </c>
      <c r="K7" s="20">
        <v>645</v>
      </c>
      <c r="L7" s="7" t="str">
        <f t="shared" si="0"/>
        <v>○</v>
      </c>
      <c r="M7" s="7" t="str">
        <f t="shared" si="1"/>
        <v>○</v>
      </c>
      <c r="N7" s="7" t="str">
        <f t="shared" si="2"/>
        <v>○</v>
      </c>
    </row>
    <row r="8" spans="1:14" s="7" customFormat="1" ht="15" customHeight="1">
      <c r="A8" s="18">
        <v>4</v>
      </c>
      <c r="B8" s="19" t="s">
        <v>57</v>
      </c>
      <c r="C8" s="20">
        <v>17425</v>
      </c>
      <c r="D8" s="20">
        <v>517</v>
      </c>
      <c r="E8" s="20">
        <v>16908</v>
      </c>
      <c r="F8" s="20">
        <v>16596</v>
      </c>
      <c r="G8" s="20">
        <v>480</v>
      </c>
      <c r="H8" s="20">
        <v>16116</v>
      </c>
      <c r="I8" s="20">
        <v>829</v>
      </c>
      <c r="J8" s="20">
        <v>37</v>
      </c>
      <c r="K8" s="20">
        <v>792</v>
      </c>
      <c r="L8" s="7" t="str">
        <f t="shared" si="0"/>
        <v>○</v>
      </c>
      <c r="M8" s="7" t="str">
        <f t="shared" si="1"/>
        <v>○</v>
      </c>
      <c r="N8" s="7" t="str">
        <f t="shared" si="2"/>
        <v>○</v>
      </c>
    </row>
    <row r="9" spans="1:14" s="7" customFormat="1" ht="15" customHeight="1">
      <c r="A9" s="18">
        <v>5</v>
      </c>
      <c r="B9" s="19" t="s">
        <v>58</v>
      </c>
      <c r="C9" s="20">
        <v>20175</v>
      </c>
      <c r="D9" s="20">
        <v>6640</v>
      </c>
      <c r="E9" s="20">
        <v>13535</v>
      </c>
      <c r="F9" s="20">
        <v>19410</v>
      </c>
      <c r="G9" s="20">
        <v>6414</v>
      </c>
      <c r="H9" s="20">
        <v>12996</v>
      </c>
      <c r="I9" s="20">
        <v>765</v>
      </c>
      <c r="J9" s="20">
        <v>226</v>
      </c>
      <c r="K9" s="20">
        <v>539</v>
      </c>
      <c r="L9" s="7" t="str">
        <f t="shared" si="0"/>
        <v>○</v>
      </c>
      <c r="M9" s="7" t="str">
        <f t="shared" si="1"/>
        <v>○</v>
      </c>
      <c r="N9" s="7" t="str">
        <f t="shared" si="2"/>
        <v>○</v>
      </c>
    </row>
    <row r="10" spans="1:14" s="7" customFormat="1" ht="15" customHeight="1">
      <c r="A10" s="18">
        <v>6</v>
      </c>
      <c r="B10" s="19" t="s">
        <v>59</v>
      </c>
      <c r="C10" s="20">
        <v>17237</v>
      </c>
      <c r="D10" s="20">
        <v>3803</v>
      </c>
      <c r="E10" s="20">
        <v>13434</v>
      </c>
      <c r="F10" s="20">
        <v>16646</v>
      </c>
      <c r="G10" s="20">
        <v>3740</v>
      </c>
      <c r="H10" s="20">
        <v>12906</v>
      </c>
      <c r="I10" s="20">
        <v>591</v>
      </c>
      <c r="J10" s="20">
        <v>63</v>
      </c>
      <c r="K10" s="20">
        <v>528</v>
      </c>
      <c r="L10" s="7" t="str">
        <f t="shared" si="0"/>
        <v>○</v>
      </c>
      <c r="M10" s="7" t="str">
        <f t="shared" si="1"/>
        <v>○</v>
      </c>
      <c r="N10" s="7" t="str">
        <f t="shared" si="2"/>
        <v>○</v>
      </c>
    </row>
    <row r="11" spans="1:14" s="7" customFormat="1" ht="15" customHeight="1">
      <c r="A11" s="18">
        <v>7</v>
      </c>
      <c r="B11" s="19" t="s">
        <v>60</v>
      </c>
      <c r="C11" s="20">
        <v>27384</v>
      </c>
      <c r="D11" s="20">
        <v>1581</v>
      </c>
      <c r="E11" s="20">
        <v>25803</v>
      </c>
      <c r="F11" s="20">
        <v>26453</v>
      </c>
      <c r="G11" s="20">
        <v>1524</v>
      </c>
      <c r="H11" s="20">
        <v>24929</v>
      </c>
      <c r="I11" s="20">
        <v>931</v>
      </c>
      <c r="J11" s="20">
        <v>57</v>
      </c>
      <c r="K11" s="20">
        <v>874</v>
      </c>
      <c r="L11" s="7" t="str">
        <f t="shared" si="0"/>
        <v>○</v>
      </c>
      <c r="M11" s="7" t="str">
        <f t="shared" si="1"/>
        <v>○</v>
      </c>
      <c r="N11" s="7" t="str">
        <f t="shared" si="2"/>
        <v>○</v>
      </c>
    </row>
    <row r="12" spans="1:14" s="7" customFormat="1" ht="15" customHeight="1">
      <c r="A12" s="18">
        <v>8</v>
      </c>
      <c r="B12" s="19" t="s">
        <v>61</v>
      </c>
      <c r="C12" s="20">
        <v>13630</v>
      </c>
      <c r="D12" s="20">
        <v>1937</v>
      </c>
      <c r="E12" s="20">
        <v>11693</v>
      </c>
      <c r="F12" s="20">
        <v>13225</v>
      </c>
      <c r="G12" s="20">
        <v>1887</v>
      </c>
      <c r="H12" s="20">
        <v>11338</v>
      </c>
      <c r="I12" s="20">
        <v>405</v>
      </c>
      <c r="J12" s="20">
        <v>50</v>
      </c>
      <c r="K12" s="20">
        <v>355</v>
      </c>
      <c r="L12" s="7" t="str">
        <f t="shared" si="0"/>
        <v>○</v>
      </c>
      <c r="M12" s="7" t="str">
        <f t="shared" si="1"/>
        <v>○</v>
      </c>
      <c r="N12" s="7" t="str">
        <f t="shared" si="2"/>
        <v>○</v>
      </c>
    </row>
    <row r="13" spans="1:14" s="7" customFormat="1" ht="15" customHeight="1">
      <c r="A13" s="18">
        <v>9</v>
      </c>
      <c r="B13" s="19" t="s">
        <v>62</v>
      </c>
      <c r="C13" s="20">
        <v>36183</v>
      </c>
      <c r="D13" s="20">
        <v>9055</v>
      </c>
      <c r="E13" s="20">
        <v>27128</v>
      </c>
      <c r="F13" s="20">
        <v>35379</v>
      </c>
      <c r="G13" s="20">
        <v>8937</v>
      </c>
      <c r="H13" s="20">
        <v>26442</v>
      </c>
      <c r="I13" s="20">
        <v>804</v>
      </c>
      <c r="J13" s="20">
        <v>118</v>
      </c>
      <c r="K13" s="20">
        <v>686</v>
      </c>
      <c r="L13" s="7" t="str">
        <f t="shared" si="0"/>
        <v>○</v>
      </c>
      <c r="M13" s="7" t="str">
        <f t="shared" si="1"/>
        <v>○</v>
      </c>
      <c r="N13" s="7" t="str">
        <f t="shared" si="2"/>
        <v>○</v>
      </c>
    </row>
    <row r="14" spans="1:14" s="7" customFormat="1" ht="15" customHeight="1">
      <c r="A14" s="18">
        <v>10</v>
      </c>
      <c r="B14" s="19" t="s">
        <v>63</v>
      </c>
      <c r="C14" s="20">
        <v>27585</v>
      </c>
      <c r="D14" s="20">
        <v>12946</v>
      </c>
      <c r="E14" s="20">
        <v>14639</v>
      </c>
      <c r="F14" s="20">
        <v>26913</v>
      </c>
      <c r="G14" s="20">
        <v>12787</v>
      </c>
      <c r="H14" s="20">
        <v>14126</v>
      </c>
      <c r="I14" s="20">
        <v>672</v>
      </c>
      <c r="J14" s="20">
        <v>159</v>
      </c>
      <c r="K14" s="20">
        <v>513</v>
      </c>
      <c r="L14" s="7" t="str">
        <f t="shared" si="0"/>
        <v>○</v>
      </c>
      <c r="M14" s="7" t="str">
        <f t="shared" si="1"/>
        <v>○</v>
      </c>
      <c r="N14" s="7" t="str">
        <f t="shared" si="2"/>
        <v>○</v>
      </c>
    </row>
    <row r="15" spans="1:14" s="7" customFormat="1" ht="15" customHeight="1">
      <c r="A15" s="22">
        <v>11</v>
      </c>
      <c r="B15" s="23" t="s">
        <v>64</v>
      </c>
      <c r="C15" s="24">
        <v>17523</v>
      </c>
      <c r="D15" s="24">
        <v>5835</v>
      </c>
      <c r="E15" s="24">
        <v>11688</v>
      </c>
      <c r="F15" s="24">
        <v>17185</v>
      </c>
      <c r="G15" s="24">
        <v>5734</v>
      </c>
      <c r="H15" s="24">
        <v>11451</v>
      </c>
      <c r="I15" s="24">
        <v>338</v>
      </c>
      <c r="J15" s="24">
        <v>101</v>
      </c>
      <c r="K15" s="24">
        <v>237</v>
      </c>
      <c r="L15" s="7" t="str">
        <f t="shared" si="0"/>
        <v>○</v>
      </c>
      <c r="M15" s="7" t="str">
        <f t="shared" si="1"/>
        <v>○</v>
      </c>
      <c r="N15" s="7" t="str">
        <f t="shared" si="2"/>
        <v>○</v>
      </c>
    </row>
    <row r="16" spans="1:14" s="7" customFormat="1" ht="15" customHeight="1">
      <c r="A16" s="35"/>
      <c r="B16" s="36" t="s">
        <v>117</v>
      </c>
      <c r="C16" s="34">
        <f>SUM(C5:C15)</f>
        <v>255045</v>
      </c>
      <c r="D16" s="34">
        <f aca="true" t="shared" si="3" ref="D16:K16">SUM(D5:D15)</f>
        <v>47298</v>
      </c>
      <c r="E16" s="34">
        <f t="shared" si="3"/>
        <v>207747</v>
      </c>
      <c r="F16" s="34">
        <f t="shared" si="3"/>
        <v>246336</v>
      </c>
      <c r="G16" s="34">
        <f t="shared" si="3"/>
        <v>46253</v>
      </c>
      <c r="H16" s="34">
        <f t="shared" si="3"/>
        <v>200083</v>
      </c>
      <c r="I16" s="34">
        <f t="shared" si="3"/>
        <v>8709</v>
      </c>
      <c r="J16" s="34">
        <f t="shared" si="3"/>
        <v>1045</v>
      </c>
      <c r="K16" s="34">
        <f t="shared" si="3"/>
        <v>7664</v>
      </c>
      <c r="L16" s="7" t="str">
        <f>IF(F16+I16=C16,"○","×")</f>
        <v>○</v>
      </c>
      <c r="M16" s="7" t="str">
        <f>IF(G16+J16=D16,"○","×")</f>
        <v>○</v>
      </c>
      <c r="N16" s="7" t="str">
        <f>IF(H16+K16=E16,"○","×")</f>
        <v>○</v>
      </c>
    </row>
    <row r="17" spans="1:14" s="7" customFormat="1" ht="15" customHeight="1">
      <c r="A17" s="25">
        <v>12</v>
      </c>
      <c r="B17" s="26" t="s">
        <v>65</v>
      </c>
      <c r="C17" s="27">
        <v>6267</v>
      </c>
      <c r="D17" s="27">
        <v>4673</v>
      </c>
      <c r="E17" s="27">
        <v>1594</v>
      </c>
      <c r="F17" s="27">
        <v>6129</v>
      </c>
      <c r="G17" s="27">
        <v>4593</v>
      </c>
      <c r="H17" s="27">
        <v>1536</v>
      </c>
      <c r="I17" s="27">
        <v>138</v>
      </c>
      <c r="J17" s="27">
        <v>80</v>
      </c>
      <c r="K17" s="27">
        <v>58</v>
      </c>
      <c r="L17" s="7" t="str">
        <f t="shared" si="0"/>
        <v>○</v>
      </c>
      <c r="M17" s="7" t="str">
        <f t="shared" si="1"/>
        <v>○</v>
      </c>
      <c r="N17" s="7" t="str">
        <f t="shared" si="2"/>
        <v>○</v>
      </c>
    </row>
    <row r="18" spans="1:14" s="7" customFormat="1" ht="15" customHeight="1">
      <c r="A18" s="18">
        <v>13</v>
      </c>
      <c r="B18" s="19" t="s">
        <v>66</v>
      </c>
      <c r="C18" s="20">
        <v>4177</v>
      </c>
      <c r="D18" s="20">
        <v>2772</v>
      </c>
      <c r="E18" s="20">
        <v>1405</v>
      </c>
      <c r="F18" s="20">
        <v>4109</v>
      </c>
      <c r="G18" s="20">
        <v>2737</v>
      </c>
      <c r="H18" s="20">
        <v>1372</v>
      </c>
      <c r="I18" s="20">
        <v>68</v>
      </c>
      <c r="J18" s="20">
        <v>35</v>
      </c>
      <c r="K18" s="20">
        <v>33</v>
      </c>
      <c r="L18" s="7" t="str">
        <f t="shared" si="0"/>
        <v>○</v>
      </c>
      <c r="M18" s="7" t="str">
        <f t="shared" si="1"/>
        <v>○</v>
      </c>
      <c r="N18" s="7" t="str">
        <f t="shared" si="2"/>
        <v>○</v>
      </c>
    </row>
    <row r="19" spans="1:14" s="7" customFormat="1" ht="15" customHeight="1">
      <c r="A19" s="18">
        <v>14</v>
      </c>
      <c r="B19" s="19" t="s">
        <v>67</v>
      </c>
      <c r="C19" s="20">
        <v>1886</v>
      </c>
      <c r="D19" s="20">
        <v>1195</v>
      </c>
      <c r="E19" s="20">
        <v>691</v>
      </c>
      <c r="F19" s="20">
        <v>1790</v>
      </c>
      <c r="G19" s="20">
        <v>1136</v>
      </c>
      <c r="H19" s="20">
        <v>654</v>
      </c>
      <c r="I19" s="20">
        <v>96</v>
      </c>
      <c r="J19" s="20">
        <v>59</v>
      </c>
      <c r="K19" s="20">
        <v>37</v>
      </c>
      <c r="L19" s="7" t="str">
        <f t="shared" si="0"/>
        <v>○</v>
      </c>
      <c r="M19" s="7" t="str">
        <f t="shared" si="1"/>
        <v>○</v>
      </c>
      <c r="N19" s="7" t="str">
        <f t="shared" si="2"/>
        <v>○</v>
      </c>
    </row>
    <row r="20" spans="1:14" s="7" customFormat="1" ht="15" customHeight="1">
      <c r="A20" s="18">
        <v>15</v>
      </c>
      <c r="B20" s="19" t="s">
        <v>68</v>
      </c>
      <c r="C20" s="20">
        <v>8505</v>
      </c>
      <c r="D20" s="20">
        <v>5311</v>
      </c>
      <c r="E20" s="20">
        <v>3194</v>
      </c>
      <c r="F20" s="20">
        <v>8205</v>
      </c>
      <c r="G20" s="20">
        <v>5095</v>
      </c>
      <c r="H20" s="20">
        <v>3110</v>
      </c>
      <c r="I20" s="20">
        <v>300</v>
      </c>
      <c r="J20" s="20">
        <v>216</v>
      </c>
      <c r="K20" s="20">
        <v>84</v>
      </c>
      <c r="L20" s="7" t="str">
        <f t="shared" si="0"/>
        <v>○</v>
      </c>
      <c r="M20" s="7" t="str">
        <f t="shared" si="1"/>
        <v>○</v>
      </c>
      <c r="N20" s="7" t="str">
        <f t="shared" si="2"/>
        <v>○</v>
      </c>
    </row>
    <row r="21" spans="1:14" s="7" customFormat="1" ht="15" customHeight="1">
      <c r="A21" s="18">
        <v>16</v>
      </c>
      <c r="B21" s="19" t="s">
        <v>69</v>
      </c>
      <c r="C21" s="20">
        <v>10201</v>
      </c>
      <c r="D21" s="20">
        <v>5545</v>
      </c>
      <c r="E21" s="20">
        <v>4656</v>
      </c>
      <c r="F21" s="20">
        <v>9877</v>
      </c>
      <c r="G21" s="20">
        <v>5394</v>
      </c>
      <c r="H21" s="20">
        <v>4483</v>
      </c>
      <c r="I21" s="20">
        <v>324</v>
      </c>
      <c r="J21" s="20">
        <v>151</v>
      </c>
      <c r="K21" s="20">
        <v>173</v>
      </c>
      <c r="L21" s="7" t="str">
        <f t="shared" si="0"/>
        <v>○</v>
      </c>
      <c r="M21" s="7" t="str">
        <f t="shared" si="1"/>
        <v>○</v>
      </c>
      <c r="N21" s="7" t="str">
        <f t="shared" si="2"/>
        <v>○</v>
      </c>
    </row>
    <row r="22" spans="1:14" s="7" customFormat="1" ht="15" customHeight="1">
      <c r="A22" s="18">
        <v>17</v>
      </c>
      <c r="B22" s="19" t="s">
        <v>70</v>
      </c>
      <c r="C22" s="20">
        <v>6119</v>
      </c>
      <c r="D22" s="20">
        <v>2921</v>
      </c>
      <c r="E22" s="20">
        <v>3198</v>
      </c>
      <c r="F22" s="20">
        <v>5757</v>
      </c>
      <c r="G22" s="20">
        <v>2761</v>
      </c>
      <c r="H22" s="20">
        <v>2996</v>
      </c>
      <c r="I22" s="20">
        <v>362</v>
      </c>
      <c r="J22" s="20">
        <v>160</v>
      </c>
      <c r="K22" s="20">
        <v>202</v>
      </c>
      <c r="L22" s="7" t="str">
        <f t="shared" si="0"/>
        <v>○</v>
      </c>
      <c r="M22" s="7" t="str">
        <f t="shared" si="1"/>
        <v>○</v>
      </c>
      <c r="N22" s="7" t="str">
        <f t="shared" si="2"/>
        <v>○</v>
      </c>
    </row>
    <row r="23" spans="1:14" s="7" customFormat="1" ht="15" customHeight="1">
      <c r="A23" s="18">
        <v>18</v>
      </c>
      <c r="B23" s="19" t="s">
        <v>71</v>
      </c>
      <c r="C23" s="20">
        <v>2677</v>
      </c>
      <c r="D23" s="20">
        <v>1298</v>
      </c>
      <c r="E23" s="20">
        <v>1379</v>
      </c>
      <c r="F23" s="20">
        <v>2588</v>
      </c>
      <c r="G23" s="20">
        <v>1250</v>
      </c>
      <c r="H23" s="20">
        <v>1338</v>
      </c>
      <c r="I23" s="20">
        <v>89</v>
      </c>
      <c r="J23" s="20">
        <v>48</v>
      </c>
      <c r="K23" s="20">
        <v>41</v>
      </c>
      <c r="L23" s="7" t="str">
        <f t="shared" si="0"/>
        <v>○</v>
      </c>
      <c r="M23" s="7" t="str">
        <f t="shared" si="1"/>
        <v>○</v>
      </c>
      <c r="N23" s="7" t="str">
        <f t="shared" si="2"/>
        <v>○</v>
      </c>
    </row>
    <row r="24" spans="1:14" s="7" customFormat="1" ht="15" customHeight="1">
      <c r="A24" s="18">
        <v>19</v>
      </c>
      <c r="B24" s="19" t="s">
        <v>72</v>
      </c>
      <c r="C24" s="20">
        <v>4466</v>
      </c>
      <c r="D24" s="20">
        <v>1120</v>
      </c>
      <c r="E24" s="20">
        <v>3346</v>
      </c>
      <c r="F24" s="20">
        <v>4360</v>
      </c>
      <c r="G24" s="20">
        <v>1095</v>
      </c>
      <c r="H24" s="20">
        <v>3265</v>
      </c>
      <c r="I24" s="20">
        <v>106</v>
      </c>
      <c r="J24" s="20">
        <v>25</v>
      </c>
      <c r="K24" s="20">
        <v>81</v>
      </c>
      <c r="L24" s="7" t="str">
        <f t="shared" si="0"/>
        <v>○</v>
      </c>
      <c r="M24" s="7" t="str">
        <f t="shared" si="1"/>
        <v>○</v>
      </c>
      <c r="N24" s="7" t="str">
        <f t="shared" si="2"/>
        <v>○</v>
      </c>
    </row>
    <row r="25" spans="1:14" s="7" customFormat="1" ht="15" customHeight="1">
      <c r="A25" s="18">
        <v>20</v>
      </c>
      <c r="B25" s="19" t="s">
        <v>73</v>
      </c>
      <c r="C25" s="20">
        <v>3179</v>
      </c>
      <c r="D25" s="20">
        <v>1664</v>
      </c>
      <c r="E25" s="20">
        <v>1515</v>
      </c>
      <c r="F25" s="20">
        <v>3124</v>
      </c>
      <c r="G25" s="20">
        <v>1635</v>
      </c>
      <c r="H25" s="20">
        <v>1489</v>
      </c>
      <c r="I25" s="20">
        <v>55</v>
      </c>
      <c r="J25" s="20">
        <v>29</v>
      </c>
      <c r="K25" s="20">
        <v>26</v>
      </c>
      <c r="L25" s="7" t="str">
        <f t="shared" si="0"/>
        <v>○</v>
      </c>
      <c r="M25" s="7" t="str">
        <f t="shared" si="1"/>
        <v>○</v>
      </c>
      <c r="N25" s="7" t="str">
        <f t="shared" si="2"/>
        <v>○</v>
      </c>
    </row>
    <row r="26" spans="1:14" s="7" customFormat="1" ht="15" customHeight="1">
      <c r="A26" s="18">
        <v>21</v>
      </c>
      <c r="B26" s="19" t="s">
        <v>74</v>
      </c>
      <c r="C26" s="20">
        <v>13315</v>
      </c>
      <c r="D26" s="20">
        <v>2323</v>
      </c>
      <c r="E26" s="20">
        <v>10992</v>
      </c>
      <c r="F26" s="20">
        <v>13010</v>
      </c>
      <c r="G26" s="20">
        <v>2271</v>
      </c>
      <c r="H26" s="20">
        <v>10739</v>
      </c>
      <c r="I26" s="20">
        <v>305</v>
      </c>
      <c r="J26" s="20">
        <v>52</v>
      </c>
      <c r="K26" s="20">
        <v>253</v>
      </c>
      <c r="L26" s="7" t="str">
        <f t="shared" si="0"/>
        <v>○</v>
      </c>
      <c r="M26" s="7" t="str">
        <f t="shared" si="1"/>
        <v>○</v>
      </c>
      <c r="N26" s="7" t="str">
        <f t="shared" si="2"/>
        <v>○</v>
      </c>
    </row>
    <row r="27" spans="1:14" s="7" customFormat="1" ht="15" customHeight="1">
      <c r="A27" s="18">
        <v>22</v>
      </c>
      <c r="B27" s="19" t="s">
        <v>75</v>
      </c>
      <c r="C27" s="20">
        <v>5598</v>
      </c>
      <c r="D27" s="20">
        <v>81</v>
      </c>
      <c r="E27" s="20">
        <v>5517</v>
      </c>
      <c r="F27" s="20">
        <v>5464</v>
      </c>
      <c r="G27" s="20">
        <v>78</v>
      </c>
      <c r="H27" s="20">
        <v>5386</v>
      </c>
      <c r="I27" s="20">
        <v>134</v>
      </c>
      <c r="J27" s="20">
        <v>3</v>
      </c>
      <c r="K27" s="20">
        <v>131</v>
      </c>
      <c r="L27" s="7" t="str">
        <f t="shared" si="0"/>
        <v>○</v>
      </c>
      <c r="M27" s="7" t="str">
        <f t="shared" si="1"/>
        <v>○</v>
      </c>
      <c r="N27" s="7" t="str">
        <f t="shared" si="2"/>
        <v>○</v>
      </c>
    </row>
    <row r="28" spans="1:14" s="7" customFormat="1" ht="15" customHeight="1">
      <c r="A28" s="21">
        <v>23</v>
      </c>
      <c r="B28" s="19" t="s">
        <v>76</v>
      </c>
      <c r="C28" s="20">
        <v>8434</v>
      </c>
      <c r="D28" s="20">
        <v>234</v>
      </c>
      <c r="E28" s="20">
        <v>8200</v>
      </c>
      <c r="F28" s="20">
        <v>8073</v>
      </c>
      <c r="G28" s="20">
        <v>215</v>
      </c>
      <c r="H28" s="20">
        <v>7858</v>
      </c>
      <c r="I28" s="20">
        <v>361</v>
      </c>
      <c r="J28" s="20">
        <v>19</v>
      </c>
      <c r="K28" s="20">
        <v>342</v>
      </c>
      <c r="L28" s="7" t="str">
        <f t="shared" si="0"/>
        <v>○</v>
      </c>
      <c r="M28" s="7" t="str">
        <f t="shared" si="1"/>
        <v>○</v>
      </c>
      <c r="N28" s="7" t="str">
        <f t="shared" si="2"/>
        <v>○</v>
      </c>
    </row>
    <row r="29" spans="1:14" s="7" customFormat="1" ht="15" customHeight="1">
      <c r="A29" s="18">
        <v>24</v>
      </c>
      <c r="B29" s="19" t="s">
        <v>77</v>
      </c>
      <c r="C29" s="20">
        <v>5955</v>
      </c>
      <c r="D29" s="20">
        <v>1271</v>
      </c>
      <c r="E29" s="20">
        <v>4684</v>
      </c>
      <c r="F29" s="20">
        <v>5803</v>
      </c>
      <c r="G29" s="20">
        <v>1241</v>
      </c>
      <c r="H29" s="20">
        <v>4562</v>
      </c>
      <c r="I29" s="20">
        <v>152</v>
      </c>
      <c r="J29" s="20">
        <v>30</v>
      </c>
      <c r="K29" s="20">
        <v>122</v>
      </c>
      <c r="L29" s="7" t="str">
        <f t="shared" si="0"/>
        <v>○</v>
      </c>
      <c r="M29" s="7" t="str">
        <f t="shared" si="1"/>
        <v>○</v>
      </c>
      <c r="N29" s="7" t="str">
        <f t="shared" si="2"/>
        <v>○</v>
      </c>
    </row>
    <row r="30" spans="1:14" s="7" customFormat="1" ht="15" customHeight="1">
      <c r="A30" s="18">
        <v>25</v>
      </c>
      <c r="B30" s="19" t="s">
        <v>78</v>
      </c>
      <c r="C30" s="20">
        <v>7368</v>
      </c>
      <c r="D30" s="20">
        <v>2382</v>
      </c>
      <c r="E30" s="20">
        <v>4986</v>
      </c>
      <c r="F30" s="20">
        <v>7141</v>
      </c>
      <c r="G30" s="20">
        <v>2329</v>
      </c>
      <c r="H30" s="20">
        <v>4812</v>
      </c>
      <c r="I30" s="20">
        <v>227</v>
      </c>
      <c r="J30" s="20">
        <v>53</v>
      </c>
      <c r="K30" s="20">
        <v>174</v>
      </c>
      <c r="L30" s="7" t="str">
        <f t="shared" si="0"/>
        <v>○</v>
      </c>
      <c r="M30" s="7" t="str">
        <f t="shared" si="1"/>
        <v>○</v>
      </c>
      <c r="N30" s="7" t="str">
        <f t="shared" si="2"/>
        <v>○</v>
      </c>
    </row>
    <row r="31" spans="1:14" s="7" customFormat="1" ht="15" customHeight="1">
      <c r="A31" s="18">
        <v>26</v>
      </c>
      <c r="B31" s="19" t="s">
        <v>79</v>
      </c>
      <c r="C31" s="20">
        <v>9253</v>
      </c>
      <c r="D31" s="20">
        <v>1861</v>
      </c>
      <c r="E31" s="20">
        <v>7392</v>
      </c>
      <c r="F31" s="20">
        <v>8887</v>
      </c>
      <c r="G31" s="20">
        <v>1811</v>
      </c>
      <c r="H31" s="20">
        <v>7076</v>
      </c>
      <c r="I31" s="20">
        <v>366</v>
      </c>
      <c r="J31" s="20">
        <v>50</v>
      </c>
      <c r="K31" s="20">
        <v>316</v>
      </c>
      <c r="L31" s="7" t="str">
        <f t="shared" si="0"/>
        <v>○</v>
      </c>
      <c r="M31" s="7" t="str">
        <f t="shared" si="1"/>
        <v>○</v>
      </c>
      <c r="N31" s="7" t="str">
        <f t="shared" si="2"/>
        <v>○</v>
      </c>
    </row>
    <row r="32" spans="1:14" s="7" customFormat="1" ht="15" customHeight="1">
      <c r="A32" s="18">
        <v>27</v>
      </c>
      <c r="B32" s="19" t="s">
        <v>80</v>
      </c>
      <c r="C32" s="20">
        <v>4230</v>
      </c>
      <c r="D32" s="20">
        <v>713</v>
      </c>
      <c r="E32" s="20">
        <v>3517</v>
      </c>
      <c r="F32" s="20">
        <v>4074</v>
      </c>
      <c r="G32" s="20">
        <v>682</v>
      </c>
      <c r="H32" s="20">
        <v>3392</v>
      </c>
      <c r="I32" s="20">
        <v>156</v>
      </c>
      <c r="J32" s="20">
        <v>31</v>
      </c>
      <c r="K32" s="20">
        <v>125</v>
      </c>
      <c r="L32" s="7" t="str">
        <f t="shared" si="0"/>
        <v>○</v>
      </c>
      <c r="M32" s="7" t="str">
        <f t="shared" si="1"/>
        <v>○</v>
      </c>
      <c r="N32" s="7" t="str">
        <f t="shared" si="2"/>
        <v>○</v>
      </c>
    </row>
    <row r="33" spans="1:14" s="7" customFormat="1" ht="15" customHeight="1">
      <c r="A33" s="18">
        <v>28</v>
      </c>
      <c r="B33" s="19" t="s">
        <v>81</v>
      </c>
      <c r="C33" s="20">
        <v>7421</v>
      </c>
      <c r="D33" s="20">
        <v>940</v>
      </c>
      <c r="E33" s="20">
        <v>6481</v>
      </c>
      <c r="F33" s="20">
        <v>7172</v>
      </c>
      <c r="G33" s="20">
        <v>907</v>
      </c>
      <c r="H33" s="20">
        <v>6265</v>
      </c>
      <c r="I33" s="20">
        <v>249</v>
      </c>
      <c r="J33" s="20">
        <v>33</v>
      </c>
      <c r="K33" s="20">
        <v>216</v>
      </c>
      <c r="L33" s="7" t="str">
        <f t="shared" si="0"/>
        <v>○</v>
      </c>
      <c r="M33" s="7" t="str">
        <f t="shared" si="1"/>
        <v>○</v>
      </c>
      <c r="N33" s="7" t="str">
        <f t="shared" si="2"/>
        <v>○</v>
      </c>
    </row>
    <row r="34" spans="1:14" s="7" customFormat="1" ht="15" customHeight="1">
      <c r="A34" s="18">
        <v>29</v>
      </c>
      <c r="B34" s="19" t="s">
        <v>82</v>
      </c>
      <c r="C34" s="20">
        <v>551</v>
      </c>
      <c r="D34" s="20">
        <v>268</v>
      </c>
      <c r="E34" s="20">
        <v>283</v>
      </c>
      <c r="F34" s="20">
        <v>537</v>
      </c>
      <c r="G34" s="20">
        <v>259</v>
      </c>
      <c r="H34" s="20">
        <v>278</v>
      </c>
      <c r="I34" s="20">
        <v>14</v>
      </c>
      <c r="J34" s="20">
        <v>9</v>
      </c>
      <c r="K34" s="20">
        <v>5</v>
      </c>
      <c r="L34" s="7" t="str">
        <f t="shared" si="0"/>
        <v>○</v>
      </c>
      <c r="M34" s="7" t="str">
        <f t="shared" si="1"/>
        <v>○</v>
      </c>
      <c r="N34" s="7" t="str">
        <f t="shared" si="2"/>
        <v>○</v>
      </c>
    </row>
    <row r="35" spans="1:14" s="7" customFormat="1" ht="15" customHeight="1">
      <c r="A35" s="22">
        <v>30</v>
      </c>
      <c r="B35" s="23" t="s">
        <v>83</v>
      </c>
      <c r="C35" s="24">
        <v>701</v>
      </c>
      <c r="D35" s="24">
        <v>397</v>
      </c>
      <c r="E35" s="24">
        <v>304</v>
      </c>
      <c r="F35" s="24">
        <v>672</v>
      </c>
      <c r="G35" s="24">
        <v>372</v>
      </c>
      <c r="H35" s="24">
        <v>300</v>
      </c>
      <c r="I35" s="24">
        <v>29</v>
      </c>
      <c r="J35" s="24">
        <v>25</v>
      </c>
      <c r="K35" s="24">
        <v>4</v>
      </c>
      <c r="L35" s="7" t="str">
        <f t="shared" si="0"/>
        <v>○</v>
      </c>
      <c r="M35" s="7" t="str">
        <f t="shared" si="1"/>
        <v>○</v>
      </c>
      <c r="N35" s="7" t="str">
        <f t="shared" si="2"/>
        <v>○</v>
      </c>
    </row>
    <row r="36" spans="1:14" s="7" customFormat="1" ht="15" customHeight="1">
      <c r="A36" s="22">
        <v>31</v>
      </c>
      <c r="B36" s="23" t="s">
        <v>84</v>
      </c>
      <c r="C36" s="24">
        <v>1420</v>
      </c>
      <c r="D36" s="24">
        <v>1156</v>
      </c>
      <c r="E36" s="24">
        <v>264</v>
      </c>
      <c r="F36" s="24">
        <v>1412</v>
      </c>
      <c r="G36" s="24">
        <v>1150</v>
      </c>
      <c r="H36" s="24">
        <v>262</v>
      </c>
      <c r="I36" s="24">
        <v>8</v>
      </c>
      <c r="J36" s="24">
        <v>6</v>
      </c>
      <c r="K36" s="24">
        <v>2</v>
      </c>
      <c r="L36" s="7" t="str">
        <f t="shared" si="0"/>
        <v>○</v>
      </c>
      <c r="M36" s="7" t="str">
        <f t="shared" si="1"/>
        <v>○</v>
      </c>
      <c r="N36" s="7" t="str">
        <f t="shared" si="2"/>
        <v>○</v>
      </c>
    </row>
    <row r="37" spans="1:14" s="7" customFormat="1" ht="15" customHeight="1">
      <c r="A37" s="18">
        <v>32</v>
      </c>
      <c r="B37" s="19" t="s">
        <v>85</v>
      </c>
      <c r="C37" s="20">
        <v>319</v>
      </c>
      <c r="D37" s="20">
        <v>257</v>
      </c>
      <c r="E37" s="20">
        <v>62</v>
      </c>
      <c r="F37" s="20">
        <v>317</v>
      </c>
      <c r="G37" s="20">
        <v>257</v>
      </c>
      <c r="H37" s="20">
        <v>60</v>
      </c>
      <c r="I37" s="20">
        <v>2</v>
      </c>
      <c r="J37" s="20">
        <v>0</v>
      </c>
      <c r="K37" s="20">
        <v>2</v>
      </c>
      <c r="L37" s="7" t="str">
        <f t="shared" si="0"/>
        <v>○</v>
      </c>
      <c r="M37" s="7" t="str">
        <f t="shared" si="1"/>
        <v>○</v>
      </c>
      <c r="N37" s="7" t="str">
        <f t="shared" si="2"/>
        <v>○</v>
      </c>
    </row>
    <row r="38" spans="1:14" s="7" customFormat="1" ht="15" customHeight="1">
      <c r="A38" s="25">
        <v>33</v>
      </c>
      <c r="B38" s="26" t="s">
        <v>86</v>
      </c>
      <c r="C38" s="27">
        <v>724</v>
      </c>
      <c r="D38" s="27">
        <v>367</v>
      </c>
      <c r="E38" s="27">
        <v>357</v>
      </c>
      <c r="F38" s="27">
        <v>696</v>
      </c>
      <c r="G38" s="27">
        <v>360</v>
      </c>
      <c r="H38" s="27">
        <v>336</v>
      </c>
      <c r="I38" s="27">
        <v>28</v>
      </c>
      <c r="J38" s="27">
        <v>7</v>
      </c>
      <c r="K38" s="27">
        <v>21</v>
      </c>
      <c r="L38" s="7" t="str">
        <f t="shared" si="0"/>
        <v>○</v>
      </c>
      <c r="M38" s="7" t="str">
        <f t="shared" si="1"/>
        <v>○</v>
      </c>
      <c r="N38" s="7" t="str">
        <f t="shared" si="2"/>
        <v>○</v>
      </c>
    </row>
    <row r="39" spans="1:14" s="7" customFormat="1" ht="15" customHeight="1">
      <c r="A39" s="18">
        <v>34</v>
      </c>
      <c r="B39" s="19" t="s">
        <v>87</v>
      </c>
      <c r="C39" s="27">
        <v>153</v>
      </c>
      <c r="D39" s="27">
        <v>47</v>
      </c>
      <c r="E39" s="27">
        <v>106</v>
      </c>
      <c r="F39" s="27">
        <v>147</v>
      </c>
      <c r="G39" s="27">
        <v>47</v>
      </c>
      <c r="H39" s="27">
        <v>100</v>
      </c>
      <c r="I39" s="27">
        <v>6</v>
      </c>
      <c r="J39" s="27">
        <v>0</v>
      </c>
      <c r="K39" s="27">
        <v>6</v>
      </c>
      <c r="L39" s="7" t="str">
        <f t="shared" si="0"/>
        <v>○</v>
      </c>
      <c r="M39" s="7" t="str">
        <f t="shared" si="1"/>
        <v>○</v>
      </c>
      <c r="N39" s="7" t="str">
        <f t="shared" si="2"/>
        <v>○</v>
      </c>
    </row>
    <row r="40" spans="1:14" s="7" customFormat="1" ht="15" customHeight="1">
      <c r="A40" s="18">
        <v>35</v>
      </c>
      <c r="B40" s="19" t="s">
        <v>88</v>
      </c>
      <c r="C40" s="27">
        <v>1438</v>
      </c>
      <c r="D40" s="27">
        <v>1040</v>
      </c>
      <c r="E40" s="27">
        <v>398</v>
      </c>
      <c r="F40" s="20">
        <v>1425</v>
      </c>
      <c r="G40" s="20">
        <v>1032</v>
      </c>
      <c r="H40" s="20">
        <v>393</v>
      </c>
      <c r="I40" s="27">
        <v>13</v>
      </c>
      <c r="J40" s="27">
        <v>8</v>
      </c>
      <c r="K40" s="27">
        <v>5</v>
      </c>
      <c r="L40" s="7" t="str">
        <f t="shared" si="0"/>
        <v>○</v>
      </c>
      <c r="M40" s="7" t="str">
        <f t="shared" si="1"/>
        <v>○</v>
      </c>
      <c r="N40" s="7" t="str">
        <f t="shared" si="2"/>
        <v>○</v>
      </c>
    </row>
    <row r="41" spans="1:14" s="7" customFormat="1" ht="15" customHeight="1">
      <c r="A41" s="18">
        <v>36</v>
      </c>
      <c r="B41" s="19" t="s">
        <v>89</v>
      </c>
      <c r="C41" s="20">
        <v>1828</v>
      </c>
      <c r="D41" s="20">
        <v>1347</v>
      </c>
      <c r="E41" s="20">
        <v>481</v>
      </c>
      <c r="F41" s="20">
        <v>1793</v>
      </c>
      <c r="G41" s="20">
        <v>1324</v>
      </c>
      <c r="H41" s="20">
        <v>469</v>
      </c>
      <c r="I41" s="20">
        <v>35</v>
      </c>
      <c r="J41" s="20">
        <v>23</v>
      </c>
      <c r="K41" s="20">
        <v>12</v>
      </c>
      <c r="L41" s="7" t="str">
        <f t="shared" si="0"/>
        <v>○</v>
      </c>
      <c r="M41" s="7" t="str">
        <f t="shared" si="1"/>
        <v>○</v>
      </c>
      <c r="N41" s="7" t="str">
        <f t="shared" si="2"/>
        <v>○</v>
      </c>
    </row>
    <row r="42" spans="1:14" s="7" customFormat="1" ht="15" customHeight="1">
      <c r="A42" s="18">
        <v>37</v>
      </c>
      <c r="B42" s="19" t="s">
        <v>90</v>
      </c>
      <c r="C42" s="20">
        <v>6451</v>
      </c>
      <c r="D42" s="20">
        <v>3784</v>
      </c>
      <c r="E42" s="20">
        <v>2667</v>
      </c>
      <c r="F42" s="20">
        <v>6375</v>
      </c>
      <c r="G42" s="20">
        <v>3759</v>
      </c>
      <c r="H42" s="20">
        <v>2616</v>
      </c>
      <c r="I42" s="20">
        <v>76</v>
      </c>
      <c r="J42" s="20">
        <v>25</v>
      </c>
      <c r="K42" s="20">
        <v>51</v>
      </c>
      <c r="L42" s="7" t="str">
        <f t="shared" si="0"/>
        <v>○</v>
      </c>
      <c r="M42" s="7" t="str">
        <f t="shared" si="1"/>
        <v>○</v>
      </c>
      <c r="N42" s="7" t="str">
        <f t="shared" si="2"/>
        <v>○</v>
      </c>
    </row>
    <row r="43" spans="1:14" s="7" customFormat="1" ht="15" customHeight="1">
      <c r="A43" s="18">
        <v>38</v>
      </c>
      <c r="B43" s="19" t="s">
        <v>91</v>
      </c>
      <c r="C43" s="20">
        <v>10978</v>
      </c>
      <c r="D43" s="20">
        <v>3851</v>
      </c>
      <c r="E43" s="20">
        <v>7127</v>
      </c>
      <c r="F43" s="20">
        <v>10725</v>
      </c>
      <c r="G43" s="20">
        <v>3731</v>
      </c>
      <c r="H43" s="20">
        <v>6994</v>
      </c>
      <c r="I43" s="20">
        <v>253</v>
      </c>
      <c r="J43" s="20">
        <v>120</v>
      </c>
      <c r="K43" s="20">
        <v>133</v>
      </c>
      <c r="L43" s="7" t="str">
        <f t="shared" si="0"/>
        <v>○</v>
      </c>
      <c r="M43" s="7" t="str">
        <f t="shared" si="1"/>
        <v>○</v>
      </c>
      <c r="N43" s="7" t="str">
        <f t="shared" si="2"/>
        <v>○</v>
      </c>
    </row>
    <row r="44" spans="1:14" s="7" customFormat="1" ht="15" customHeight="1">
      <c r="A44" s="18">
        <v>39</v>
      </c>
      <c r="B44" s="19" t="s">
        <v>92</v>
      </c>
      <c r="C44" s="20">
        <v>783</v>
      </c>
      <c r="D44" s="20">
        <v>282</v>
      </c>
      <c r="E44" s="20">
        <v>501</v>
      </c>
      <c r="F44" s="20">
        <v>759</v>
      </c>
      <c r="G44" s="20">
        <v>271</v>
      </c>
      <c r="H44" s="20">
        <v>488</v>
      </c>
      <c r="I44" s="20">
        <v>24</v>
      </c>
      <c r="J44" s="20">
        <v>11</v>
      </c>
      <c r="K44" s="20">
        <v>13</v>
      </c>
      <c r="L44" s="7" t="str">
        <f t="shared" si="0"/>
        <v>○</v>
      </c>
      <c r="M44" s="7" t="str">
        <f t="shared" si="1"/>
        <v>○</v>
      </c>
      <c r="N44" s="7" t="str">
        <f t="shared" si="2"/>
        <v>○</v>
      </c>
    </row>
    <row r="45" spans="1:14" s="7" customFormat="1" ht="15" customHeight="1">
      <c r="A45" s="18">
        <v>40</v>
      </c>
      <c r="B45" s="19" t="s">
        <v>93</v>
      </c>
      <c r="C45" s="20">
        <v>4155</v>
      </c>
      <c r="D45" s="20">
        <v>2546</v>
      </c>
      <c r="E45" s="20">
        <v>1609</v>
      </c>
      <c r="F45" s="20">
        <v>4009</v>
      </c>
      <c r="G45" s="20">
        <v>2477</v>
      </c>
      <c r="H45" s="20">
        <v>1532</v>
      </c>
      <c r="I45" s="20">
        <v>146</v>
      </c>
      <c r="J45" s="20">
        <v>69</v>
      </c>
      <c r="K45" s="20">
        <v>77</v>
      </c>
      <c r="L45" s="7" t="str">
        <f t="shared" si="0"/>
        <v>○</v>
      </c>
      <c r="M45" s="7" t="str">
        <f t="shared" si="1"/>
        <v>○</v>
      </c>
      <c r="N45" s="7" t="str">
        <f t="shared" si="2"/>
        <v>○</v>
      </c>
    </row>
    <row r="46" spans="1:14" s="7" customFormat="1" ht="15" customHeight="1">
      <c r="A46" s="22">
        <v>41</v>
      </c>
      <c r="B46" s="23" t="s">
        <v>94</v>
      </c>
      <c r="C46" s="24">
        <v>1387</v>
      </c>
      <c r="D46" s="24">
        <v>793</v>
      </c>
      <c r="E46" s="24">
        <v>594</v>
      </c>
      <c r="F46" s="24">
        <v>1346</v>
      </c>
      <c r="G46" s="24">
        <v>775</v>
      </c>
      <c r="H46" s="24">
        <v>571</v>
      </c>
      <c r="I46" s="24">
        <v>41</v>
      </c>
      <c r="J46" s="24">
        <v>18</v>
      </c>
      <c r="K46" s="24">
        <v>23</v>
      </c>
      <c r="L46" s="7" t="str">
        <f t="shared" si="0"/>
        <v>○</v>
      </c>
      <c r="M46" s="7" t="str">
        <f t="shared" si="1"/>
        <v>○</v>
      </c>
      <c r="N46" s="7" t="str">
        <f t="shared" si="2"/>
        <v>○</v>
      </c>
    </row>
    <row r="47" spans="1:14" s="7" customFormat="1" ht="15" customHeight="1">
      <c r="A47" s="35"/>
      <c r="B47" s="36" t="s">
        <v>44</v>
      </c>
      <c r="C47" s="37">
        <f>SUM(C17:C46)</f>
        <v>139939</v>
      </c>
      <c r="D47" s="37">
        <f aca="true" t="shared" si="4" ref="D47:K47">SUM(D17:D46)</f>
        <v>52439</v>
      </c>
      <c r="E47" s="37">
        <f t="shared" si="4"/>
        <v>87500</v>
      </c>
      <c r="F47" s="37">
        <f t="shared" si="4"/>
        <v>135776</v>
      </c>
      <c r="G47" s="37">
        <f t="shared" si="4"/>
        <v>51044</v>
      </c>
      <c r="H47" s="37">
        <f t="shared" si="4"/>
        <v>84732</v>
      </c>
      <c r="I47" s="37">
        <f t="shared" si="4"/>
        <v>4163</v>
      </c>
      <c r="J47" s="37">
        <f t="shared" si="4"/>
        <v>1395</v>
      </c>
      <c r="K47" s="37">
        <f t="shared" si="4"/>
        <v>2768</v>
      </c>
      <c r="L47" s="7" t="str">
        <f t="shared" si="0"/>
        <v>○</v>
      </c>
      <c r="M47" s="7" t="str">
        <f t="shared" si="1"/>
        <v>○</v>
      </c>
      <c r="N47" s="7" t="str">
        <f t="shared" si="2"/>
        <v>○</v>
      </c>
    </row>
    <row r="48" spans="1:14" s="7" customFormat="1" ht="15" customHeight="1">
      <c r="A48" s="38"/>
      <c r="B48" s="39" t="s">
        <v>45</v>
      </c>
      <c r="C48" s="40">
        <f>C16+C47</f>
        <v>394984</v>
      </c>
      <c r="D48" s="40">
        <f aca="true" t="shared" si="5" ref="D48:K48">D16+D47</f>
        <v>99737</v>
      </c>
      <c r="E48" s="40">
        <f t="shared" si="5"/>
        <v>295247</v>
      </c>
      <c r="F48" s="40">
        <f t="shared" si="5"/>
        <v>382112</v>
      </c>
      <c r="G48" s="40">
        <f t="shared" si="5"/>
        <v>97297</v>
      </c>
      <c r="H48" s="40">
        <f t="shared" si="5"/>
        <v>284815</v>
      </c>
      <c r="I48" s="40">
        <f t="shared" si="5"/>
        <v>12872</v>
      </c>
      <c r="J48" s="40">
        <f t="shared" si="5"/>
        <v>2440</v>
      </c>
      <c r="K48" s="40">
        <f t="shared" si="5"/>
        <v>10432</v>
      </c>
      <c r="L48" s="7" t="str">
        <f t="shared" si="0"/>
        <v>○</v>
      </c>
      <c r="M48" s="7" t="str">
        <f t="shared" si="1"/>
        <v>○</v>
      </c>
      <c r="N48" s="7" t="str">
        <f t="shared" si="2"/>
        <v>○</v>
      </c>
    </row>
  </sheetData>
  <sheetProtection/>
  <mergeCells count="5">
    <mergeCell ref="I3:K3"/>
    <mergeCell ref="C3:E3"/>
    <mergeCell ref="B3:B4"/>
    <mergeCell ref="A3:A4"/>
    <mergeCell ref="F3:H3"/>
  </mergeCells>
  <printOptions horizontalCentered="1"/>
  <pageMargins left="0.4330708661417323" right="0.31496062992125984" top="0.8267716535433072" bottom="0.7480314960629921" header="0.5118110236220472" footer="0.5118110236220472"/>
  <pageSetup fitToWidth="0" fitToHeight="1" horizontalDpi="600" verticalDpi="600" orientation="landscape" paperSize="9" scale="67" r:id="rId1"/>
  <headerFooter alignWithMargins="0">
    <oddFooter>&amp;R
H29概要調書（土地概況）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50"/>
  <sheetViews>
    <sheetView showGridLines="0" zoomScale="70" zoomScaleNormal="70" zoomScaleSheetLayoutView="75" zoomScalePageLayoutView="0" workbookViewId="0" topLeftCell="IF22">
      <selection activeCell="BE29" sqref="BE29"/>
    </sheetView>
  </sheetViews>
  <sheetFormatPr defaultColWidth="12.59765625" defaultRowHeight="15"/>
  <cols>
    <col min="1" max="1" width="3.5" style="6" customWidth="1"/>
    <col min="2" max="2" width="14.69921875" style="6" customWidth="1"/>
    <col min="3" max="9" width="15.59765625" style="6" customWidth="1"/>
    <col min="10" max="11" width="12.3984375" style="6" customWidth="1"/>
    <col min="12" max="12" width="15.5" style="6" bestFit="1" customWidth="1"/>
    <col min="13" max="13" width="2.59765625" style="6" customWidth="1"/>
    <col min="14" max="14" width="3.5" style="6" customWidth="1"/>
    <col min="15" max="15" width="14.69921875" style="6" customWidth="1"/>
    <col min="16" max="22" width="15.59765625" style="6" customWidth="1"/>
    <col min="23" max="24" width="12.3984375" style="6" customWidth="1"/>
    <col min="25" max="25" width="15.5" style="6" bestFit="1" customWidth="1"/>
    <col min="26" max="26" width="1.69921875" style="32" customWidth="1"/>
    <col min="27" max="27" width="3.5" style="6" customWidth="1"/>
    <col min="28" max="28" width="14.59765625" style="6" customWidth="1"/>
    <col min="29" max="38" width="15.59765625" style="6" customWidth="1"/>
    <col min="39" max="39" width="2.59765625" style="32" customWidth="1"/>
    <col min="40" max="40" width="3.5" style="6" customWidth="1"/>
    <col min="41" max="41" width="14.59765625" style="6" customWidth="1"/>
    <col min="42" max="51" width="15.59765625" style="6" customWidth="1"/>
    <col min="52" max="52" width="3" style="32" customWidth="1"/>
    <col min="53" max="53" width="3.5" style="6" customWidth="1"/>
    <col min="54" max="54" width="14.59765625" style="6" customWidth="1"/>
    <col min="55" max="64" width="15.59765625" style="6" customWidth="1"/>
    <col min="65" max="65" width="3.3984375" style="32" customWidth="1"/>
    <col min="66" max="66" width="3.5" style="6" customWidth="1"/>
    <col min="67" max="67" width="14.59765625" style="6" customWidth="1"/>
    <col min="68" max="77" width="15.59765625" style="6" customWidth="1"/>
    <col min="78" max="78" width="3.19921875" style="32" customWidth="1"/>
    <col min="79" max="79" width="3.5" style="6" customWidth="1"/>
    <col min="80" max="80" width="14.59765625" style="6" customWidth="1"/>
    <col min="81" max="90" width="15.59765625" style="6" customWidth="1"/>
    <col min="91" max="91" width="5.69921875" style="32" customWidth="1"/>
    <col min="92" max="92" width="3.5" style="6" customWidth="1"/>
    <col min="93" max="93" width="14.59765625" style="6" customWidth="1"/>
    <col min="94" max="103" width="15.59765625" style="6" customWidth="1"/>
    <col min="104" max="104" width="2.59765625" style="32" customWidth="1"/>
    <col min="105" max="105" width="3.5" style="6" customWidth="1"/>
    <col min="106" max="106" width="14.59765625" style="6" customWidth="1"/>
    <col min="107" max="116" width="15.59765625" style="6" customWidth="1"/>
    <col min="117" max="117" width="2.59765625" style="6" customWidth="1"/>
    <col min="118" max="118" width="3.5" style="6" customWidth="1"/>
    <col min="119" max="126" width="14.59765625" style="6" customWidth="1"/>
    <col min="127" max="129" width="15.59765625" style="6" customWidth="1"/>
    <col min="130" max="130" width="2.59765625" style="6" customWidth="1"/>
    <col min="131" max="131" width="3.5" style="6" customWidth="1"/>
    <col min="132" max="132" width="14.59765625" style="6" customWidth="1"/>
    <col min="133" max="139" width="15.59765625" style="8" customWidth="1"/>
    <col min="140" max="142" width="15.59765625" style="6" customWidth="1"/>
    <col min="143" max="143" width="2.59765625" style="8" customWidth="1"/>
    <col min="144" max="144" width="3.5" style="6" customWidth="1"/>
    <col min="145" max="145" width="14.59765625" style="6" customWidth="1"/>
    <col min="146" max="152" width="15.59765625" style="8" customWidth="1"/>
    <col min="153" max="155" width="15.59765625" style="6" customWidth="1"/>
    <col min="156" max="156" width="2.59765625" style="6" customWidth="1"/>
    <col min="157" max="157" width="3.5" style="6" customWidth="1"/>
    <col min="158" max="158" width="14.59765625" style="6" customWidth="1"/>
    <col min="159" max="165" width="15.59765625" style="8" customWidth="1"/>
    <col min="166" max="168" width="15.59765625" style="6" customWidth="1"/>
    <col min="169" max="169" width="3.09765625" style="6" customWidth="1"/>
    <col min="170" max="170" width="3.5" style="6" customWidth="1"/>
    <col min="171" max="171" width="14.59765625" style="6" customWidth="1"/>
    <col min="172" max="178" width="15.59765625" style="8" customWidth="1"/>
    <col min="179" max="181" width="15.59765625" style="6" customWidth="1"/>
    <col min="182" max="182" width="2.5" style="6" customWidth="1"/>
    <col min="183" max="183" width="3.5" style="6" customWidth="1"/>
    <col min="184" max="184" width="14.59765625" style="6" customWidth="1"/>
    <col min="185" max="191" width="15.59765625" style="8" customWidth="1"/>
    <col min="192" max="194" width="15.59765625" style="6" customWidth="1"/>
    <col min="195" max="195" width="3.09765625" style="6" customWidth="1"/>
    <col min="196" max="196" width="3.5" style="6" customWidth="1"/>
    <col min="197" max="197" width="14.59765625" style="6" customWidth="1"/>
    <col min="198" max="204" width="15.59765625" style="8" customWidth="1"/>
    <col min="205" max="207" width="15.59765625" style="6" customWidth="1"/>
    <col min="208" max="208" width="2.19921875" style="6" customWidth="1"/>
    <col min="209" max="209" width="3.5" style="6" customWidth="1"/>
    <col min="210" max="210" width="14.59765625" style="6" customWidth="1"/>
    <col min="211" max="217" width="15.59765625" style="8" customWidth="1"/>
    <col min="218" max="220" width="15.59765625" style="6" customWidth="1"/>
    <col min="221" max="221" width="2.59765625" style="6" customWidth="1"/>
    <col min="222" max="222" width="3.5" style="6" customWidth="1"/>
    <col min="223" max="223" width="14.59765625" style="6" customWidth="1"/>
    <col min="224" max="230" width="15.59765625" style="8" customWidth="1"/>
    <col min="231" max="233" width="15.59765625" style="6" customWidth="1"/>
    <col min="234" max="235" width="3.5" style="6" customWidth="1"/>
    <col min="236" max="236" width="14.59765625" style="6" customWidth="1"/>
    <col min="237" max="243" width="15.59765625" style="8" customWidth="1"/>
    <col min="244" max="246" width="15.59765625" style="6" customWidth="1"/>
    <col min="247" max="247" width="3" style="6" customWidth="1"/>
    <col min="248" max="254" width="12.59765625" style="6" customWidth="1"/>
    <col min="255" max="255" width="9" style="6" bestFit="1" customWidth="1"/>
    <col min="256" max="16384" width="12.59765625" style="6" customWidth="1"/>
  </cols>
  <sheetData>
    <row r="1" spans="1:235" ht="18.75">
      <c r="A1" s="44" t="s">
        <v>120</v>
      </c>
      <c r="N1" s="44" t="s">
        <v>120</v>
      </c>
      <c r="AA1" s="44" t="s">
        <v>120</v>
      </c>
      <c r="AN1" s="44" t="s">
        <v>120</v>
      </c>
      <c r="BA1" s="44" t="s">
        <v>120</v>
      </c>
      <c r="BN1" s="44" t="s">
        <v>120</v>
      </c>
      <c r="CA1" s="44" t="s">
        <v>120</v>
      </c>
      <c r="CN1" s="44" t="s">
        <v>120</v>
      </c>
      <c r="DA1" s="44" t="s">
        <v>120</v>
      </c>
      <c r="DN1" s="44" t="s">
        <v>120</v>
      </c>
      <c r="EA1" s="44" t="s">
        <v>120</v>
      </c>
      <c r="EN1" s="44" t="s">
        <v>120</v>
      </c>
      <c r="FA1" s="44" t="s">
        <v>120</v>
      </c>
      <c r="FN1" s="44" t="s">
        <v>120</v>
      </c>
      <c r="GA1" s="44" t="s">
        <v>120</v>
      </c>
      <c r="GN1" s="44" t="s">
        <v>120</v>
      </c>
      <c r="HA1" s="44" t="s">
        <v>120</v>
      </c>
      <c r="HN1" s="44" t="s">
        <v>120</v>
      </c>
      <c r="IA1" s="44" t="s">
        <v>120</v>
      </c>
    </row>
    <row r="2" spans="1:243" s="28" customFormat="1" ht="17.25">
      <c r="A2" s="28" t="s">
        <v>95</v>
      </c>
      <c r="N2" s="28" t="s">
        <v>96</v>
      </c>
      <c r="Z2" s="31"/>
      <c r="AA2" s="28" t="s">
        <v>97</v>
      </c>
      <c r="AM2" s="31"/>
      <c r="AN2" s="28" t="s">
        <v>98</v>
      </c>
      <c r="AZ2" s="31"/>
      <c r="BA2" s="28" t="s">
        <v>99</v>
      </c>
      <c r="BM2" s="31"/>
      <c r="BN2" s="28" t="s">
        <v>100</v>
      </c>
      <c r="BZ2" s="31"/>
      <c r="CA2" s="28" t="s">
        <v>101</v>
      </c>
      <c r="CM2" s="31"/>
      <c r="CN2" s="28" t="s">
        <v>102</v>
      </c>
      <c r="CZ2" s="31"/>
      <c r="DA2" s="28" t="s">
        <v>103</v>
      </c>
      <c r="DN2" s="28" t="s">
        <v>104</v>
      </c>
      <c r="EA2" s="29" t="s">
        <v>105</v>
      </c>
      <c r="EC2" s="29"/>
      <c r="ED2" s="29"/>
      <c r="EE2" s="29"/>
      <c r="EF2" s="29"/>
      <c r="EG2" s="29"/>
      <c r="EH2" s="29"/>
      <c r="EI2" s="29"/>
      <c r="EM2" s="29"/>
      <c r="EN2" s="29" t="s">
        <v>106</v>
      </c>
      <c r="EP2" s="29"/>
      <c r="EQ2" s="29"/>
      <c r="ER2" s="29"/>
      <c r="ES2" s="29"/>
      <c r="ET2" s="29"/>
      <c r="EU2" s="29"/>
      <c r="EV2" s="29"/>
      <c r="FA2" s="29" t="s">
        <v>107</v>
      </c>
      <c r="FC2" s="29"/>
      <c r="FD2" s="29"/>
      <c r="FE2" s="29"/>
      <c r="FF2" s="29"/>
      <c r="FG2" s="29"/>
      <c r="FH2" s="29"/>
      <c r="FI2" s="29"/>
      <c r="FN2" s="29" t="s">
        <v>108</v>
      </c>
      <c r="FP2" s="29"/>
      <c r="FQ2" s="29"/>
      <c r="FR2" s="29"/>
      <c r="FS2" s="29"/>
      <c r="FT2" s="29"/>
      <c r="FU2" s="29"/>
      <c r="FV2" s="29"/>
      <c r="GA2" s="29" t="s">
        <v>109</v>
      </c>
      <c r="GC2" s="29"/>
      <c r="GD2" s="29"/>
      <c r="GE2" s="29"/>
      <c r="GF2" s="29"/>
      <c r="GG2" s="29"/>
      <c r="GH2" s="29"/>
      <c r="GI2" s="29"/>
      <c r="GN2" s="29" t="s">
        <v>110</v>
      </c>
      <c r="GP2" s="29"/>
      <c r="GQ2" s="29"/>
      <c r="GR2" s="29"/>
      <c r="GS2" s="29"/>
      <c r="GT2" s="29"/>
      <c r="GU2" s="29"/>
      <c r="GV2" s="29"/>
      <c r="HA2" s="29" t="s">
        <v>111</v>
      </c>
      <c r="HC2" s="29"/>
      <c r="HD2" s="29"/>
      <c r="HE2" s="29"/>
      <c r="HF2" s="29"/>
      <c r="HG2" s="29"/>
      <c r="HH2" s="29"/>
      <c r="HI2" s="29"/>
      <c r="HN2" s="29" t="s">
        <v>112</v>
      </c>
      <c r="HP2" s="29"/>
      <c r="HQ2" s="29"/>
      <c r="HR2" s="29"/>
      <c r="HS2" s="29"/>
      <c r="HT2" s="29"/>
      <c r="HU2" s="29"/>
      <c r="HV2" s="29"/>
      <c r="IA2" s="29" t="s">
        <v>113</v>
      </c>
      <c r="IC2" s="29"/>
      <c r="ID2" s="29"/>
      <c r="IE2" s="29"/>
      <c r="IF2" s="29"/>
      <c r="IG2" s="29"/>
      <c r="IH2" s="29"/>
      <c r="II2" s="29"/>
    </row>
    <row r="3" spans="1:246" s="7" customFormat="1" ht="17.25" customHeight="1">
      <c r="A3" s="105" t="s">
        <v>37</v>
      </c>
      <c r="B3" s="103" t="s">
        <v>39</v>
      </c>
      <c r="C3" s="102" t="s">
        <v>40</v>
      </c>
      <c r="D3" s="102"/>
      <c r="E3" s="102"/>
      <c r="F3" s="106" t="s">
        <v>41</v>
      </c>
      <c r="G3" s="108"/>
      <c r="H3" s="106" t="s">
        <v>122</v>
      </c>
      <c r="I3" s="107"/>
      <c r="J3" s="102" t="s">
        <v>46</v>
      </c>
      <c r="K3" s="102"/>
      <c r="L3" s="102"/>
      <c r="N3" s="105" t="s">
        <v>37</v>
      </c>
      <c r="O3" s="103" t="s">
        <v>39</v>
      </c>
      <c r="P3" s="102" t="s">
        <v>40</v>
      </c>
      <c r="Q3" s="102"/>
      <c r="R3" s="102"/>
      <c r="S3" s="106" t="s">
        <v>41</v>
      </c>
      <c r="T3" s="108"/>
      <c r="U3" s="106" t="s">
        <v>122</v>
      </c>
      <c r="V3" s="107"/>
      <c r="W3" s="102" t="s">
        <v>46</v>
      </c>
      <c r="X3" s="102"/>
      <c r="Y3" s="102"/>
      <c r="Z3" s="47"/>
      <c r="AA3" s="105" t="s">
        <v>37</v>
      </c>
      <c r="AB3" s="103" t="s">
        <v>38</v>
      </c>
      <c r="AC3" s="102" t="s">
        <v>40</v>
      </c>
      <c r="AD3" s="102"/>
      <c r="AE3" s="102"/>
      <c r="AF3" s="106" t="s">
        <v>41</v>
      </c>
      <c r="AG3" s="108"/>
      <c r="AH3" s="106" t="s">
        <v>122</v>
      </c>
      <c r="AI3" s="107"/>
      <c r="AJ3" s="102" t="s">
        <v>46</v>
      </c>
      <c r="AK3" s="102"/>
      <c r="AL3" s="102"/>
      <c r="AM3" s="49"/>
      <c r="AN3" s="105" t="s">
        <v>37</v>
      </c>
      <c r="AO3" s="103" t="s">
        <v>38</v>
      </c>
      <c r="AP3" s="102" t="s">
        <v>40</v>
      </c>
      <c r="AQ3" s="102"/>
      <c r="AR3" s="102"/>
      <c r="AS3" s="106" t="s">
        <v>41</v>
      </c>
      <c r="AT3" s="108"/>
      <c r="AU3" s="106" t="s">
        <v>122</v>
      </c>
      <c r="AV3" s="107"/>
      <c r="AW3" s="102" t="s">
        <v>46</v>
      </c>
      <c r="AX3" s="102"/>
      <c r="AY3" s="102"/>
      <c r="AZ3" s="47"/>
      <c r="BA3" s="105" t="s">
        <v>37</v>
      </c>
      <c r="BB3" s="103" t="s">
        <v>38</v>
      </c>
      <c r="BC3" s="102" t="s">
        <v>40</v>
      </c>
      <c r="BD3" s="102"/>
      <c r="BE3" s="102"/>
      <c r="BF3" s="106" t="s">
        <v>41</v>
      </c>
      <c r="BG3" s="108"/>
      <c r="BH3" s="106" t="s">
        <v>122</v>
      </c>
      <c r="BI3" s="107"/>
      <c r="BJ3" s="102" t="s">
        <v>46</v>
      </c>
      <c r="BK3" s="102"/>
      <c r="BL3" s="102"/>
      <c r="BM3" s="47"/>
      <c r="BN3" s="105" t="s">
        <v>37</v>
      </c>
      <c r="BO3" s="103" t="s">
        <v>38</v>
      </c>
      <c r="BP3" s="102" t="s">
        <v>40</v>
      </c>
      <c r="BQ3" s="102"/>
      <c r="BR3" s="102"/>
      <c r="BS3" s="106" t="s">
        <v>41</v>
      </c>
      <c r="BT3" s="108"/>
      <c r="BU3" s="106" t="s">
        <v>122</v>
      </c>
      <c r="BV3" s="107"/>
      <c r="BW3" s="102" t="s">
        <v>46</v>
      </c>
      <c r="BX3" s="102"/>
      <c r="BY3" s="102"/>
      <c r="BZ3" s="47"/>
      <c r="CA3" s="105" t="s">
        <v>37</v>
      </c>
      <c r="CB3" s="103" t="s">
        <v>38</v>
      </c>
      <c r="CC3" s="102" t="s">
        <v>40</v>
      </c>
      <c r="CD3" s="102"/>
      <c r="CE3" s="102"/>
      <c r="CF3" s="106" t="s">
        <v>41</v>
      </c>
      <c r="CG3" s="108"/>
      <c r="CH3" s="106" t="s">
        <v>122</v>
      </c>
      <c r="CI3" s="107"/>
      <c r="CJ3" s="102" t="s">
        <v>46</v>
      </c>
      <c r="CK3" s="102"/>
      <c r="CL3" s="102"/>
      <c r="CM3" s="47"/>
      <c r="CN3" s="105" t="s">
        <v>37</v>
      </c>
      <c r="CO3" s="103" t="s">
        <v>38</v>
      </c>
      <c r="CP3" s="102" t="s">
        <v>40</v>
      </c>
      <c r="CQ3" s="102"/>
      <c r="CR3" s="102"/>
      <c r="CS3" s="106" t="s">
        <v>41</v>
      </c>
      <c r="CT3" s="108"/>
      <c r="CU3" s="106" t="s">
        <v>122</v>
      </c>
      <c r="CV3" s="107"/>
      <c r="CW3" s="102" t="s">
        <v>46</v>
      </c>
      <c r="CX3" s="102"/>
      <c r="CY3" s="102"/>
      <c r="CZ3" s="49"/>
      <c r="DA3" s="105" t="s">
        <v>37</v>
      </c>
      <c r="DB3" s="103" t="s">
        <v>38</v>
      </c>
      <c r="DC3" s="102" t="s">
        <v>40</v>
      </c>
      <c r="DD3" s="102"/>
      <c r="DE3" s="102"/>
      <c r="DF3" s="106" t="s">
        <v>41</v>
      </c>
      <c r="DG3" s="108"/>
      <c r="DH3" s="106" t="s">
        <v>122</v>
      </c>
      <c r="DI3" s="107"/>
      <c r="DJ3" s="102" t="s">
        <v>46</v>
      </c>
      <c r="DK3" s="102"/>
      <c r="DL3" s="102"/>
      <c r="DN3" s="105" t="s">
        <v>37</v>
      </c>
      <c r="DO3" s="103" t="s">
        <v>38</v>
      </c>
      <c r="DP3" s="102" t="s">
        <v>40</v>
      </c>
      <c r="DQ3" s="102"/>
      <c r="DR3" s="102"/>
      <c r="DS3" s="106" t="s">
        <v>41</v>
      </c>
      <c r="DT3" s="108"/>
      <c r="DU3" s="106" t="s">
        <v>122</v>
      </c>
      <c r="DV3" s="107"/>
      <c r="DW3" s="102" t="s">
        <v>46</v>
      </c>
      <c r="DX3" s="102"/>
      <c r="DY3" s="102"/>
      <c r="EA3" s="105" t="s">
        <v>37</v>
      </c>
      <c r="EB3" s="103" t="s">
        <v>38</v>
      </c>
      <c r="EC3" s="102" t="s">
        <v>40</v>
      </c>
      <c r="ED3" s="102"/>
      <c r="EE3" s="102"/>
      <c r="EF3" s="106" t="s">
        <v>41</v>
      </c>
      <c r="EG3" s="108"/>
      <c r="EH3" s="106" t="s">
        <v>122</v>
      </c>
      <c r="EI3" s="107"/>
      <c r="EJ3" s="102" t="s">
        <v>46</v>
      </c>
      <c r="EK3" s="102"/>
      <c r="EL3" s="102"/>
      <c r="EN3" s="105" t="s">
        <v>37</v>
      </c>
      <c r="EO3" s="103" t="s">
        <v>38</v>
      </c>
      <c r="EP3" s="102" t="s">
        <v>40</v>
      </c>
      <c r="EQ3" s="102"/>
      <c r="ER3" s="102"/>
      <c r="ES3" s="106" t="s">
        <v>41</v>
      </c>
      <c r="ET3" s="108"/>
      <c r="EU3" s="106" t="s">
        <v>122</v>
      </c>
      <c r="EV3" s="107"/>
      <c r="EW3" s="102" t="s">
        <v>46</v>
      </c>
      <c r="EX3" s="102"/>
      <c r="EY3" s="102"/>
      <c r="FA3" s="105" t="s">
        <v>37</v>
      </c>
      <c r="FB3" s="103" t="s">
        <v>38</v>
      </c>
      <c r="FC3" s="102" t="s">
        <v>40</v>
      </c>
      <c r="FD3" s="102"/>
      <c r="FE3" s="102"/>
      <c r="FF3" s="106" t="s">
        <v>41</v>
      </c>
      <c r="FG3" s="108"/>
      <c r="FH3" s="106" t="s">
        <v>122</v>
      </c>
      <c r="FI3" s="107"/>
      <c r="FJ3" s="102" t="s">
        <v>46</v>
      </c>
      <c r="FK3" s="102"/>
      <c r="FL3" s="102"/>
      <c r="FN3" s="105" t="s">
        <v>37</v>
      </c>
      <c r="FO3" s="103" t="s">
        <v>38</v>
      </c>
      <c r="FP3" s="102" t="s">
        <v>40</v>
      </c>
      <c r="FQ3" s="102"/>
      <c r="FR3" s="102"/>
      <c r="FS3" s="106" t="s">
        <v>41</v>
      </c>
      <c r="FT3" s="108"/>
      <c r="FU3" s="106" t="s">
        <v>122</v>
      </c>
      <c r="FV3" s="107"/>
      <c r="FW3" s="102" t="s">
        <v>46</v>
      </c>
      <c r="FX3" s="102"/>
      <c r="FY3" s="102"/>
      <c r="GA3" s="105" t="s">
        <v>37</v>
      </c>
      <c r="GB3" s="103" t="s">
        <v>38</v>
      </c>
      <c r="GC3" s="102" t="s">
        <v>40</v>
      </c>
      <c r="GD3" s="102"/>
      <c r="GE3" s="102"/>
      <c r="GF3" s="106" t="s">
        <v>41</v>
      </c>
      <c r="GG3" s="108"/>
      <c r="GH3" s="106" t="s">
        <v>122</v>
      </c>
      <c r="GI3" s="107"/>
      <c r="GJ3" s="102" t="s">
        <v>46</v>
      </c>
      <c r="GK3" s="102"/>
      <c r="GL3" s="102"/>
      <c r="GN3" s="105" t="s">
        <v>37</v>
      </c>
      <c r="GO3" s="103" t="s">
        <v>38</v>
      </c>
      <c r="GP3" s="102" t="s">
        <v>40</v>
      </c>
      <c r="GQ3" s="102"/>
      <c r="GR3" s="102"/>
      <c r="GS3" s="106" t="s">
        <v>41</v>
      </c>
      <c r="GT3" s="108"/>
      <c r="GU3" s="106" t="s">
        <v>122</v>
      </c>
      <c r="GV3" s="107"/>
      <c r="GW3" s="102" t="s">
        <v>46</v>
      </c>
      <c r="GX3" s="102"/>
      <c r="GY3" s="102"/>
      <c r="HA3" s="105" t="s">
        <v>37</v>
      </c>
      <c r="HB3" s="103" t="s">
        <v>38</v>
      </c>
      <c r="HC3" s="102" t="s">
        <v>40</v>
      </c>
      <c r="HD3" s="102"/>
      <c r="HE3" s="102"/>
      <c r="HF3" s="106" t="s">
        <v>41</v>
      </c>
      <c r="HG3" s="108"/>
      <c r="HH3" s="106" t="s">
        <v>122</v>
      </c>
      <c r="HI3" s="107"/>
      <c r="HJ3" s="102" t="s">
        <v>46</v>
      </c>
      <c r="HK3" s="102"/>
      <c r="HL3" s="102"/>
      <c r="HN3" s="105" t="s">
        <v>37</v>
      </c>
      <c r="HO3" s="103" t="s">
        <v>38</v>
      </c>
      <c r="HP3" s="102" t="s">
        <v>40</v>
      </c>
      <c r="HQ3" s="102"/>
      <c r="HR3" s="102"/>
      <c r="HS3" s="106" t="s">
        <v>41</v>
      </c>
      <c r="HT3" s="108"/>
      <c r="HU3" s="106" t="s">
        <v>122</v>
      </c>
      <c r="HV3" s="107"/>
      <c r="HW3" s="102" t="s">
        <v>46</v>
      </c>
      <c r="HX3" s="102"/>
      <c r="HY3" s="102"/>
      <c r="IA3" s="105" t="s">
        <v>37</v>
      </c>
      <c r="IB3" s="103" t="s">
        <v>38</v>
      </c>
      <c r="IC3" s="102" t="s">
        <v>40</v>
      </c>
      <c r="ID3" s="102"/>
      <c r="IE3" s="102"/>
      <c r="IF3" s="106" t="s">
        <v>41</v>
      </c>
      <c r="IG3" s="108"/>
      <c r="IH3" s="106" t="s">
        <v>122</v>
      </c>
      <c r="II3" s="107"/>
      <c r="IJ3" s="102" t="s">
        <v>46</v>
      </c>
      <c r="IK3" s="102"/>
      <c r="IL3" s="102"/>
    </row>
    <row r="4" spans="1:246" s="7" customFormat="1" ht="54" customHeight="1">
      <c r="A4" s="105"/>
      <c r="B4" s="104"/>
      <c r="C4" s="45" t="s">
        <v>133</v>
      </c>
      <c r="D4" s="45" t="s">
        <v>134</v>
      </c>
      <c r="E4" s="45" t="s">
        <v>135</v>
      </c>
      <c r="F4" s="45" t="s">
        <v>33</v>
      </c>
      <c r="G4" s="45" t="s">
        <v>43</v>
      </c>
      <c r="H4" s="45" t="s">
        <v>123</v>
      </c>
      <c r="I4" s="45" t="s">
        <v>124</v>
      </c>
      <c r="J4" s="46" t="s">
        <v>48</v>
      </c>
      <c r="K4" s="46" t="s">
        <v>47</v>
      </c>
      <c r="L4" s="46" t="s">
        <v>42</v>
      </c>
      <c r="N4" s="105"/>
      <c r="O4" s="104"/>
      <c r="P4" s="45" t="s">
        <v>1</v>
      </c>
      <c r="Q4" s="45" t="s">
        <v>2</v>
      </c>
      <c r="R4" s="45" t="s">
        <v>42</v>
      </c>
      <c r="S4" s="45" t="s">
        <v>33</v>
      </c>
      <c r="T4" s="45" t="s">
        <v>43</v>
      </c>
      <c r="U4" s="45" t="s">
        <v>123</v>
      </c>
      <c r="V4" s="45" t="s">
        <v>124</v>
      </c>
      <c r="W4" s="46" t="s">
        <v>48</v>
      </c>
      <c r="X4" s="46" t="s">
        <v>47</v>
      </c>
      <c r="Y4" s="46" t="s">
        <v>42</v>
      </c>
      <c r="Z4" s="48"/>
      <c r="AA4" s="105"/>
      <c r="AB4" s="104"/>
      <c r="AC4" s="45" t="s">
        <v>1</v>
      </c>
      <c r="AD4" s="45" t="s">
        <v>2</v>
      </c>
      <c r="AE4" s="45" t="s">
        <v>42</v>
      </c>
      <c r="AF4" s="45" t="s">
        <v>33</v>
      </c>
      <c r="AG4" s="45" t="s">
        <v>43</v>
      </c>
      <c r="AH4" s="45" t="s">
        <v>123</v>
      </c>
      <c r="AI4" s="45" t="s">
        <v>124</v>
      </c>
      <c r="AJ4" s="46" t="s">
        <v>48</v>
      </c>
      <c r="AK4" s="46" t="s">
        <v>47</v>
      </c>
      <c r="AL4" s="46" t="s">
        <v>42</v>
      </c>
      <c r="AM4" s="49"/>
      <c r="AN4" s="105"/>
      <c r="AO4" s="104"/>
      <c r="AP4" s="45" t="s">
        <v>1</v>
      </c>
      <c r="AQ4" s="45" t="s">
        <v>2</v>
      </c>
      <c r="AR4" s="45" t="s">
        <v>42</v>
      </c>
      <c r="AS4" s="45" t="s">
        <v>33</v>
      </c>
      <c r="AT4" s="45" t="s">
        <v>43</v>
      </c>
      <c r="AU4" s="45" t="s">
        <v>123</v>
      </c>
      <c r="AV4" s="45" t="s">
        <v>124</v>
      </c>
      <c r="AW4" s="46" t="s">
        <v>48</v>
      </c>
      <c r="AX4" s="46" t="s">
        <v>47</v>
      </c>
      <c r="AY4" s="46" t="s">
        <v>42</v>
      </c>
      <c r="AZ4" s="48"/>
      <c r="BA4" s="105"/>
      <c r="BB4" s="104"/>
      <c r="BC4" s="45" t="s">
        <v>1</v>
      </c>
      <c r="BD4" s="45" t="s">
        <v>2</v>
      </c>
      <c r="BE4" s="45" t="s">
        <v>42</v>
      </c>
      <c r="BF4" s="45" t="s">
        <v>33</v>
      </c>
      <c r="BG4" s="45" t="s">
        <v>43</v>
      </c>
      <c r="BH4" s="45" t="s">
        <v>123</v>
      </c>
      <c r="BI4" s="45" t="s">
        <v>124</v>
      </c>
      <c r="BJ4" s="46" t="s">
        <v>48</v>
      </c>
      <c r="BK4" s="46" t="s">
        <v>47</v>
      </c>
      <c r="BL4" s="46" t="s">
        <v>42</v>
      </c>
      <c r="BM4" s="48"/>
      <c r="BN4" s="105"/>
      <c r="BO4" s="104"/>
      <c r="BP4" s="45" t="s">
        <v>1</v>
      </c>
      <c r="BQ4" s="45" t="s">
        <v>2</v>
      </c>
      <c r="BR4" s="45" t="s">
        <v>42</v>
      </c>
      <c r="BS4" s="45" t="s">
        <v>33</v>
      </c>
      <c r="BT4" s="45" t="s">
        <v>43</v>
      </c>
      <c r="BU4" s="45" t="s">
        <v>123</v>
      </c>
      <c r="BV4" s="45" t="s">
        <v>124</v>
      </c>
      <c r="BW4" s="46" t="s">
        <v>48</v>
      </c>
      <c r="BX4" s="46" t="s">
        <v>47</v>
      </c>
      <c r="BY4" s="46" t="s">
        <v>42</v>
      </c>
      <c r="BZ4" s="48"/>
      <c r="CA4" s="105"/>
      <c r="CB4" s="104"/>
      <c r="CC4" s="45" t="s">
        <v>1</v>
      </c>
      <c r="CD4" s="45" t="s">
        <v>2</v>
      </c>
      <c r="CE4" s="45" t="s">
        <v>42</v>
      </c>
      <c r="CF4" s="45" t="s">
        <v>33</v>
      </c>
      <c r="CG4" s="45" t="s">
        <v>43</v>
      </c>
      <c r="CH4" s="45" t="s">
        <v>123</v>
      </c>
      <c r="CI4" s="45" t="s">
        <v>124</v>
      </c>
      <c r="CJ4" s="46" t="s">
        <v>48</v>
      </c>
      <c r="CK4" s="46" t="s">
        <v>47</v>
      </c>
      <c r="CL4" s="46" t="s">
        <v>42</v>
      </c>
      <c r="CM4" s="48"/>
      <c r="CN4" s="105"/>
      <c r="CO4" s="104"/>
      <c r="CP4" s="45" t="s">
        <v>1</v>
      </c>
      <c r="CQ4" s="45" t="s">
        <v>2</v>
      </c>
      <c r="CR4" s="45" t="s">
        <v>42</v>
      </c>
      <c r="CS4" s="45" t="s">
        <v>33</v>
      </c>
      <c r="CT4" s="45" t="s">
        <v>43</v>
      </c>
      <c r="CU4" s="45" t="s">
        <v>123</v>
      </c>
      <c r="CV4" s="45" t="s">
        <v>124</v>
      </c>
      <c r="CW4" s="46" t="s">
        <v>48</v>
      </c>
      <c r="CX4" s="46" t="s">
        <v>47</v>
      </c>
      <c r="CY4" s="46" t="s">
        <v>42</v>
      </c>
      <c r="CZ4" s="49"/>
      <c r="DA4" s="105"/>
      <c r="DB4" s="104"/>
      <c r="DC4" s="45" t="s">
        <v>1</v>
      </c>
      <c r="DD4" s="45" t="s">
        <v>2</v>
      </c>
      <c r="DE4" s="45" t="s">
        <v>42</v>
      </c>
      <c r="DF4" s="45" t="s">
        <v>33</v>
      </c>
      <c r="DG4" s="45" t="s">
        <v>43</v>
      </c>
      <c r="DH4" s="45" t="s">
        <v>123</v>
      </c>
      <c r="DI4" s="45" t="s">
        <v>124</v>
      </c>
      <c r="DJ4" s="46" t="s">
        <v>48</v>
      </c>
      <c r="DK4" s="46" t="s">
        <v>47</v>
      </c>
      <c r="DL4" s="46" t="s">
        <v>42</v>
      </c>
      <c r="DN4" s="105"/>
      <c r="DO4" s="104"/>
      <c r="DP4" s="45" t="s">
        <v>1</v>
      </c>
      <c r="DQ4" s="45" t="s">
        <v>2</v>
      </c>
      <c r="DR4" s="45" t="s">
        <v>42</v>
      </c>
      <c r="DS4" s="45" t="s">
        <v>33</v>
      </c>
      <c r="DT4" s="45" t="s">
        <v>43</v>
      </c>
      <c r="DU4" s="45" t="s">
        <v>123</v>
      </c>
      <c r="DV4" s="45" t="s">
        <v>124</v>
      </c>
      <c r="DW4" s="46" t="s">
        <v>48</v>
      </c>
      <c r="DX4" s="46" t="s">
        <v>47</v>
      </c>
      <c r="DY4" s="46" t="s">
        <v>42</v>
      </c>
      <c r="EA4" s="105"/>
      <c r="EB4" s="104"/>
      <c r="EC4" s="45" t="s">
        <v>1</v>
      </c>
      <c r="ED4" s="45" t="s">
        <v>2</v>
      </c>
      <c r="EE4" s="45" t="s">
        <v>42</v>
      </c>
      <c r="EF4" s="45" t="s">
        <v>33</v>
      </c>
      <c r="EG4" s="45" t="s">
        <v>43</v>
      </c>
      <c r="EH4" s="45" t="s">
        <v>123</v>
      </c>
      <c r="EI4" s="45" t="s">
        <v>124</v>
      </c>
      <c r="EJ4" s="46" t="s">
        <v>48</v>
      </c>
      <c r="EK4" s="46" t="s">
        <v>47</v>
      </c>
      <c r="EL4" s="46" t="s">
        <v>42</v>
      </c>
      <c r="EN4" s="105"/>
      <c r="EO4" s="104"/>
      <c r="EP4" s="45" t="s">
        <v>1</v>
      </c>
      <c r="EQ4" s="45" t="s">
        <v>2</v>
      </c>
      <c r="ER4" s="45" t="s">
        <v>42</v>
      </c>
      <c r="ES4" s="45" t="s">
        <v>33</v>
      </c>
      <c r="ET4" s="45" t="s">
        <v>43</v>
      </c>
      <c r="EU4" s="45" t="s">
        <v>123</v>
      </c>
      <c r="EV4" s="45" t="s">
        <v>124</v>
      </c>
      <c r="EW4" s="46" t="s">
        <v>48</v>
      </c>
      <c r="EX4" s="46" t="s">
        <v>47</v>
      </c>
      <c r="EY4" s="46" t="s">
        <v>42</v>
      </c>
      <c r="FA4" s="105"/>
      <c r="FB4" s="104"/>
      <c r="FC4" s="45" t="s">
        <v>1</v>
      </c>
      <c r="FD4" s="45" t="s">
        <v>2</v>
      </c>
      <c r="FE4" s="45" t="s">
        <v>42</v>
      </c>
      <c r="FF4" s="45" t="s">
        <v>33</v>
      </c>
      <c r="FG4" s="45" t="s">
        <v>43</v>
      </c>
      <c r="FH4" s="45" t="s">
        <v>123</v>
      </c>
      <c r="FI4" s="45" t="s">
        <v>124</v>
      </c>
      <c r="FJ4" s="46" t="s">
        <v>48</v>
      </c>
      <c r="FK4" s="46" t="s">
        <v>47</v>
      </c>
      <c r="FL4" s="46" t="s">
        <v>42</v>
      </c>
      <c r="FN4" s="105"/>
      <c r="FO4" s="104"/>
      <c r="FP4" s="45" t="s">
        <v>1</v>
      </c>
      <c r="FQ4" s="45" t="s">
        <v>2</v>
      </c>
      <c r="FR4" s="45" t="s">
        <v>42</v>
      </c>
      <c r="FS4" s="45" t="s">
        <v>33</v>
      </c>
      <c r="FT4" s="45" t="s">
        <v>43</v>
      </c>
      <c r="FU4" s="45" t="s">
        <v>123</v>
      </c>
      <c r="FV4" s="45" t="s">
        <v>124</v>
      </c>
      <c r="FW4" s="46" t="s">
        <v>48</v>
      </c>
      <c r="FX4" s="46" t="s">
        <v>47</v>
      </c>
      <c r="FY4" s="46" t="s">
        <v>42</v>
      </c>
      <c r="GA4" s="105"/>
      <c r="GB4" s="104"/>
      <c r="GC4" s="45" t="s">
        <v>1</v>
      </c>
      <c r="GD4" s="45" t="s">
        <v>2</v>
      </c>
      <c r="GE4" s="45" t="s">
        <v>42</v>
      </c>
      <c r="GF4" s="45" t="s">
        <v>33</v>
      </c>
      <c r="GG4" s="45" t="s">
        <v>43</v>
      </c>
      <c r="GH4" s="45" t="s">
        <v>123</v>
      </c>
      <c r="GI4" s="45" t="s">
        <v>124</v>
      </c>
      <c r="GJ4" s="46" t="s">
        <v>48</v>
      </c>
      <c r="GK4" s="46" t="s">
        <v>47</v>
      </c>
      <c r="GL4" s="46" t="s">
        <v>42</v>
      </c>
      <c r="GN4" s="105"/>
      <c r="GO4" s="104"/>
      <c r="GP4" s="45" t="s">
        <v>1</v>
      </c>
      <c r="GQ4" s="45" t="s">
        <v>2</v>
      </c>
      <c r="GR4" s="45" t="s">
        <v>42</v>
      </c>
      <c r="GS4" s="45" t="s">
        <v>33</v>
      </c>
      <c r="GT4" s="45" t="s">
        <v>43</v>
      </c>
      <c r="GU4" s="45" t="s">
        <v>123</v>
      </c>
      <c r="GV4" s="45" t="s">
        <v>124</v>
      </c>
      <c r="GW4" s="46" t="s">
        <v>48</v>
      </c>
      <c r="GX4" s="46" t="s">
        <v>47</v>
      </c>
      <c r="GY4" s="46" t="s">
        <v>42</v>
      </c>
      <c r="HA4" s="105"/>
      <c r="HB4" s="104"/>
      <c r="HC4" s="45" t="s">
        <v>1</v>
      </c>
      <c r="HD4" s="45" t="s">
        <v>2</v>
      </c>
      <c r="HE4" s="45" t="s">
        <v>42</v>
      </c>
      <c r="HF4" s="45" t="s">
        <v>33</v>
      </c>
      <c r="HG4" s="45" t="s">
        <v>43</v>
      </c>
      <c r="HH4" s="45" t="s">
        <v>123</v>
      </c>
      <c r="HI4" s="45" t="s">
        <v>124</v>
      </c>
      <c r="HJ4" s="46" t="s">
        <v>48</v>
      </c>
      <c r="HK4" s="46" t="s">
        <v>47</v>
      </c>
      <c r="HL4" s="46" t="s">
        <v>42</v>
      </c>
      <c r="HN4" s="105"/>
      <c r="HO4" s="104"/>
      <c r="HP4" s="45" t="s">
        <v>1</v>
      </c>
      <c r="HQ4" s="45" t="s">
        <v>2</v>
      </c>
      <c r="HR4" s="45" t="s">
        <v>42</v>
      </c>
      <c r="HS4" s="45" t="s">
        <v>33</v>
      </c>
      <c r="HT4" s="45" t="s">
        <v>43</v>
      </c>
      <c r="HU4" s="45" t="s">
        <v>123</v>
      </c>
      <c r="HV4" s="45" t="s">
        <v>124</v>
      </c>
      <c r="HW4" s="46" t="s">
        <v>48</v>
      </c>
      <c r="HX4" s="46" t="s">
        <v>47</v>
      </c>
      <c r="HY4" s="46" t="s">
        <v>42</v>
      </c>
      <c r="IA4" s="105"/>
      <c r="IB4" s="104"/>
      <c r="IC4" s="45" t="s">
        <v>1</v>
      </c>
      <c r="ID4" s="45" t="s">
        <v>2</v>
      </c>
      <c r="IE4" s="45" t="s">
        <v>42</v>
      </c>
      <c r="IF4" s="45" t="s">
        <v>33</v>
      </c>
      <c r="IG4" s="45" t="s">
        <v>43</v>
      </c>
      <c r="IH4" s="45" t="s">
        <v>123</v>
      </c>
      <c r="II4" s="45" t="s">
        <v>124</v>
      </c>
      <c r="IJ4" s="46" t="s">
        <v>48</v>
      </c>
      <c r="IK4" s="46" t="s">
        <v>47</v>
      </c>
      <c r="IL4" s="46" t="s">
        <v>42</v>
      </c>
    </row>
    <row r="5" spans="1:256" s="7" customFormat="1" ht="15" customHeight="1">
      <c r="A5" s="13">
        <v>1</v>
      </c>
      <c r="B5" s="14" t="s">
        <v>54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6"/>
      <c r="N5" s="13">
        <v>1</v>
      </c>
      <c r="O5" s="14" t="str">
        <f>B5</f>
        <v>那 覇 市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30"/>
      <c r="AA5" s="13">
        <v>1</v>
      </c>
      <c r="AB5" s="14" t="str">
        <f>O5</f>
        <v>那 覇 市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50"/>
      <c r="AN5" s="13">
        <v>1</v>
      </c>
      <c r="AO5" s="14" t="str">
        <f>AB5</f>
        <v>那 覇 市</v>
      </c>
      <c r="AP5" s="15">
        <v>24976</v>
      </c>
      <c r="AQ5" s="15">
        <v>234725</v>
      </c>
      <c r="AR5" s="15">
        <v>234399</v>
      </c>
      <c r="AS5" s="15">
        <v>7420377</v>
      </c>
      <c r="AT5" s="15">
        <v>7419408</v>
      </c>
      <c r="AU5" s="15">
        <v>2316265</v>
      </c>
      <c r="AV5" s="15">
        <v>2315942</v>
      </c>
      <c r="AW5" s="15">
        <v>63</v>
      </c>
      <c r="AX5" s="15">
        <v>443</v>
      </c>
      <c r="AY5" s="15">
        <v>440</v>
      </c>
      <c r="AZ5" s="30"/>
      <c r="BA5" s="13">
        <v>1</v>
      </c>
      <c r="BB5" s="14" t="str">
        <f>AO5</f>
        <v>那 覇 市</v>
      </c>
      <c r="BC5" s="15"/>
      <c r="BD5" s="15">
        <v>10314181</v>
      </c>
      <c r="BE5" s="15">
        <v>10307309</v>
      </c>
      <c r="BF5" s="15">
        <v>776090542</v>
      </c>
      <c r="BG5" s="15">
        <v>775662834</v>
      </c>
      <c r="BH5" s="15">
        <v>127632177</v>
      </c>
      <c r="BI5" s="15">
        <v>127561045</v>
      </c>
      <c r="BJ5" s="15"/>
      <c r="BK5" s="15">
        <v>53085</v>
      </c>
      <c r="BL5" s="15">
        <v>52383</v>
      </c>
      <c r="BM5" s="30"/>
      <c r="BN5" s="13">
        <v>1</v>
      </c>
      <c r="BO5" s="14" t="str">
        <f>BB5</f>
        <v>那 覇 市</v>
      </c>
      <c r="BP5" s="15"/>
      <c r="BQ5" s="15">
        <v>1156804</v>
      </c>
      <c r="BR5" s="15">
        <v>1156417</v>
      </c>
      <c r="BS5" s="15">
        <v>76522403</v>
      </c>
      <c r="BT5" s="15">
        <v>76502731</v>
      </c>
      <c r="BU5" s="15">
        <v>25265454</v>
      </c>
      <c r="BV5" s="15">
        <v>25258921</v>
      </c>
      <c r="BW5" s="15"/>
      <c r="BX5" s="15">
        <v>12210</v>
      </c>
      <c r="BY5" s="15">
        <v>12058</v>
      </c>
      <c r="BZ5" s="30"/>
      <c r="CA5" s="13">
        <v>1</v>
      </c>
      <c r="CB5" s="14" t="str">
        <f>BO5</f>
        <v>那 覇 市</v>
      </c>
      <c r="CC5" s="15"/>
      <c r="CD5" s="15">
        <v>4610677</v>
      </c>
      <c r="CE5" s="15">
        <v>4609018</v>
      </c>
      <c r="CF5" s="15">
        <v>466613789</v>
      </c>
      <c r="CG5" s="15">
        <v>466500848</v>
      </c>
      <c r="CH5" s="15">
        <v>296175197</v>
      </c>
      <c r="CI5" s="15">
        <v>296160783</v>
      </c>
      <c r="CJ5" s="15"/>
      <c r="CK5" s="15">
        <v>15610</v>
      </c>
      <c r="CL5" s="15">
        <v>15520</v>
      </c>
      <c r="CM5" s="30"/>
      <c r="CN5" s="13">
        <v>1</v>
      </c>
      <c r="CO5" s="14" t="str">
        <f>CB5</f>
        <v>那 覇 市</v>
      </c>
      <c r="CP5" s="15">
        <v>2558036</v>
      </c>
      <c r="CQ5" s="15">
        <v>16081662</v>
      </c>
      <c r="CR5" s="15">
        <v>16072744</v>
      </c>
      <c r="CS5" s="15">
        <v>1319226734</v>
      </c>
      <c r="CT5" s="15">
        <v>1318666413</v>
      </c>
      <c r="CU5" s="15">
        <v>449072828</v>
      </c>
      <c r="CV5" s="15">
        <v>448980749</v>
      </c>
      <c r="CW5" s="15">
        <v>4979</v>
      </c>
      <c r="CX5" s="15">
        <v>80905</v>
      </c>
      <c r="CY5" s="15">
        <v>79961</v>
      </c>
      <c r="CZ5" s="50"/>
      <c r="DA5" s="13">
        <v>1</v>
      </c>
      <c r="DB5" s="14" t="str">
        <f>CO5</f>
        <v>那 覇 市</v>
      </c>
      <c r="DC5" s="15">
        <v>0</v>
      </c>
      <c r="DD5" s="15"/>
      <c r="DE5" s="15"/>
      <c r="DF5" s="15"/>
      <c r="DG5" s="15"/>
      <c r="DH5" s="15"/>
      <c r="DI5" s="15"/>
      <c r="DJ5" s="15">
        <v>0</v>
      </c>
      <c r="DK5" s="15"/>
      <c r="DL5" s="15"/>
      <c r="DM5" s="16"/>
      <c r="DN5" s="13">
        <v>1</v>
      </c>
      <c r="DO5" s="14" t="str">
        <f>DB5</f>
        <v>那 覇 市</v>
      </c>
      <c r="DP5" s="15">
        <v>0</v>
      </c>
      <c r="DQ5" s="15">
        <v>0</v>
      </c>
      <c r="DR5" s="15">
        <v>0</v>
      </c>
      <c r="DS5" s="15">
        <v>0</v>
      </c>
      <c r="DT5" s="15">
        <v>0</v>
      </c>
      <c r="DU5" s="15">
        <v>0</v>
      </c>
      <c r="DV5" s="15">
        <v>0</v>
      </c>
      <c r="DW5" s="15">
        <v>0</v>
      </c>
      <c r="DX5" s="15">
        <v>0</v>
      </c>
      <c r="DY5" s="15">
        <v>0</v>
      </c>
      <c r="DZ5" s="16"/>
      <c r="EA5" s="13">
        <v>1</v>
      </c>
      <c r="EB5" s="14" t="str">
        <f>DO5</f>
        <v>那 覇 市</v>
      </c>
      <c r="EC5" s="15">
        <v>2244</v>
      </c>
      <c r="ED5" s="15">
        <v>0</v>
      </c>
      <c r="EE5" s="15">
        <v>0</v>
      </c>
      <c r="EF5" s="15">
        <v>0</v>
      </c>
      <c r="EG5" s="15">
        <v>0</v>
      </c>
      <c r="EH5" s="15">
        <v>0</v>
      </c>
      <c r="EI5" s="15">
        <v>0</v>
      </c>
      <c r="EJ5" s="15">
        <v>41</v>
      </c>
      <c r="EK5" s="15">
        <v>0</v>
      </c>
      <c r="EL5" s="15">
        <v>0</v>
      </c>
      <c r="EM5" s="16"/>
      <c r="EN5" s="13">
        <v>1</v>
      </c>
      <c r="EO5" s="14" t="str">
        <f>EB5</f>
        <v>那 覇 市</v>
      </c>
      <c r="EP5" s="15">
        <v>0</v>
      </c>
      <c r="EQ5" s="15">
        <v>0</v>
      </c>
      <c r="ER5" s="15">
        <v>0</v>
      </c>
      <c r="ES5" s="15">
        <v>0</v>
      </c>
      <c r="ET5" s="15">
        <v>0</v>
      </c>
      <c r="EU5" s="15">
        <v>0</v>
      </c>
      <c r="EV5" s="15">
        <v>0</v>
      </c>
      <c r="EW5" s="15">
        <v>0</v>
      </c>
      <c r="EX5" s="15">
        <v>0</v>
      </c>
      <c r="EY5" s="15">
        <v>0</v>
      </c>
      <c r="EZ5" s="17">
        <v>0</v>
      </c>
      <c r="FA5" s="13">
        <v>1</v>
      </c>
      <c r="FB5" s="14" t="str">
        <f>EO5</f>
        <v>那 覇 市</v>
      </c>
      <c r="FC5" s="15">
        <v>12705</v>
      </c>
      <c r="FD5" s="15">
        <v>61442</v>
      </c>
      <c r="FE5" s="15">
        <v>49279</v>
      </c>
      <c r="FF5" s="15">
        <v>208323</v>
      </c>
      <c r="FG5" s="15">
        <v>207188</v>
      </c>
      <c r="FH5" s="15">
        <v>133109</v>
      </c>
      <c r="FI5" s="15">
        <v>132358</v>
      </c>
      <c r="FJ5" s="15">
        <v>41</v>
      </c>
      <c r="FK5" s="15">
        <v>104</v>
      </c>
      <c r="FL5" s="15">
        <v>70</v>
      </c>
      <c r="FN5" s="13">
        <v>1</v>
      </c>
      <c r="FO5" s="14" t="str">
        <f>FB5</f>
        <v>那 覇 市</v>
      </c>
      <c r="FP5" s="15">
        <v>0</v>
      </c>
      <c r="FQ5" s="15">
        <v>0</v>
      </c>
      <c r="FR5" s="15">
        <v>0</v>
      </c>
      <c r="FS5" s="15">
        <v>0</v>
      </c>
      <c r="FT5" s="15">
        <v>0</v>
      </c>
      <c r="FU5" s="15">
        <v>0</v>
      </c>
      <c r="FV5" s="15">
        <v>0</v>
      </c>
      <c r="FW5" s="15">
        <v>0</v>
      </c>
      <c r="FX5" s="15">
        <v>0</v>
      </c>
      <c r="FY5" s="15">
        <v>0</v>
      </c>
      <c r="GA5" s="13">
        <v>1</v>
      </c>
      <c r="GB5" s="14" t="str">
        <f>FO5</f>
        <v>那 覇 市</v>
      </c>
      <c r="GC5" s="15">
        <v>131030</v>
      </c>
      <c r="GD5" s="15">
        <v>187438</v>
      </c>
      <c r="GE5" s="15">
        <v>178052</v>
      </c>
      <c r="GF5" s="15">
        <v>1317413</v>
      </c>
      <c r="GG5" s="15">
        <v>1313884</v>
      </c>
      <c r="GH5" s="15">
        <v>827936</v>
      </c>
      <c r="GI5" s="15">
        <v>825701</v>
      </c>
      <c r="GJ5" s="15">
        <v>334</v>
      </c>
      <c r="GK5" s="15">
        <v>349</v>
      </c>
      <c r="GL5" s="15">
        <v>326</v>
      </c>
      <c r="GN5" s="13">
        <v>1</v>
      </c>
      <c r="GO5" s="14" t="str">
        <f>GB5</f>
        <v>那 覇 市</v>
      </c>
      <c r="GP5" s="15">
        <v>0</v>
      </c>
      <c r="GQ5" s="15">
        <v>0</v>
      </c>
      <c r="GR5" s="15">
        <v>0</v>
      </c>
      <c r="GS5" s="15">
        <v>0</v>
      </c>
      <c r="GT5" s="15">
        <v>0</v>
      </c>
      <c r="GU5" s="15">
        <v>0</v>
      </c>
      <c r="GV5" s="15">
        <v>0</v>
      </c>
      <c r="GW5" s="15">
        <v>0</v>
      </c>
      <c r="GX5" s="15">
        <v>0</v>
      </c>
      <c r="GY5" s="15">
        <v>0</v>
      </c>
      <c r="HA5" s="13">
        <v>1</v>
      </c>
      <c r="HB5" s="14" t="str">
        <f>GO5</f>
        <v>那 覇 市</v>
      </c>
      <c r="HC5" s="15">
        <v>0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N5" s="13">
        <v>1</v>
      </c>
      <c r="HO5" s="14" t="str">
        <f>HB5</f>
        <v>那 覇 市</v>
      </c>
      <c r="HP5" s="15">
        <v>0</v>
      </c>
      <c r="HQ5" s="15">
        <v>31971</v>
      </c>
      <c r="HR5" s="15">
        <v>31971</v>
      </c>
      <c r="HS5" s="15">
        <v>437779</v>
      </c>
      <c r="HT5" s="15">
        <v>437779</v>
      </c>
      <c r="HU5" s="15">
        <v>262705</v>
      </c>
      <c r="HV5" s="15">
        <v>262705</v>
      </c>
      <c r="HW5" s="15">
        <v>0</v>
      </c>
      <c r="HX5" s="15">
        <v>21</v>
      </c>
      <c r="HY5" s="15">
        <v>21</v>
      </c>
      <c r="IA5" s="13">
        <v>1</v>
      </c>
      <c r="IB5" s="14" t="str">
        <f>HO5</f>
        <v>那 覇 市</v>
      </c>
      <c r="IC5" s="15">
        <v>0</v>
      </c>
      <c r="ID5" s="15">
        <v>0</v>
      </c>
      <c r="IE5" s="15">
        <v>0</v>
      </c>
      <c r="IF5" s="15">
        <v>0</v>
      </c>
      <c r="IG5" s="15">
        <v>0</v>
      </c>
      <c r="IH5" s="15">
        <v>0</v>
      </c>
      <c r="II5" s="15">
        <v>0</v>
      </c>
      <c r="IJ5" s="15">
        <v>0</v>
      </c>
      <c r="IK5" s="15">
        <v>0</v>
      </c>
      <c r="IL5" s="15">
        <v>0</v>
      </c>
      <c r="IN5" s="17">
        <f>SUM(C5,P5,AC5,AP5,CP5,DC5,DP5,EC5,EP5,FC5,FP5,GC5,GP5,HC5,HP5,IC5)</f>
        <v>2728991</v>
      </c>
      <c r="IO5" s="7">
        <f>SUM(D5,Q5,AD5,AQ5,CQ5,DD5,DQ5,ED5,EQ5,FD5,FQ5,GD5,GQ5,HD5,HQ5,ID5)</f>
        <v>16597238</v>
      </c>
      <c r="IP5" s="7">
        <f>SUM(E5,R5,AE5,AR5,CR5,DE5,DR5,EE5,ER5,FE5,FR5,GE5,GR5,HE5,HR5,IE5)</f>
        <v>16566445</v>
      </c>
      <c r="IQ5" s="7">
        <f>SUM(F5,S5,AF5,AS5,CS5,DF5,DS5,EF5,ES5,FF5,FS5,GF5,GS5,HF5,HS5,IF5)</f>
        <v>1328610626</v>
      </c>
      <c r="IR5" s="7">
        <f>SUM(G5,T5,AG5,AT5,CT5,DG5,DT5,EG5,ET5,FG5,FT5,GG5,GT5,HG5,HT5,IG5)</f>
        <v>1328044672</v>
      </c>
      <c r="IS5" s="7">
        <f>SUM(I5,V5,AI5,AV5,CV5,DI5,DV5,EI5,EV5,FI5,FV5,GI5,GV5,HI5,HV5,II5)</f>
        <v>452517455</v>
      </c>
      <c r="IT5" s="7">
        <f>SUM(J5,W5,AJ5,AW5,CW5,DJ5,DW5,EJ5,EW5,FJ5,FW5,GJ5,GW5,HJ5,HW5,IJ5)</f>
        <v>5458</v>
      </c>
      <c r="IU5" s="7">
        <f>SUM(K5,X5,AK5,AX5,CX5,DK5,DX5,EK5,EX5,FK5,FX5,GK5,GX5,HK5,HX5,IK5)</f>
        <v>81822</v>
      </c>
      <c r="IV5" s="7">
        <f>SUM(L5,Y5,AL5,AY5,CY5,DL5,DY5,EL5,EY5,FL5,FY5,GL5,GY5,HL5,HY5,IL5)</f>
        <v>80818</v>
      </c>
    </row>
    <row r="6" spans="1:256" s="7" customFormat="1" ht="15" customHeight="1">
      <c r="A6" s="18">
        <v>2</v>
      </c>
      <c r="B6" s="19" t="s">
        <v>55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16"/>
      <c r="N6" s="18">
        <v>2</v>
      </c>
      <c r="O6" s="19" t="str">
        <f>B6</f>
        <v>宜野湾市</v>
      </c>
      <c r="P6" s="20">
        <v>6334</v>
      </c>
      <c r="Q6" s="20">
        <v>230936</v>
      </c>
      <c r="R6" s="20">
        <v>230236</v>
      </c>
      <c r="S6" s="20">
        <v>1803929</v>
      </c>
      <c r="T6" s="20">
        <v>1800361</v>
      </c>
      <c r="U6" s="20">
        <v>573996</v>
      </c>
      <c r="V6" s="20">
        <v>572840</v>
      </c>
      <c r="W6" s="20">
        <v>37</v>
      </c>
      <c r="X6" s="20">
        <v>494</v>
      </c>
      <c r="Y6" s="20">
        <v>489</v>
      </c>
      <c r="Z6" s="30"/>
      <c r="AA6" s="18">
        <v>2</v>
      </c>
      <c r="AB6" s="19" t="str">
        <f>O6</f>
        <v>宜野湾市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50"/>
      <c r="AN6" s="18">
        <v>2</v>
      </c>
      <c r="AO6" s="19" t="str">
        <f>AB6</f>
        <v>宜野湾市</v>
      </c>
      <c r="AP6" s="20">
        <v>12275</v>
      </c>
      <c r="AQ6" s="20">
        <v>470650</v>
      </c>
      <c r="AR6" s="20">
        <v>469881</v>
      </c>
      <c r="AS6" s="20">
        <v>9957834</v>
      </c>
      <c r="AT6" s="20">
        <v>9947134</v>
      </c>
      <c r="AU6" s="20">
        <v>2398273</v>
      </c>
      <c r="AV6" s="20">
        <v>2395242</v>
      </c>
      <c r="AW6" s="20">
        <v>56</v>
      </c>
      <c r="AX6" s="20">
        <v>1123</v>
      </c>
      <c r="AY6" s="20">
        <v>1105</v>
      </c>
      <c r="AZ6" s="30"/>
      <c r="BA6" s="18">
        <v>2</v>
      </c>
      <c r="BB6" s="19" t="str">
        <f>AO6</f>
        <v>宜野湾市</v>
      </c>
      <c r="BC6" s="20"/>
      <c r="BD6" s="20">
        <v>4261888</v>
      </c>
      <c r="BE6" s="20">
        <v>4259021</v>
      </c>
      <c r="BF6" s="20">
        <v>198404837</v>
      </c>
      <c r="BG6" s="20">
        <v>198285146</v>
      </c>
      <c r="BH6" s="20">
        <v>32976950</v>
      </c>
      <c r="BI6" s="20">
        <v>32957114</v>
      </c>
      <c r="BJ6" s="20"/>
      <c r="BK6" s="20">
        <v>20761</v>
      </c>
      <c r="BL6" s="20">
        <v>20536</v>
      </c>
      <c r="BM6" s="30"/>
      <c r="BN6" s="18">
        <v>2</v>
      </c>
      <c r="BO6" s="19" t="str">
        <f>BB6</f>
        <v>宜野湾市</v>
      </c>
      <c r="BP6" s="20"/>
      <c r="BQ6" s="20">
        <v>1188766</v>
      </c>
      <c r="BR6" s="20">
        <v>1188021</v>
      </c>
      <c r="BS6" s="20">
        <v>52680722</v>
      </c>
      <c r="BT6" s="20">
        <v>52651537</v>
      </c>
      <c r="BU6" s="20">
        <v>17519663</v>
      </c>
      <c r="BV6" s="20">
        <v>17509957</v>
      </c>
      <c r="BW6" s="20"/>
      <c r="BX6" s="20">
        <v>9468</v>
      </c>
      <c r="BY6" s="20">
        <v>9362</v>
      </c>
      <c r="BZ6" s="30"/>
      <c r="CA6" s="18">
        <v>2</v>
      </c>
      <c r="CB6" s="19" t="str">
        <f>BO6</f>
        <v>宜野湾市</v>
      </c>
      <c r="CC6" s="20"/>
      <c r="CD6" s="20">
        <v>1180929</v>
      </c>
      <c r="CE6" s="20">
        <v>1180867</v>
      </c>
      <c r="CF6" s="20">
        <v>62787499</v>
      </c>
      <c r="CG6" s="20">
        <v>62784684</v>
      </c>
      <c r="CH6" s="20">
        <v>38647484</v>
      </c>
      <c r="CI6" s="20">
        <v>38645701</v>
      </c>
      <c r="CJ6" s="20"/>
      <c r="CK6" s="20">
        <v>2974</v>
      </c>
      <c r="CL6" s="20">
        <v>2956</v>
      </c>
      <c r="CM6" s="30"/>
      <c r="CN6" s="18">
        <v>2</v>
      </c>
      <c r="CO6" s="19" t="str">
        <f>CB6</f>
        <v>宜野湾市</v>
      </c>
      <c r="CP6" s="20">
        <v>899149</v>
      </c>
      <c r="CQ6" s="20">
        <v>6631583</v>
      </c>
      <c r="CR6" s="20">
        <v>6627909</v>
      </c>
      <c r="CS6" s="20">
        <v>313873058</v>
      </c>
      <c r="CT6" s="20">
        <v>313721367</v>
      </c>
      <c r="CU6" s="20">
        <v>89144097</v>
      </c>
      <c r="CV6" s="20">
        <v>89112772</v>
      </c>
      <c r="CW6" s="20">
        <v>1230</v>
      </c>
      <c r="CX6" s="20">
        <v>33203</v>
      </c>
      <c r="CY6" s="20">
        <v>32854</v>
      </c>
      <c r="CZ6" s="50"/>
      <c r="DA6" s="18">
        <v>2</v>
      </c>
      <c r="DB6" s="19" t="str">
        <f>CO6</f>
        <v>宜野湾市</v>
      </c>
      <c r="DC6" s="20">
        <v>0</v>
      </c>
      <c r="DD6" s="20"/>
      <c r="DE6" s="20"/>
      <c r="DF6" s="20"/>
      <c r="DG6" s="20"/>
      <c r="DH6" s="20"/>
      <c r="DI6" s="20"/>
      <c r="DJ6" s="20">
        <v>0</v>
      </c>
      <c r="DK6" s="20"/>
      <c r="DL6" s="20"/>
      <c r="DM6" s="16"/>
      <c r="DN6" s="18">
        <v>2</v>
      </c>
      <c r="DO6" s="19" t="str">
        <f>DB6</f>
        <v>宜野湾市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  <c r="DV6" s="20">
        <v>0</v>
      </c>
      <c r="DW6" s="20">
        <v>0</v>
      </c>
      <c r="DX6" s="20">
        <v>0</v>
      </c>
      <c r="DY6" s="20">
        <v>0</v>
      </c>
      <c r="DZ6" s="16"/>
      <c r="EA6" s="18">
        <v>2</v>
      </c>
      <c r="EB6" s="19" t="str">
        <f>DO6</f>
        <v>宜野湾市</v>
      </c>
      <c r="EC6" s="20">
        <v>2960</v>
      </c>
      <c r="ED6" s="20">
        <v>4685</v>
      </c>
      <c r="EE6" s="20">
        <v>4685</v>
      </c>
      <c r="EF6" s="20">
        <v>83497</v>
      </c>
      <c r="EG6" s="20">
        <v>83497</v>
      </c>
      <c r="EH6" s="20">
        <v>50406</v>
      </c>
      <c r="EI6" s="20">
        <v>50406</v>
      </c>
      <c r="EJ6" s="20">
        <v>8</v>
      </c>
      <c r="EK6" s="20">
        <v>37</v>
      </c>
      <c r="EL6" s="20">
        <v>37</v>
      </c>
      <c r="EM6" s="16"/>
      <c r="EN6" s="18">
        <v>2</v>
      </c>
      <c r="EO6" s="19" t="str">
        <f>EB6</f>
        <v>宜野湾市</v>
      </c>
      <c r="EP6" s="20">
        <v>0</v>
      </c>
      <c r="EQ6" s="20">
        <v>0</v>
      </c>
      <c r="ER6" s="20">
        <v>0</v>
      </c>
      <c r="ES6" s="20">
        <v>0</v>
      </c>
      <c r="ET6" s="20">
        <v>0</v>
      </c>
      <c r="EU6" s="20">
        <v>0</v>
      </c>
      <c r="EV6" s="20">
        <v>0</v>
      </c>
      <c r="EW6" s="20">
        <v>0</v>
      </c>
      <c r="EX6" s="20">
        <v>0</v>
      </c>
      <c r="EY6" s="20">
        <v>0</v>
      </c>
      <c r="EZ6" s="7">
        <v>0</v>
      </c>
      <c r="FA6" s="18">
        <v>2</v>
      </c>
      <c r="FB6" s="19" t="str">
        <f>EO6</f>
        <v>宜野湾市</v>
      </c>
      <c r="FC6" s="20">
        <v>0</v>
      </c>
      <c r="FD6" s="20">
        <v>0</v>
      </c>
      <c r="FE6" s="20">
        <v>0</v>
      </c>
      <c r="FF6" s="20">
        <v>0</v>
      </c>
      <c r="FG6" s="20">
        <v>0</v>
      </c>
      <c r="FH6" s="20">
        <v>0</v>
      </c>
      <c r="FI6" s="20">
        <v>0</v>
      </c>
      <c r="FJ6" s="20">
        <v>0</v>
      </c>
      <c r="FK6" s="20">
        <v>0</v>
      </c>
      <c r="FL6" s="20">
        <v>0</v>
      </c>
      <c r="FN6" s="18">
        <v>2</v>
      </c>
      <c r="FO6" s="19" t="str">
        <f>FB6</f>
        <v>宜野湾市</v>
      </c>
      <c r="FP6" s="20">
        <v>0</v>
      </c>
      <c r="FQ6" s="20">
        <v>0</v>
      </c>
      <c r="FR6" s="20">
        <v>0</v>
      </c>
      <c r="FS6" s="20">
        <v>0</v>
      </c>
      <c r="FT6" s="20">
        <v>0</v>
      </c>
      <c r="FU6" s="20">
        <v>0</v>
      </c>
      <c r="FV6" s="20">
        <v>0</v>
      </c>
      <c r="FW6" s="20">
        <v>0</v>
      </c>
      <c r="FX6" s="20">
        <v>0</v>
      </c>
      <c r="FY6" s="20">
        <v>0</v>
      </c>
      <c r="GA6" s="18">
        <v>2</v>
      </c>
      <c r="GB6" s="19" t="str">
        <f>FO6</f>
        <v>宜野湾市</v>
      </c>
      <c r="GC6" s="20">
        <v>43823</v>
      </c>
      <c r="GD6" s="20">
        <v>325185</v>
      </c>
      <c r="GE6" s="20">
        <v>323871</v>
      </c>
      <c r="GF6" s="20">
        <v>2775845</v>
      </c>
      <c r="GG6" s="20">
        <v>2770486</v>
      </c>
      <c r="GH6" s="20">
        <v>1723467</v>
      </c>
      <c r="GI6" s="20">
        <v>1720096</v>
      </c>
      <c r="GJ6" s="20">
        <v>140</v>
      </c>
      <c r="GK6" s="20">
        <v>900</v>
      </c>
      <c r="GL6" s="20">
        <v>872</v>
      </c>
      <c r="GN6" s="18">
        <v>2</v>
      </c>
      <c r="GO6" s="19" t="str">
        <f>GB6</f>
        <v>宜野湾市</v>
      </c>
      <c r="GP6" s="20">
        <v>0</v>
      </c>
      <c r="GQ6" s="20">
        <v>0</v>
      </c>
      <c r="GR6" s="20">
        <v>0</v>
      </c>
      <c r="GS6" s="20">
        <v>0</v>
      </c>
      <c r="GT6" s="20">
        <v>0</v>
      </c>
      <c r="GU6" s="20">
        <v>0</v>
      </c>
      <c r="GV6" s="20">
        <v>0</v>
      </c>
      <c r="GW6" s="20">
        <v>0</v>
      </c>
      <c r="GX6" s="20">
        <v>0</v>
      </c>
      <c r="GY6" s="20">
        <v>0</v>
      </c>
      <c r="HA6" s="18">
        <v>2</v>
      </c>
      <c r="HB6" s="19" t="str">
        <f>GO6</f>
        <v>宜野湾市</v>
      </c>
      <c r="HC6" s="20">
        <v>0</v>
      </c>
      <c r="HD6" s="20">
        <v>0</v>
      </c>
      <c r="HE6" s="20">
        <v>0</v>
      </c>
      <c r="HF6" s="20">
        <v>0</v>
      </c>
      <c r="HG6" s="20">
        <v>0</v>
      </c>
      <c r="HH6" s="20">
        <v>0</v>
      </c>
      <c r="HI6" s="20">
        <v>0</v>
      </c>
      <c r="HJ6" s="20">
        <v>0</v>
      </c>
      <c r="HK6" s="20">
        <v>0</v>
      </c>
      <c r="HL6" s="20">
        <v>0</v>
      </c>
      <c r="HN6" s="18">
        <v>2</v>
      </c>
      <c r="HO6" s="19" t="str">
        <f>HB6</f>
        <v>宜野湾市</v>
      </c>
      <c r="HP6" s="20">
        <v>0</v>
      </c>
      <c r="HQ6" s="20">
        <v>0</v>
      </c>
      <c r="HR6" s="20">
        <v>0</v>
      </c>
      <c r="HS6" s="20">
        <v>0</v>
      </c>
      <c r="HT6" s="20">
        <v>0</v>
      </c>
      <c r="HU6" s="20">
        <v>0</v>
      </c>
      <c r="HV6" s="20">
        <v>0</v>
      </c>
      <c r="HW6" s="20">
        <v>0</v>
      </c>
      <c r="HX6" s="20">
        <v>0</v>
      </c>
      <c r="HY6" s="20">
        <v>0</v>
      </c>
      <c r="IA6" s="18">
        <v>2</v>
      </c>
      <c r="IB6" s="19" t="str">
        <f>HO6</f>
        <v>宜野湾市</v>
      </c>
      <c r="IC6" s="20">
        <v>0</v>
      </c>
      <c r="ID6" s="20">
        <v>0</v>
      </c>
      <c r="IE6" s="20">
        <v>0</v>
      </c>
      <c r="IF6" s="20">
        <v>0</v>
      </c>
      <c r="IG6" s="20">
        <v>0</v>
      </c>
      <c r="IH6" s="20">
        <v>0</v>
      </c>
      <c r="II6" s="20">
        <v>0</v>
      </c>
      <c r="IJ6" s="20">
        <v>0</v>
      </c>
      <c r="IK6" s="20">
        <v>0</v>
      </c>
      <c r="IL6" s="20">
        <v>0</v>
      </c>
      <c r="IN6" s="17">
        <f aca="true" t="shared" si="0" ref="IN6:IN48">SUM(C6,P6,AC6,AP6,CP6,DC6,DP6,EC6,EP6,FC6,FP6,GC6,GP6,HC6,HP6,IC6)</f>
        <v>964541</v>
      </c>
      <c r="IO6" s="7">
        <f aca="true" t="shared" si="1" ref="IO6:IO48">SUM(D6,Q6,AD6,AQ6,CQ6,DD6,DQ6,ED6,EQ6,FD6,FQ6,GD6,GQ6,HD6,HQ6,ID6)</f>
        <v>7663039</v>
      </c>
      <c r="IP6" s="7">
        <f aca="true" t="shared" si="2" ref="IP6:IP48">SUM(E6,R6,AE6,AR6,CR6,DE6,DR6,EE6,ER6,FE6,FR6,GE6,GR6,HE6,HR6,IE6)</f>
        <v>7656582</v>
      </c>
      <c r="IQ6" s="7">
        <f aca="true" t="shared" si="3" ref="IQ6:IQ48">SUM(F6,S6,AF6,AS6,CS6,DF6,DS6,EF6,ES6,FF6,FS6,GF6,GS6,HF6,HS6,IF6)</f>
        <v>328494163</v>
      </c>
      <c r="IR6" s="7">
        <f aca="true" t="shared" si="4" ref="IR6:IR46">SUM(G6,T6,AG6,AT6,CT6,DG6,DT6,EG6,ET6,FG6,FT6,GG6,GT6,HG6,HT6,IG6)</f>
        <v>328322845</v>
      </c>
      <c r="IS6" s="7">
        <f aca="true" t="shared" si="5" ref="IS6:IS48">SUM(I6,V6,AI6,AV6,CV6,DI6,DV6,EI6,EV6,FI6,FV6,GI6,GV6,HI6,HV6,II6)</f>
        <v>93851356</v>
      </c>
      <c r="IT6" s="7">
        <f aca="true" t="shared" si="6" ref="IT6:IT48">SUM(J6,W6,AJ6,AW6,CW6,DJ6,DW6,EJ6,EW6,FJ6,FW6,GJ6,GW6,HJ6,HW6,IJ6)</f>
        <v>1471</v>
      </c>
      <c r="IU6" s="7">
        <f aca="true" t="shared" si="7" ref="IU6:IU48">SUM(K6,X6,AK6,AX6,CX6,DK6,DX6,EK6,EX6,FK6,FX6,GK6,GX6,HK6,HX6,IK6)</f>
        <v>35757</v>
      </c>
      <c r="IV6" s="7">
        <f aca="true" t="shared" si="8" ref="IV6:IV48">SUM(L6,Y6,AL6,AY6,CY6,DL6,DY6,EL6,EY6,FL6,FY6,GL6,GY6,HL6,HY6,IL6)</f>
        <v>35357</v>
      </c>
    </row>
    <row r="7" spans="1:256" s="7" customFormat="1" ht="15" customHeight="1">
      <c r="A7" s="18">
        <v>3</v>
      </c>
      <c r="B7" s="19" t="s">
        <v>56</v>
      </c>
      <c r="C7" s="20">
        <v>256043</v>
      </c>
      <c r="D7" s="20">
        <v>5578470</v>
      </c>
      <c r="E7" s="20">
        <v>4833753</v>
      </c>
      <c r="F7" s="20">
        <v>214548</v>
      </c>
      <c r="G7" s="20">
        <v>186651</v>
      </c>
      <c r="H7" s="20">
        <v>214548</v>
      </c>
      <c r="I7" s="20">
        <v>186651</v>
      </c>
      <c r="J7" s="20">
        <v>530</v>
      </c>
      <c r="K7" s="20">
        <v>4148</v>
      </c>
      <c r="L7" s="20">
        <v>3395</v>
      </c>
      <c r="M7" s="16"/>
      <c r="N7" s="18">
        <v>3</v>
      </c>
      <c r="O7" s="19" t="str">
        <f aca="true" t="shared" si="9" ref="O7:O35">B7</f>
        <v>石 垣 市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30"/>
      <c r="AA7" s="18">
        <v>3</v>
      </c>
      <c r="AB7" s="19" t="str">
        <f aca="true" t="shared" si="10" ref="AB7:AB35">O7</f>
        <v>石 垣 市</v>
      </c>
      <c r="AC7" s="20">
        <v>3255268</v>
      </c>
      <c r="AD7" s="20">
        <v>59531552</v>
      </c>
      <c r="AE7" s="20">
        <v>55251067</v>
      </c>
      <c r="AF7" s="20">
        <v>2076067</v>
      </c>
      <c r="AG7" s="20">
        <v>1925091</v>
      </c>
      <c r="AH7" s="20">
        <v>2076029</v>
      </c>
      <c r="AI7" s="20">
        <v>1925054</v>
      </c>
      <c r="AJ7" s="20">
        <v>2100</v>
      </c>
      <c r="AK7" s="20">
        <v>19302</v>
      </c>
      <c r="AL7" s="20">
        <v>16489</v>
      </c>
      <c r="AM7" s="50"/>
      <c r="AN7" s="18">
        <v>3</v>
      </c>
      <c r="AO7" s="19" t="str">
        <f aca="true" t="shared" si="11" ref="AO7:AO35">AB7</f>
        <v>石 垣 市</v>
      </c>
      <c r="AP7" s="20">
        <v>17230</v>
      </c>
      <c r="AQ7" s="20">
        <v>150130</v>
      </c>
      <c r="AR7" s="20">
        <v>141287</v>
      </c>
      <c r="AS7" s="20">
        <v>392456</v>
      </c>
      <c r="AT7" s="20">
        <v>389353</v>
      </c>
      <c r="AU7" s="20">
        <v>243019</v>
      </c>
      <c r="AV7" s="20">
        <v>241156</v>
      </c>
      <c r="AW7" s="20">
        <v>32</v>
      </c>
      <c r="AX7" s="20">
        <v>175</v>
      </c>
      <c r="AY7" s="20">
        <v>157</v>
      </c>
      <c r="AZ7" s="30"/>
      <c r="BA7" s="18">
        <v>3</v>
      </c>
      <c r="BB7" s="19" t="str">
        <f aca="true" t="shared" si="12" ref="BB7:BB35">AO7</f>
        <v>石 垣 市</v>
      </c>
      <c r="BC7" s="20"/>
      <c r="BD7" s="20">
        <v>2516689</v>
      </c>
      <c r="BE7" s="20">
        <v>2501715</v>
      </c>
      <c r="BF7" s="20">
        <v>56733209</v>
      </c>
      <c r="BG7" s="20">
        <v>56555074</v>
      </c>
      <c r="BH7" s="20">
        <v>9140015</v>
      </c>
      <c r="BI7" s="20">
        <v>9113120</v>
      </c>
      <c r="BJ7" s="20"/>
      <c r="BK7" s="20">
        <v>13726</v>
      </c>
      <c r="BL7" s="20">
        <v>13511</v>
      </c>
      <c r="BM7" s="30"/>
      <c r="BN7" s="18">
        <v>3</v>
      </c>
      <c r="BO7" s="19" t="str">
        <f aca="true" t="shared" si="13" ref="BO7:BO35">BB7</f>
        <v>石 垣 市</v>
      </c>
      <c r="BP7" s="20"/>
      <c r="BQ7" s="20">
        <v>1683038</v>
      </c>
      <c r="BR7" s="20">
        <v>1680898</v>
      </c>
      <c r="BS7" s="20">
        <v>26677594</v>
      </c>
      <c r="BT7" s="20">
        <v>26656661</v>
      </c>
      <c r="BU7" s="20">
        <v>8345462</v>
      </c>
      <c r="BV7" s="20">
        <v>8339268</v>
      </c>
      <c r="BW7" s="20"/>
      <c r="BX7" s="20">
        <v>8830</v>
      </c>
      <c r="BY7" s="20">
        <v>8741</v>
      </c>
      <c r="BZ7" s="30"/>
      <c r="CA7" s="18">
        <v>3</v>
      </c>
      <c r="CB7" s="19" t="str">
        <f aca="true" t="shared" si="14" ref="CB7:CB35">BO7</f>
        <v>石 垣 市</v>
      </c>
      <c r="CC7" s="20"/>
      <c r="CD7" s="20">
        <v>2750708</v>
      </c>
      <c r="CE7" s="20">
        <v>2749562</v>
      </c>
      <c r="CF7" s="20">
        <v>45639441</v>
      </c>
      <c r="CG7" s="20">
        <v>45633923</v>
      </c>
      <c r="CH7" s="20">
        <v>28649934</v>
      </c>
      <c r="CI7" s="20">
        <v>28646521</v>
      </c>
      <c r="CJ7" s="20"/>
      <c r="CK7" s="20">
        <v>4605</v>
      </c>
      <c r="CL7" s="20">
        <v>4579</v>
      </c>
      <c r="CM7" s="30"/>
      <c r="CN7" s="18">
        <v>3</v>
      </c>
      <c r="CO7" s="19" t="str">
        <f aca="true" t="shared" si="15" ref="CO7:CO35">CB7</f>
        <v>石 垣 市</v>
      </c>
      <c r="CP7" s="20">
        <v>992264</v>
      </c>
      <c r="CQ7" s="20">
        <v>6950435</v>
      </c>
      <c r="CR7" s="20">
        <v>6932175</v>
      </c>
      <c r="CS7" s="20">
        <v>129050244</v>
      </c>
      <c r="CT7" s="20">
        <v>128845658</v>
      </c>
      <c r="CU7" s="20">
        <v>46135411</v>
      </c>
      <c r="CV7" s="20">
        <v>46098909</v>
      </c>
      <c r="CW7" s="20">
        <v>843</v>
      </c>
      <c r="CX7" s="20">
        <v>27161</v>
      </c>
      <c r="CY7" s="20">
        <v>26831</v>
      </c>
      <c r="CZ7" s="50"/>
      <c r="DA7" s="18">
        <v>3</v>
      </c>
      <c r="DB7" s="19" t="str">
        <f aca="true" t="shared" si="16" ref="DB7:DB35">CO7</f>
        <v>石 垣 市</v>
      </c>
      <c r="DC7" s="20">
        <v>0</v>
      </c>
      <c r="DD7" s="20"/>
      <c r="DE7" s="20"/>
      <c r="DF7" s="20"/>
      <c r="DG7" s="20"/>
      <c r="DH7" s="20"/>
      <c r="DI7" s="20"/>
      <c r="DJ7" s="20">
        <v>0</v>
      </c>
      <c r="DK7" s="20"/>
      <c r="DL7" s="20"/>
      <c r="DM7" s="16"/>
      <c r="DN7" s="18">
        <v>3</v>
      </c>
      <c r="DO7" s="19" t="str">
        <f aca="true" t="shared" si="17" ref="DO7:DO35">DB7</f>
        <v>石 垣 市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  <c r="DV7" s="20">
        <v>0</v>
      </c>
      <c r="DW7" s="20">
        <v>0</v>
      </c>
      <c r="DX7" s="20">
        <v>0</v>
      </c>
      <c r="DY7" s="20">
        <v>0</v>
      </c>
      <c r="DZ7" s="16"/>
      <c r="EA7" s="18">
        <v>3</v>
      </c>
      <c r="EB7" s="19" t="str">
        <f aca="true" t="shared" si="18" ref="EB7:EB35">DO7</f>
        <v>石 垣 市</v>
      </c>
      <c r="EC7" s="20">
        <v>39713</v>
      </c>
      <c r="ED7" s="20">
        <v>80289</v>
      </c>
      <c r="EE7" s="20">
        <v>80222</v>
      </c>
      <c r="EF7" s="20">
        <v>2358</v>
      </c>
      <c r="EG7" s="20">
        <v>2358</v>
      </c>
      <c r="EH7" s="20">
        <v>2358</v>
      </c>
      <c r="EI7" s="20">
        <v>2358</v>
      </c>
      <c r="EJ7" s="20">
        <v>22</v>
      </c>
      <c r="EK7" s="20">
        <v>43</v>
      </c>
      <c r="EL7" s="20">
        <v>40</v>
      </c>
      <c r="EM7" s="16"/>
      <c r="EN7" s="18">
        <v>3</v>
      </c>
      <c r="EO7" s="19" t="str">
        <f aca="true" t="shared" si="19" ref="EO7:EO35">EB7</f>
        <v>石 垣 市</v>
      </c>
      <c r="EP7" s="20">
        <v>4382278</v>
      </c>
      <c r="EQ7" s="20">
        <v>243495</v>
      </c>
      <c r="ER7" s="20">
        <v>209737</v>
      </c>
      <c r="ES7" s="20">
        <v>3450</v>
      </c>
      <c r="ET7" s="20">
        <v>2972</v>
      </c>
      <c r="EU7" s="20">
        <v>3450</v>
      </c>
      <c r="EV7" s="20">
        <v>2972</v>
      </c>
      <c r="EW7" s="20">
        <v>267</v>
      </c>
      <c r="EX7" s="20">
        <v>114</v>
      </c>
      <c r="EY7" s="20">
        <v>83</v>
      </c>
      <c r="EZ7" s="7">
        <v>14</v>
      </c>
      <c r="FA7" s="18">
        <v>3</v>
      </c>
      <c r="FB7" s="19" t="str">
        <f aca="true" t="shared" si="20" ref="FB7:FB35">EO7</f>
        <v>石 垣 市</v>
      </c>
      <c r="FC7" s="20">
        <v>0</v>
      </c>
      <c r="FD7" s="20">
        <v>0</v>
      </c>
      <c r="FE7" s="20">
        <v>0</v>
      </c>
      <c r="FF7" s="20">
        <v>0</v>
      </c>
      <c r="FG7" s="20">
        <v>0</v>
      </c>
      <c r="FH7" s="20">
        <v>0</v>
      </c>
      <c r="FI7" s="20">
        <v>0</v>
      </c>
      <c r="FJ7" s="20">
        <v>0</v>
      </c>
      <c r="FK7" s="20">
        <v>0</v>
      </c>
      <c r="FL7" s="20">
        <v>0</v>
      </c>
      <c r="FN7" s="18">
        <v>3</v>
      </c>
      <c r="FO7" s="19" t="str">
        <f aca="true" t="shared" si="21" ref="FO7:FO35">FB7</f>
        <v>石 垣 市</v>
      </c>
      <c r="FP7" s="20">
        <v>24436431</v>
      </c>
      <c r="FQ7" s="20">
        <v>3370424</v>
      </c>
      <c r="FR7" s="20">
        <v>3241543</v>
      </c>
      <c r="FS7" s="20">
        <v>66920</v>
      </c>
      <c r="FT7" s="20">
        <v>65165</v>
      </c>
      <c r="FU7" s="20">
        <v>66920</v>
      </c>
      <c r="FV7" s="20">
        <v>65165</v>
      </c>
      <c r="FW7" s="20">
        <v>500</v>
      </c>
      <c r="FX7" s="20">
        <v>656</v>
      </c>
      <c r="FY7" s="20">
        <v>592</v>
      </c>
      <c r="GA7" s="18">
        <v>3</v>
      </c>
      <c r="GB7" s="19" t="str">
        <f aca="true" t="shared" si="22" ref="GB7:GB35">FO7</f>
        <v>石 垣 市</v>
      </c>
      <c r="GC7" s="20">
        <v>67179218</v>
      </c>
      <c r="GD7" s="20">
        <v>22528208</v>
      </c>
      <c r="GE7" s="20">
        <v>19330283</v>
      </c>
      <c r="GF7" s="20">
        <v>321148</v>
      </c>
      <c r="GG7" s="20">
        <v>275571</v>
      </c>
      <c r="GH7" s="20">
        <v>321141</v>
      </c>
      <c r="GI7" s="20">
        <v>275563</v>
      </c>
      <c r="GJ7" s="20">
        <v>3738</v>
      </c>
      <c r="GK7" s="20">
        <v>8408</v>
      </c>
      <c r="GL7" s="20">
        <v>6292</v>
      </c>
      <c r="GN7" s="18">
        <v>3</v>
      </c>
      <c r="GO7" s="19" t="str">
        <f aca="true" t="shared" si="23" ref="GO7:GO35">GB7</f>
        <v>石 垣 市</v>
      </c>
      <c r="GP7" s="20">
        <v>0</v>
      </c>
      <c r="GQ7" s="20">
        <v>176254</v>
      </c>
      <c r="GR7" s="20">
        <v>176254</v>
      </c>
      <c r="GS7" s="20">
        <v>698142</v>
      </c>
      <c r="GT7" s="20">
        <v>698142</v>
      </c>
      <c r="GU7" s="20">
        <v>370657</v>
      </c>
      <c r="GV7" s="20">
        <v>370657</v>
      </c>
      <c r="GW7" s="20">
        <v>0</v>
      </c>
      <c r="GX7" s="20">
        <v>10</v>
      </c>
      <c r="GY7" s="20">
        <v>10</v>
      </c>
      <c r="HA7" s="18">
        <v>3</v>
      </c>
      <c r="HB7" s="19" t="str">
        <f aca="true" t="shared" si="24" ref="HB7:HB35">GO7</f>
        <v>石 垣 市</v>
      </c>
      <c r="HC7" s="20">
        <v>0</v>
      </c>
      <c r="HD7" s="20">
        <v>0</v>
      </c>
      <c r="HE7" s="20">
        <v>0</v>
      </c>
      <c r="HF7" s="20">
        <v>0</v>
      </c>
      <c r="HG7" s="20">
        <v>0</v>
      </c>
      <c r="HH7" s="20">
        <v>0</v>
      </c>
      <c r="HI7" s="20">
        <v>0</v>
      </c>
      <c r="HJ7" s="20">
        <v>0</v>
      </c>
      <c r="HK7" s="20">
        <v>0</v>
      </c>
      <c r="HL7" s="20">
        <v>0</v>
      </c>
      <c r="HN7" s="18">
        <v>3</v>
      </c>
      <c r="HO7" s="19" t="str">
        <f aca="true" t="shared" si="25" ref="HO7:HO35">HB7</f>
        <v>石 垣 市</v>
      </c>
      <c r="HP7" s="20">
        <v>0</v>
      </c>
      <c r="HQ7" s="20">
        <v>0</v>
      </c>
      <c r="HR7" s="20">
        <v>0</v>
      </c>
      <c r="HS7" s="20">
        <v>0</v>
      </c>
      <c r="HT7" s="20">
        <v>0</v>
      </c>
      <c r="HU7" s="20">
        <v>0</v>
      </c>
      <c r="HV7" s="20">
        <v>0</v>
      </c>
      <c r="HW7" s="20">
        <v>0</v>
      </c>
      <c r="HX7" s="20">
        <v>0</v>
      </c>
      <c r="HY7" s="20">
        <v>0</v>
      </c>
      <c r="IA7" s="18">
        <v>3</v>
      </c>
      <c r="IB7" s="19" t="str">
        <f aca="true" t="shared" si="26" ref="IB7:IB35">HO7</f>
        <v>石 垣 市</v>
      </c>
      <c r="IC7" s="20">
        <v>0</v>
      </c>
      <c r="ID7" s="20">
        <v>0</v>
      </c>
      <c r="IE7" s="20">
        <v>0</v>
      </c>
      <c r="IF7" s="20">
        <v>0</v>
      </c>
      <c r="IG7" s="20">
        <v>0</v>
      </c>
      <c r="IH7" s="20">
        <v>0</v>
      </c>
      <c r="II7" s="20">
        <v>0</v>
      </c>
      <c r="IJ7" s="20">
        <v>0</v>
      </c>
      <c r="IK7" s="20">
        <v>0</v>
      </c>
      <c r="IL7" s="20">
        <v>0</v>
      </c>
      <c r="IN7" s="17">
        <f t="shared" si="0"/>
        <v>100558445</v>
      </c>
      <c r="IO7" s="7">
        <f t="shared" si="1"/>
        <v>98609257</v>
      </c>
      <c r="IP7" s="7">
        <f t="shared" si="2"/>
        <v>90196321</v>
      </c>
      <c r="IQ7" s="7">
        <f t="shared" si="3"/>
        <v>132825333</v>
      </c>
      <c r="IR7" s="7">
        <f t="shared" si="4"/>
        <v>132390961</v>
      </c>
      <c r="IS7" s="7">
        <f t="shared" si="5"/>
        <v>49168485</v>
      </c>
      <c r="IT7" s="7">
        <f t="shared" si="6"/>
        <v>8032</v>
      </c>
      <c r="IU7" s="7">
        <f t="shared" si="7"/>
        <v>60017</v>
      </c>
      <c r="IV7" s="7">
        <f t="shared" si="8"/>
        <v>53889</v>
      </c>
    </row>
    <row r="8" spans="1:256" s="7" customFormat="1" ht="15" customHeight="1">
      <c r="A8" s="18">
        <v>4</v>
      </c>
      <c r="B8" s="19" t="s">
        <v>57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16"/>
      <c r="N8" s="18">
        <v>4</v>
      </c>
      <c r="O8" s="19" t="str">
        <f t="shared" si="9"/>
        <v>浦 添 市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30"/>
      <c r="AA8" s="18">
        <v>4</v>
      </c>
      <c r="AB8" s="19" t="str">
        <f t="shared" si="10"/>
        <v>浦 添 市</v>
      </c>
      <c r="AC8" s="20">
        <v>393</v>
      </c>
      <c r="AD8" s="20">
        <v>60273</v>
      </c>
      <c r="AE8" s="20">
        <v>39933</v>
      </c>
      <c r="AF8" s="20">
        <v>2060</v>
      </c>
      <c r="AG8" s="20">
        <v>1394</v>
      </c>
      <c r="AH8" s="20">
        <v>2060</v>
      </c>
      <c r="AI8" s="20">
        <v>1394</v>
      </c>
      <c r="AJ8" s="20">
        <v>4</v>
      </c>
      <c r="AK8" s="20">
        <v>105</v>
      </c>
      <c r="AL8" s="20">
        <v>79</v>
      </c>
      <c r="AM8" s="50"/>
      <c r="AN8" s="18">
        <v>4</v>
      </c>
      <c r="AO8" s="19" t="str">
        <f t="shared" si="11"/>
        <v>浦 添 市</v>
      </c>
      <c r="AP8" s="20">
        <v>11713</v>
      </c>
      <c r="AQ8" s="20">
        <v>493605</v>
      </c>
      <c r="AR8" s="20">
        <v>469387</v>
      </c>
      <c r="AS8" s="20">
        <v>8334759</v>
      </c>
      <c r="AT8" s="20">
        <v>7997073</v>
      </c>
      <c r="AU8" s="20">
        <v>953158</v>
      </c>
      <c r="AV8" s="20">
        <v>946995</v>
      </c>
      <c r="AW8" s="20">
        <v>36</v>
      </c>
      <c r="AX8" s="20">
        <v>1428</v>
      </c>
      <c r="AY8" s="20">
        <v>1343</v>
      </c>
      <c r="AZ8" s="30"/>
      <c r="BA8" s="18">
        <v>4</v>
      </c>
      <c r="BB8" s="19" t="str">
        <f t="shared" si="12"/>
        <v>浦 添 市</v>
      </c>
      <c r="BC8" s="20"/>
      <c r="BD8" s="20">
        <v>4154244</v>
      </c>
      <c r="BE8" s="20">
        <v>4151973</v>
      </c>
      <c r="BF8" s="20">
        <v>256167827</v>
      </c>
      <c r="BG8" s="20">
        <v>256042884</v>
      </c>
      <c r="BH8" s="20">
        <v>42523406</v>
      </c>
      <c r="BI8" s="20">
        <v>42502673</v>
      </c>
      <c r="BJ8" s="20"/>
      <c r="BK8" s="20">
        <v>21023</v>
      </c>
      <c r="BL8" s="20">
        <v>20804</v>
      </c>
      <c r="BM8" s="30"/>
      <c r="BN8" s="18">
        <v>4</v>
      </c>
      <c r="BO8" s="19" t="str">
        <f t="shared" si="13"/>
        <v>浦 添 市</v>
      </c>
      <c r="BP8" s="20"/>
      <c r="BQ8" s="20">
        <v>614596</v>
      </c>
      <c r="BR8" s="20">
        <v>614450</v>
      </c>
      <c r="BS8" s="20">
        <v>35050273</v>
      </c>
      <c r="BT8" s="20">
        <v>35043239</v>
      </c>
      <c r="BU8" s="20">
        <v>11645657</v>
      </c>
      <c r="BV8" s="20">
        <v>11643311</v>
      </c>
      <c r="BW8" s="20"/>
      <c r="BX8" s="20">
        <v>6427</v>
      </c>
      <c r="BY8" s="20">
        <v>6375</v>
      </c>
      <c r="BZ8" s="30"/>
      <c r="CA8" s="18">
        <v>4</v>
      </c>
      <c r="CB8" s="19" t="str">
        <f t="shared" si="14"/>
        <v>浦 添 市</v>
      </c>
      <c r="CC8" s="20"/>
      <c r="CD8" s="20">
        <v>2353884</v>
      </c>
      <c r="CE8" s="20">
        <v>2353850</v>
      </c>
      <c r="CF8" s="20">
        <v>124625453</v>
      </c>
      <c r="CG8" s="20">
        <v>124623184</v>
      </c>
      <c r="CH8" s="20">
        <v>79772297</v>
      </c>
      <c r="CI8" s="20">
        <v>79770846</v>
      </c>
      <c r="CJ8" s="20"/>
      <c r="CK8" s="20">
        <v>4043</v>
      </c>
      <c r="CL8" s="20">
        <v>4031</v>
      </c>
      <c r="CM8" s="30"/>
      <c r="CN8" s="18">
        <v>4</v>
      </c>
      <c r="CO8" s="19" t="str">
        <f t="shared" si="15"/>
        <v>浦 添 市</v>
      </c>
      <c r="CP8" s="20">
        <v>659834</v>
      </c>
      <c r="CQ8" s="20">
        <v>7122724</v>
      </c>
      <c r="CR8" s="20">
        <v>7120273</v>
      </c>
      <c r="CS8" s="20">
        <v>415843553</v>
      </c>
      <c r="CT8" s="20">
        <v>415709307</v>
      </c>
      <c r="CU8" s="20">
        <v>133941360</v>
      </c>
      <c r="CV8" s="20">
        <v>133916830</v>
      </c>
      <c r="CW8" s="20">
        <v>924</v>
      </c>
      <c r="CX8" s="20">
        <v>31493</v>
      </c>
      <c r="CY8" s="20">
        <v>31210</v>
      </c>
      <c r="CZ8" s="50"/>
      <c r="DA8" s="18">
        <v>4</v>
      </c>
      <c r="DB8" s="19" t="str">
        <f t="shared" si="16"/>
        <v>浦 添 市</v>
      </c>
      <c r="DC8" s="20">
        <v>0</v>
      </c>
      <c r="DD8" s="20"/>
      <c r="DE8" s="20"/>
      <c r="DF8" s="20"/>
      <c r="DG8" s="20"/>
      <c r="DH8" s="20"/>
      <c r="DI8" s="20"/>
      <c r="DJ8" s="20">
        <v>0</v>
      </c>
      <c r="DK8" s="20"/>
      <c r="DL8" s="20"/>
      <c r="DM8" s="16"/>
      <c r="DN8" s="18">
        <v>4</v>
      </c>
      <c r="DO8" s="19" t="str">
        <f t="shared" si="17"/>
        <v>浦 添 市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  <c r="DV8" s="20">
        <v>0</v>
      </c>
      <c r="DW8" s="20">
        <v>0</v>
      </c>
      <c r="DX8" s="20">
        <v>0</v>
      </c>
      <c r="DY8" s="20">
        <v>0</v>
      </c>
      <c r="DZ8" s="16"/>
      <c r="EA8" s="18">
        <v>4</v>
      </c>
      <c r="EB8" s="19" t="str">
        <f t="shared" si="18"/>
        <v>浦 添 市</v>
      </c>
      <c r="EC8" s="20">
        <v>322</v>
      </c>
      <c r="ED8" s="20">
        <v>0</v>
      </c>
      <c r="EE8" s="20">
        <v>0</v>
      </c>
      <c r="EF8" s="20">
        <v>0</v>
      </c>
      <c r="EG8" s="20">
        <v>0</v>
      </c>
      <c r="EH8" s="20">
        <v>0</v>
      </c>
      <c r="EI8" s="20">
        <v>0</v>
      </c>
      <c r="EJ8" s="20">
        <v>4</v>
      </c>
      <c r="EK8" s="20">
        <v>0</v>
      </c>
      <c r="EL8" s="20">
        <v>0</v>
      </c>
      <c r="EM8" s="16"/>
      <c r="EN8" s="18">
        <v>4</v>
      </c>
      <c r="EO8" s="19" t="str">
        <f t="shared" si="19"/>
        <v>浦 添 市</v>
      </c>
      <c r="EP8" s="20">
        <v>0</v>
      </c>
      <c r="EQ8" s="20">
        <v>0</v>
      </c>
      <c r="ER8" s="20">
        <v>0</v>
      </c>
      <c r="ES8" s="20">
        <v>0</v>
      </c>
      <c r="ET8" s="20">
        <v>0</v>
      </c>
      <c r="EU8" s="20">
        <v>0</v>
      </c>
      <c r="EV8" s="20">
        <v>0</v>
      </c>
      <c r="EW8" s="20">
        <v>0</v>
      </c>
      <c r="EX8" s="20">
        <v>0</v>
      </c>
      <c r="EY8" s="20">
        <v>0</v>
      </c>
      <c r="EZ8" s="7">
        <v>0</v>
      </c>
      <c r="FA8" s="18">
        <v>4</v>
      </c>
      <c r="FB8" s="19" t="str">
        <f t="shared" si="20"/>
        <v>浦 添 市</v>
      </c>
      <c r="FC8" s="20">
        <v>0</v>
      </c>
      <c r="FD8" s="20">
        <v>0</v>
      </c>
      <c r="FE8" s="20">
        <v>0</v>
      </c>
      <c r="FF8" s="20">
        <v>0</v>
      </c>
      <c r="FG8" s="20">
        <v>0</v>
      </c>
      <c r="FH8" s="20">
        <v>0</v>
      </c>
      <c r="FI8" s="20">
        <v>0</v>
      </c>
      <c r="FJ8" s="20">
        <v>0</v>
      </c>
      <c r="FK8" s="20">
        <v>0</v>
      </c>
      <c r="FL8" s="20">
        <v>0</v>
      </c>
      <c r="FN8" s="18">
        <v>4</v>
      </c>
      <c r="FO8" s="19" t="str">
        <f t="shared" si="21"/>
        <v>浦 添 市</v>
      </c>
      <c r="FP8" s="20">
        <v>0</v>
      </c>
      <c r="FQ8" s="20">
        <v>0</v>
      </c>
      <c r="FR8" s="20">
        <v>0</v>
      </c>
      <c r="FS8" s="20">
        <v>0</v>
      </c>
      <c r="FT8" s="20">
        <v>0</v>
      </c>
      <c r="FU8" s="20">
        <v>0</v>
      </c>
      <c r="FV8" s="20">
        <v>0</v>
      </c>
      <c r="FW8" s="20">
        <v>0</v>
      </c>
      <c r="FX8" s="20">
        <v>0</v>
      </c>
      <c r="FY8" s="20">
        <v>0</v>
      </c>
      <c r="GA8" s="18">
        <v>4</v>
      </c>
      <c r="GB8" s="19" t="str">
        <f t="shared" si="22"/>
        <v>浦 添 市</v>
      </c>
      <c r="GC8" s="20">
        <v>258961</v>
      </c>
      <c r="GD8" s="20">
        <v>672262</v>
      </c>
      <c r="GE8" s="20">
        <v>656808</v>
      </c>
      <c r="GF8" s="20">
        <v>1768530</v>
      </c>
      <c r="GG8" s="20">
        <v>1729636</v>
      </c>
      <c r="GH8" s="20">
        <v>1070983</v>
      </c>
      <c r="GI8" s="20">
        <v>1047074</v>
      </c>
      <c r="GJ8" s="20">
        <v>691</v>
      </c>
      <c r="GK8" s="20">
        <v>1918</v>
      </c>
      <c r="GL8" s="20">
        <v>1747</v>
      </c>
      <c r="GN8" s="18">
        <v>4</v>
      </c>
      <c r="GO8" s="19" t="str">
        <f t="shared" si="23"/>
        <v>浦 添 市</v>
      </c>
      <c r="GP8" s="20">
        <v>0</v>
      </c>
      <c r="GQ8" s="20">
        <v>62589</v>
      </c>
      <c r="GR8" s="20">
        <v>62589</v>
      </c>
      <c r="GS8" s="20">
        <v>1023325</v>
      </c>
      <c r="GT8" s="20">
        <v>1023325</v>
      </c>
      <c r="GU8" s="20">
        <v>707489</v>
      </c>
      <c r="GV8" s="20">
        <v>707489</v>
      </c>
      <c r="GW8" s="20">
        <v>0</v>
      </c>
      <c r="GX8" s="20">
        <v>147</v>
      </c>
      <c r="GY8" s="20">
        <v>147</v>
      </c>
      <c r="HA8" s="18">
        <v>4</v>
      </c>
      <c r="HB8" s="19" t="str">
        <f t="shared" si="24"/>
        <v>浦 添 市</v>
      </c>
      <c r="HC8" s="20">
        <v>0</v>
      </c>
      <c r="HD8" s="20">
        <v>0</v>
      </c>
      <c r="HE8" s="20">
        <v>0</v>
      </c>
      <c r="HF8" s="20">
        <v>0</v>
      </c>
      <c r="HG8" s="20">
        <v>0</v>
      </c>
      <c r="HH8" s="20">
        <v>0</v>
      </c>
      <c r="HI8" s="20">
        <v>0</v>
      </c>
      <c r="HJ8" s="20">
        <v>0</v>
      </c>
      <c r="HK8" s="20">
        <v>0</v>
      </c>
      <c r="HL8" s="20">
        <v>0</v>
      </c>
      <c r="HN8" s="18">
        <v>4</v>
      </c>
      <c r="HO8" s="19" t="str">
        <f t="shared" si="25"/>
        <v>浦 添 市</v>
      </c>
      <c r="HP8" s="20">
        <v>0</v>
      </c>
      <c r="HQ8" s="20">
        <v>0</v>
      </c>
      <c r="HR8" s="20">
        <v>0</v>
      </c>
      <c r="HS8" s="20">
        <v>0</v>
      </c>
      <c r="HT8" s="20">
        <v>0</v>
      </c>
      <c r="HU8" s="20">
        <v>0</v>
      </c>
      <c r="HV8" s="20">
        <v>0</v>
      </c>
      <c r="HW8" s="20">
        <v>0</v>
      </c>
      <c r="HX8" s="20">
        <v>0</v>
      </c>
      <c r="HY8" s="20">
        <v>0</v>
      </c>
      <c r="IA8" s="18">
        <v>4</v>
      </c>
      <c r="IB8" s="19" t="str">
        <f t="shared" si="26"/>
        <v>浦 添 市</v>
      </c>
      <c r="IC8" s="20">
        <v>0</v>
      </c>
      <c r="ID8" s="20">
        <v>0</v>
      </c>
      <c r="IE8" s="20">
        <v>0</v>
      </c>
      <c r="IF8" s="20">
        <v>0</v>
      </c>
      <c r="IG8" s="20">
        <v>0</v>
      </c>
      <c r="IH8" s="20">
        <v>0</v>
      </c>
      <c r="II8" s="20">
        <v>0</v>
      </c>
      <c r="IJ8" s="20">
        <v>0</v>
      </c>
      <c r="IK8" s="20">
        <v>0</v>
      </c>
      <c r="IL8" s="20">
        <v>0</v>
      </c>
      <c r="IN8" s="17">
        <f t="shared" si="0"/>
        <v>931223</v>
      </c>
      <c r="IO8" s="7">
        <f t="shared" si="1"/>
        <v>8411453</v>
      </c>
      <c r="IP8" s="7">
        <f t="shared" si="2"/>
        <v>8348990</v>
      </c>
      <c r="IQ8" s="7">
        <f t="shared" si="3"/>
        <v>426972227</v>
      </c>
      <c r="IR8" s="7">
        <f t="shared" si="4"/>
        <v>426460735</v>
      </c>
      <c r="IS8" s="7">
        <f t="shared" si="5"/>
        <v>136619782</v>
      </c>
      <c r="IT8" s="7">
        <f t="shared" si="6"/>
        <v>1659</v>
      </c>
      <c r="IU8" s="7">
        <f t="shared" si="7"/>
        <v>35091</v>
      </c>
      <c r="IV8" s="7">
        <f t="shared" si="8"/>
        <v>34526</v>
      </c>
    </row>
    <row r="9" spans="1:256" s="7" customFormat="1" ht="15" customHeight="1">
      <c r="A9" s="18">
        <v>5</v>
      </c>
      <c r="B9" s="19" t="s">
        <v>58</v>
      </c>
      <c r="C9" s="20">
        <v>58</v>
      </c>
      <c r="D9" s="20">
        <v>400279</v>
      </c>
      <c r="E9" s="20">
        <v>289738</v>
      </c>
      <c r="F9" s="20">
        <v>25204</v>
      </c>
      <c r="G9" s="20">
        <v>18456</v>
      </c>
      <c r="H9" s="20">
        <v>25204</v>
      </c>
      <c r="I9" s="20">
        <v>18456</v>
      </c>
      <c r="J9" s="20">
        <v>1</v>
      </c>
      <c r="K9" s="20">
        <v>521</v>
      </c>
      <c r="L9" s="20">
        <v>360</v>
      </c>
      <c r="M9" s="16"/>
      <c r="N9" s="18">
        <v>5</v>
      </c>
      <c r="O9" s="19" t="str">
        <f t="shared" si="9"/>
        <v>名 護 市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30"/>
      <c r="AA9" s="18">
        <v>5</v>
      </c>
      <c r="AB9" s="19" t="str">
        <f t="shared" si="10"/>
        <v>名 護 市</v>
      </c>
      <c r="AC9" s="20">
        <v>245654</v>
      </c>
      <c r="AD9" s="20">
        <v>18236191</v>
      </c>
      <c r="AE9" s="20">
        <v>13772898</v>
      </c>
      <c r="AF9" s="20">
        <v>566871</v>
      </c>
      <c r="AG9" s="20">
        <v>435430</v>
      </c>
      <c r="AH9" s="20">
        <v>566871</v>
      </c>
      <c r="AI9" s="20">
        <v>435430</v>
      </c>
      <c r="AJ9" s="20">
        <v>101</v>
      </c>
      <c r="AK9" s="20">
        <v>18776</v>
      </c>
      <c r="AL9" s="20">
        <v>13031</v>
      </c>
      <c r="AM9" s="50"/>
      <c r="AN9" s="18">
        <v>5</v>
      </c>
      <c r="AO9" s="19" t="str">
        <f t="shared" si="11"/>
        <v>名 護 市</v>
      </c>
      <c r="AP9" s="20">
        <v>417</v>
      </c>
      <c r="AQ9" s="20">
        <v>94787</v>
      </c>
      <c r="AR9" s="20">
        <v>92919</v>
      </c>
      <c r="AS9" s="20">
        <v>419609</v>
      </c>
      <c r="AT9" s="20">
        <v>419226</v>
      </c>
      <c r="AU9" s="20">
        <v>259879</v>
      </c>
      <c r="AV9" s="20">
        <v>259612</v>
      </c>
      <c r="AW9" s="20">
        <v>3</v>
      </c>
      <c r="AX9" s="20">
        <v>178</v>
      </c>
      <c r="AY9" s="20">
        <v>172</v>
      </c>
      <c r="AZ9" s="30"/>
      <c r="BA9" s="18">
        <v>5</v>
      </c>
      <c r="BB9" s="19" t="str">
        <f t="shared" si="12"/>
        <v>名 護 市</v>
      </c>
      <c r="BC9" s="20"/>
      <c r="BD9" s="20">
        <v>3306477</v>
      </c>
      <c r="BE9" s="20">
        <v>3190541</v>
      </c>
      <c r="BF9" s="20">
        <v>62298739</v>
      </c>
      <c r="BG9" s="20">
        <v>61536202</v>
      </c>
      <c r="BH9" s="20">
        <v>9769831</v>
      </c>
      <c r="BI9" s="20">
        <v>9655199</v>
      </c>
      <c r="BJ9" s="20"/>
      <c r="BK9" s="20">
        <v>16597</v>
      </c>
      <c r="BL9" s="20">
        <v>15740</v>
      </c>
      <c r="BM9" s="30"/>
      <c r="BN9" s="18">
        <v>5</v>
      </c>
      <c r="BO9" s="19" t="str">
        <f t="shared" si="13"/>
        <v>名 護 市</v>
      </c>
      <c r="BP9" s="20"/>
      <c r="BQ9" s="20">
        <v>2052159</v>
      </c>
      <c r="BR9" s="20">
        <v>2030409</v>
      </c>
      <c r="BS9" s="20">
        <v>28338560</v>
      </c>
      <c r="BT9" s="20">
        <v>28245607</v>
      </c>
      <c r="BU9" s="20">
        <v>8782167</v>
      </c>
      <c r="BV9" s="20">
        <v>8754368</v>
      </c>
      <c r="BW9" s="20"/>
      <c r="BX9" s="20">
        <v>11490</v>
      </c>
      <c r="BY9" s="20">
        <v>11088</v>
      </c>
      <c r="BZ9" s="30"/>
      <c r="CA9" s="18">
        <v>5</v>
      </c>
      <c r="CB9" s="19" t="str">
        <f t="shared" si="14"/>
        <v>名 護 市</v>
      </c>
      <c r="CC9" s="20"/>
      <c r="CD9" s="20">
        <v>2127740</v>
      </c>
      <c r="CE9" s="20">
        <v>2125001</v>
      </c>
      <c r="CF9" s="20">
        <v>37337288</v>
      </c>
      <c r="CG9" s="20">
        <v>37326892</v>
      </c>
      <c r="CH9" s="20">
        <v>23435806</v>
      </c>
      <c r="CI9" s="20">
        <v>23429065</v>
      </c>
      <c r="CJ9" s="20"/>
      <c r="CK9" s="20">
        <v>3833</v>
      </c>
      <c r="CL9" s="20">
        <v>3786</v>
      </c>
      <c r="CM9" s="30"/>
      <c r="CN9" s="18">
        <v>5</v>
      </c>
      <c r="CO9" s="19" t="str">
        <f t="shared" si="15"/>
        <v>名 護 市</v>
      </c>
      <c r="CP9" s="20">
        <v>1325787</v>
      </c>
      <c r="CQ9" s="20">
        <v>7486376</v>
      </c>
      <c r="CR9" s="20">
        <v>7345951</v>
      </c>
      <c r="CS9" s="20">
        <v>127974587</v>
      </c>
      <c r="CT9" s="20">
        <v>127108701</v>
      </c>
      <c r="CU9" s="20">
        <v>41987804</v>
      </c>
      <c r="CV9" s="20">
        <v>41838632</v>
      </c>
      <c r="CW9" s="20">
        <v>1583</v>
      </c>
      <c r="CX9" s="20">
        <v>31920</v>
      </c>
      <c r="CY9" s="20">
        <v>30614</v>
      </c>
      <c r="CZ9" s="50"/>
      <c r="DA9" s="18">
        <v>5</v>
      </c>
      <c r="DB9" s="19" t="str">
        <f t="shared" si="16"/>
        <v>名 護 市</v>
      </c>
      <c r="DC9" s="20">
        <v>0</v>
      </c>
      <c r="DD9" s="20"/>
      <c r="DE9" s="20"/>
      <c r="DF9" s="20"/>
      <c r="DG9" s="20"/>
      <c r="DH9" s="20"/>
      <c r="DI9" s="20"/>
      <c r="DJ9" s="20">
        <v>0</v>
      </c>
      <c r="DK9" s="20"/>
      <c r="DL9" s="20"/>
      <c r="DM9" s="16"/>
      <c r="DN9" s="18">
        <v>5</v>
      </c>
      <c r="DO9" s="19" t="str">
        <f t="shared" si="17"/>
        <v>名 護 市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  <c r="DV9" s="20">
        <v>0</v>
      </c>
      <c r="DW9" s="20">
        <v>0</v>
      </c>
      <c r="DX9" s="20">
        <v>0</v>
      </c>
      <c r="DY9" s="20">
        <v>0</v>
      </c>
      <c r="DZ9" s="16"/>
      <c r="EA9" s="18">
        <v>5</v>
      </c>
      <c r="EB9" s="19" t="str">
        <f t="shared" si="18"/>
        <v>名 護 市</v>
      </c>
      <c r="EC9" s="20">
        <v>1103914</v>
      </c>
      <c r="ED9" s="20">
        <v>266572</v>
      </c>
      <c r="EE9" s="20">
        <v>229544</v>
      </c>
      <c r="EF9" s="20">
        <v>4268</v>
      </c>
      <c r="EG9" s="20">
        <v>3562</v>
      </c>
      <c r="EH9" s="20">
        <v>4268</v>
      </c>
      <c r="EI9" s="20">
        <v>3562</v>
      </c>
      <c r="EJ9" s="20">
        <v>484</v>
      </c>
      <c r="EK9" s="20">
        <v>201</v>
      </c>
      <c r="EL9" s="20">
        <v>152</v>
      </c>
      <c r="EM9" s="16"/>
      <c r="EN9" s="18">
        <v>5</v>
      </c>
      <c r="EO9" s="19" t="str">
        <f t="shared" si="19"/>
        <v>名 護 市</v>
      </c>
      <c r="EP9" s="20">
        <v>85295043</v>
      </c>
      <c r="EQ9" s="20">
        <v>29174355</v>
      </c>
      <c r="ER9" s="20">
        <v>20579986</v>
      </c>
      <c r="ES9" s="20">
        <v>158042</v>
      </c>
      <c r="ET9" s="20">
        <v>118054</v>
      </c>
      <c r="EU9" s="20">
        <v>158042</v>
      </c>
      <c r="EV9" s="20">
        <v>118054</v>
      </c>
      <c r="EW9" s="20">
        <v>1156</v>
      </c>
      <c r="EX9" s="20">
        <v>6167</v>
      </c>
      <c r="EY9" s="20">
        <v>3603</v>
      </c>
      <c r="EZ9" s="7">
        <v>40</v>
      </c>
      <c r="FA9" s="18">
        <v>5</v>
      </c>
      <c r="FB9" s="19" t="str">
        <f t="shared" si="20"/>
        <v>名 護 市</v>
      </c>
      <c r="FC9" s="20">
        <v>0</v>
      </c>
      <c r="FD9" s="20">
        <v>0</v>
      </c>
      <c r="FE9" s="20">
        <v>0</v>
      </c>
      <c r="FF9" s="20">
        <v>0</v>
      </c>
      <c r="FG9" s="20">
        <v>0</v>
      </c>
      <c r="FH9" s="20">
        <v>0</v>
      </c>
      <c r="FI9" s="20">
        <v>0</v>
      </c>
      <c r="FJ9" s="20">
        <v>0</v>
      </c>
      <c r="FK9" s="20">
        <v>0</v>
      </c>
      <c r="FL9" s="20">
        <v>0</v>
      </c>
      <c r="FN9" s="18">
        <v>5</v>
      </c>
      <c r="FO9" s="19" t="str">
        <f t="shared" si="21"/>
        <v>名 護 市</v>
      </c>
      <c r="FP9" s="20">
        <v>0</v>
      </c>
      <c r="FQ9" s="20">
        <v>0</v>
      </c>
      <c r="FR9" s="20">
        <v>0</v>
      </c>
      <c r="FS9" s="20">
        <v>0</v>
      </c>
      <c r="FT9" s="20">
        <v>0</v>
      </c>
      <c r="FU9" s="20">
        <v>0</v>
      </c>
      <c r="FV9" s="20">
        <v>0</v>
      </c>
      <c r="FW9" s="20">
        <v>0</v>
      </c>
      <c r="FX9" s="20">
        <v>0</v>
      </c>
      <c r="FY9" s="20">
        <v>0</v>
      </c>
      <c r="GA9" s="18">
        <v>5</v>
      </c>
      <c r="GB9" s="19" t="str">
        <f t="shared" si="22"/>
        <v>名 護 市</v>
      </c>
      <c r="GC9" s="20">
        <v>1539068</v>
      </c>
      <c r="GD9" s="20">
        <v>19269113</v>
      </c>
      <c r="GE9" s="20">
        <v>14251677</v>
      </c>
      <c r="GF9" s="20">
        <v>192196</v>
      </c>
      <c r="GG9" s="20">
        <v>143544</v>
      </c>
      <c r="GH9" s="20">
        <v>192192</v>
      </c>
      <c r="GI9" s="20">
        <v>143544</v>
      </c>
      <c r="GJ9" s="20">
        <v>788</v>
      </c>
      <c r="GK9" s="20">
        <v>11132</v>
      </c>
      <c r="GL9" s="20">
        <v>7254</v>
      </c>
      <c r="GN9" s="18">
        <v>5</v>
      </c>
      <c r="GO9" s="19" t="str">
        <f t="shared" si="23"/>
        <v>名 護 市</v>
      </c>
      <c r="GP9" s="20">
        <v>2353203</v>
      </c>
      <c r="GQ9" s="20">
        <v>1193827</v>
      </c>
      <c r="GR9" s="20">
        <v>1193827</v>
      </c>
      <c r="GS9" s="20">
        <v>2177857</v>
      </c>
      <c r="GT9" s="20">
        <v>2177857</v>
      </c>
      <c r="GU9" s="20">
        <v>1358781</v>
      </c>
      <c r="GV9" s="20">
        <v>1358781</v>
      </c>
      <c r="GW9" s="20">
        <v>30</v>
      </c>
      <c r="GX9" s="20">
        <v>229</v>
      </c>
      <c r="GY9" s="20">
        <v>229</v>
      </c>
      <c r="HA9" s="18">
        <v>5</v>
      </c>
      <c r="HB9" s="19" t="str">
        <f t="shared" si="24"/>
        <v>名 護 市</v>
      </c>
      <c r="HC9" s="20">
        <v>0</v>
      </c>
      <c r="HD9" s="20">
        <v>0</v>
      </c>
      <c r="HE9" s="20">
        <v>0</v>
      </c>
      <c r="HF9" s="20">
        <v>0</v>
      </c>
      <c r="HG9" s="20">
        <v>0</v>
      </c>
      <c r="HH9" s="20">
        <v>0</v>
      </c>
      <c r="HI9" s="20">
        <v>0</v>
      </c>
      <c r="HJ9" s="20">
        <v>0</v>
      </c>
      <c r="HK9" s="20">
        <v>0</v>
      </c>
      <c r="HL9" s="20">
        <v>0</v>
      </c>
      <c r="HN9" s="18">
        <v>5</v>
      </c>
      <c r="HO9" s="19" t="str">
        <f t="shared" si="25"/>
        <v>名 護 市</v>
      </c>
      <c r="HP9" s="20">
        <v>0</v>
      </c>
      <c r="HQ9" s="20">
        <v>0</v>
      </c>
      <c r="HR9" s="20">
        <v>0</v>
      </c>
      <c r="HS9" s="20">
        <v>0</v>
      </c>
      <c r="HT9" s="20">
        <v>0</v>
      </c>
      <c r="HU9" s="20">
        <v>0</v>
      </c>
      <c r="HV9" s="20">
        <v>0</v>
      </c>
      <c r="HW9" s="20">
        <v>0</v>
      </c>
      <c r="HX9" s="20">
        <v>0</v>
      </c>
      <c r="HY9" s="20">
        <v>0</v>
      </c>
      <c r="IA9" s="18">
        <v>5</v>
      </c>
      <c r="IB9" s="19" t="str">
        <f t="shared" si="26"/>
        <v>名 護 市</v>
      </c>
      <c r="IC9" s="20">
        <v>0</v>
      </c>
      <c r="ID9" s="20">
        <v>0</v>
      </c>
      <c r="IE9" s="20">
        <v>0</v>
      </c>
      <c r="IF9" s="20">
        <v>0</v>
      </c>
      <c r="IG9" s="20">
        <v>0</v>
      </c>
      <c r="IH9" s="20">
        <v>0</v>
      </c>
      <c r="II9" s="20">
        <v>0</v>
      </c>
      <c r="IJ9" s="20">
        <v>0</v>
      </c>
      <c r="IK9" s="20">
        <v>0</v>
      </c>
      <c r="IL9" s="20">
        <v>0</v>
      </c>
      <c r="IN9" s="17">
        <f t="shared" si="0"/>
        <v>91863144</v>
      </c>
      <c r="IO9" s="7">
        <f t="shared" si="1"/>
        <v>76121500</v>
      </c>
      <c r="IP9" s="7">
        <f t="shared" si="2"/>
        <v>57756540</v>
      </c>
      <c r="IQ9" s="7">
        <f t="shared" si="3"/>
        <v>131518634</v>
      </c>
      <c r="IR9" s="7">
        <f t="shared" si="4"/>
        <v>130424830</v>
      </c>
      <c r="IS9" s="7">
        <f t="shared" si="5"/>
        <v>44176071</v>
      </c>
      <c r="IT9" s="7">
        <f t="shared" si="6"/>
        <v>4146</v>
      </c>
      <c r="IU9" s="7">
        <f t="shared" si="7"/>
        <v>69124</v>
      </c>
      <c r="IV9" s="7">
        <f t="shared" si="8"/>
        <v>55415</v>
      </c>
    </row>
    <row r="10" spans="1:256" s="7" customFormat="1" ht="15" customHeight="1">
      <c r="A10" s="18">
        <v>6</v>
      </c>
      <c r="B10" s="19" t="s">
        <v>59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16"/>
      <c r="N10" s="18">
        <v>6</v>
      </c>
      <c r="O10" s="19" t="str">
        <f t="shared" si="9"/>
        <v>糸 満 市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30"/>
      <c r="AA10" s="18">
        <v>6</v>
      </c>
      <c r="AB10" s="19" t="str">
        <f t="shared" si="10"/>
        <v>糸 満 市</v>
      </c>
      <c r="AC10" s="20">
        <v>654870</v>
      </c>
      <c r="AD10" s="20">
        <v>17838379</v>
      </c>
      <c r="AE10" s="20">
        <v>13925553</v>
      </c>
      <c r="AF10" s="20">
        <v>794008</v>
      </c>
      <c r="AG10" s="20">
        <v>615132</v>
      </c>
      <c r="AH10" s="20">
        <v>790923</v>
      </c>
      <c r="AI10" s="20">
        <v>612778</v>
      </c>
      <c r="AJ10" s="20">
        <v>691</v>
      </c>
      <c r="AK10" s="20">
        <v>17634</v>
      </c>
      <c r="AL10" s="20">
        <v>13494</v>
      </c>
      <c r="AM10" s="50"/>
      <c r="AN10" s="18">
        <v>6</v>
      </c>
      <c r="AO10" s="19" t="str">
        <f t="shared" si="11"/>
        <v>糸 満 市</v>
      </c>
      <c r="AP10" s="20">
        <v>2166</v>
      </c>
      <c r="AQ10" s="20">
        <v>328718</v>
      </c>
      <c r="AR10" s="20">
        <v>327891</v>
      </c>
      <c r="AS10" s="20">
        <v>2291251</v>
      </c>
      <c r="AT10" s="20">
        <v>2285958</v>
      </c>
      <c r="AU10" s="20">
        <v>739011</v>
      </c>
      <c r="AV10" s="20">
        <v>737296</v>
      </c>
      <c r="AW10" s="20">
        <v>14</v>
      </c>
      <c r="AX10" s="20">
        <v>694</v>
      </c>
      <c r="AY10" s="20">
        <v>680</v>
      </c>
      <c r="AZ10" s="30"/>
      <c r="BA10" s="18">
        <v>6</v>
      </c>
      <c r="BB10" s="19" t="str">
        <f t="shared" si="12"/>
        <v>糸 満 市</v>
      </c>
      <c r="BC10" s="20"/>
      <c r="BD10" s="20">
        <v>2674984</v>
      </c>
      <c r="BE10" s="20">
        <v>2667120</v>
      </c>
      <c r="BF10" s="20">
        <v>74368271</v>
      </c>
      <c r="BG10" s="20">
        <v>74220503</v>
      </c>
      <c r="BH10" s="20">
        <v>12219173</v>
      </c>
      <c r="BI10" s="20">
        <v>12194900</v>
      </c>
      <c r="BJ10" s="20"/>
      <c r="BK10" s="20">
        <v>14568</v>
      </c>
      <c r="BL10" s="20">
        <v>14376</v>
      </c>
      <c r="BM10" s="30"/>
      <c r="BN10" s="18">
        <v>6</v>
      </c>
      <c r="BO10" s="19" t="str">
        <f t="shared" si="13"/>
        <v>糸 満 市</v>
      </c>
      <c r="BP10" s="20"/>
      <c r="BQ10" s="20">
        <v>1466923</v>
      </c>
      <c r="BR10" s="20">
        <v>1466211</v>
      </c>
      <c r="BS10" s="20">
        <v>28456969</v>
      </c>
      <c r="BT10" s="20">
        <v>28444265</v>
      </c>
      <c r="BU10" s="20">
        <v>9191550</v>
      </c>
      <c r="BV10" s="20">
        <v>9187449</v>
      </c>
      <c r="BW10" s="20"/>
      <c r="BX10" s="20">
        <v>8937</v>
      </c>
      <c r="BY10" s="20">
        <v>8864</v>
      </c>
      <c r="BZ10" s="30"/>
      <c r="CA10" s="18">
        <v>6</v>
      </c>
      <c r="CB10" s="19" t="str">
        <f t="shared" si="14"/>
        <v>糸 満 市</v>
      </c>
      <c r="CC10" s="20"/>
      <c r="CD10" s="20">
        <v>2047204</v>
      </c>
      <c r="CE10" s="20">
        <v>2046502</v>
      </c>
      <c r="CF10" s="20">
        <v>47601767</v>
      </c>
      <c r="CG10" s="20">
        <v>47598550</v>
      </c>
      <c r="CH10" s="20">
        <v>30590261</v>
      </c>
      <c r="CI10" s="20">
        <v>30588228</v>
      </c>
      <c r="CJ10" s="20"/>
      <c r="CK10" s="20">
        <v>3024</v>
      </c>
      <c r="CL10" s="20">
        <v>3008</v>
      </c>
      <c r="CM10" s="30"/>
      <c r="CN10" s="18">
        <v>6</v>
      </c>
      <c r="CO10" s="19" t="str">
        <f t="shared" si="15"/>
        <v>糸 満 市</v>
      </c>
      <c r="CP10" s="20">
        <v>894330</v>
      </c>
      <c r="CQ10" s="20">
        <v>6189111</v>
      </c>
      <c r="CR10" s="20">
        <v>6179833</v>
      </c>
      <c r="CS10" s="20">
        <v>150427007</v>
      </c>
      <c r="CT10" s="20">
        <v>150263318</v>
      </c>
      <c r="CU10" s="20">
        <v>52000984</v>
      </c>
      <c r="CV10" s="20">
        <v>51970577</v>
      </c>
      <c r="CW10" s="20">
        <v>1028</v>
      </c>
      <c r="CX10" s="20">
        <v>26529</v>
      </c>
      <c r="CY10" s="20">
        <v>26248</v>
      </c>
      <c r="CZ10" s="50"/>
      <c r="DA10" s="18">
        <v>6</v>
      </c>
      <c r="DB10" s="19" t="str">
        <f t="shared" si="16"/>
        <v>糸 満 市</v>
      </c>
      <c r="DC10" s="20">
        <v>0</v>
      </c>
      <c r="DD10" s="20"/>
      <c r="DE10" s="20"/>
      <c r="DF10" s="20"/>
      <c r="DG10" s="20"/>
      <c r="DH10" s="20"/>
      <c r="DI10" s="20"/>
      <c r="DJ10" s="20">
        <v>0</v>
      </c>
      <c r="DK10" s="20"/>
      <c r="DL10" s="20"/>
      <c r="DM10" s="16"/>
      <c r="DN10" s="18">
        <v>6</v>
      </c>
      <c r="DO10" s="19" t="str">
        <f t="shared" si="17"/>
        <v>糸 満 市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0</v>
      </c>
      <c r="DZ10" s="16"/>
      <c r="EA10" s="18">
        <v>6</v>
      </c>
      <c r="EB10" s="19" t="str">
        <f t="shared" si="18"/>
        <v>糸 満 市</v>
      </c>
      <c r="EC10" s="20">
        <v>30738</v>
      </c>
      <c r="ED10" s="20">
        <v>503</v>
      </c>
      <c r="EE10" s="20">
        <v>503</v>
      </c>
      <c r="EF10" s="20">
        <v>21</v>
      </c>
      <c r="EG10" s="20">
        <v>21</v>
      </c>
      <c r="EH10" s="20">
        <v>21</v>
      </c>
      <c r="EI10" s="20">
        <v>21</v>
      </c>
      <c r="EJ10" s="20">
        <v>107</v>
      </c>
      <c r="EK10" s="20">
        <v>3</v>
      </c>
      <c r="EL10" s="20">
        <v>3</v>
      </c>
      <c r="EM10" s="16"/>
      <c r="EN10" s="18">
        <v>6</v>
      </c>
      <c r="EO10" s="19" t="str">
        <f t="shared" si="19"/>
        <v>糸 満 市</v>
      </c>
      <c r="EP10" s="20">
        <v>0</v>
      </c>
      <c r="EQ10" s="20">
        <v>0</v>
      </c>
      <c r="ER10" s="20">
        <v>0</v>
      </c>
      <c r="ES10" s="20">
        <v>0</v>
      </c>
      <c r="ET10" s="20">
        <v>0</v>
      </c>
      <c r="EU10" s="20">
        <v>0</v>
      </c>
      <c r="EV10" s="20">
        <v>0</v>
      </c>
      <c r="EW10" s="20">
        <v>0</v>
      </c>
      <c r="EX10" s="20">
        <v>0</v>
      </c>
      <c r="EY10" s="20">
        <v>0</v>
      </c>
      <c r="EZ10" s="7">
        <v>0</v>
      </c>
      <c r="FA10" s="18">
        <v>6</v>
      </c>
      <c r="FB10" s="19" t="str">
        <f t="shared" si="20"/>
        <v>糸 満 市</v>
      </c>
      <c r="FC10" s="20">
        <v>0</v>
      </c>
      <c r="FD10" s="20">
        <v>0</v>
      </c>
      <c r="FE10" s="20">
        <v>0</v>
      </c>
      <c r="FF10" s="20">
        <v>0</v>
      </c>
      <c r="FG10" s="20">
        <v>0</v>
      </c>
      <c r="FH10" s="20">
        <v>0</v>
      </c>
      <c r="FI10" s="20">
        <v>0</v>
      </c>
      <c r="FJ10" s="20">
        <v>0</v>
      </c>
      <c r="FK10" s="20">
        <v>0</v>
      </c>
      <c r="FL10" s="20">
        <v>0</v>
      </c>
      <c r="FN10" s="18">
        <v>6</v>
      </c>
      <c r="FO10" s="19" t="str">
        <f t="shared" si="21"/>
        <v>糸 満 市</v>
      </c>
      <c r="FP10" s="20">
        <v>0</v>
      </c>
      <c r="FQ10" s="20">
        <v>0</v>
      </c>
      <c r="FR10" s="20">
        <v>0</v>
      </c>
      <c r="FS10" s="20">
        <v>0</v>
      </c>
      <c r="FT10" s="20">
        <v>0</v>
      </c>
      <c r="FU10" s="20">
        <v>0</v>
      </c>
      <c r="FV10" s="20">
        <v>0</v>
      </c>
      <c r="FW10" s="20">
        <v>0</v>
      </c>
      <c r="FX10" s="20">
        <v>0</v>
      </c>
      <c r="FY10" s="20">
        <v>0</v>
      </c>
      <c r="GA10" s="18">
        <v>6</v>
      </c>
      <c r="GB10" s="19" t="str">
        <f t="shared" si="22"/>
        <v>糸 満 市</v>
      </c>
      <c r="GC10" s="20">
        <v>750204</v>
      </c>
      <c r="GD10" s="20">
        <v>5405557</v>
      </c>
      <c r="GE10" s="20">
        <v>4012220</v>
      </c>
      <c r="GF10" s="20">
        <v>108566</v>
      </c>
      <c r="GG10" s="20">
        <v>80701</v>
      </c>
      <c r="GH10" s="20">
        <v>108544</v>
      </c>
      <c r="GI10" s="20">
        <v>80680</v>
      </c>
      <c r="GJ10" s="20">
        <v>628</v>
      </c>
      <c r="GK10" s="20">
        <v>6350</v>
      </c>
      <c r="GL10" s="20">
        <v>4524</v>
      </c>
      <c r="GN10" s="18">
        <v>6</v>
      </c>
      <c r="GO10" s="19" t="str">
        <f t="shared" si="23"/>
        <v>糸 満 市</v>
      </c>
      <c r="GP10" s="20">
        <v>1078</v>
      </c>
      <c r="GQ10" s="20">
        <v>824514</v>
      </c>
      <c r="GR10" s="20">
        <v>823190</v>
      </c>
      <c r="GS10" s="20">
        <v>1205785</v>
      </c>
      <c r="GT10" s="20">
        <v>1204184</v>
      </c>
      <c r="GU10" s="20">
        <v>1192526</v>
      </c>
      <c r="GV10" s="20">
        <v>1190995</v>
      </c>
      <c r="GW10" s="20">
        <v>1</v>
      </c>
      <c r="GX10" s="20">
        <v>350</v>
      </c>
      <c r="GY10" s="20">
        <v>338</v>
      </c>
      <c r="HA10" s="18">
        <v>6</v>
      </c>
      <c r="HB10" s="19" t="str">
        <f t="shared" si="24"/>
        <v>糸 満 市</v>
      </c>
      <c r="HC10" s="20">
        <v>0</v>
      </c>
      <c r="HD10" s="20">
        <v>0</v>
      </c>
      <c r="HE10" s="20">
        <v>0</v>
      </c>
      <c r="HF10" s="20">
        <v>0</v>
      </c>
      <c r="HG10" s="20">
        <v>0</v>
      </c>
      <c r="HH10" s="20">
        <v>0</v>
      </c>
      <c r="HI10" s="20">
        <v>0</v>
      </c>
      <c r="HJ10" s="20">
        <v>0</v>
      </c>
      <c r="HK10" s="20">
        <v>0</v>
      </c>
      <c r="HL10" s="20">
        <v>0</v>
      </c>
      <c r="HN10" s="18">
        <v>6</v>
      </c>
      <c r="HO10" s="19" t="str">
        <f t="shared" si="25"/>
        <v>糸 満 市</v>
      </c>
      <c r="HP10" s="20">
        <v>0</v>
      </c>
      <c r="HQ10" s="20">
        <v>0</v>
      </c>
      <c r="HR10" s="20">
        <v>0</v>
      </c>
      <c r="HS10" s="20">
        <v>0</v>
      </c>
      <c r="HT10" s="20">
        <v>0</v>
      </c>
      <c r="HU10" s="20">
        <v>0</v>
      </c>
      <c r="HV10" s="20">
        <v>0</v>
      </c>
      <c r="HW10" s="20">
        <v>0</v>
      </c>
      <c r="HX10" s="20">
        <v>0</v>
      </c>
      <c r="HY10" s="20">
        <v>0</v>
      </c>
      <c r="IA10" s="18">
        <v>6</v>
      </c>
      <c r="IB10" s="19" t="str">
        <f t="shared" si="26"/>
        <v>糸 満 市</v>
      </c>
      <c r="IC10" s="20">
        <v>0</v>
      </c>
      <c r="ID10" s="20">
        <v>0</v>
      </c>
      <c r="IE10" s="20">
        <v>0</v>
      </c>
      <c r="IF10" s="20">
        <v>0</v>
      </c>
      <c r="IG10" s="20">
        <v>0</v>
      </c>
      <c r="IH10" s="20">
        <v>0</v>
      </c>
      <c r="II10" s="20">
        <v>0</v>
      </c>
      <c r="IJ10" s="20">
        <v>0</v>
      </c>
      <c r="IK10" s="20">
        <v>0</v>
      </c>
      <c r="IL10" s="20">
        <v>0</v>
      </c>
      <c r="IN10" s="17">
        <f t="shared" si="0"/>
        <v>2333386</v>
      </c>
      <c r="IO10" s="7">
        <f t="shared" si="1"/>
        <v>30586782</v>
      </c>
      <c r="IP10" s="7">
        <f t="shared" si="2"/>
        <v>25269190</v>
      </c>
      <c r="IQ10" s="7">
        <f t="shared" si="3"/>
        <v>154826638</v>
      </c>
      <c r="IR10" s="7">
        <f t="shared" si="4"/>
        <v>154449314</v>
      </c>
      <c r="IS10" s="7">
        <f t="shared" si="5"/>
        <v>54592347</v>
      </c>
      <c r="IT10" s="7">
        <f t="shared" si="6"/>
        <v>2469</v>
      </c>
      <c r="IU10" s="7">
        <f t="shared" si="7"/>
        <v>51560</v>
      </c>
      <c r="IV10" s="7">
        <f t="shared" si="8"/>
        <v>45287</v>
      </c>
    </row>
    <row r="11" spans="1:256" s="7" customFormat="1" ht="15" customHeight="1">
      <c r="A11" s="18">
        <v>7</v>
      </c>
      <c r="B11" s="19" t="s">
        <v>60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16"/>
      <c r="N11" s="18">
        <v>7</v>
      </c>
      <c r="O11" s="19" t="str">
        <f t="shared" si="9"/>
        <v>沖 縄 市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30"/>
      <c r="AA11" s="18">
        <v>7</v>
      </c>
      <c r="AB11" s="19" t="str">
        <f t="shared" si="10"/>
        <v>沖 縄 市</v>
      </c>
      <c r="AC11" s="20">
        <v>890</v>
      </c>
      <c r="AD11" s="20">
        <v>3153314</v>
      </c>
      <c r="AE11" s="20">
        <v>2372309</v>
      </c>
      <c r="AF11" s="20">
        <v>109749</v>
      </c>
      <c r="AG11" s="20">
        <v>81345</v>
      </c>
      <c r="AH11" s="20">
        <v>109749</v>
      </c>
      <c r="AI11" s="20">
        <v>81345</v>
      </c>
      <c r="AJ11" s="20">
        <v>3</v>
      </c>
      <c r="AK11" s="20">
        <v>4459</v>
      </c>
      <c r="AL11" s="20">
        <v>3332</v>
      </c>
      <c r="AM11" s="50"/>
      <c r="AN11" s="18">
        <v>7</v>
      </c>
      <c r="AO11" s="19" t="str">
        <f t="shared" si="11"/>
        <v>沖 縄 市</v>
      </c>
      <c r="AP11" s="20">
        <v>351</v>
      </c>
      <c r="AQ11" s="20">
        <v>104933</v>
      </c>
      <c r="AR11" s="20">
        <v>104909</v>
      </c>
      <c r="AS11" s="20">
        <v>1612882</v>
      </c>
      <c r="AT11" s="20">
        <v>1612476</v>
      </c>
      <c r="AU11" s="20">
        <v>1005313</v>
      </c>
      <c r="AV11" s="20">
        <v>1005051</v>
      </c>
      <c r="AW11" s="20">
        <v>1</v>
      </c>
      <c r="AX11" s="20">
        <v>291</v>
      </c>
      <c r="AY11" s="20">
        <v>290</v>
      </c>
      <c r="AZ11" s="30"/>
      <c r="BA11" s="18">
        <v>7</v>
      </c>
      <c r="BB11" s="19" t="str">
        <f t="shared" si="12"/>
        <v>沖 縄 市</v>
      </c>
      <c r="BC11" s="20"/>
      <c r="BD11" s="20">
        <v>6825119</v>
      </c>
      <c r="BE11" s="20">
        <v>6819324</v>
      </c>
      <c r="BF11" s="20">
        <v>231241369</v>
      </c>
      <c r="BG11" s="20">
        <v>231075054</v>
      </c>
      <c r="BH11" s="20">
        <v>38283018</v>
      </c>
      <c r="BI11" s="20">
        <v>38255490</v>
      </c>
      <c r="BJ11" s="20"/>
      <c r="BK11" s="20">
        <v>28964</v>
      </c>
      <c r="BL11" s="20">
        <v>28698</v>
      </c>
      <c r="BM11" s="30"/>
      <c r="BN11" s="18">
        <v>7</v>
      </c>
      <c r="BO11" s="19" t="str">
        <f t="shared" si="13"/>
        <v>沖 縄 市</v>
      </c>
      <c r="BP11" s="20"/>
      <c r="BQ11" s="20">
        <v>2010326</v>
      </c>
      <c r="BR11" s="20">
        <v>2009622</v>
      </c>
      <c r="BS11" s="20">
        <v>61252749</v>
      </c>
      <c r="BT11" s="20">
        <v>61234716</v>
      </c>
      <c r="BU11" s="20">
        <v>20227750</v>
      </c>
      <c r="BV11" s="20">
        <v>20221884</v>
      </c>
      <c r="BW11" s="20"/>
      <c r="BX11" s="20">
        <v>13488</v>
      </c>
      <c r="BY11" s="20">
        <v>13393</v>
      </c>
      <c r="BZ11" s="30"/>
      <c r="CA11" s="18">
        <v>7</v>
      </c>
      <c r="CB11" s="19" t="str">
        <f t="shared" si="14"/>
        <v>沖 縄 市</v>
      </c>
      <c r="CC11" s="20"/>
      <c r="CD11" s="20">
        <v>3910103</v>
      </c>
      <c r="CE11" s="20">
        <v>3909470</v>
      </c>
      <c r="CF11" s="20">
        <v>112723558</v>
      </c>
      <c r="CG11" s="20">
        <v>112715507</v>
      </c>
      <c r="CH11" s="20">
        <v>72161739</v>
      </c>
      <c r="CI11" s="20">
        <v>72156565</v>
      </c>
      <c r="CJ11" s="20"/>
      <c r="CK11" s="20">
        <v>7334</v>
      </c>
      <c r="CL11" s="20">
        <v>7291</v>
      </c>
      <c r="CM11" s="30"/>
      <c r="CN11" s="18">
        <v>7</v>
      </c>
      <c r="CO11" s="19" t="str">
        <f t="shared" si="15"/>
        <v>沖 縄 市</v>
      </c>
      <c r="CP11" s="20">
        <v>108003</v>
      </c>
      <c r="CQ11" s="20">
        <v>12745548</v>
      </c>
      <c r="CR11" s="20">
        <v>12738416</v>
      </c>
      <c r="CS11" s="20">
        <v>405217676</v>
      </c>
      <c r="CT11" s="20">
        <v>405025277</v>
      </c>
      <c r="CU11" s="20">
        <v>130672507</v>
      </c>
      <c r="CV11" s="20">
        <v>130633939</v>
      </c>
      <c r="CW11" s="20">
        <v>181</v>
      </c>
      <c r="CX11" s="20">
        <v>49786</v>
      </c>
      <c r="CY11" s="20">
        <v>49382</v>
      </c>
      <c r="CZ11" s="50"/>
      <c r="DA11" s="18">
        <v>7</v>
      </c>
      <c r="DB11" s="19" t="str">
        <f t="shared" si="16"/>
        <v>沖 縄 市</v>
      </c>
      <c r="DC11" s="20">
        <v>0</v>
      </c>
      <c r="DD11" s="20"/>
      <c r="DE11" s="20"/>
      <c r="DF11" s="20"/>
      <c r="DG11" s="20"/>
      <c r="DH11" s="20"/>
      <c r="DI11" s="20"/>
      <c r="DJ11" s="20">
        <v>0</v>
      </c>
      <c r="DK11" s="20"/>
      <c r="DL11" s="20"/>
      <c r="DM11" s="16"/>
      <c r="DN11" s="18">
        <v>7</v>
      </c>
      <c r="DO11" s="19" t="str">
        <f t="shared" si="17"/>
        <v>沖 縄 市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  <c r="DV11" s="20">
        <v>0</v>
      </c>
      <c r="DW11" s="20">
        <v>0</v>
      </c>
      <c r="DX11" s="20">
        <v>0</v>
      </c>
      <c r="DY11" s="20">
        <v>0</v>
      </c>
      <c r="DZ11" s="16"/>
      <c r="EA11" s="18">
        <v>7</v>
      </c>
      <c r="EB11" s="19" t="str">
        <f t="shared" si="18"/>
        <v>沖 縄 市</v>
      </c>
      <c r="EC11" s="20">
        <v>5323</v>
      </c>
      <c r="ED11" s="20">
        <v>0</v>
      </c>
      <c r="EE11" s="20">
        <v>0</v>
      </c>
      <c r="EF11" s="20">
        <v>0</v>
      </c>
      <c r="EG11" s="20">
        <v>0</v>
      </c>
      <c r="EH11" s="20">
        <v>0</v>
      </c>
      <c r="EI11" s="20">
        <v>0</v>
      </c>
      <c r="EJ11" s="20">
        <v>80</v>
      </c>
      <c r="EK11" s="20">
        <v>0</v>
      </c>
      <c r="EL11" s="20">
        <v>0</v>
      </c>
      <c r="EM11" s="16"/>
      <c r="EN11" s="18">
        <v>7</v>
      </c>
      <c r="EO11" s="19" t="str">
        <f t="shared" si="19"/>
        <v>沖 縄 市</v>
      </c>
      <c r="EP11" s="20">
        <v>0</v>
      </c>
      <c r="EQ11" s="20">
        <v>0</v>
      </c>
      <c r="ER11" s="20">
        <v>0</v>
      </c>
      <c r="ES11" s="20">
        <v>0</v>
      </c>
      <c r="ET11" s="20">
        <v>0</v>
      </c>
      <c r="EU11" s="20">
        <v>0</v>
      </c>
      <c r="EV11" s="20">
        <v>0</v>
      </c>
      <c r="EW11" s="20">
        <v>0</v>
      </c>
      <c r="EX11" s="20">
        <v>0</v>
      </c>
      <c r="EY11" s="20">
        <v>0</v>
      </c>
      <c r="EZ11" s="7">
        <v>0</v>
      </c>
      <c r="FA11" s="18">
        <v>7</v>
      </c>
      <c r="FB11" s="19" t="str">
        <f t="shared" si="20"/>
        <v>沖 縄 市</v>
      </c>
      <c r="FC11" s="20">
        <v>0</v>
      </c>
      <c r="FD11" s="20">
        <v>0</v>
      </c>
      <c r="FE11" s="20">
        <v>0</v>
      </c>
      <c r="FF11" s="20">
        <v>0</v>
      </c>
      <c r="FG11" s="20">
        <v>0</v>
      </c>
      <c r="FH11" s="20">
        <v>0</v>
      </c>
      <c r="FI11" s="20">
        <v>0</v>
      </c>
      <c r="FJ11" s="20">
        <v>0</v>
      </c>
      <c r="FK11" s="20">
        <v>0</v>
      </c>
      <c r="FL11" s="20">
        <v>0</v>
      </c>
      <c r="FN11" s="18">
        <v>7</v>
      </c>
      <c r="FO11" s="19" t="str">
        <f t="shared" si="21"/>
        <v>沖 縄 市</v>
      </c>
      <c r="FP11" s="20">
        <v>0</v>
      </c>
      <c r="FQ11" s="20">
        <v>0</v>
      </c>
      <c r="FR11" s="20">
        <v>0</v>
      </c>
      <c r="FS11" s="20">
        <v>0</v>
      </c>
      <c r="FT11" s="20">
        <v>0</v>
      </c>
      <c r="FU11" s="20">
        <v>0</v>
      </c>
      <c r="FV11" s="20">
        <v>0</v>
      </c>
      <c r="FW11" s="20">
        <v>0</v>
      </c>
      <c r="FX11" s="20">
        <v>0</v>
      </c>
      <c r="FY11" s="20">
        <v>0</v>
      </c>
      <c r="GA11" s="18">
        <v>7</v>
      </c>
      <c r="GB11" s="19" t="str">
        <f t="shared" si="22"/>
        <v>沖 縄 市</v>
      </c>
      <c r="GC11" s="20">
        <v>17834</v>
      </c>
      <c r="GD11" s="20">
        <v>1811026</v>
      </c>
      <c r="GE11" s="20">
        <v>1457796</v>
      </c>
      <c r="GF11" s="20">
        <v>49005</v>
      </c>
      <c r="GG11" s="20">
        <v>39176</v>
      </c>
      <c r="GH11" s="20">
        <v>48910</v>
      </c>
      <c r="GI11" s="20">
        <v>39090</v>
      </c>
      <c r="GJ11" s="20">
        <v>21</v>
      </c>
      <c r="GK11" s="20">
        <v>3048</v>
      </c>
      <c r="GL11" s="20">
        <v>2253</v>
      </c>
      <c r="GN11" s="18">
        <v>7</v>
      </c>
      <c r="GO11" s="19" t="str">
        <f t="shared" si="23"/>
        <v>沖 縄 市</v>
      </c>
      <c r="GP11" s="20">
        <v>0</v>
      </c>
      <c r="GQ11" s="20">
        <v>0</v>
      </c>
      <c r="GR11" s="20">
        <v>0</v>
      </c>
      <c r="GS11" s="20">
        <v>0</v>
      </c>
      <c r="GT11" s="20">
        <v>0</v>
      </c>
      <c r="GU11" s="20">
        <v>0</v>
      </c>
      <c r="GV11" s="20">
        <v>0</v>
      </c>
      <c r="GW11" s="20">
        <v>0</v>
      </c>
      <c r="GX11" s="20">
        <v>0</v>
      </c>
      <c r="GY11" s="20">
        <v>0</v>
      </c>
      <c r="HA11" s="18">
        <v>7</v>
      </c>
      <c r="HB11" s="19" t="str">
        <f t="shared" si="24"/>
        <v>沖 縄 市</v>
      </c>
      <c r="HC11" s="20">
        <v>0</v>
      </c>
      <c r="HD11" s="20">
        <v>0</v>
      </c>
      <c r="HE11" s="20">
        <v>0</v>
      </c>
      <c r="HF11" s="20">
        <v>0</v>
      </c>
      <c r="HG11" s="20">
        <v>0</v>
      </c>
      <c r="HH11" s="20">
        <v>0</v>
      </c>
      <c r="HI11" s="20">
        <v>0</v>
      </c>
      <c r="HJ11" s="20">
        <v>0</v>
      </c>
      <c r="HK11" s="20">
        <v>0</v>
      </c>
      <c r="HL11" s="20">
        <v>0</v>
      </c>
      <c r="HN11" s="18">
        <v>7</v>
      </c>
      <c r="HO11" s="19" t="str">
        <f t="shared" si="25"/>
        <v>沖 縄 市</v>
      </c>
      <c r="HP11" s="20">
        <v>0</v>
      </c>
      <c r="HQ11" s="20">
        <v>0</v>
      </c>
      <c r="HR11" s="20">
        <v>0</v>
      </c>
      <c r="HS11" s="20">
        <v>0</v>
      </c>
      <c r="HT11" s="20">
        <v>0</v>
      </c>
      <c r="HU11" s="20">
        <v>0</v>
      </c>
      <c r="HV11" s="20">
        <v>0</v>
      </c>
      <c r="HW11" s="20">
        <v>0</v>
      </c>
      <c r="HX11" s="20">
        <v>0</v>
      </c>
      <c r="HY11" s="20">
        <v>0</v>
      </c>
      <c r="IA11" s="18">
        <v>7</v>
      </c>
      <c r="IB11" s="19" t="str">
        <f t="shared" si="26"/>
        <v>沖 縄 市</v>
      </c>
      <c r="IC11" s="20">
        <v>0</v>
      </c>
      <c r="ID11" s="20">
        <v>0</v>
      </c>
      <c r="IE11" s="20">
        <v>0</v>
      </c>
      <c r="IF11" s="20">
        <v>0</v>
      </c>
      <c r="IG11" s="20">
        <v>0</v>
      </c>
      <c r="IH11" s="20">
        <v>0</v>
      </c>
      <c r="II11" s="20">
        <v>0</v>
      </c>
      <c r="IJ11" s="20">
        <v>0</v>
      </c>
      <c r="IK11" s="20">
        <v>0</v>
      </c>
      <c r="IL11" s="20">
        <v>0</v>
      </c>
      <c r="IN11" s="17">
        <f t="shared" si="0"/>
        <v>132401</v>
      </c>
      <c r="IO11" s="7">
        <f t="shared" si="1"/>
        <v>17814821</v>
      </c>
      <c r="IP11" s="7">
        <f t="shared" si="2"/>
        <v>16673430</v>
      </c>
      <c r="IQ11" s="7">
        <f t="shared" si="3"/>
        <v>406989312</v>
      </c>
      <c r="IR11" s="7">
        <f t="shared" si="4"/>
        <v>406758274</v>
      </c>
      <c r="IS11" s="7">
        <f t="shared" si="5"/>
        <v>131759425</v>
      </c>
      <c r="IT11" s="7">
        <f t="shared" si="6"/>
        <v>286</v>
      </c>
      <c r="IU11" s="7">
        <f t="shared" si="7"/>
        <v>57584</v>
      </c>
      <c r="IV11" s="7">
        <f t="shared" si="8"/>
        <v>55257</v>
      </c>
    </row>
    <row r="12" spans="1:256" s="7" customFormat="1" ht="15" customHeight="1">
      <c r="A12" s="18">
        <v>8</v>
      </c>
      <c r="B12" s="19" t="s">
        <v>61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16"/>
      <c r="N12" s="18">
        <v>8</v>
      </c>
      <c r="O12" s="19" t="str">
        <f t="shared" si="9"/>
        <v>豊見城市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30"/>
      <c r="AA12" s="18">
        <v>8</v>
      </c>
      <c r="AB12" s="19" t="str">
        <f t="shared" si="10"/>
        <v>豊見城市</v>
      </c>
      <c r="AC12" s="20">
        <v>41164</v>
      </c>
      <c r="AD12" s="20">
        <v>4308161</v>
      </c>
      <c r="AE12" s="20">
        <v>2924997</v>
      </c>
      <c r="AF12" s="20">
        <v>189709</v>
      </c>
      <c r="AG12" s="20">
        <v>130455</v>
      </c>
      <c r="AH12" s="20">
        <v>189705</v>
      </c>
      <c r="AI12" s="20">
        <v>130451</v>
      </c>
      <c r="AJ12" s="20">
        <v>111</v>
      </c>
      <c r="AK12" s="20">
        <v>4978</v>
      </c>
      <c r="AL12" s="20">
        <v>3245</v>
      </c>
      <c r="AM12" s="50"/>
      <c r="AN12" s="18">
        <v>8</v>
      </c>
      <c r="AO12" s="19" t="str">
        <f t="shared" si="11"/>
        <v>豊見城市</v>
      </c>
      <c r="AP12" s="20">
        <v>14312</v>
      </c>
      <c r="AQ12" s="20">
        <v>340064</v>
      </c>
      <c r="AR12" s="20">
        <v>326266</v>
      </c>
      <c r="AS12" s="20">
        <v>917442</v>
      </c>
      <c r="AT12" s="20">
        <v>882323</v>
      </c>
      <c r="AU12" s="20">
        <v>298499</v>
      </c>
      <c r="AV12" s="20">
        <v>286848</v>
      </c>
      <c r="AW12" s="20">
        <v>59</v>
      </c>
      <c r="AX12" s="20">
        <v>812</v>
      </c>
      <c r="AY12" s="20">
        <v>700</v>
      </c>
      <c r="AZ12" s="30"/>
      <c r="BA12" s="18">
        <v>8</v>
      </c>
      <c r="BB12" s="19" t="str">
        <f t="shared" si="12"/>
        <v>豊見城市</v>
      </c>
      <c r="BC12" s="20"/>
      <c r="BD12" s="20">
        <v>2545714</v>
      </c>
      <c r="BE12" s="20">
        <v>2543799</v>
      </c>
      <c r="BF12" s="20">
        <v>111388656</v>
      </c>
      <c r="BG12" s="20">
        <v>111316874</v>
      </c>
      <c r="BH12" s="20">
        <v>18300372</v>
      </c>
      <c r="BI12" s="20">
        <v>18288506</v>
      </c>
      <c r="BJ12" s="20"/>
      <c r="BK12" s="20">
        <v>14341</v>
      </c>
      <c r="BL12" s="20">
        <v>14196</v>
      </c>
      <c r="BM12" s="30"/>
      <c r="BN12" s="18">
        <v>8</v>
      </c>
      <c r="BO12" s="19" t="str">
        <f t="shared" si="13"/>
        <v>豊見城市</v>
      </c>
      <c r="BP12" s="20"/>
      <c r="BQ12" s="20">
        <v>853122</v>
      </c>
      <c r="BR12" s="20">
        <v>852905</v>
      </c>
      <c r="BS12" s="20">
        <v>31698299</v>
      </c>
      <c r="BT12" s="20">
        <v>31691543</v>
      </c>
      <c r="BU12" s="20">
        <v>10457706</v>
      </c>
      <c r="BV12" s="20">
        <v>10455479</v>
      </c>
      <c r="BW12" s="20"/>
      <c r="BX12" s="20">
        <v>6207</v>
      </c>
      <c r="BY12" s="20">
        <v>6176</v>
      </c>
      <c r="BZ12" s="30"/>
      <c r="CA12" s="18">
        <v>8</v>
      </c>
      <c r="CB12" s="19" t="str">
        <f t="shared" si="14"/>
        <v>豊見城市</v>
      </c>
      <c r="CC12" s="20"/>
      <c r="CD12" s="20">
        <v>960685</v>
      </c>
      <c r="CE12" s="20">
        <v>960610</v>
      </c>
      <c r="CF12" s="20">
        <v>33645783</v>
      </c>
      <c r="CG12" s="20">
        <v>33644363</v>
      </c>
      <c r="CH12" s="20">
        <v>21626118</v>
      </c>
      <c r="CI12" s="20">
        <v>21625207</v>
      </c>
      <c r="CJ12" s="20"/>
      <c r="CK12" s="20">
        <v>1150</v>
      </c>
      <c r="CL12" s="20">
        <v>1142</v>
      </c>
      <c r="CM12" s="30"/>
      <c r="CN12" s="18">
        <v>8</v>
      </c>
      <c r="CO12" s="19" t="str">
        <f t="shared" si="15"/>
        <v>豊見城市</v>
      </c>
      <c r="CP12" s="20">
        <v>456329</v>
      </c>
      <c r="CQ12" s="20">
        <v>4359521</v>
      </c>
      <c r="CR12" s="20">
        <v>4357314</v>
      </c>
      <c r="CS12" s="20">
        <v>176732738</v>
      </c>
      <c r="CT12" s="20">
        <v>176652780</v>
      </c>
      <c r="CU12" s="20">
        <v>50384196</v>
      </c>
      <c r="CV12" s="20">
        <v>50369192</v>
      </c>
      <c r="CW12" s="20">
        <v>594</v>
      </c>
      <c r="CX12" s="20">
        <v>21698</v>
      </c>
      <c r="CY12" s="20">
        <v>21514</v>
      </c>
      <c r="CZ12" s="50"/>
      <c r="DA12" s="18">
        <v>8</v>
      </c>
      <c r="DB12" s="19" t="str">
        <f t="shared" si="16"/>
        <v>豊見城市</v>
      </c>
      <c r="DC12" s="20">
        <v>0</v>
      </c>
      <c r="DD12" s="20"/>
      <c r="DE12" s="20"/>
      <c r="DF12" s="20"/>
      <c r="DG12" s="20"/>
      <c r="DH12" s="20"/>
      <c r="DI12" s="20"/>
      <c r="DJ12" s="20">
        <v>0</v>
      </c>
      <c r="DK12" s="20"/>
      <c r="DL12" s="20"/>
      <c r="DM12" s="16"/>
      <c r="DN12" s="18">
        <v>8</v>
      </c>
      <c r="DO12" s="19" t="str">
        <f t="shared" si="17"/>
        <v>豊見城市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  <c r="DV12" s="20">
        <v>0</v>
      </c>
      <c r="DW12" s="20">
        <v>0</v>
      </c>
      <c r="DX12" s="20">
        <v>0</v>
      </c>
      <c r="DY12" s="20">
        <v>0</v>
      </c>
      <c r="DZ12" s="16"/>
      <c r="EA12" s="18">
        <v>8</v>
      </c>
      <c r="EB12" s="19" t="str">
        <f t="shared" si="18"/>
        <v>豊見城市</v>
      </c>
      <c r="EC12" s="20">
        <v>0</v>
      </c>
      <c r="ED12" s="20">
        <v>0</v>
      </c>
      <c r="EE12" s="20">
        <v>0</v>
      </c>
      <c r="EF12" s="20">
        <v>0</v>
      </c>
      <c r="EG12" s="20">
        <v>0</v>
      </c>
      <c r="EH12" s="20">
        <v>0</v>
      </c>
      <c r="EI12" s="20">
        <v>0</v>
      </c>
      <c r="EJ12" s="20">
        <v>0</v>
      </c>
      <c r="EK12" s="20">
        <v>0</v>
      </c>
      <c r="EL12" s="20">
        <v>0</v>
      </c>
      <c r="EM12" s="16"/>
      <c r="EN12" s="18">
        <v>8</v>
      </c>
      <c r="EO12" s="19" t="str">
        <f t="shared" si="19"/>
        <v>豊見城市</v>
      </c>
      <c r="EP12" s="20">
        <v>0</v>
      </c>
      <c r="EQ12" s="20">
        <v>0</v>
      </c>
      <c r="ER12" s="20">
        <v>0</v>
      </c>
      <c r="ES12" s="20">
        <v>0</v>
      </c>
      <c r="ET12" s="20">
        <v>0</v>
      </c>
      <c r="EU12" s="20">
        <v>0</v>
      </c>
      <c r="EV12" s="20">
        <v>0</v>
      </c>
      <c r="EW12" s="20">
        <v>0</v>
      </c>
      <c r="EX12" s="20">
        <v>0</v>
      </c>
      <c r="EY12" s="20">
        <v>0</v>
      </c>
      <c r="EZ12" s="7">
        <v>0</v>
      </c>
      <c r="FA12" s="18">
        <v>8</v>
      </c>
      <c r="FB12" s="19" t="str">
        <f t="shared" si="20"/>
        <v>豊見城市</v>
      </c>
      <c r="FC12" s="20">
        <v>0</v>
      </c>
      <c r="FD12" s="20">
        <v>0</v>
      </c>
      <c r="FE12" s="20">
        <v>0</v>
      </c>
      <c r="FF12" s="20">
        <v>0</v>
      </c>
      <c r="FG12" s="20">
        <v>0</v>
      </c>
      <c r="FH12" s="20">
        <v>0</v>
      </c>
      <c r="FI12" s="20">
        <v>0</v>
      </c>
      <c r="FJ12" s="20">
        <v>0</v>
      </c>
      <c r="FK12" s="20">
        <v>0</v>
      </c>
      <c r="FL12" s="20">
        <v>0</v>
      </c>
      <c r="FN12" s="18">
        <v>8</v>
      </c>
      <c r="FO12" s="19" t="str">
        <f t="shared" si="21"/>
        <v>豊見城市</v>
      </c>
      <c r="FP12" s="20">
        <v>0</v>
      </c>
      <c r="FQ12" s="20">
        <v>0</v>
      </c>
      <c r="FR12" s="20">
        <v>0</v>
      </c>
      <c r="FS12" s="20">
        <v>0</v>
      </c>
      <c r="FT12" s="20">
        <v>0</v>
      </c>
      <c r="FU12" s="20">
        <v>0</v>
      </c>
      <c r="FV12" s="20">
        <v>0</v>
      </c>
      <c r="FW12" s="20">
        <v>0</v>
      </c>
      <c r="FX12" s="20">
        <v>0</v>
      </c>
      <c r="FY12" s="20">
        <v>0</v>
      </c>
      <c r="GA12" s="18">
        <v>8</v>
      </c>
      <c r="GB12" s="19" t="str">
        <f t="shared" si="22"/>
        <v>豊見城市</v>
      </c>
      <c r="GC12" s="20">
        <v>202040</v>
      </c>
      <c r="GD12" s="20">
        <v>1483192</v>
      </c>
      <c r="GE12" s="20">
        <v>1042121</v>
      </c>
      <c r="GF12" s="20">
        <v>474131</v>
      </c>
      <c r="GG12" s="20">
        <v>437344</v>
      </c>
      <c r="GH12" s="20">
        <v>380451</v>
      </c>
      <c r="GI12" s="20">
        <v>346259</v>
      </c>
      <c r="GJ12" s="20">
        <v>378</v>
      </c>
      <c r="GK12" s="20">
        <v>2657</v>
      </c>
      <c r="GL12" s="20">
        <v>1877</v>
      </c>
      <c r="GN12" s="18">
        <v>8</v>
      </c>
      <c r="GO12" s="19" t="str">
        <f t="shared" si="23"/>
        <v>豊見城市</v>
      </c>
      <c r="GP12" s="20">
        <v>0</v>
      </c>
      <c r="GQ12" s="20">
        <v>200343</v>
      </c>
      <c r="GR12" s="20">
        <v>200343</v>
      </c>
      <c r="GS12" s="20">
        <v>2233824</v>
      </c>
      <c r="GT12" s="20">
        <v>2233824</v>
      </c>
      <c r="GU12" s="20">
        <v>2058472</v>
      </c>
      <c r="GV12" s="20">
        <v>2058472</v>
      </c>
      <c r="GW12" s="20">
        <v>0</v>
      </c>
      <c r="GX12" s="20">
        <v>30</v>
      </c>
      <c r="GY12" s="20">
        <v>30</v>
      </c>
      <c r="HA12" s="18">
        <v>8</v>
      </c>
      <c r="HB12" s="19" t="str">
        <f t="shared" si="24"/>
        <v>豊見城市</v>
      </c>
      <c r="HC12" s="20">
        <v>0</v>
      </c>
      <c r="HD12" s="20">
        <v>0</v>
      </c>
      <c r="HE12" s="20">
        <v>0</v>
      </c>
      <c r="HF12" s="20">
        <v>0</v>
      </c>
      <c r="HG12" s="20">
        <v>0</v>
      </c>
      <c r="HH12" s="20">
        <v>0</v>
      </c>
      <c r="HI12" s="20">
        <v>0</v>
      </c>
      <c r="HJ12" s="20">
        <v>0</v>
      </c>
      <c r="HK12" s="20">
        <v>0</v>
      </c>
      <c r="HL12" s="20">
        <v>0</v>
      </c>
      <c r="HN12" s="18">
        <v>8</v>
      </c>
      <c r="HO12" s="19" t="str">
        <f t="shared" si="25"/>
        <v>豊見城市</v>
      </c>
      <c r="HP12" s="20">
        <v>0</v>
      </c>
      <c r="HQ12" s="20">
        <v>0</v>
      </c>
      <c r="HR12" s="20">
        <v>0</v>
      </c>
      <c r="HS12" s="20">
        <v>0</v>
      </c>
      <c r="HT12" s="20">
        <v>0</v>
      </c>
      <c r="HU12" s="20">
        <v>0</v>
      </c>
      <c r="HV12" s="20">
        <v>0</v>
      </c>
      <c r="HW12" s="20">
        <v>0</v>
      </c>
      <c r="HX12" s="20">
        <v>0</v>
      </c>
      <c r="HY12" s="20">
        <v>0</v>
      </c>
      <c r="IA12" s="18">
        <v>8</v>
      </c>
      <c r="IB12" s="19" t="str">
        <f t="shared" si="26"/>
        <v>豊見城市</v>
      </c>
      <c r="IC12" s="20">
        <v>0</v>
      </c>
      <c r="ID12" s="20">
        <v>0</v>
      </c>
      <c r="IE12" s="20">
        <v>0</v>
      </c>
      <c r="IF12" s="20">
        <v>0</v>
      </c>
      <c r="IG12" s="20">
        <v>0</v>
      </c>
      <c r="IH12" s="20">
        <v>0</v>
      </c>
      <c r="II12" s="20">
        <v>0</v>
      </c>
      <c r="IJ12" s="20">
        <v>0</v>
      </c>
      <c r="IK12" s="20">
        <v>0</v>
      </c>
      <c r="IL12" s="20">
        <v>0</v>
      </c>
      <c r="IN12" s="17">
        <f t="shared" si="0"/>
        <v>713845</v>
      </c>
      <c r="IO12" s="7">
        <f t="shared" si="1"/>
        <v>10691281</v>
      </c>
      <c r="IP12" s="7">
        <f t="shared" si="2"/>
        <v>8851041</v>
      </c>
      <c r="IQ12" s="7">
        <f t="shared" si="3"/>
        <v>180547844</v>
      </c>
      <c r="IR12" s="7">
        <f t="shared" si="4"/>
        <v>180336726</v>
      </c>
      <c r="IS12" s="7">
        <f t="shared" si="5"/>
        <v>53191222</v>
      </c>
      <c r="IT12" s="7">
        <f t="shared" si="6"/>
        <v>1142</v>
      </c>
      <c r="IU12" s="7">
        <f t="shared" si="7"/>
        <v>30175</v>
      </c>
      <c r="IV12" s="7">
        <f t="shared" si="8"/>
        <v>27366</v>
      </c>
    </row>
    <row r="13" spans="1:256" s="7" customFormat="1" ht="15" customHeight="1">
      <c r="A13" s="18">
        <v>9</v>
      </c>
      <c r="B13" s="19" t="s">
        <v>62</v>
      </c>
      <c r="C13" s="20">
        <v>4181</v>
      </c>
      <c r="D13" s="20">
        <v>273826</v>
      </c>
      <c r="E13" s="20">
        <v>224639</v>
      </c>
      <c r="F13" s="20">
        <v>13979</v>
      </c>
      <c r="G13" s="20">
        <v>11503</v>
      </c>
      <c r="H13" s="20">
        <v>13979</v>
      </c>
      <c r="I13" s="20">
        <v>11503</v>
      </c>
      <c r="J13" s="20">
        <v>18</v>
      </c>
      <c r="K13" s="20">
        <v>461</v>
      </c>
      <c r="L13" s="20">
        <v>354</v>
      </c>
      <c r="M13" s="16"/>
      <c r="N13" s="18">
        <v>9</v>
      </c>
      <c r="O13" s="19" t="str">
        <f t="shared" si="9"/>
        <v>うるま市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30"/>
      <c r="AA13" s="18">
        <v>9</v>
      </c>
      <c r="AB13" s="19" t="str">
        <f t="shared" si="10"/>
        <v>うるま市</v>
      </c>
      <c r="AC13" s="20">
        <v>1099142</v>
      </c>
      <c r="AD13" s="20">
        <v>22793640</v>
      </c>
      <c r="AE13" s="20">
        <v>16410344</v>
      </c>
      <c r="AF13" s="20">
        <v>959494</v>
      </c>
      <c r="AG13" s="20">
        <v>704003</v>
      </c>
      <c r="AH13" s="20">
        <v>959453</v>
      </c>
      <c r="AI13" s="20">
        <v>703989</v>
      </c>
      <c r="AJ13" s="20">
        <v>3481</v>
      </c>
      <c r="AK13" s="20">
        <v>40314</v>
      </c>
      <c r="AL13" s="20">
        <v>26485</v>
      </c>
      <c r="AM13" s="50"/>
      <c r="AN13" s="18">
        <v>9</v>
      </c>
      <c r="AO13" s="19" t="str">
        <f t="shared" si="11"/>
        <v>うるま市</v>
      </c>
      <c r="AP13" s="20">
        <v>0</v>
      </c>
      <c r="AQ13" s="20">
        <v>64940</v>
      </c>
      <c r="AR13" s="20">
        <v>64867</v>
      </c>
      <c r="AS13" s="20">
        <v>562502</v>
      </c>
      <c r="AT13" s="20">
        <v>562137</v>
      </c>
      <c r="AU13" s="20">
        <v>352708</v>
      </c>
      <c r="AV13" s="20">
        <v>352483</v>
      </c>
      <c r="AW13" s="20">
        <v>0</v>
      </c>
      <c r="AX13" s="20">
        <v>132</v>
      </c>
      <c r="AY13" s="20">
        <v>130</v>
      </c>
      <c r="AZ13" s="30"/>
      <c r="BA13" s="18">
        <v>9</v>
      </c>
      <c r="BB13" s="19" t="str">
        <f t="shared" si="12"/>
        <v>うるま市</v>
      </c>
      <c r="BC13" s="20"/>
      <c r="BD13" s="20">
        <v>6810603</v>
      </c>
      <c r="BE13" s="20">
        <v>6575682</v>
      </c>
      <c r="BF13" s="20">
        <v>134566036</v>
      </c>
      <c r="BG13" s="20">
        <v>133393781</v>
      </c>
      <c r="BH13" s="20">
        <v>22333789</v>
      </c>
      <c r="BI13" s="20">
        <v>22141908</v>
      </c>
      <c r="BJ13" s="20"/>
      <c r="BK13" s="20">
        <v>34863</v>
      </c>
      <c r="BL13" s="20">
        <v>33031</v>
      </c>
      <c r="BM13" s="30"/>
      <c r="BN13" s="18">
        <v>9</v>
      </c>
      <c r="BO13" s="19" t="str">
        <f t="shared" si="13"/>
        <v>うるま市</v>
      </c>
      <c r="BP13" s="20"/>
      <c r="BQ13" s="20">
        <v>3810209</v>
      </c>
      <c r="BR13" s="20">
        <v>3759421</v>
      </c>
      <c r="BS13" s="20">
        <v>70207594</v>
      </c>
      <c r="BT13" s="20">
        <v>70067586</v>
      </c>
      <c r="BU13" s="20">
        <v>23280832</v>
      </c>
      <c r="BV13" s="20">
        <v>23235535</v>
      </c>
      <c r="BW13" s="20"/>
      <c r="BX13" s="20">
        <v>23930</v>
      </c>
      <c r="BY13" s="20">
        <v>23166</v>
      </c>
      <c r="BZ13" s="30"/>
      <c r="CA13" s="18">
        <v>9</v>
      </c>
      <c r="CB13" s="19" t="str">
        <f t="shared" si="14"/>
        <v>うるま市</v>
      </c>
      <c r="CC13" s="20"/>
      <c r="CD13" s="20">
        <v>7532084</v>
      </c>
      <c r="CE13" s="20">
        <v>7521143</v>
      </c>
      <c r="CF13" s="20">
        <v>76373296</v>
      </c>
      <c r="CG13" s="20">
        <v>76352301</v>
      </c>
      <c r="CH13" s="20">
        <v>49536858</v>
      </c>
      <c r="CI13" s="20">
        <v>49522893</v>
      </c>
      <c r="CJ13" s="20"/>
      <c r="CK13" s="20">
        <v>12755</v>
      </c>
      <c r="CL13" s="20">
        <v>12655</v>
      </c>
      <c r="CM13" s="30"/>
      <c r="CN13" s="18">
        <v>9</v>
      </c>
      <c r="CO13" s="19" t="str">
        <f t="shared" si="15"/>
        <v>うるま市</v>
      </c>
      <c r="CP13" s="20">
        <v>1686696</v>
      </c>
      <c r="CQ13" s="20">
        <v>18152896</v>
      </c>
      <c r="CR13" s="20">
        <v>17856246</v>
      </c>
      <c r="CS13" s="20">
        <v>281146926</v>
      </c>
      <c r="CT13" s="20">
        <v>279813668</v>
      </c>
      <c r="CU13" s="20">
        <v>95151479</v>
      </c>
      <c r="CV13" s="20">
        <v>94900336</v>
      </c>
      <c r="CW13" s="20">
        <v>2880</v>
      </c>
      <c r="CX13" s="20">
        <v>71548</v>
      </c>
      <c r="CY13" s="20">
        <v>68852</v>
      </c>
      <c r="CZ13" s="50"/>
      <c r="DA13" s="18">
        <v>9</v>
      </c>
      <c r="DB13" s="19" t="str">
        <f t="shared" si="16"/>
        <v>うるま市</v>
      </c>
      <c r="DC13" s="20">
        <v>0</v>
      </c>
      <c r="DD13" s="20"/>
      <c r="DE13" s="20"/>
      <c r="DF13" s="20"/>
      <c r="DG13" s="20"/>
      <c r="DH13" s="20"/>
      <c r="DI13" s="20"/>
      <c r="DJ13" s="20">
        <v>0</v>
      </c>
      <c r="DK13" s="20"/>
      <c r="DL13" s="20"/>
      <c r="DM13" s="16"/>
      <c r="DN13" s="18">
        <v>9</v>
      </c>
      <c r="DO13" s="19" t="str">
        <f t="shared" si="17"/>
        <v>うるま市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  <c r="DV13" s="20">
        <v>0</v>
      </c>
      <c r="DW13" s="20">
        <v>0</v>
      </c>
      <c r="DX13" s="20">
        <v>0</v>
      </c>
      <c r="DY13" s="20">
        <v>0</v>
      </c>
      <c r="DZ13" s="16"/>
      <c r="EA13" s="18">
        <v>9</v>
      </c>
      <c r="EB13" s="19" t="str">
        <f t="shared" si="18"/>
        <v>うるま市</v>
      </c>
      <c r="EC13" s="20">
        <v>30814</v>
      </c>
      <c r="ED13" s="20">
        <v>18433</v>
      </c>
      <c r="EE13" s="20">
        <v>17292</v>
      </c>
      <c r="EF13" s="20">
        <v>1559</v>
      </c>
      <c r="EG13" s="20">
        <v>1458</v>
      </c>
      <c r="EH13" s="20">
        <v>1559</v>
      </c>
      <c r="EI13" s="20">
        <v>1458</v>
      </c>
      <c r="EJ13" s="20">
        <v>178</v>
      </c>
      <c r="EK13" s="20">
        <v>17</v>
      </c>
      <c r="EL13" s="20">
        <v>16</v>
      </c>
      <c r="EM13" s="16"/>
      <c r="EN13" s="18">
        <v>9</v>
      </c>
      <c r="EO13" s="19" t="str">
        <f t="shared" si="19"/>
        <v>うるま市</v>
      </c>
      <c r="EP13" s="20">
        <v>0</v>
      </c>
      <c r="EQ13" s="20">
        <v>0</v>
      </c>
      <c r="ER13" s="20">
        <v>0</v>
      </c>
      <c r="ES13" s="20">
        <v>0</v>
      </c>
      <c r="ET13" s="20">
        <v>0</v>
      </c>
      <c r="EU13" s="20">
        <v>0</v>
      </c>
      <c r="EV13" s="20">
        <v>0</v>
      </c>
      <c r="EW13" s="20">
        <v>0</v>
      </c>
      <c r="EX13" s="20">
        <v>0</v>
      </c>
      <c r="EY13" s="20">
        <v>0</v>
      </c>
      <c r="EZ13" s="7">
        <v>0</v>
      </c>
      <c r="FA13" s="18">
        <v>9</v>
      </c>
      <c r="FB13" s="19" t="str">
        <f t="shared" si="20"/>
        <v>うるま市</v>
      </c>
      <c r="FC13" s="20">
        <v>0</v>
      </c>
      <c r="FD13" s="20">
        <v>0</v>
      </c>
      <c r="FE13" s="20">
        <v>0</v>
      </c>
      <c r="FF13" s="20">
        <v>0</v>
      </c>
      <c r="FG13" s="20">
        <v>0</v>
      </c>
      <c r="FH13" s="20">
        <v>0</v>
      </c>
      <c r="FI13" s="20">
        <v>0</v>
      </c>
      <c r="FJ13" s="20">
        <v>0</v>
      </c>
      <c r="FK13" s="20">
        <v>0</v>
      </c>
      <c r="FL13" s="20">
        <v>0</v>
      </c>
      <c r="FN13" s="18">
        <v>9</v>
      </c>
      <c r="FO13" s="19" t="str">
        <f t="shared" si="21"/>
        <v>うるま市</v>
      </c>
      <c r="FP13" s="20">
        <v>0</v>
      </c>
      <c r="FQ13" s="20">
        <v>0</v>
      </c>
      <c r="FR13" s="20">
        <v>0</v>
      </c>
      <c r="FS13" s="20">
        <v>0</v>
      </c>
      <c r="FT13" s="20">
        <v>0</v>
      </c>
      <c r="FU13" s="20">
        <v>0</v>
      </c>
      <c r="FV13" s="20">
        <v>0</v>
      </c>
      <c r="FW13" s="20">
        <v>0</v>
      </c>
      <c r="FX13" s="20">
        <v>0</v>
      </c>
      <c r="FY13" s="20">
        <v>0</v>
      </c>
      <c r="GA13" s="18">
        <v>9</v>
      </c>
      <c r="GB13" s="19" t="str">
        <f t="shared" si="22"/>
        <v>うるま市</v>
      </c>
      <c r="GC13" s="20">
        <v>3824270</v>
      </c>
      <c r="GD13" s="20">
        <v>7488996</v>
      </c>
      <c r="GE13" s="20">
        <v>5278386</v>
      </c>
      <c r="GF13" s="20">
        <v>160252</v>
      </c>
      <c r="GG13" s="20">
        <v>118902</v>
      </c>
      <c r="GH13" s="20">
        <v>156380</v>
      </c>
      <c r="GI13" s="20">
        <v>115030</v>
      </c>
      <c r="GJ13" s="20">
        <v>2662</v>
      </c>
      <c r="GK13" s="20">
        <v>13962</v>
      </c>
      <c r="GL13" s="20">
        <v>8650</v>
      </c>
      <c r="GN13" s="18">
        <v>9</v>
      </c>
      <c r="GO13" s="19" t="str">
        <f t="shared" si="23"/>
        <v>うるま市</v>
      </c>
      <c r="GP13" s="20">
        <v>1346561</v>
      </c>
      <c r="GQ13" s="20">
        <v>544458</v>
      </c>
      <c r="GR13" s="20">
        <v>544177</v>
      </c>
      <c r="GS13" s="20">
        <v>927007</v>
      </c>
      <c r="GT13" s="20">
        <v>926528</v>
      </c>
      <c r="GU13" s="20">
        <v>927007</v>
      </c>
      <c r="GV13" s="20">
        <v>926528</v>
      </c>
      <c r="GW13" s="20">
        <v>135</v>
      </c>
      <c r="GX13" s="20">
        <v>322</v>
      </c>
      <c r="GY13" s="20">
        <v>319</v>
      </c>
      <c r="HA13" s="18">
        <v>9</v>
      </c>
      <c r="HB13" s="19" t="str">
        <f t="shared" si="24"/>
        <v>うるま市</v>
      </c>
      <c r="HC13" s="20">
        <v>0</v>
      </c>
      <c r="HD13" s="20">
        <v>0</v>
      </c>
      <c r="HE13" s="20">
        <v>0</v>
      </c>
      <c r="HF13" s="20">
        <v>0</v>
      </c>
      <c r="HG13" s="20">
        <v>0</v>
      </c>
      <c r="HH13" s="20">
        <v>0</v>
      </c>
      <c r="HI13" s="20">
        <v>0</v>
      </c>
      <c r="HJ13" s="20">
        <v>0</v>
      </c>
      <c r="HK13" s="20">
        <v>0</v>
      </c>
      <c r="HL13" s="20">
        <v>0</v>
      </c>
      <c r="HN13" s="18">
        <v>9</v>
      </c>
      <c r="HO13" s="19" t="str">
        <f t="shared" si="25"/>
        <v>うるま市</v>
      </c>
      <c r="HP13" s="20">
        <v>0</v>
      </c>
      <c r="HQ13" s="20">
        <v>0</v>
      </c>
      <c r="HR13" s="20">
        <v>0</v>
      </c>
      <c r="HS13" s="20">
        <v>0</v>
      </c>
      <c r="HT13" s="20">
        <v>0</v>
      </c>
      <c r="HU13" s="20">
        <v>0</v>
      </c>
      <c r="HV13" s="20">
        <v>0</v>
      </c>
      <c r="HW13" s="20">
        <v>0</v>
      </c>
      <c r="HX13" s="20">
        <v>0</v>
      </c>
      <c r="HY13" s="20">
        <v>0</v>
      </c>
      <c r="IA13" s="18">
        <v>9</v>
      </c>
      <c r="IB13" s="19" t="str">
        <f t="shared" si="26"/>
        <v>うるま市</v>
      </c>
      <c r="IC13" s="20">
        <v>0</v>
      </c>
      <c r="ID13" s="20">
        <v>0</v>
      </c>
      <c r="IE13" s="20">
        <v>0</v>
      </c>
      <c r="IF13" s="20">
        <v>0</v>
      </c>
      <c r="IG13" s="20">
        <v>0</v>
      </c>
      <c r="IH13" s="20">
        <v>0</v>
      </c>
      <c r="II13" s="20">
        <v>0</v>
      </c>
      <c r="IJ13" s="20">
        <v>0</v>
      </c>
      <c r="IK13" s="20">
        <v>0</v>
      </c>
      <c r="IL13" s="20">
        <v>0</v>
      </c>
      <c r="IN13" s="17">
        <f t="shared" si="0"/>
        <v>7991664</v>
      </c>
      <c r="IO13" s="7">
        <f t="shared" si="1"/>
        <v>49337189</v>
      </c>
      <c r="IP13" s="7">
        <f t="shared" si="2"/>
        <v>40395951</v>
      </c>
      <c r="IQ13" s="7">
        <f t="shared" si="3"/>
        <v>283771719</v>
      </c>
      <c r="IR13" s="7">
        <f t="shared" si="4"/>
        <v>282138199</v>
      </c>
      <c r="IS13" s="7">
        <f t="shared" si="5"/>
        <v>97011327</v>
      </c>
      <c r="IT13" s="7">
        <f t="shared" si="6"/>
        <v>9354</v>
      </c>
      <c r="IU13" s="7">
        <f t="shared" si="7"/>
        <v>126756</v>
      </c>
      <c r="IV13" s="7">
        <f t="shared" si="8"/>
        <v>104806</v>
      </c>
    </row>
    <row r="14" spans="1:256" s="7" customFormat="1" ht="15" customHeight="1">
      <c r="A14" s="18">
        <v>10</v>
      </c>
      <c r="B14" s="19" t="s">
        <v>63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16"/>
      <c r="N14" s="18">
        <v>10</v>
      </c>
      <c r="O14" s="19" t="str">
        <f t="shared" si="9"/>
        <v>宮古島市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30"/>
      <c r="AA14" s="18">
        <v>10</v>
      </c>
      <c r="AB14" s="19" t="str">
        <f t="shared" si="10"/>
        <v>宮古島市</v>
      </c>
      <c r="AC14" s="20">
        <v>4153582</v>
      </c>
      <c r="AD14" s="20">
        <v>109039048</v>
      </c>
      <c r="AE14" s="20">
        <v>86884926</v>
      </c>
      <c r="AF14" s="20">
        <v>3353989</v>
      </c>
      <c r="AG14" s="20">
        <v>2729490</v>
      </c>
      <c r="AH14" s="20">
        <v>3353853</v>
      </c>
      <c r="AI14" s="20">
        <v>2729374</v>
      </c>
      <c r="AJ14" s="20">
        <v>6887</v>
      </c>
      <c r="AK14" s="20">
        <v>61641</v>
      </c>
      <c r="AL14" s="20">
        <v>44030</v>
      </c>
      <c r="AM14" s="50"/>
      <c r="AN14" s="18">
        <v>10</v>
      </c>
      <c r="AO14" s="19" t="str">
        <f t="shared" si="11"/>
        <v>宮古島市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30"/>
      <c r="BA14" s="18">
        <v>10</v>
      </c>
      <c r="BB14" s="19" t="str">
        <f t="shared" si="12"/>
        <v>宮古島市</v>
      </c>
      <c r="BC14" s="20"/>
      <c r="BD14" s="20">
        <v>3596141</v>
      </c>
      <c r="BE14" s="20">
        <v>3173607</v>
      </c>
      <c r="BF14" s="20">
        <v>36640115</v>
      </c>
      <c r="BG14" s="20">
        <v>34794496</v>
      </c>
      <c r="BH14" s="20">
        <v>6052199</v>
      </c>
      <c r="BI14" s="20">
        <v>5749569</v>
      </c>
      <c r="BJ14" s="20"/>
      <c r="BK14" s="20">
        <v>20218</v>
      </c>
      <c r="BL14" s="20">
        <v>17107</v>
      </c>
      <c r="BM14" s="30"/>
      <c r="BN14" s="18">
        <v>10</v>
      </c>
      <c r="BO14" s="19" t="str">
        <f t="shared" si="13"/>
        <v>宮古島市</v>
      </c>
      <c r="BP14" s="20"/>
      <c r="BQ14" s="20">
        <v>3049210</v>
      </c>
      <c r="BR14" s="20">
        <v>2947017</v>
      </c>
      <c r="BS14" s="20">
        <v>20592215</v>
      </c>
      <c r="BT14" s="20">
        <v>20289431</v>
      </c>
      <c r="BU14" s="20">
        <v>6771148</v>
      </c>
      <c r="BV14" s="20">
        <v>6671622</v>
      </c>
      <c r="BW14" s="20"/>
      <c r="BX14" s="20">
        <v>14965</v>
      </c>
      <c r="BY14" s="20">
        <v>13668</v>
      </c>
      <c r="BZ14" s="30"/>
      <c r="CA14" s="18">
        <v>10</v>
      </c>
      <c r="CB14" s="19" t="str">
        <f t="shared" si="14"/>
        <v>宮古島市</v>
      </c>
      <c r="CC14" s="20"/>
      <c r="CD14" s="20">
        <v>2375529</v>
      </c>
      <c r="CE14" s="20">
        <v>2370558</v>
      </c>
      <c r="CF14" s="20">
        <v>23235056</v>
      </c>
      <c r="CG14" s="20">
        <v>23218162</v>
      </c>
      <c r="CH14" s="20">
        <v>15349917</v>
      </c>
      <c r="CI14" s="20">
        <v>15339024</v>
      </c>
      <c r="CJ14" s="20"/>
      <c r="CK14" s="20">
        <v>4015</v>
      </c>
      <c r="CL14" s="20">
        <v>3901</v>
      </c>
      <c r="CM14" s="30"/>
      <c r="CN14" s="18">
        <v>10</v>
      </c>
      <c r="CO14" s="19" t="str">
        <f t="shared" si="15"/>
        <v>宮古島市</v>
      </c>
      <c r="CP14" s="20">
        <v>1652366</v>
      </c>
      <c r="CQ14" s="20">
        <v>9020880</v>
      </c>
      <c r="CR14" s="20">
        <v>8491182</v>
      </c>
      <c r="CS14" s="20">
        <v>80467386</v>
      </c>
      <c r="CT14" s="20">
        <v>78302089</v>
      </c>
      <c r="CU14" s="20">
        <v>28173264</v>
      </c>
      <c r="CV14" s="20">
        <v>27760215</v>
      </c>
      <c r="CW14" s="20">
        <v>1901</v>
      </c>
      <c r="CX14" s="20">
        <v>39198</v>
      </c>
      <c r="CY14" s="20">
        <v>34676</v>
      </c>
      <c r="CZ14" s="50"/>
      <c r="DA14" s="18">
        <v>10</v>
      </c>
      <c r="DB14" s="19" t="str">
        <f t="shared" si="16"/>
        <v>宮古島市</v>
      </c>
      <c r="DC14" s="20">
        <v>0</v>
      </c>
      <c r="DD14" s="20"/>
      <c r="DE14" s="20"/>
      <c r="DF14" s="20"/>
      <c r="DG14" s="20"/>
      <c r="DH14" s="20"/>
      <c r="DI14" s="20"/>
      <c r="DJ14" s="20">
        <v>0</v>
      </c>
      <c r="DK14" s="20"/>
      <c r="DL14" s="20"/>
      <c r="DM14" s="16"/>
      <c r="DN14" s="18">
        <v>10</v>
      </c>
      <c r="DO14" s="19" t="str">
        <f t="shared" si="17"/>
        <v>宮古島市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  <c r="DV14" s="20">
        <v>0</v>
      </c>
      <c r="DW14" s="20">
        <v>0</v>
      </c>
      <c r="DX14" s="20">
        <v>0</v>
      </c>
      <c r="DY14" s="20">
        <v>0</v>
      </c>
      <c r="DZ14" s="16"/>
      <c r="EA14" s="18">
        <v>10</v>
      </c>
      <c r="EB14" s="19" t="str">
        <f t="shared" si="18"/>
        <v>宮古島市</v>
      </c>
      <c r="EC14" s="20">
        <v>29131</v>
      </c>
      <c r="ED14" s="20">
        <v>0</v>
      </c>
      <c r="EE14" s="20">
        <v>0</v>
      </c>
      <c r="EF14" s="20">
        <v>0</v>
      </c>
      <c r="EG14" s="20">
        <v>0</v>
      </c>
      <c r="EH14" s="20">
        <v>0</v>
      </c>
      <c r="EI14" s="20">
        <v>0</v>
      </c>
      <c r="EJ14" s="20">
        <v>107</v>
      </c>
      <c r="EK14" s="20">
        <v>0</v>
      </c>
      <c r="EL14" s="20">
        <v>0</v>
      </c>
      <c r="EM14" s="16"/>
      <c r="EN14" s="18">
        <v>10</v>
      </c>
      <c r="EO14" s="19" t="str">
        <f t="shared" si="19"/>
        <v>宮古島市</v>
      </c>
      <c r="EP14" s="20">
        <v>0</v>
      </c>
      <c r="EQ14" s="20">
        <v>0</v>
      </c>
      <c r="ER14" s="20">
        <v>0</v>
      </c>
      <c r="ES14" s="20">
        <v>0</v>
      </c>
      <c r="ET14" s="20">
        <v>0</v>
      </c>
      <c r="EU14" s="20">
        <v>0</v>
      </c>
      <c r="EV14" s="20">
        <v>0</v>
      </c>
      <c r="EW14" s="20">
        <v>0</v>
      </c>
      <c r="EX14" s="20">
        <v>0</v>
      </c>
      <c r="EY14" s="20">
        <v>0</v>
      </c>
      <c r="EZ14" s="7">
        <v>0</v>
      </c>
      <c r="FA14" s="18">
        <v>10</v>
      </c>
      <c r="FB14" s="19" t="str">
        <f t="shared" si="20"/>
        <v>宮古島市</v>
      </c>
      <c r="FC14" s="20">
        <v>0</v>
      </c>
      <c r="FD14" s="20">
        <v>0</v>
      </c>
      <c r="FE14" s="20">
        <v>0</v>
      </c>
      <c r="FF14" s="20">
        <v>0</v>
      </c>
      <c r="FG14" s="20">
        <v>0</v>
      </c>
      <c r="FH14" s="20">
        <v>0</v>
      </c>
      <c r="FI14" s="20">
        <v>0</v>
      </c>
      <c r="FJ14" s="20">
        <v>0</v>
      </c>
      <c r="FK14" s="20">
        <v>0</v>
      </c>
      <c r="FL14" s="20">
        <v>0</v>
      </c>
      <c r="FN14" s="18">
        <v>10</v>
      </c>
      <c r="FO14" s="19" t="str">
        <f t="shared" si="21"/>
        <v>宮古島市</v>
      </c>
      <c r="FP14" s="20">
        <v>0</v>
      </c>
      <c r="FQ14" s="20">
        <v>0</v>
      </c>
      <c r="FR14" s="20">
        <v>0</v>
      </c>
      <c r="FS14" s="20">
        <v>0</v>
      </c>
      <c r="FT14" s="20">
        <v>0</v>
      </c>
      <c r="FU14" s="20">
        <v>0</v>
      </c>
      <c r="FV14" s="20">
        <v>0</v>
      </c>
      <c r="FW14" s="20">
        <v>0</v>
      </c>
      <c r="FX14" s="20">
        <v>0</v>
      </c>
      <c r="FY14" s="20">
        <v>0</v>
      </c>
      <c r="GA14" s="18">
        <v>10</v>
      </c>
      <c r="GB14" s="19" t="str">
        <f t="shared" si="22"/>
        <v>宮古島市</v>
      </c>
      <c r="GC14" s="20">
        <v>18056032</v>
      </c>
      <c r="GD14" s="20">
        <v>15674262</v>
      </c>
      <c r="GE14" s="20">
        <v>11885663</v>
      </c>
      <c r="GF14" s="20">
        <v>118207</v>
      </c>
      <c r="GG14" s="20">
        <v>89761</v>
      </c>
      <c r="GH14" s="20">
        <v>118136</v>
      </c>
      <c r="GI14" s="20">
        <v>89707</v>
      </c>
      <c r="GJ14" s="20">
        <v>4346</v>
      </c>
      <c r="GK14" s="20">
        <v>10773</v>
      </c>
      <c r="GL14" s="20">
        <v>6718</v>
      </c>
      <c r="GN14" s="18">
        <v>10</v>
      </c>
      <c r="GO14" s="19" t="str">
        <f t="shared" si="23"/>
        <v>宮古島市</v>
      </c>
      <c r="GP14" s="20">
        <v>322577</v>
      </c>
      <c r="GQ14" s="20">
        <v>2131690</v>
      </c>
      <c r="GR14" s="20">
        <v>2131684</v>
      </c>
      <c r="GS14" s="20">
        <v>4571482</v>
      </c>
      <c r="GT14" s="20">
        <v>4571470</v>
      </c>
      <c r="GU14" s="20">
        <v>4138640</v>
      </c>
      <c r="GV14" s="20">
        <v>4138628</v>
      </c>
      <c r="GW14" s="20">
        <v>22</v>
      </c>
      <c r="GX14" s="20">
        <v>344</v>
      </c>
      <c r="GY14" s="20">
        <v>343</v>
      </c>
      <c r="HA14" s="18">
        <v>10</v>
      </c>
      <c r="HB14" s="19" t="str">
        <f t="shared" si="24"/>
        <v>宮古島市</v>
      </c>
      <c r="HC14" s="20">
        <v>0</v>
      </c>
      <c r="HD14" s="20">
        <v>0</v>
      </c>
      <c r="HE14" s="20">
        <v>0</v>
      </c>
      <c r="HF14" s="20">
        <v>0</v>
      </c>
      <c r="HG14" s="20">
        <v>0</v>
      </c>
      <c r="HH14" s="20">
        <v>0</v>
      </c>
      <c r="HI14" s="20">
        <v>0</v>
      </c>
      <c r="HJ14" s="20">
        <v>0</v>
      </c>
      <c r="HK14" s="20">
        <v>0</v>
      </c>
      <c r="HL14" s="20">
        <v>0</v>
      </c>
      <c r="HN14" s="18">
        <v>10</v>
      </c>
      <c r="HO14" s="19" t="str">
        <f t="shared" si="25"/>
        <v>宮古島市</v>
      </c>
      <c r="HP14" s="20">
        <v>0</v>
      </c>
      <c r="HQ14" s="20">
        <v>0</v>
      </c>
      <c r="HR14" s="20">
        <v>0</v>
      </c>
      <c r="HS14" s="20">
        <v>0</v>
      </c>
      <c r="HT14" s="20">
        <v>0</v>
      </c>
      <c r="HU14" s="20">
        <v>0</v>
      </c>
      <c r="HV14" s="20">
        <v>0</v>
      </c>
      <c r="HW14" s="20">
        <v>0</v>
      </c>
      <c r="HX14" s="20">
        <v>0</v>
      </c>
      <c r="HY14" s="20">
        <v>0</v>
      </c>
      <c r="IA14" s="18">
        <v>10</v>
      </c>
      <c r="IB14" s="19" t="str">
        <f t="shared" si="26"/>
        <v>宮古島市</v>
      </c>
      <c r="IC14" s="20">
        <v>0</v>
      </c>
      <c r="ID14" s="20">
        <v>0</v>
      </c>
      <c r="IE14" s="20">
        <v>0</v>
      </c>
      <c r="IF14" s="20">
        <v>0</v>
      </c>
      <c r="IG14" s="20">
        <v>0</v>
      </c>
      <c r="IH14" s="20">
        <v>0</v>
      </c>
      <c r="II14" s="20">
        <v>0</v>
      </c>
      <c r="IJ14" s="20">
        <v>0</v>
      </c>
      <c r="IK14" s="20">
        <v>0</v>
      </c>
      <c r="IL14" s="20">
        <v>0</v>
      </c>
      <c r="IN14" s="17">
        <f t="shared" si="0"/>
        <v>24213688</v>
      </c>
      <c r="IO14" s="7">
        <f t="shared" si="1"/>
        <v>135865880</v>
      </c>
      <c r="IP14" s="7">
        <f t="shared" si="2"/>
        <v>109393455</v>
      </c>
      <c r="IQ14" s="7">
        <f t="shared" si="3"/>
        <v>88511064</v>
      </c>
      <c r="IR14" s="7">
        <f t="shared" si="4"/>
        <v>85692810</v>
      </c>
      <c r="IS14" s="7">
        <f t="shared" si="5"/>
        <v>34717924</v>
      </c>
      <c r="IT14" s="7">
        <f t="shared" si="6"/>
        <v>13263</v>
      </c>
      <c r="IU14" s="7">
        <f t="shared" si="7"/>
        <v>111956</v>
      </c>
      <c r="IV14" s="7">
        <f t="shared" si="8"/>
        <v>85767</v>
      </c>
    </row>
    <row r="15" spans="1:256" s="7" customFormat="1" ht="15" customHeight="1">
      <c r="A15" s="22">
        <v>11</v>
      </c>
      <c r="B15" s="23" t="s">
        <v>64</v>
      </c>
      <c r="C15" s="24">
        <v>188</v>
      </c>
      <c r="D15" s="24">
        <v>59944</v>
      </c>
      <c r="E15" s="24">
        <v>47757</v>
      </c>
      <c r="F15" s="24">
        <v>3120</v>
      </c>
      <c r="G15" s="24">
        <v>2483</v>
      </c>
      <c r="H15" s="24">
        <v>3120</v>
      </c>
      <c r="I15" s="24">
        <v>2483</v>
      </c>
      <c r="J15" s="24">
        <v>2</v>
      </c>
      <c r="K15" s="24">
        <v>156</v>
      </c>
      <c r="L15" s="24">
        <v>131</v>
      </c>
      <c r="M15" s="16"/>
      <c r="N15" s="22">
        <v>11</v>
      </c>
      <c r="O15" s="23" t="str">
        <f t="shared" si="9"/>
        <v>南城市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30"/>
      <c r="AA15" s="18">
        <v>11</v>
      </c>
      <c r="AB15" s="19" t="str">
        <f t="shared" si="10"/>
        <v>南城市</v>
      </c>
      <c r="AC15" s="20">
        <v>285255</v>
      </c>
      <c r="AD15" s="20">
        <v>18235276</v>
      </c>
      <c r="AE15" s="20">
        <v>13862639</v>
      </c>
      <c r="AF15" s="20">
        <v>895459</v>
      </c>
      <c r="AG15" s="20">
        <v>680798</v>
      </c>
      <c r="AH15" s="20">
        <v>895446</v>
      </c>
      <c r="AI15" s="20">
        <v>680784</v>
      </c>
      <c r="AJ15" s="20">
        <v>1321</v>
      </c>
      <c r="AK15" s="20">
        <v>25157</v>
      </c>
      <c r="AL15" s="20">
        <v>18585</v>
      </c>
      <c r="AM15" s="50"/>
      <c r="AN15" s="18">
        <v>11</v>
      </c>
      <c r="AO15" s="19" t="str">
        <f t="shared" si="11"/>
        <v>南城市</v>
      </c>
      <c r="AP15" s="20">
        <v>2558</v>
      </c>
      <c r="AQ15" s="20">
        <v>107697</v>
      </c>
      <c r="AR15" s="20">
        <v>107280</v>
      </c>
      <c r="AS15" s="20">
        <v>606629</v>
      </c>
      <c r="AT15" s="20">
        <v>604893</v>
      </c>
      <c r="AU15" s="20">
        <v>375195</v>
      </c>
      <c r="AV15" s="20">
        <v>374128</v>
      </c>
      <c r="AW15" s="20">
        <v>8</v>
      </c>
      <c r="AX15" s="20">
        <v>238</v>
      </c>
      <c r="AY15" s="20">
        <v>231</v>
      </c>
      <c r="AZ15" s="30"/>
      <c r="BA15" s="18">
        <v>11</v>
      </c>
      <c r="BB15" s="19" t="str">
        <f t="shared" si="12"/>
        <v>南城市</v>
      </c>
      <c r="BC15" s="20"/>
      <c r="BD15" s="20">
        <v>2462164</v>
      </c>
      <c r="BE15" s="20">
        <v>2399978</v>
      </c>
      <c r="BF15" s="20">
        <v>44292074</v>
      </c>
      <c r="BG15" s="20">
        <v>43878381</v>
      </c>
      <c r="BH15" s="20">
        <v>7338687</v>
      </c>
      <c r="BI15" s="20">
        <v>7269973</v>
      </c>
      <c r="BJ15" s="20"/>
      <c r="BK15" s="20">
        <v>14611</v>
      </c>
      <c r="BL15" s="20">
        <v>14061</v>
      </c>
      <c r="BM15" s="30"/>
      <c r="BN15" s="18">
        <v>11</v>
      </c>
      <c r="BO15" s="19" t="str">
        <f t="shared" si="13"/>
        <v>南城市</v>
      </c>
      <c r="BP15" s="20"/>
      <c r="BQ15" s="20">
        <v>1983978</v>
      </c>
      <c r="BR15" s="20">
        <v>1974223</v>
      </c>
      <c r="BS15" s="20">
        <v>31444604</v>
      </c>
      <c r="BT15" s="20">
        <v>31414458</v>
      </c>
      <c r="BU15" s="20">
        <v>10398344</v>
      </c>
      <c r="BV15" s="20">
        <v>10388344</v>
      </c>
      <c r="BW15" s="20"/>
      <c r="BX15" s="20">
        <v>11642</v>
      </c>
      <c r="BY15" s="20">
        <v>11429</v>
      </c>
      <c r="BZ15" s="30"/>
      <c r="CA15" s="18">
        <v>11</v>
      </c>
      <c r="CB15" s="19" t="str">
        <f t="shared" si="14"/>
        <v>南城市</v>
      </c>
      <c r="CC15" s="20"/>
      <c r="CD15" s="20">
        <v>982252</v>
      </c>
      <c r="CE15" s="20">
        <v>980510</v>
      </c>
      <c r="CF15" s="20">
        <v>14711471</v>
      </c>
      <c r="CG15" s="20">
        <v>14707394</v>
      </c>
      <c r="CH15" s="20">
        <v>9480910</v>
      </c>
      <c r="CI15" s="20">
        <v>9478298</v>
      </c>
      <c r="CJ15" s="20"/>
      <c r="CK15" s="20">
        <v>2107</v>
      </c>
      <c r="CL15" s="20">
        <v>2087</v>
      </c>
      <c r="CM15" s="30"/>
      <c r="CN15" s="18">
        <v>11</v>
      </c>
      <c r="CO15" s="19" t="str">
        <f t="shared" si="15"/>
        <v>南城市</v>
      </c>
      <c r="CP15" s="20">
        <v>343559</v>
      </c>
      <c r="CQ15" s="20">
        <v>5428394</v>
      </c>
      <c r="CR15" s="20">
        <v>5354711</v>
      </c>
      <c r="CS15" s="20">
        <v>90448149</v>
      </c>
      <c r="CT15" s="20">
        <v>90000233</v>
      </c>
      <c r="CU15" s="20">
        <v>27217941</v>
      </c>
      <c r="CV15" s="20">
        <v>27136615</v>
      </c>
      <c r="CW15" s="20">
        <v>558</v>
      </c>
      <c r="CX15" s="20">
        <v>28360</v>
      </c>
      <c r="CY15" s="20">
        <v>27577</v>
      </c>
      <c r="CZ15" s="50"/>
      <c r="DA15" s="18">
        <v>11</v>
      </c>
      <c r="DB15" s="19" t="str">
        <f t="shared" si="16"/>
        <v>南城市</v>
      </c>
      <c r="DC15" s="20">
        <v>0</v>
      </c>
      <c r="DD15" s="20"/>
      <c r="DE15" s="20"/>
      <c r="DF15" s="20"/>
      <c r="DG15" s="20"/>
      <c r="DH15" s="20"/>
      <c r="DI15" s="20"/>
      <c r="DJ15" s="20">
        <v>0</v>
      </c>
      <c r="DK15" s="20"/>
      <c r="DL15" s="20"/>
      <c r="DM15" s="16"/>
      <c r="DN15" s="18">
        <v>11</v>
      </c>
      <c r="DO15" s="19" t="str">
        <f t="shared" si="17"/>
        <v>南城市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v>0</v>
      </c>
      <c r="DY15" s="20">
        <v>0</v>
      </c>
      <c r="DZ15" s="16"/>
      <c r="EA15" s="18">
        <v>11</v>
      </c>
      <c r="EB15" s="19" t="str">
        <f t="shared" si="18"/>
        <v>南城市</v>
      </c>
      <c r="EC15" s="20">
        <v>10924</v>
      </c>
      <c r="ED15" s="20">
        <v>3792</v>
      </c>
      <c r="EE15" s="20">
        <v>1276</v>
      </c>
      <c r="EF15" s="20">
        <v>130</v>
      </c>
      <c r="EG15" s="20">
        <v>47</v>
      </c>
      <c r="EH15" s="20">
        <v>130</v>
      </c>
      <c r="EI15" s="20">
        <v>47</v>
      </c>
      <c r="EJ15" s="20">
        <v>95</v>
      </c>
      <c r="EK15" s="20">
        <v>44</v>
      </c>
      <c r="EL15" s="20">
        <v>13</v>
      </c>
      <c r="EM15" s="16"/>
      <c r="EN15" s="18">
        <v>11</v>
      </c>
      <c r="EO15" s="19" t="str">
        <f t="shared" si="19"/>
        <v>南城市</v>
      </c>
      <c r="EP15" s="20">
        <v>0</v>
      </c>
      <c r="EQ15" s="20">
        <v>0</v>
      </c>
      <c r="ER15" s="20">
        <v>0</v>
      </c>
      <c r="ES15" s="20">
        <v>0</v>
      </c>
      <c r="ET15" s="20">
        <v>0</v>
      </c>
      <c r="EU15" s="20">
        <v>0</v>
      </c>
      <c r="EV15" s="20">
        <v>0</v>
      </c>
      <c r="EW15" s="20">
        <v>0</v>
      </c>
      <c r="EX15" s="20">
        <v>0</v>
      </c>
      <c r="EY15" s="20">
        <v>0</v>
      </c>
      <c r="EZ15" s="7">
        <v>0</v>
      </c>
      <c r="FA15" s="18">
        <v>11</v>
      </c>
      <c r="FB15" s="19" t="str">
        <f t="shared" si="20"/>
        <v>南城市</v>
      </c>
      <c r="FC15" s="20">
        <v>0</v>
      </c>
      <c r="FD15" s="20">
        <v>0</v>
      </c>
      <c r="FE15" s="20">
        <v>0</v>
      </c>
      <c r="FF15" s="20">
        <v>0</v>
      </c>
      <c r="FG15" s="20">
        <v>0</v>
      </c>
      <c r="FH15" s="20">
        <v>0</v>
      </c>
      <c r="FI15" s="20">
        <v>0</v>
      </c>
      <c r="FJ15" s="20">
        <v>0</v>
      </c>
      <c r="FK15" s="20">
        <v>0</v>
      </c>
      <c r="FL15" s="20">
        <v>0</v>
      </c>
      <c r="FN15" s="18">
        <v>11</v>
      </c>
      <c r="FO15" s="19" t="str">
        <f t="shared" si="21"/>
        <v>南城市</v>
      </c>
      <c r="FP15" s="20">
        <v>0</v>
      </c>
      <c r="FQ15" s="20">
        <v>0</v>
      </c>
      <c r="FR15" s="20">
        <v>0</v>
      </c>
      <c r="FS15" s="20">
        <v>0</v>
      </c>
      <c r="FT15" s="20">
        <v>0</v>
      </c>
      <c r="FU15" s="20">
        <v>0</v>
      </c>
      <c r="FV15" s="20">
        <v>0</v>
      </c>
      <c r="FW15" s="20">
        <v>0</v>
      </c>
      <c r="FX15" s="20">
        <v>0</v>
      </c>
      <c r="FY15" s="20">
        <v>0</v>
      </c>
      <c r="GA15" s="18">
        <v>11</v>
      </c>
      <c r="GB15" s="19" t="str">
        <f t="shared" si="22"/>
        <v>南城市</v>
      </c>
      <c r="GC15" s="20">
        <v>924281</v>
      </c>
      <c r="GD15" s="20">
        <v>10966362</v>
      </c>
      <c r="GE15" s="20">
        <v>8112848</v>
      </c>
      <c r="GF15" s="20">
        <v>167062</v>
      </c>
      <c r="GG15" s="20">
        <v>122695</v>
      </c>
      <c r="GH15" s="20">
        <v>166792</v>
      </c>
      <c r="GI15" s="20">
        <v>122527</v>
      </c>
      <c r="GJ15" s="20">
        <v>1859</v>
      </c>
      <c r="GK15" s="20">
        <v>13958</v>
      </c>
      <c r="GL15" s="20">
        <v>9851</v>
      </c>
      <c r="GN15" s="18">
        <v>11</v>
      </c>
      <c r="GO15" s="19" t="str">
        <f t="shared" si="23"/>
        <v>南城市</v>
      </c>
      <c r="GP15" s="20">
        <v>35503</v>
      </c>
      <c r="GQ15" s="20">
        <v>1702765</v>
      </c>
      <c r="GR15" s="20">
        <v>1701241</v>
      </c>
      <c r="GS15" s="20">
        <v>2781514</v>
      </c>
      <c r="GT15" s="20">
        <v>2779638</v>
      </c>
      <c r="GU15" s="20">
        <v>2395793</v>
      </c>
      <c r="GV15" s="20">
        <v>2394169</v>
      </c>
      <c r="GW15" s="20">
        <v>19</v>
      </c>
      <c r="GX15" s="20">
        <v>1445</v>
      </c>
      <c r="GY15" s="20">
        <v>1435</v>
      </c>
      <c r="HA15" s="18">
        <v>11</v>
      </c>
      <c r="HB15" s="19" t="str">
        <f t="shared" si="24"/>
        <v>南城市</v>
      </c>
      <c r="HC15" s="20">
        <v>4136</v>
      </c>
      <c r="HD15" s="20">
        <v>0</v>
      </c>
      <c r="HE15" s="20">
        <v>0</v>
      </c>
      <c r="HF15" s="20">
        <v>0</v>
      </c>
      <c r="HG15" s="20">
        <v>0</v>
      </c>
      <c r="HH15" s="20">
        <v>0</v>
      </c>
      <c r="HI15" s="20">
        <v>0</v>
      </c>
      <c r="HJ15" s="20">
        <v>6</v>
      </c>
      <c r="HK15" s="20">
        <v>0</v>
      </c>
      <c r="HL15" s="20">
        <v>0</v>
      </c>
      <c r="HN15" s="18">
        <v>11</v>
      </c>
      <c r="HO15" s="19" t="str">
        <f t="shared" si="25"/>
        <v>南城市</v>
      </c>
      <c r="HP15" s="20">
        <v>0</v>
      </c>
      <c r="HQ15" s="20">
        <v>0</v>
      </c>
      <c r="HR15" s="20">
        <v>0</v>
      </c>
      <c r="HS15" s="20">
        <v>0</v>
      </c>
      <c r="HT15" s="20">
        <v>0</v>
      </c>
      <c r="HU15" s="20">
        <v>0</v>
      </c>
      <c r="HV15" s="20">
        <v>0</v>
      </c>
      <c r="HW15" s="20">
        <v>0</v>
      </c>
      <c r="HX15" s="20">
        <v>0</v>
      </c>
      <c r="HY15" s="20">
        <v>0</v>
      </c>
      <c r="IA15" s="18">
        <v>11</v>
      </c>
      <c r="IB15" s="19" t="str">
        <f t="shared" si="26"/>
        <v>南城市</v>
      </c>
      <c r="IC15" s="20">
        <v>0</v>
      </c>
      <c r="ID15" s="20">
        <v>0</v>
      </c>
      <c r="IE15" s="20">
        <v>0</v>
      </c>
      <c r="IF15" s="20">
        <v>0</v>
      </c>
      <c r="IG15" s="20">
        <v>0</v>
      </c>
      <c r="IH15" s="20">
        <v>0</v>
      </c>
      <c r="II15" s="20">
        <v>0</v>
      </c>
      <c r="IJ15" s="20">
        <v>0</v>
      </c>
      <c r="IK15" s="20">
        <v>0</v>
      </c>
      <c r="IL15" s="20">
        <v>0</v>
      </c>
      <c r="IN15" s="17">
        <f t="shared" si="0"/>
        <v>1606404</v>
      </c>
      <c r="IO15" s="7">
        <f t="shared" si="1"/>
        <v>36504230</v>
      </c>
      <c r="IP15" s="7">
        <f t="shared" si="2"/>
        <v>29187752</v>
      </c>
      <c r="IQ15" s="7">
        <f t="shared" si="3"/>
        <v>94902063</v>
      </c>
      <c r="IR15" s="7">
        <f t="shared" si="4"/>
        <v>94190787</v>
      </c>
      <c r="IS15" s="7">
        <f t="shared" si="5"/>
        <v>30710753</v>
      </c>
      <c r="IT15" s="7">
        <f t="shared" si="6"/>
        <v>3868</v>
      </c>
      <c r="IU15" s="7">
        <f t="shared" si="7"/>
        <v>69358</v>
      </c>
      <c r="IV15" s="7">
        <f t="shared" si="8"/>
        <v>57823</v>
      </c>
    </row>
    <row r="16" spans="1:256" s="7" customFormat="1" ht="15" customHeight="1">
      <c r="A16" s="35"/>
      <c r="B16" s="36" t="s">
        <v>117</v>
      </c>
      <c r="C16" s="34">
        <f>SUM(C5:C15)</f>
        <v>260470</v>
      </c>
      <c r="D16" s="34">
        <f aca="true" t="shared" si="27" ref="D16:L16">SUM(D5:D15)</f>
        <v>6312519</v>
      </c>
      <c r="E16" s="34">
        <f t="shared" si="27"/>
        <v>5395887</v>
      </c>
      <c r="F16" s="34">
        <f t="shared" si="27"/>
        <v>256851</v>
      </c>
      <c r="G16" s="34">
        <f t="shared" si="27"/>
        <v>219093</v>
      </c>
      <c r="H16" s="34">
        <f t="shared" si="27"/>
        <v>256851</v>
      </c>
      <c r="I16" s="34">
        <f t="shared" si="27"/>
        <v>219093</v>
      </c>
      <c r="J16" s="34">
        <f t="shared" si="27"/>
        <v>551</v>
      </c>
      <c r="K16" s="34">
        <f t="shared" si="27"/>
        <v>5286</v>
      </c>
      <c r="L16" s="34">
        <f t="shared" si="27"/>
        <v>4240</v>
      </c>
      <c r="M16" s="16"/>
      <c r="N16" s="35"/>
      <c r="O16" s="36" t="s">
        <v>117</v>
      </c>
      <c r="P16" s="34">
        <f aca="true" t="shared" si="28" ref="P16:Y16">SUM(P5:P15)</f>
        <v>6334</v>
      </c>
      <c r="Q16" s="34">
        <f t="shared" si="28"/>
        <v>230936</v>
      </c>
      <c r="R16" s="34">
        <f t="shared" si="28"/>
        <v>230236</v>
      </c>
      <c r="S16" s="34">
        <f t="shared" si="28"/>
        <v>1803929</v>
      </c>
      <c r="T16" s="34">
        <f t="shared" si="28"/>
        <v>1800361</v>
      </c>
      <c r="U16" s="34">
        <f t="shared" si="28"/>
        <v>573996</v>
      </c>
      <c r="V16" s="34">
        <f t="shared" si="28"/>
        <v>572840</v>
      </c>
      <c r="W16" s="34">
        <f t="shared" si="28"/>
        <v>37</v>
      </c>
      <c r="X16" s="34">
        <f t="shared" si="28"/>
        <v>494</v>
      </c>
      <c r="Y16" s="34">
        <f t="shared" si="28"/>
        <v>489</v>
      </c>
      <c r="Z16" s="30"/>
      <c r="AA16" s="35"/>
      <c r="AB16" s="36" t="s">
        <v>117</v>
      </c>
      <c r="AC16" s="34">
        <f aca="true" t="shared" si="29" ref="AC16:AL16">SUM(AC5:AC15)</f>
        <v>9736218</v>
      </c>
      <c r="AD16" s="34">
        <f t="shared" si="29"/>
        <v>253195834</v>
      </c>
      <c r="AE16" s="34">
        <f t="shared" si="29"/>
        <v>205444666</v>
      </c>
      <c r="AF16" s="34">
        <f t="shared" si="29"/>
        <v>8947406</v>
      </c>
      <c r="AG16" s="34">
        <f t="shared" si="29"/>
        <v>7303138</v>
      </c>
      <c r="AH16" s="34">
        <f t="shared" si="29"/>
        <v>8944089</v>
      </c>
      <c r="AI16" s="34">
        <f t="shared" si="29"/>
        <v>7300599</v>
      </c>
      <c r="AJ16" s="34">
        <f t="shared" si="29"/>
        <v>14699</v>
      </c>
      <c r="AK16" s="34">
        <f t="shared" si="29"/>
        <v>192366</v>
      </c>
      <c r="AL16" s="34">
        <f t="shared" si="29"/>
        <v>138770</v>
      </c>
      <c r="AM16" s="50"/>
      <c r="AN16" s="35"/>
      <c r="AO16" s="36" t="s">
        <v>117</v>
      </c>
      <c r="AP16" s="34">
        <f aca="true" t="shared" si="30" ref="AP16:AY16">SUM(AP5:AP15)</f>
        <v>85998</v>
      </c>
      <c r="AQ16" s="34">
        <f t="shared" si="30"/>
        <v>2390249</v>
      </c>
      <c r="AR16" s="34">
        <f t="shared" si="30"/>
        <v>2339086</v>
      </c>
      <c r="AS16" s="34">
        <f t="shared" si="30"/>
        <v>32515741</v>
      </c>
      <c r="AT16" s="34">
        <f t="shared" si="30"/>
        <v>32119981</v>
      </c>
      <c r="AU16" s="34">
        <f t="shared" si="30"/>
        <v>8941320</v>
      </c>
      <c r="AV16" s="34">
        <f t="shared" si="30"/>
        <v>8914753</v>
      </c>
      <c r="AW16" s="34">
        <f t="shared" si="30"/>
        <v>272</v>
      </c>
      <c r="AX16" s="34">
        <f t="shared" si="30"/>
        <v>5514</v>
      </c>
      <c r="AY16" s="34">
        <f t="shared" si="30"/>
        <v>5248</v>
      </c>
      <c r="AZ16" s="30"/>
      <c r="BA16" s="35"/>
      <c r="BB16" s="36" t="s">
        <v>117</v>
      </c>
      <c r="BC16" s="34">
        <f aca="true" t="shared" si="31" ref="BC16:BL16">SUM(BC5:BC15)</f>
        <v>0</v>
      </c>
      <c r="BD16" s="34">
        <f t="shared" si="31"/>
        <v>49468204</v>
      </c>
      <c r="BE16" s="34">
        <f t="shared" si="31"/>
        <v>48590069</v>
      </c>
      <c r="BF16" s="34">
        <f t="shared" si="31"/>
        <v>1982191675</v>
      </c>
      <c r="BG16" s="34">
        <f t="shared" si="31"/>
        <v>1976761229</v>
      </c>
      <c r="BH16" s="34">
        <f t="shared" si="31"/>
        <v>326569617</v>
      </c>
      <c r="BI16" s="34">
        <f t="shared" si="31"/>
        <v>325689497</v>
      </c>
      <c r="BJ16" s="34">
        <f t="shared" si="31"/>
        <v>0</v>
      </c>
      <c r="BK16" s="34">
        <f t="shared" si="31"/>
        <v>252757</v>
      </c>
      <c r="BL16" s="34">
        <f t="shared" si="31"/>
        <v>244443</v>
      </c>
      <c r="BM16" s="30"/>
      <c r="BN16" s="35"/>
      <c r="BO16" s="36" t="s">
        <v>117</v>
      </c>
      <c r="BP16" s="34">
        <f aca="true" t="shared" si="32" ref="BP16:BY16">SUM(BP5:BP15)</f>
        <v>0</v>
      </c>
      <c r="BQ16" s="34">
        <f t="shared" si="32"/>
        <v>19869131</v>
      </c>
      <c r="BR16" s="34">
        <f t="shared" si="32"/>
        <v>19679594</v>
      </c>
      <c r="BS16" s="34">
        <f t="shared" si="32"/>
        <v>462921982</v>
      </c>
      <c r="BT16" s="34">
        <f t="shared" si="32"/>
        <v>462241774</v>
      </c>
      <c r="BU16" s="34">
        <f t="shared" si="32"/>
        <v>151885733</v>
      </c>
      <c r="BV16" s="34">
        <f t="shared" si="32"/>
        <v>151666138</v>
      </c>
      <c r="BW16" s="34">
        <f t="shared" si="32"/>
        <v>0</v>
      </c>
      <c r="BX16" s="34">
        <f t="shared" si="32"/>
        <v>127594</v>
      </c>
      <c r="BY16" s="34">
        <f t="shared" si="32"/>
        <v>124320</v>
      </c>
      <c r="BZ16" s="30"/>
      <c r="CA16" s="35"/>
      <c r="CB16" s="36" t="s">
        <v>117</v>
      </c>
      <c r="CC16" s="34">
        <f aca="true" t="shared" si="33" ref="CC16:CL16">SUM(CC5:CC15)</f>
        <v>0</v>
      </c>
      <c r="CD16" s="34">
        <f t="shared" si="33"/>
        <v>30831795</v>
      </c>
      <c r="CE16" s="34">
        <f t="shared" si="33"/>
        <v>30807091</v>
      </c>
      <c r="CF16" s="34">
        <f t="shared" si="33"/>
        <v>1045294401</v>
      </c>
      <c r="CG16" s="34">
        <f t="shared" si="33"/>
        <v>1045105808</v>
      </c>
      <c r="CH16" s="34">
        <f t="shared" si="33"/>
        <v>665426521</v>
      </c>
      <c r="CI16" s="34">
        <f t="shared" si="33"/>
        <v>665363131</v>
      </c>
      <c r="CJ16" s="34">
        <f t="shared" si="33"/>
        <v>0</v>
      </c>
      <c r="CK16" s="34">
        <f t="shared" si="33"/>
        <v>61450</v>
      </c>
      <c r="CL16" s="34">
        <f t="shared" si="33"/>
        <v>60956</v>
      </c>
      <c r="CM16" s="30"/>
      <c r="CN16" s="35"/>
      <c r="CO16" s="36" t="s">
        <v>117</v>
      </c>
      <c r="CP16" s="34">
        <f aca="true" t="shared" si="34" ref="CP16:CY16">SUM(CP5:CP15)</f>
        <v>11576353</v>
      </c>
      <c r="CQ16" s="34">
        <f t="shared" si="34"/>
        <v>100169130</v>
      </c>
      <c r="CR16" s="34">
        <f t="shared" si="34"/>
        <v>99076754</v>
      </c>
      <c r="CS16" s="34">
        <f t="shared" si="34"/>
        <v>3490408058</v>
      </c>
      <c r="CT16" s="34">
        <f t="shared" si="34"/>
        <v>3484108811</v>
      </c>
      <c r="CU16" s="34">
        <f t="shared" si="34"/>
        <v>1143881871</v>
      </c>
      <c r="CV16" s="34">
        <f t="shared" si="34"/>
        <v>1142718766</v>
      </c>
      <c r="CW16" s="34">
        <f t="shared" si="34"/>
        <v>16701</v>
      </c>
      <c r="CX16" s="34">
        <f t="shared" si="34"/>
        <v>441801</v>
      </c>
      <c r="CY16" s="34">
        <f t="shared" si="34"/>
        <v>429719</v>
      </c>
      <c r="CZ16" s="50"/>
      <c r="DA16" s="35"/>
      <c r="DB16" s="36" t="s">
        <v>117</v>
      </c>
      <c r="DC16" s="34">
        <f aca="true" t="shared" si="35" ref="DC16:DL16">SUM(DC5:DC15)</f>
        <v>0</v>
      </c>
      <c r="DD16" s="34">
        <f t="shared" si="35"/>
        <v>0</v>
      </c>
      <c r="DE16" s="34">
        <f t="shared" si="35"/>
        <v>0</v>
      </c>
      <c r="DF16" s="34">
        <f t="shared" si="35"/>
        <v>0</v>
      </c>
      <c r="DG16" s="34">
        <f t="shared" si="35"/>
        <v>0</v>
      </c>
      <c r="DH16" s="34">
        <f t="shared" si="35"/>
        <v>0</v>
      </c>
      <c r="DI16" s="34">
        <f t="shared" si="35"/>
        <v>0</v>
      </c>
      <c r="DJ16" s="34">
        <f t="shared" si="35"/>
        <v>0</v>
      </c>
      <c r="DK16" s="34">
        <f t="shared" si="35"/>
        <v>0</v>
      </c>
      <c r="DL16" s="34">
        <f t="shared" si="35"/>
        <v>0</v>
      </c>
      <c r="DM16" s="16"/>
      <c r="DN16" s="35"/>
      <c r="DO16" s="36" t="s">
        <v>117</v>
      </c>
      <c r="DP16" s="34">
        <f aca="true" t="shared" si="36" ref="DP16:DY16">SUM(DP5:DP15)</f>
        <v>0</v>
      </c>
      <c r="DQ16" s="34">
        <f t="shared" si="36"/>
        <v>0</v>
      </c>
      <c r="DR16" s="34">
        <f t="shared" si="36"/>
        <v>0</v>
      </c>
      <c r="DS16" s="34">
        <f t="shared" si="36"/>
        <v>0</v>
      </c>
      <c r="DT16" s="34">
        <f t="shared" si="36"/>
        <v>0</v>
      </c>
      <c r="DU16" s="34">
        <f t="shared" si="36"/>
        <v>0</v>
      </c>
      <c r="DV16" s="34">
        <f t="shared" si="36"/>
        <v>0</v>
      </c>
      <c r="DW16" s="34">
        <f t="shared" si="36"/>
        <v>0</v>
      </c>
      <c r="DX16" s="34">
        <f t="shared" si="36"/>
        <v>0</v>
      </c>
      <c r="DY16" s="34">
        <f t="shared" si="36"/>
        <v>0</v>
      </c>
      <c r="DZ16" s="16"/>
      <c r="EA16" s="35"/>
      <c r="EB16" s="36" t="s">
        <v>117</v>
      </c>
      <c r="EC16" s="34">
        <f aca="true" t="shared" si="37" ref="EC16:EL16">SUM(EC5:EC15)</f>
        <v>1256083</v>
      </c>
      <c r="ED16" s="34">
        <f t="shared" si="37"/>
        <v>374274</v>
      </c>
      <c r="EE16" s="34">
        <f t="shared" si="37"/>
        <v>333522</v>
      </c>
      <c r="EF16" s="34">
        <f t="shared" si="37"/>
        <v>91833</v>
      </c>
      <c r="EG16" s="34">
        <f t="shared" si="37"/>
        <v>90943</v>
      </c>
      <c r="EH16" s="34">
        <f t="shared" si="37"/>
        <v>58742</v>
      </c>
      <c r="EI16" s="34">
        <f t="shared" si="37"/>
        <v>57852</v>
      </c>
      <c r="EJ16" s="34">
        <f t="shared" si="37"/>
        <v>1126</v>
      </c>
      <c r="EK16" s="34">
        <f t="shared" si="37"/>
        <v>345</v>
      </c>
      <c r="EL16" s="34">
        <f t="shared" si="37"/>
        <v>261</v>
      </c>
      <c r="EM16" s="16"/>
      <c r="EN16" s="35"/>
      <c r="EO16" s="36" t="s">
        <v>117</v>
      </c>
      <c r="EP16" s="34">
        <f aca="true" t="shared" si="38" ref="EP16:EY16">SUM(EP5:EP15)</f>
        <v>89677321</v>
      </c>
      <c r="EQ16" s="34">
        <f t="shared" si="38"/>
        <v>29417850</v>
      </c>
      <c r="ER16" s="34">
        <f t="shared" si="38"/>
        <v>20789723</v>
      </c>
      <c r="ES16" s="34">
        <f t="shared" si="38"/>
        <v>161492</v>
      </c>
      <c r="ET16" s="34">
        <f t="shared" si="38"/>
        <v>121026</v>
      </c>
      <c r="EU16" s="34">
        <f t="shared" si="38"/>
        <v>161492</v>
      </c>
      <c r="EV16" s="34">
        <f t="shared" si="38"/>
        <v>121026</v>
      </c>
      <c r="EW16" s="34">
        <f t="shared" si="38"/>
        <v>1423</v>
      </c>
      <c r="EX16" s="34">
        <f t="shared" si="38"/>
        <v>6281</v>
      </c>
      <c r="EY16" s="34">
        <f t="shared" si="38"/>
        <v>3686</v>
      </c>
      <c r="FA16" s="35"/>
      <c r="FB16" s="36" t="s">
        <v>117</v>
      </c>
      <c r="FC16" s="34">
        <f aca="true" t="shared" si="39" ref="FC16:FL16">SUM(FC5:FC15)</f>
        <v>12705</v>
      </c>
      <c r="FD16" s="34">
        <f t="shared" si="39"/>
        <v>61442</v>
      </c>
      <c r="FE16" s="34">
        <f t="shared" si="39"/>
        <v>49279</v>
      </c>
      <c r="FF16" s="34">
        <f t="shared" si="39"/>
        <v>208323</v>
      </c>
      <c r="FG16" s="34">
        <f t="shared" si="39"/>
        <v>207188</v>
      </c>
      <c r="FH16" s="34">
        <f t="shared" si="39"/>
        <v>133109</v>
      </c>
      <c r="FI16" s="34">
        <f t="shared" si="39"/>
        <v>132358</v>
      </c>
      <c r="FJ16" s="34">
        <f t="shared" si="39"/>
        <v>41</v>
      </c>
      <c r="FK16" s="34">
        <f t="shared" si="39"/>
        <v>104</v>
      </c>
      <c r="FL16" s="34">
        <f t="shared" si="39"/>
        <v>70</v>
      </c>
      <c r="FN16" s="35"/>
      <c r="FO16" s="36" t="s">
        <v>117</v>
      </c>
      <c r="FP16" s="34">
        <f aca="true" t="shared" si="40" ref="FP16:FY16">SUM(FP5:FP15)</f>
        <v>24436431</v>
      </c>
      <c r="FQ16" s="34">
        <f t="shared" si="40"/>
        <v>3370424</v>
      </c>
      <c r="FR16" s="34">
        <f t="shared" si="40"/>
        <v>3241543</v>
      </c>
      <c r="FS16" s="34">
        <f t="shared" si="40"/>
        <v>66920</v>
      </c>
      <c r="FT16" s="34">
        <f t="shared" si="40"/>
        <v>65165</v>
      </c>
      <c r="FU16" s="34">
        <f t="shared" si="40"/>
        <v>66920</v>
      </c>
      <c r="FV16" s="34">
        <f t="shared" si="40"/>
        <v>65165</v>
      </c>
      <c r="FW16" s="34">
        <f t="shared" si="40"/>
        <v>500</v>
      </c>
      <c r="FX16" s="34">
        <f t="shared" si="40"/>
        <v>656</v>
      </c>
      <c r="FY16" s="34">
        <f t="shared" si="40"/>
        <v>592</v>
      </c>
      <c r="GA16" s="35"/>
      <c r="GB16" s="36" t="s">
        <v>117</v>
      </c>
      <c r="GC16" s="34">
        <f aca="true" t="shared" si="41" ref="GC16:GL16">SUM(GC5:GC15)</f>
        <v>92926761</v>
      </c>
      <c r="GD16" s="34">
        <f t="shared" si="41"/>
        <v>85811601</v>
      </c>
      <c r="GE16" s="34">
        <f t="shared" si="41"/>
        <v>66529725</v>
      </c>
      <c r="GF16" s="34">
        <f t="shared" si="41"/>
        <v>7452355</v>
      </c>
      <c r="GG16" s="34">
        <f t="shared" si="41"/>
        <v>7121700</v>
      </c>
      <c r="GH16" s="34">
        <f t="shared" si="41"/>
        <v>5114932</v>
      </c>
      <c r="GI16" s="34">
        <f t="shared" si="41"/>
        <v>4805271</v>
      </c>
      <c r="GJ16" s="34">
        <f t="shared" si="41"/>
        <v>15585</v>
      </c>
      <c r="GK16" s="34">
        <f t="shared" si="41"/>
        <v>73455</v>
      </c>
      <c r="GL16" s="34">
        <f t="shared" si="41"/>
        <v>50364</v>
      </c>
      <c r="GN16" s="35"/>
      <c r="GO16" s="36" t="s">
        <v>117</v>
      </c>
      <c r="GP16" s="34">
        <f aca="true" t="shared" si="42" ref="GP16:GY16">SUM(GP5:GP15)</f>
        <v>4058922</v>
      </c>
      <c r="GQ16" s="34">
        <f t="shared" si="42"/>
        <v>6836440</v>
      </c>
      <c r="GR16" s="34">
        <f t="shared" si="42"/>
        <v>6833305</v>
      </c>
      <c r="GS16" s="34">
        <f t="shared" si="42"/>
        <v>15618936</v>
      </c>
      <c r="GT16" s="34">
        <f t="shared" si="42"/>
        <v>15614968</v>
      </c>
      <c r="GU16" s="34">
        <f t="shared" si="42"/>
        <v>13149365</v>
      </c>
      <c r="GV16" s="34">
        <f t="shared" si="42"/>
        <v>13145719</v>
      </c>
      <c r="GW16" s="34">
        <f t="shared" si="42"/>
        <v>207</v>
      </c>
      <c r="GX16" s="34">
        <f t="shared" si="42"/>
        <v>2877</v>
      </c>
      <c r="GY16" s="34">
        <f t="shared" si="42"/>
        <v>2851</v>
      </c>
      <c r="HA16" s="35"/>
      <c r="HB16" s="36" t="s">
        <v>117</v>
      </c>
      <c r="HC16" s="34">
        <f aca="true" t="shared" si="43" ref="HC16:HL16">SUM(HC5:HC15)</f>
        <v>4136</v>
      </c>
      <c r="HD16" s="34">
        <f t="shared" si="43"/>
        <v>0</v>
      </c>
      <c r="HE16" s="34">
        <f t="shared" si="43"/>
        <v>0</v>
      </c>
      <c r="HF16" s="34">
        <f t="shared" si="43"/>
        <v>0</v>
      </c>
      <c r="HG16" s="34">
        <f t="shared" si="43"/>
        <v>0</v>
      </c>
      <c r="HH16" s="34">
        <f t="shared" si="43"/>
        <v>0</v>
      </c>
      <c r="HI16" s="34">
        <f t="shared" si="43"/>
        <v>0</v>
      </c>
      <c r="HJ16" s="34">
        <f t="shared" si="43"/>
        <v>6</v>
      </c>
      <c r="HK16" s="34">
        <f t="shared" si="43"/>
        <v>0</v>
      </c>
      <c r="HL16" s="34">
        <f t="shared" si="43"/>
        <v>0</v>
      </c>
      <c r="HN16" s="35"/>
      <c r="HO16" s="36" t="s">
        <v>117</v>
      </c>
      <c r="HP16" s="34">
        <f aca="true" t="shared" si="44" ref="HP16:HY16">SUM(HP5:HP15)</f>
        <v>0</v>
      </c>
      <c r="HQ16" s="34">
        <f t="shared" si="44"/>
        <v>31971</v>
      </c>
      <c r="HR16" s="34">
        <f t="shared" si="44"/>
        <v>31971</v>
      </c>
      <c r="HS16" s="34">
        <f t="shared" si="44"/>
        <v>437779</v>
      </c>
      <c r="HT16" s="34">
        <f t="shared" si="44"/>
        <v>437779</v>
      </c>
      <c r="HU16" s="34">
        <f t="shared" si="44"/>
        <v>262705</v>
      </c>
      <c r="HV16" s="34">
        <f t="shared" si="44"/>
        <v>262705</v>
      </c>
      <c r="HW16" s="34">
        <f t="shared" si="44"/>
        <v>0</v>
      </c>
      <c r="HX16" s="34">
        <f t="shared" si="44"/>
        <v>21</v>
      </c>
      <c r="HY16" s="34">
        <f t="shared" si="44"/>
        <v>21</v>
      </c>
      <c r="IA16" s="35"/>
      <c r="IB16" s="36" t="s">
        <v>117</v>
      </c>
      <c r="IC16" s="34">
        <f aca="true" t="shared" si="45" ref="IC16:IL16">SUM(IC5:IC15)</f>
        <v>0</v>
      </c>
      <c r="ID16" s="34">
        <f t="shared" si="45"/>
        <v>0</v>
      </c>
      <c r="IE16" s="34">
        <f t="shared" si="45"/>
        <v>0</v>
      </c>
      <c r="IF16" s="34">
        <f t="shared" si="45"/>
        <v>0</v>
      </c>
      <c r="IG16" s="34">
        <f t="shared" si="45"/>
        <v>0</v>
      </c>
      <c r="IH16" s="34">
        <f t="shared" si="45"/>
        <v>0</v>
      </c>
      <c r="II16" s="34">
        <f t="shared" si="45"/>
        <v>0</v>
      </c>
      <c r="IJ16" s="34">
        <f t="shared" si="45"/>
        <v>0</v>
      </c>
      <c r="IK16" s="34">
        <f t="shared" si="45"/>
        <v>0</v>
      </c>
      <c r="IL16" s="34">
        <f t="shared" si="45"/>
        <v>0</v>
      </c>
      <c r="IN16" s="17">
        <f>SUM(C16,P16,AC16,AP16,CP16,DC16,DP16,EC16,EP16,FC16,FP16,GC16,GP16,HC16,HP16,IC16)</f>
        <v>234037732</v>
      </c>
      <c r="IO16" s="7">
        <f>SUM(D16,Q16,AD16,AQ16,CQ16,DD16,DQ16,ED16,EQ16,FD16,FQ16,GD16,GQ16,HD16,HQ16,ID16)</f>
        <v>488202670</v>
      </c>
      <c r="IP16" s="7">
        <f>SUM(E16,R16,AE16,AR16,CR16,DE16,DR16,EE16,ER16,FE16,FR16,GE16,GR16,HE16,HR16,IE16)</f>
        <v>410295697</v>
      </c>
      <c r="IQ16" s="7">
        <f>SUM(F16,S16,AF16,AS16,CS16,DF16,DS16,EF16,ES16,FF16,FS16,GF16,GS16,HF16,HS16,IF16)</f>
        <v>3557969623</v>
      </c>
      <c r="IR16" s="7">
        <f>SUM(G16,T16,AG16,AT16,CT16,DG16,DT16,EG16,ET16,FG16,FT16,GG16,GT16,HG16,HT16,IG16)</f>
        <v>3549210153</v>
      </c>
      <c r="IS16" s="7">
        <f>SUM(I16,V16,AI16,AV16,CV16,DI16,DV16,EI16,EV16,FI16,FV16,GI16,GV16,HI16,HV16,II16)</f>
        <v>1178316147</v>
      </c>
      <c r="IT16" s="7">
        <f>SUM(J16,W16,AJ16,AW16,CW16,DJ16,DW16,EJ16,EW16,FJ16,FW16,GJ16,GW16,HJ16,HW16,IJ16)</f>
        <v>51148</v>
      </c>
      <c r="IU16" s="7">
        <f>SUM(K16,X16,AK16,AX16,CX16,DK16,DX16,EK16,EX16,FK16,FX16,GK16,GX16,HK16,HX16,IK16)</f>
        <v>729200</v>
      </c>
      <c r="IV16" s="7">
        <f>SUM(L16,Y16,AL16,AY16,CY16,DL16,DY16,EL16,EY16,FL16,FY16,GL16,GY16,HL16,HY16,IL16)</f>
        <v>636311</v>
      </c>
    </row>
    <row r="17" spans="1:256" s="7" customFormat="1" ht="15" customHeight="1">
      <c r="A17" s="25">
        <v>12</v>
      </c>
      <c r="B17" s="26" t="s">
        <v>65</v>
      </c>
      <c r="C17" s="27">
        <v>0</v>
      </c>
      <c r="D17" s="27">
        <v>17949</v>
      </c>
      <c r="E17" s="27">
        <v>13637</v>
      </c>
      <c r="F17" s="27">
        <v>762</v>
      </c>
      <c r="G17" s="27">
        <v>580</v>
      </c>
      <c r="H17" s="27">
        <v>762</v>
      </c>
      <c r="I17" s="27">
        <v>580</v>
      </c>
      <c r="J17" s="27">
        <v>0</v>
      </c>
      <c r="K17" s="27">
        <v>25</v>
      </c>
      <c r="L17" s="27">
        <v>17</v>
      </c>
      <c r="M17" s="16"/>
      <c r="N17" s="25">
        <v>12</v>
      </c>
      <c r="O17" s="26" t="str">
        <f t="shared" si="9"/>
        <v>国 頭 村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30"/>
      <c r="AA17" s="18">
        <v>12</v>
      </c>
      <c r="AB17" s="19" t="str">
        <f t="shared" si="10"/>
        <v>国 頭 村</v>
      </c>
      <c r="AC17" s="20">
        <v>41842</v>
      </c>
      <c r="AD17" s="20">
        <v>8826777</v>
      </c>
      <c r="AE17" s="20">
        <v>6023978</v>
      </c>
      <c r="AF17" s="20">
        <v>288706</v>
      </c>
      <c r="AG17" s="20">
        <v>196836</v>
      </c>
      <c r="AH17" s="20">
        <v>283684</v>
      </c>
      <c r="AI17" s="20">
        <v>191934</v>
      </c>
      <c r="AJ17" s="20">
        <v>139</v>
      </c>
      <c r="AK17" s="20">
        <v>11629</v>
      </c>
      <c r="AL17" s="20">
        <v>4782</v>
      </c>
      <c r="AM17" s="50"/>
      <c r="AN17" s="18">
        <v>12</v>
      </c>
      <c r="AO17" s="19" t="str">
        <f t="shared" si="11"/>
        <v>国 頭 村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30"/>
      <c r="BA17" s="18">
        <v>12</v>
      </c>
      <c r="BB17" s="19" t="str">
        <f t="shared" si="12"/>
        <v>国 頭 村</v>
      </c>
      <c r="BC17" s="20"/>
      <c r="BD17" s="20">
        <v>439231</v>
      </c>
      <c r="BE17" s="20">
        <v>300672</v>
      </c>
      <c r="BF17" s="20">
        <v>2474400</v>
      </c>
      <c r="BG17" s="20">
        <v>2110981</v>
      </c>
      <c r="BH17" s="20">
        <v>402105</v>
      </c>
      <c r="BI17" s="20">
        <v>342274</v>
      </c>
      <c r="BJ17" s="20"/>
      <c r="BK17" s="20">
        <v>2413</v>
      </c>
      <c r="BL17" s="20">
        <v>1560</v>
      </c>
      <c r="BM17" s="30"/>
      <c r="BN17" s="18">
        <v>12</v>
      </c>
      <c r="BO17" s="19" t="str">
        <f t="shared" si="13"/>
        <v>国 頭 村</v>
      </c>
      <c r="BP17" s="20"/>
      <c r="BQ17" s="20">
        <v>329389</v>
      </c>
      <c r="BR17" s="20">
        <v>286665</v>
      </c>
      <c r="BS17" s="20">
        <v>1913278</v>
      </c>
      <c r="BT17" s="20">
        <v>1831200</v>
      </c>
      <c r="BU17" s="20">
        <v>616702</v>
      </c>
      <c r="BV17" s="20">
        <v>589893</v>
      </c>
      <c r="BW17" s="20"/>
      <c r="BX17" s="20">
        <v>1840</v>
      </c>
      <c r="BY17" s="20">
        <v>1397</v>
      </c>
      <c r="BZ17" s="30"/>
      <c r="CA17" s="18">
        <v>12</v>
      </c>
      <c r="CB17" s="19" t="str">
        <f t="shared" si="14"/>
        <v>国 頭 村</v>
      </c>
      <c r="CC17" s="20"/>
      <c r="CD17" s="20">
        <v>166598</v>
      </c>
      <c r="CE17" s="20">
        <v>159067</v>
      </c>
      <c r="CF17" s="20">
        <v>954376</v>
      </c>
      <c r="CG17" s="20">
        <v>941110</v>
      </c>
      <c r="CH17" s="20">
        <v>592273</v>
      </c>
      <c r="CI17" s="20">
        <v>584174</v>
      </c>
      <c r="CJ17" s="20"/>
      <c r="CK17" s="20">
        <v>594</v>
      </c>
      <c r="CL17" s="20">
        <v>532</v>
      </c>
      <c r="CM17" s="30"/>
      <c r="CN17" s="18">
        <v>12</v>
      </c>
      <c r="CO17" s="19" t="str">
        <f t="shared" si="15"/>
        <v>国 頭 村</v>
      </c>
      <c r="CP17" s="20">
        <v>74036</v>
      </c>
      <c r="CQ17" s="20">
        <v>935218</v>
      </c>
      <c r="CR17" s="20">
        <v>746404</v>
      </c>
      <c r="CS17" s="20">
        <v>5342054</v>
      </c>
      <c r="CT17" s="20">
        <v>4883291</v>
      </c>
      <c r="CU17" s="20">
        <v>1611080</v>
      </c>
      <c r="CV17" s="20">
        <v>1516341</v>
      </c>
      <c r="CW17" s="20">
        <v>193</v>
      </c>
      <c r="CX17" s="20">
        <v>4847</v>
      </c>
      <c r="CY17" s="20">
        <v>3489</v>
      </c>
      <c r="CZ17" s="50"/>
      <c r="DA17" s="18">
        <v>12</v>
      </c>
      <c r="DB17" s="19" t="str">
        <f t="shared" si="16"/>
        <v>国 頭 村</v>
      </c>
      <c r="DC17" s="20">
        <v>0</v>
      </c>
      <c r="DD17" s="20"/>
      <c r="DE17" s="20"/>
      <c r="DF17" s="20"/>
      <c r="DG17" s="20"/>
      <c r="DH17" s="20"/>
      <c r="DI17" s="20"/>
      <c r="DJ17" s="20">
        <v>0</v>
      </c>
      <c r="DK17" s="20"/>
      <c r="DL17" s="20"/>
      <c r="DM17" s="16"/>
      <c r="DN17" s="18">
        <v>12</v>
      </c>
      <c r="DO17" s="19" t="str">
        <f t="shared" si="17"/>
        <v>国 頭 村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  <c r="DV17" s="20">
        <v>0</v>
      </c>
      <c r="DW17" s="20">
        <v>0</v>
      </c>
      <c r="DX17" s="20">
        <v>0</v>
      </c>
      <c r="DY17" s="20">
        <v>0</v>
      </c>
      <c r="DZ17" s="16"/>
      <c r="EA17" s="18">
        <v>12</v>
      </c>
      <c r="EB17" s="19" t="str">
        <f t="shared" si="18"/>
        <v>国 頭 村</v>
      </c>
      <c r="EC17" s="20">
        <v>12677</v>
      </c>
      <c r="ED17" s="20">
        <v>10953</v>
      </c>
      <c r="EE17" s="20">
        <v>6839</v>
      </c>
      <c r="EF17" s="20">
        <v>338</v>
      </c>
      <c r="EG17" s="20">
        <v>223</v>
      </c>
      <c r="EH17" s="20">
        <v>338</v>
      </c>
      <c r="EI17" s="20">
        <v>223</v>
      </c>
      <c r="EJ17" s="20">
        <v>44</v>
      </c>
      <c r="EK17" s="20">
        <v>55</v>
      </c>
      <c r="EL17" s="20">
        <v>34</v>
      </c>
      <c r="EM17" s="16"/>
      <c r="EN17" s="18">
        <v>12</v>
      </c>
      <c r="EO17" s="19" t="str">
        <f t="shared" si="19"/>
        <v>国 頭 村</v>
      </c>
      <c r="EP17" s="20">
        <v>134768421</v>
      </c>
      <c r="EQ17" s="20">
        <v>19462732</v>
      </c>
      <c r="ER17" s="20">
        <v>15240173</v>
      </c>
      <c r="ES17" s="20">
        <v>180196</v>
      </c>
      <c r="ET17" s="20">
        <v>142401</v>
      </c>
      <c r="EU17" s="20">
        <v>180105</v>
      </c>
      <c r="EV17" s="20">
        <v>142331</v>
      </c>
      <c r="EW17" s="20">
        <v>878</v>
      </c>
      <c r="EX17" s="20">
        <v>3791</v>
      </c>
      <c r="EY17" s="20">
        <v>1627</v>
      </c>
      <c r="FA17" s="18">
        <v>12</v>
      </c>
      <c r="FB17" s="19" t="str">
        <f t="shared" si="20"/>
        <v>国 頭 村</v>
      </c>
      <c r="FC17" s="20">
        <v>0</v>
      </c>
      <c r="FD17" s="20">
        <v>0</v>
      </c>
      <c r="FE17" s="20">
        <v>0</v>
      </c>
      <c r="FF17" s="20">
        <v>0</v>
      </c>
      <c r="FG17" s="20">
        <v>0</v>
      </c>
      <c r="FH17" s="20">
        <v>0</v>
      </c>
      <c r="FI17" s="20">
        <v>0</v>
      </c>
      <c r="FJ17" s="20">
        <v>0</v>
      </c>
      <c r="FK17" s="20">
        <v>0</v>
      </c>
      <c r="FL17" s="20">
        <v>0</v>
      </c>
      <c r="FN17" s="18">
        <v>12</v>
      </c>
      <c r="FO17" s="19" t="str">
        <f t="shared" si="21"/>
        <v>国 頭 村</v>
      </c>
      <c r="FP17" s="20">
        <v>16787</v>
      </c>
      <c r="FQ17" s="20">
        <v>2340647</v>
      </c>
      <c r="FR17" s="20">
        <v>2297491</v>
      </c>
      <c r="FS17" s="20">
        <v>15627</v>
      </c>
      <c r="FT17" s="20">
        <v>15348</v>
      </c>
      <c r="FU17" s="20">
        <v>15627</v>
      </c>
      <c r="FV17" s="20">
        <v>15348</v>
      </c>
      <c r="FW17" s="20">
        <v>22</v>
      </c>
      <c r="FX17" s="20">
        <v>122</v>
      </c>
      <c r="FY17" s="20">
        <v>117</v>
      </c>
      <c r="GA17" s="18">
        <v>12</v>
      </c>
      <c r="GB17" s="19" t="str">
        <f t="shared" si="22"/>
        <v>国 頭 村</v>
      </c>
      <c r="GC17" s="20">
        <v>4676775</v>
      </c>
      <c r="GD17" s="20">
        <v>15355504</v>
      </c>
      <c r="GE17" s="20">
        <v>10656295</v>
      </c>
      <c r="GF17" s="20">
        <v>131892</v>
      </c>
      <c r="GG17" s="20">
        <v>93150</v>
      </c>
      <c r="GH17" s="20">
        <v>131889</v>
      </c>
      <c r="GI17" s="20">
        <v>93150</v>
      </c>
      <c r="GJ17" s="20">
        <v>790</v>
      </c>
      <c r="GK17" s="20">
        <v>7744</v>
      </c>
      <c r="GL17" s="20">
        <v>2763</v>
      </c>
      <c r="GN17" s="18">
        <v>12</v>
      </c>
      <c r="GO17" s="19" t="str">
        <f t="shared" si="23"/>
        <v>国 頭 村</v>
      </c>
      <c r="GP17" s="20">
        <v>0</v>
      </c>
      <c r="GQ17" s="20">
        <v>0</v>
      </c>
      <c r="GR17" s="20">
        <v>0</v>
      </c>
      <c r="GS17" s="20">
        <v>0</v>
      </c>
      <c r="GT17" s="20">
        <v>0</v>
      </c>
      <c r="GU17" s="20">
        <v>0</v>
      </c>
      <c r="GV17" s="20">
        <v>0</v>
      </c>
      <c r="GW17" s="20">
        <v>0</v>
      </c>
      <c r="GX17" s="20">
        <v>0</v>
      </c>
      <c r="GY17" s="20">
        <v>0</v>
      </c>
      <c r="HA17" s="18">
        <v>12</v>
      </c>
      <c r="HB17" s="19" t="str">
        <f t="shared" si="24"/>
        <v>国 頭 村</v>
      </c>
      <c r="HC17" s="20">
        <v>0</v>
      </c>
      <c r="HD17" s="20">
        <v>0</v>
      </c>
      <c r="HE17" s="20">
        <v>0</v>
      </c>
      <c r="HF17" s="20">
        <v>0</v>
      </c>
      <c r="HG17" s="20">
        <v>0</v>
      </c>
      <c r="HH17" s="20">
        <v>0</v>
      </c>
      <c r="HI17" s="20">
        <v>0</v>
      </c>
      <c r="HJ17" s="20">
        <v>0</v>
      </c>
      <c r="HK17" s="20">
        <v>0</v>
      </c>
      <c r="HL17" s="20">
        <v>0</v>
      </c>
      <c r="HN17" s="18">
        <v>12</v>
      </c>
      <c r="HO17" s="19" t="str">
        <f t="shared" si="25"/>
        <v>国 頭 村</v>
      </c>
      <c r="HP17" s="20">
        <v>0</v>
      </c>
      <c r="HQ17" s="20">
        <v>0</v>
      </c>
      <c r="HR17" s="20">
        <v>0</v>
      </c>
      <c r="HS17" s="20">
        <v>0</v>
      </c>
      <c r="HT17" s="20">
        <v>0</v>
      </c>
      <c r="HU17" s="20">
        <v>0</v>
      </c>
      <c r="HV17" s="20">
        <v>0</v>
      </c>
      <c r="HW17" s="20">
        <v>0</v>
      </c>
      <c r="HX17" s="20">
        <v>0</v>
      </c>
      <c r="HY17" s="20">
        <v>0</v>
      </c>
      <c r="IA17" s="18">
        <v>12</v>
      </c>
      <c r="IB17" s="19" t="str">
        <f t="shared" si="26"/>
        <v>国 頭 村</v>
      </c>
      <c r="IC17" s="20">
        <v>0</v>
      </c>
      <c r="ID17" s="20">
        <v>0</v>
      </c>
      <c r="IE17" s="20">
        <v>0</v>
      </c>
      <c r="IF17" s="20">
        <v>0</v>
      </c>
      <c r="IG17" s="20">
        <v>0</v>
      </c>
      <c r="IH17" s="20">
        <v>0</v>
      </c>
      <c r="II17" s="20">
        <v>0</v>
      </c>
      <c r="IJ17" s="20">
        <v>0</v>
      </c>
      <c r="IK17" s="20">
        <v>0</v>
      </c>
      <c r="IL17" s="20">
        <v>0</v>
      </c>
      <c r="IN17" s="17">
        <f t="shared" si="0"/>
        <v>139590538</v>
      </c>
      <c r="IO17" s="7">
        <f t="shared" si="1"/>
        <v>46949780</v>
      </c>
      <c r="IP17" s="7">
        <f t="shared" si="2"/>
        <v>34984817</v>
      </c>
      <c r="IQ17" s="7">
        <f t="shared" si="3"/>
        <v>5959575</v>
      </c>
      <c r="IR17" s="7">
        <f t="shared" si="4"/>
        <v>5331829</v>
      </c>
      <c r="IS17" s="7">
        <f t="shared" si="5"/>
        <v>1959907</v>
      </c>
      <c r="IT17" s="7">
        <f t="shared" si="6"/>
        <v>2066</v>
      </c>
      <c r="IU17" s="7">
        <f t="shared" si="7"/>
        <v>28213</v>
      </c>
      <c r="IV17" s="7">
        <f t="shared" si="8"/>
        <v>12829</v>
      </c>
    </row>
    <row r="18" spans="1:256" s="7" customFormat="1" ht="15" customHeight="1">
      <c r="A18" s="18">
        <v>13</v>
      </c>
      <c r="B18" s="19" t="s">
        <v>66</v>
      </c>
      <c r="C18" s="20">
        <v>14179</v>
      </c>
      <c r="D18" s="20">
        <v>689771</v>
      </c>
      <c r="E18" s="20">
        <v>420342</v>
      </c>
      <c r="F18" s="20">
        <v>34678</v>
      </c>
      <c r="G18" s="20">
        <v>21418</v>
      </c>
      <c r="H18" s="20">
        <v>34677</v>
      </c>
      <c r="I18" s="20">
        <v>21418</v>
      </c>
      <c r="J18" s="20">
        <v>108</v>
      </c>
      <c r="K18" s="20">
        <v>1805</v>
      </c>
      <c r="L18" s="20">
        <v>983</v>
      </c>
      <c r="M18" s="16"/>
      <c r="N18" s="18">
        <v>13</v>
      </c>
      <c r="O18" s="19" t="str">
        <f t="shared" si="9"/>
        <v>大宜味村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30"/>
      <c r="AA18" s="18">
        <v>13</v>
      </c>
      <c r="AB18" s="19" t="str">
        <f t="shared" si="10"/>
        <v>大宜味村</v>
      </c>
      <c r="AC18" s="20">
        <v>186483</v>
      </c>
      <c r="AD18" s="20">
        <v>5402492</v>
      </c>
      <c r="AE18" s="20">
        <v>3760900</v>
      </c>
      <c r="AF18" s="20">
        <v>163812</v>
      </c>
      <c r="AG18" s="20">
        <v>115044</v>
      </c>
      <c r="AH18" s="20">
        <v>163738</v>
      </c>
      <c r="AI18" s="20">
        <v>115008</v>
      </c>
      <c r="AJ18" s="20">
        <v>662</v>
      </c>
      <c r="AK18" s="20">
        <v>8076</v>
      </c>
      <c r="AL18" s="20">
        <v>4428</v>
      </c>
      <c r="AM18" s="50"/>
      <c r="AN18" s="18">
        <v>13</v>
      </c>
      <c r="AO18" s="19" t="str">
        <f t="shared" si="11"/>
        <v>大宜味村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30"/>
      <c r="BA18" s="18">
        <v>13</v>
      </c>
      <c r="BB18" s="19" t="str">
        <f t="shared" si="12"/>
        <v>大宜味村</v>
      </c>
      <c r="BC18" s="20"/>
      <c r="BD18" s="20">
        <v>322208</v>
      </c>
      <c r="BE18" s="20">
        <v>226796</v>
      </c>
      <c r="BF18" s="20">
        <v>1451006</v>
      </c>
      <c r="BG18" s="20">
        <v>1036937</v>
      </c>
      <c r="BH18" s="20">
        <v>241294</v>
      </c>
      <c r="BI18" s="20">
        <v>172485</v>
      </c>
      <c r="BJ18" s="20"/>
      <c r="BK18" s="20">
        <v>1801</v>
      </c>
      <c r="BL18" s="20">
        <v>1221</v>
      </c>
      <c r="BM18" s="30"/>
      <c r="BN18" s="18">
        <v>13</v>
      </c>
      <c r="BO18" s="19" t="str">
        <f t="shared" si="13"/>
        <v>大宜味村</v>
      </c>
      <c r="BP18" s="20"/>
      <c r="BQ18" s="20">
        <v>214210</v>
      </c>
      <c r="BR18" s="20">
        <v>197768</v>
      </c>
      <c r="BS18" s="20">
        <v>837965</v>
      </c>
      <c r="BT18" s="20">
        <v>786574</v>
      </c>
      <c r="BU18" s="20">
        <v>278032</v>
      </c>
      <c r="BV18" s="20">
        <v>261016</v>
      </c>
      <c r="BW18" s="20"/>
      <c r="BX18" s="20">
        <v>1280</v>
      </c>
      <c r="BY18" s="20">
        <v>1034</v>
      </c>
      <c r="BZ18" s="30"/>
      <c r="CA18" s="18">
        <v>13</v>
      </c>
      <c r="CB18" s="19" t="str">
        <f t="shared" si="14"/>
        <v>大宜味村</v>
      </c>
      <c r="CC18" s="20"/>
      <c r="CD18" s="20">
        <v>56660</v>
      </c>
      <c r="CE18" s="20">
        <v>56150</v>
      </c>
      <c r="CF18" s="20">
        <v>213816</v>
      </c>
      <c r="CG18" s="20">
        <v>212198</v>
      </c>
      <c r="CH18" s="20">
        <v>134568</v>
      </c>
      <c r="CI18" s="20">
        <v>133537</v>
      </c>
      <c r="CJ18" s="20"/>
      <c r="CK18" s="20">
        <v>188</v>
      </c>
      <c r="CL18" s="20">
        <v>180</v>
      </c>
      <c r="CM18" s="30"/>
      <c r="CN18" s="18">
        <v>13</v>
      </c>
      <c r="CO18" s="19" t="str">
        <f t="shared" si="15"/>
        <v>大宜味村</v>
      </c>
      <c r="CP18" s="20">
        <v>26627</v>
      </c>
      <c r="CQ18" s="20">
        <v>593078</v>
      </c>
      <c r="CR18" s="20">
        <v>480714</v>
      </c>
      <c r="CS18" s="20">
        <v>2502787</v>
      </c>
      <c r="CT18" s="20">
        <v>2035709</v>
      </c>
      <c r="CU18" s="20">
        <v>653894</v>
      </c>
      <c r="CV18" s="20">
        <v>567038</v>
      </c>
      <c r="CW18" s="20">
        <v>55</v>
      </c>
      <c r="CX18" s="20">
        <v>3269</v>
      </c>
      <c r="CY18" s="20">
        <v>2435</v>
      </c>
      <c r="CZ18" s="50"/>
      <c r="DA18" s="18">
        <v>13</v>
      </c>
      <c r="DB18" s="19" t="str">
        <f t="shared" si="16"/>
        <v>大宜味村</v>
      </c>
      <c r="DC18" s="20">
        <v>0</v>
      </c>
      <c r="DD18" s="20"/>
      <c r="DE18" s="20"/>
      <c r="DF18" s="20"/>
      <c r="DG18" s="20"/>
      <c r="DH18" s="20"/>
      <c r="DI18" s="20"/>
      <c r="DJ18" s="20">
        <v>0</v>
      </c>
      <c r="DK18" s="20"/>
      <c r="DL18" s="20"/>
      <c r="DM18" s="16"/>
      <c r="DN18" s="18">
        <v>13</v>
      </c>
      <c r="DO18" s="19" t="str">
        <f t="shared" si="17"/>
        <v>大宜味村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  <c r="DV18" s="20">
        <v>0</v>
      </c>
      <c r="DW18" s="20">
        <v>0</v>
      </c>
      <c r="DX18" s="20">
        <v>0</v>
      </c>
      <c r="DY18" s="20">
        <v>0</v>
      </c>
      <c r="DZ18" s="16"/>
      <c r="EA18" s="18">
        <v>13</v>
      </c>
      <c r="EB18" s="19" t="str">
        <f t="shared" si="18"/>
        <v>大宜味村</v>
      </c>
      <c r="EC18" s="20">
        <v>8302</v>
      </c>
      <c r="ED18" s="20">
        <v>13279</v>
      </c>
      <c r="EE18" s="20">
        <v>3097</v>
      </c>
      <c r="EF18" s="20">
        <v>195</v>
      </c>
      <c r="EG18" s="20">
        <v>49</v>
      </c>
      <c r="EH18" s="20">
        <v>195</v>
      </c>
      <c r="EI18" s="20">
        <v>49</v>
      </c>
      <c r="EJ18" s="20">
        <v>1</v>
      </c>
      <c r="EK18" s="20">
        <v>23</v>
      </c>
      <c r="EL18" s="20">
        <v>7</v>
      </c>
      <c r="EM18" s="16"/>
      <c r="EN18" s="18">
        <v>13</v>
      </c>
      <c r="EO18" s="19" t="str">
        <f t="shared" si="19"/>
        <v>大宜味村</v>
      </c>
      <c r="EP18" s="20">
        <v>11171727</v>
      </c>
      <c r="EQ18" s="20">
        <v>15053269</v>
      </c>
      <c r="ER18" s="20">
        <v>12274413</v>
      </c>
      <c r="ES18" s="20">
        <v>204722</v>
      </c>
      <c r="ET18" s="20">
        <v>168581</v>
      </c>
      <c r="EU18" s="20">
        <v>204720</v>
      </c>
      <c r="EV18" s="20">
        <v>168578</v>
      </c>
      <c r="EW18" s="20">
        <v>874</v>
      </c>
      <c r="EX18" s="20">
        <v>3731</v>
      </c>
      <c r="EY18" s="20">
        <v>2410</v>
      </c>
      <c r="FA18" s="18">
        <v>13</v>
      </c>
      <c r="FB18" s="19" t="str">
        <f t="shared" si="20"/>
        <v>大宜味村</v>
      </c>
      <c r="FC18" s="20">
        <v>0</v>
      </c>
      <c r="FD18" s="20">
        <v>0</v>
      </c>
      <c r="FE18" s="20">
        <v>0</v>
      </c>
      <c r="FF18" s="20">
        <v>0</v>
      </c>
      <c r="FG18" s="20">
        <v>0</v>
      </c>
      <c r="FH18" s="20">
        <v>0</v>
      </c>
      <c r="FI18" s="20">
        <v>0</v>
      </c>
      <c r="FJ18" s="20">
        <v>0</v>
      </c>
      <c r="FK18" s="20">
        <v>0</v>
      </c>
      <c r="FL18" s="20">
        <v>0</v>
      </c>
      <c r="FN18" s="18">
        <v>13</v>
      </c>
      <c r="FO18" s="19" t="str">
        <f t="shared" si="21"/>
        <v>大宜味村</v>
      </c>
      <c r="FP18" s="20">
        <v>20</v>
      </c>
      <c r="FQ18" s="20">
        <v>277829</v>
      </c>
      <c r="FR18" s="20">
        <v>277829</v>
      </c>
      <c r="FS18" s="20">
        <v>6903</v>
      </c>
      <c r="FT18" s="20">
        <v>6903</v>
      </c>
      <c r="FU18" s="20">
        <v>6903</v>
      </c>
      <c r="FV18" s="20">
        <v>6903</v>
      </c>
      <c r="FW18" s="20">
        <v>2</v>
      </c>
      <c r="FX18" s="20">
        <v>23</v>
      </c>
      <c r="FY18" s="20">
        <v>23</v>
      </c>
      <c r="GA18" s="18">
        <v>13</v>
      </c>
      <c r="GB18" s="19" t="str">
        <f t="shared" si="22"/>
        <v>大宜味村</v>
      </c>
      <c r="GC18" s="20">
        <v>473546</v>
      </c>
      <c r="GD18" s="20">
        <v>8417463</v>
      </c>
      <c r="GE18" s="20">
        <v>5313031</v>
      </c>
      <c r="GF18" s="20">
        <v>105990</v>
      </c>
      <c r="GG18" s="20">
        <v>67200</v>
      </c>
      <c r="GH18" s="20">
        <v>105990</v>
      </c>
      <c r="GI18" s="20">
        <v>67200</v>
      </c>
      <c r="GJ18" s="20">
        <v>572</v>
      </c>
      <c r="GK18" s="20">
        <v>7313</v>
      </c>
      <c r="GL18" s="20">
        <v>3921</v>
      </c>
      <c r="GN18" s="18">
        <v>13</v>
      </c>
      <c r="GO18" s="19" t="str">
        <f t="shared" si="23"/>
        <v>大宜味村</v>
      </c>
      <c r="GP18" s="20">
        <v>0</v>
      </c>
      <c r="GQ18" s="20">
        <v>0</v>
      </c>
      <c r="GR18" s="20">
        <v>0</v>
      </c>
      <c r="GS18" s="20">
        <v>0</v>
      </c>
      <c r="GT18" s="20">
        <v>0</v>
      </c>
      <c r="GU18" s="20">
        <v>0</v>
      </c>
      <c r="GV18" s="20">
        <v>0</v>
      </c>
      <c r="GW18" s="20">
        <v>0</v>
      </c>
      <c r="GX18" s="20">
        <v>0</v>
      </c>
      <c r="GY18" s="20">
        <v>0</v>
      </c>
      <c r="HA18" s="18">
        <v>13</v>
      </c>
      <c r="HB18" s="19" t="str">
        <f t="shared" si="24"/>
        <v>大宜味村</v>
      </c>
      <c r="HC18" s="20">
        <v>0</v>
      </c>
      <c r="HD18" s="20">
        <v>0</v>
      </c>
      <c r="HE18" s="20">
        <v>0</v>
      </c>
      <c r="HF18" s="20">
        <v>0</v>
      </c>
      <c r="HG18" s="20">
        <v>0</v>
      </c>
      <c r="HH18" s="20">
        <v>0</v>
      </c>
      <c r="HI18" s="20">
        <v>0</v>
      </c>
      <c r="HJ18" s="20">
        <v>0</v>
      </c>
      <c r="HK18" s="20">
        <v>0</v>
      </c>
      <c r="HL18" s="20">
        <v>0</v>
      </c>
      <c r="HN18" s="18">
        <v>13</v>
      </c>
      <c r="HO18" s="19" t="str">
        <f t="shared" si="25"/>
        <v>大宜味村</v>
      </c>
      <c r="HP18" s="20">
        <v>0</v>
      </c>
      <c r="HQ18" s="20">
        <v>0</v>
      </c>
      <c r="HR18" s="20">
        <v>0</v>
      </c>
      <c r="HS18" s="20">
        <v>0</v>
      </c>
      <c r="HT18" s="20">
        <v>0</v>
      </c>
      <c r="HU18" s="20">
        <v>0</v>
      </c>
      <c r="HV18" s="20">
        <v>0</v>
      </c>
      <c r="HW18" s="20">
        <v>0</v>
      </c>
      <c r="HX18" s="20">
        <v>0</v>
      </c>
      <c r="HY18" s="20">
        <v>0</v>
      </c>
      <c r="IA18" s="18">
        <v>13</v>
      </c>
      <c r="IB18" s="19" t="str">
        <f t="shared" si="26"/>
        <v>大宜味村</v>
      </c>
      <c r="IC18" s="20">
        <v>0</v>
      </c>
      <c r="ID18" s="20">
        <v>0</v>
      </c>
      <c r="IE18" s="20">
        <v>0</v>
      </c>
      <c r="IF18" s="20">
        <v>0</v>
      </c>
      <c r="IG18" s="20">
        <v>0</v>
      </c>
      <c r="IH18" s="20">
        <v>0</v>
      </c>
      <c r="II18" s="20">
        <v>0</v>
      </c>
      <c r="IJ18" s="20">
        <v>0</v>
      </c>
      <c r="IK18" s="20">
        <v>0</v>
      </c>
      <c r="IL18" s="20">
        <v>0</v>
      </c>
      <c r="IN18" s="17">
        <f t="shared" si="0"/>
        <v>11880884</v>
      </c>
      <c r="IO18" s="7">
        <f t="shared" si="1"/>
        <v>30447181</v>
      </c>
      <c r="IP18" s="7">
        <f t="shared" si="2"/>
        <v>22530326</v>
      </c>
      <c r="IQ18" s="7">
        <f t="shared" si="3"/>
        <v>3019087</v>
      </c>
      <c r="IR18" s="7">
        <f t="shared" si="4"/>
        <v>2414904</v>
      </c>
      <c r="IS18" s="7">
        <f t="shared" si="5"/>
        <v>946194</v>
      </c>
      <c r="IT18" s="7">
        <f t="shared" si="6"/>
        <v>2274</v>
      </c>
      <c r="IU18" s="7">
        <f t="shared" si="7"/>
        <v>24240</v>
      </c>
      <c r="IV18" s="7">
        <f t="shared" si="8"/>
        <v>14207</v>
      </c>
    </row>
    <row r="19" spans="1:256" s="7" customFormat="1" ht="15" customHeight="1">
      <c r="A19" s="18">
        <v>14</v>
      </c>
      <c r="B19" s="19" t="s">
        <v>67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16"/>
      <c r="N19" s="18">
        <v>14</v>
      </c>
      <c r="O19" s="19" t="str">
        <f t="shared" si="9"/>
        <v>東    村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30"/>
      <c r="AA19" s="18">
        <v>14</v>
      </c>
      <c r="AB19" s="19" t="str">
        <f t="shared" si="10"/>
        <v>東    村</v>
      </c>
      <c r="AC19" s="20">
        <v>596562</v>
      </c>
      <c r="AD19" s="20">
        <v>8058107</v>
      </c>
      <c r="AE19" s="20">
        <v>6861456</v>
      </c>
      <c r="AF19" s="20">
        <v>266158</v>
      </c>
      <c r="AG19" s="20">
        <v>226987</v>
      </c>
      <c r="AH19" s="20">
        <v>266151</v>
      </c>
      <c r="AI19" s="20">
        <v>226981</v>
      </c>
      <c r="AJ19" s="20">
        <v>223</v>
      </c>
      <c r="AK19" s="20">
        <v>3190</v>
      </c>
      <c r="AL19" s="20">
        <v>2182</v>
      </c>
      <c r="AM19" s="50"/>
      <c r="AN19" s="18">
        <v>14</v>
      </c>
      <c r="AO19" s="19" t="str">
        <f t="shared" si="11"/>
        <v>東    村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30"/>
      <c r="BA19" s="18">
        <v>14</v>
      </c>
      <c r="BB19" s="19" t="str">
        <f t="shared" si="12"/>
        <v>東    村</v>
      </c>
      <c r="BC19" s="20"/>
      <c r="BD19" s="20">
        <v>157878</v>
      </c>
      <c r="BE19" s="20">
        <v>108547</v>
      </c>
      <c r="BF19" s="20">
        <v>384874</v>
      </c>
      <c r="BG19" s="20">
        <v>266425</v>
      </c>
      <c r="BH19" s="20">
        <v>63905</v>
      </c>
      <c r="BI19" s="20">
        <v>44266</v>
      </c>
      <c r="BJ19" s="20"/>
      <c r="BK19" s="20">
        <v>933</v>
      </c>
      <c r="BL19" s="20">
        <v>628</v>
      </c>
      <c r="BM19" s="30"/>
      <c r="BN19" s="18">
        <v>14</v>
      </c>
      <c r="BO19" s="19" t="str">
        <f t="shared" si="13"/>
        <v>東    村</v>
      </c>
      <c r="BP19" s="20"/>
      <c r="BQ19" s="20">
        <v>156705</v>
      </c>
      <c r="BR19" s="20">
        <v>136011</v>
      </c>
      <c r="BS19" s="20">
        <v>356001</v>
      </c>
      <c r="BT19" s="20">
        <v>314480</v>
      </c>
      <c r="BU19" s="20">
        <v>118126</v>
      </c>
      <c r="BV19" s="20">
        <v>104458</v>
      </c>
      <c r="BW19" s="20"/>
      <c r="BX19" s="20">
        <v>665</v>
      </c>
      <c r="BY19" s="20">
        <v>492</v>
      </c>
      <c r="BZ19" s="30"/>
      <c r="CA19" s="18">
        <v>14</v>
      </c>
      <c r="CB19" s="19" t="str">
        <f t="shared" si="14"/>
        <v>東    村</v>
      </c>
      <c r="CC19" s="20"/>
      <c r="CD19" s="20">
        <v>42462</v>
      </c>
      <c r="CE19" s="20">
        <v>42014</v>
      </c>
      <c r="CF19" s="20">
        <v>103633</v>
      </c>
      <c r="CG19" s="20">
        <v>102784</v>
      </c>
      <c r="CH19" s="20">
        <v>64470</v>
      </c>
      <c r="CI19" s="20">
        <v>63905</v>
      </c>
      <c r="CJ19" s="20"/>
      <c r="CK19" s="20">
        <v>70</v>
      </c>
      <c r="CL19" s="20">
        <v>66</v>
      </c>
      <c r="CM19" s="30"/>
      <c r="CN19" s="18">
        <v>14</v>
      </c>
      <c r="CO19" s="19" t="str">
        <f t="shared" si="15"/>
        <v>東    村</v>
      </c>
      <c r="CP19" s="20">
        <v>115785</v>
      </c>
      <c r="CQ19" s="20">
        <v>357045</v>
      </c>
      <c r="CR19" s="20">
        <v>286572</v>
      </c>
      <c r="CS19" s="20">
        <v>844508</v>
      </c>
      <c r="CT19" s="20">
        <v>683689</v>
      </c>
      <c r="CU19" s="20">
        <v>246501</v>
      </c>
      <c r="CV19" s="20">
        <v>212629</v>
      </c>
      <c r="CW19" s="20">
        <v>107</v>
      </c>
      <c r="CX19" s="20">
        <v>1668</v>
      </c>
      <c r="CY19" s="20">
        <v>1186</v>
      </c>
      <c r="CZ19" s="50"/>
      <c r="DA19" s="18">
        <v>14</v>
      </c>
      <c r="DB19" s="19" t="str">
        <f t="shared" si="16"/>
        <v>東    村</v>
      </c>
      <c r="DC19" s="20">
        <v>0</v>
      </c>
      <c r="DD19" s="20"/>
      <c r="DE19" s="20"/>
      <c r="DF19" s="20"/>
      <c r="DG19" s="20"/>
      <c r="DH19" s="20"/>
      <c r="DI19" s="20"/>
      <c r="DJ19" s="20">
        <v>0</v>
      </c>
      <c r="DK19" s="20"/>
      <c r="DL19" s="20"/>
      <c r="DM19" s="16"/>
      <c r="DN19" s="18">
        <v>14</v>
      </c>
      <c r="DO19" s="19" t="str">
        <f t="shared" si="17"/>
        <v>東    村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  <c r="DV19" s="20">
        <v>0</v>
      </c>
      <c r="DW19" s="20">
        <v>0</v>
      </c>
      <c r="DX19" s="20">
        <v>0</v>
      </c>
      <c r="DY19" s="20">
        <v>0</v>
      </c>
      <c r="DZ19" s="16"/>
      <c r="EA19" s="18">
        <v>14</v>
      </c>
      <c r="EB19" s="19" t="str">
        <f t="shared" si="18"/>
        <v>東    村</v>
      </c>
      <c r="EC19" s="20">
        <v>413</v>
      </c>
      <c r="ED19" s="20">
        <v>2238</v>
      </c>
      <c r="EE19" s="20">
        <v>28</v>
      </c>
      <c r="EF19" s="20">
        <v>16</v>
      </c>
      <c r="EG19" s="20">
        <v>0</v>
      </c>
      <c r="EH19" s="20">
        <v>16</v>
      </c>
      <c r="EI19" s="20">
        <v>0</v>
      </c>
      <c r="EJ19" s="20">
        <v>3</v>
      </c>
      <c r="EK19" s="20">
        <v>7</v>
      </c>
      <c r="EL19" s="20">
        <v>1</v>
      </c>
      <c r="EM19" s="16"/>
      <c r="EN19" s="18">
        <v>14</v>
      </c>
      <c r="EO19" s="19" t="str">
        <f t="shared" si="19"/>
        <v>東    村</v>
      </c>
      <c r="EP19" s="20">
        <v>6555455</v>
      </c>
      <c r="EQ19" s="20">
        <v>3185558</v>
      </c>
      <c r="ER19" s="20">
        <v>2636990</v>
      </c>
      <c r="ES19" s="20">
        <v>30913</v>
      </c>
      <c r="ET19" s="20">
        <v>26021</v>
      </c>
      <c r="EU19" s="20">
        <v>30913</v>
      </c>
      <c r="EV19" s="20">
        <v>26021</v>
      </c>
      <c r="EW19" s="20">
        <v>370</v>
      </c>
      <c r="EX19" s="20">
        <v>259</v>
      </c>
      <c r="EY19" s="20">
        <v>113</v>
      </c>
      <c r="FA19" s="18">
        <v>14</v>
      </c>
      <c r="FB19" s="19" t="str">
        <f t="shared" si="20"/>
        <v>東    村</v>
      </c>
      <c r="FC19" s="20">
        <v>0</v>
      </c>
      <c r="FD19" s="20">
        <v>0</v>
      </c>
      <c r="FE19" s="20">
        <v>0</v>
      </c>
      <c r="FF19" s="20">
        <v>0</v>
      </c>
      <c r="FG19" s="20">
        <v>0</v>
      </c>
      <c r="FH19" s="20">
        <v>0</v>
      </c>
      <c r="FI19" s="20">
        <v>0</v>
      </c>
      <c r="FJ19" s="20">
        <v>0</v>
      </c>
      <c r="FK19" s="20">
        <v>0</v>
      </c>
      <c r="FL19" s="20">
        <v>0</v>
      </c>
      <c r="FN19" s="18">
        <v>14</v>
      </c>
      <c r="FO19" s="19" t="str">
        <f t="shared" si="21"/>
        <v>東    村</v>
      </c>
      <c r="FP19" s="20">
        <v>0</v>
      </c>
      <c r="FQ19" s="20">
        <v>0</v>
      </c>
      <c r="FR19" s="20">
        <v>0</v>
      </c>
      <c r="FS19" s="20">
        <v>0</v>
      </c>
      <c r="FT19" s="20">
        <v>0</v>
      </c>
      <c r="FU19" s="20">
        <v>0</v>
      </c>
      <c r="FV19" s="20">
        <v>0</v>
      </c>
      <c r="FW19" s="20">
        <v>0</v>
      </c>
      <c r="FX19" s="20">
        <v>0</v>
      </c>
      <c r="FY19" s="20">
        <v>0</v>
      </c>
      <c r="GA19" s="18">
        <v>14</v>
      </c>
      <c r="GB19" s="19" t="str">
        <f t="shared" si="22"/>
        <v>東    村</v>
      </c>
      <c r="GC19" s="20">
        <v>7565355</v>
      </c>
      <c r="GD19" s="20">
        <v>7859705</v>
      </c>
      <c r="GE19" s="20">
        <v>5569313</v>
      </c>
      <c r="GF19" s="20">
        <v>68003</v>
      </c>
      <c r="GG19" s="20">
        <v>48137</v>
      </c>
      <c r="GH19" s="20">
        <v>68000</v>
      </c>
      <c r="GI19" s="20">
        <v>48137</v>
      </c>
      <c r="GJ19" s="20">
        <v>437</v>
      </c>
      <c r="GK19" s="20">
        <v>2740</v>
      </c>
      <c r="GL19" s="20">
        <v>1351</v>
      </c>
      <c r="GN19" s="18">
        <v>14</v>
      </c>
      <c r="GO19" s="19" t="str">
        <f t="shared" si="23"/>
        <v>東    村</v>
      </c>
      <c r="GP19" s="20">
        <v>0</v>
      </c>
      <c r="GQ19" s="20">
        <v>0</v>
      </c>
      <c r="GR19" s="20">
        <v>0</v>
      </c>
      <c r="GS19" s="20">
        <v>0</v>
      </c>
      <c r="GT19" s="20">
        <v>0</v>
      </c>
      <c r="GU19" s="20">
        <v>0</v>
      </c>
      <c r="GV19" s="20">
        <v>0</v>
      </c>
      <c r="GW19" s="20">
        <v>0</v>
      </c>
      <c r="GX19" s="20">
        <v>0</v>
      </c>
      <c r="GY19" s="20">
        <v>0</v>
      </c>
      <c r="HA19" s="18">
        <v>14</v>
      </c>
      <c r="HB19" s="19" t="str">
        <f t="shared" si="24"/>
        <v>東    村</v>
      </c>
      <c r="HC19" s="20">
        <v>0</v>
      </c>
      <c r="HD19" s="20">
        <v>0</v>
      </c>
      <c r="HE19" s="20">
        <v>0</v>
      </c>
      <c r="HF19" s="20">
        <v>0</v>
      </c>
      <c r="HG19" s="20">
        <v>0</v>
      </c>
      <c r="HH19" s="20">
        <v>0</v>
      </c>
      <c r="HI19" s="20">
        <v>0</v>
      </c>
      <c r="HJ19" s="20">
        <v>0</v>
      </c>
      <c r="HK19" s="20">
        <v>0</v>
      </c>
      <c r="HL19" s="20">
        <v>0</v>
      </c>
      <c r="HN19" s="18">
        <v>14</v>
      </c>
      <c r="HO19" s="19" t="str">
        <f t="shared" si="25"/>
        <v>東    村</v>
      </c>
      <c r="HP19" s="20">
        <v>0</v>
      </c>
      <c r="HQ19" s="20">
        <v>0</v>
      </c>
      <c r="HR19" s="20">
        <v>0</v>
      </c>
      <c r="HS19" s="20">
        <v>0</v>
      </c>
      <c r="HT19" s="20">
        <v>0</v>
      </c>
      <c r="HU19" s="20">
        <v>0</v>
      </c>
      <c r="HV19" s="20">
        <v>0</v>
      </c>
      <c r="HW19" s="20">
        <v>0</v>
      </c>
      <c r="HX19" s="20">
        <v>0</v>
      </c>
      <c r="HY19" s="20">
        <v>0</v>
      </c>
      <c r="IA19" s="18">
        <v>14</v>
      </c>
      <c r="IB19" s="19" t="str">
        <f t="shared" si="26"/>
        <v>東    村</v>
      </c>
      <c r="IC19" s="20">
        <v>0</v>
      </c>
      <c r="ID19" s="20">
        <v>0</v>
      </c>
      <c r="IE19" s="20">
        <v>0</v>
      </c>
      <c r="IF19" s="20">
        <v>0</v>
      </c>
      <c r="IG19" s="20">
        <v>0</v>
      </c>
      <c r="IH19" s="20">
        <v>0</v>
      </c>
      <c r="II19" s="20">
        <v>0</v>
      </c>
      <c r="IJ19" s="20">
        <v>0</v>
      </c>
      <c r="IK19" s="20">
        <v>0</v>
      </c>
      <c r="IL19" s="20">
        <v>0</v>
      </c>
      <c r="IN19" s="17">
        <f t="shared" si="0"/>
        <v>14833570</v>
      </c>
      <c r="IO19" s="7">
        <f t="shared" si="1"/>
        <v>19462653</v>
      </c>
      <c r="IP19" s="7">
        <f t="shared" si="2"/>
        <v>15354359</v>
      </c>
      <c r="IQ19" s="7">
        <f t="shared" si="3"/>
        <v>1209598</v>
      </c>
      <c r="IR19" s="7">
        <f t="shared" si="4"/>
        <v>984834</v>
      </c>
      <c r="IS19" s="7">
        <f t="shared" si="5"/>
        <v>513768</v>
      </c>
      <c r="IT19" s="7">
        <f t="shared" si="6"/>
        <v>1140</v>
      </c>
      <c r="IU19" s="7">
        <f t="shared" si="7"/>
        <v>7864</v>
      </c>
      <c r="IV19" s="7">
        <f t="shared" si="8"/>
        <v>4833</v>
      </c>
    </row>
    <row r="20" spans="1:256" s="7" customFormat="1" ht="15" customHeight="1">
      <c r="A20" s="18">
        <v>15</v>
      </c>
      <c r="B20" s="19" t="s">
        <v>68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16"/>
      <c r="N20" s="18">
        <v>15</v>
      </c>
      <c r="O20" s="19" t="str">
        <f t="shared" si="9"/>
        <v>今帰仁村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30"/>
      <c r="AA20" s="18">
        <v>15</v>
      </c>
      <c r="AB20" s="19" t="str">
        <f t="shared" si="10"/>
        <v>今帰仁村</v>
      </c>
      <c r="AC20" s="20">
        <v>167668</v>
      </c>
      <c r="AD20" s="20">
        <v>11344843</v>
      </c>
      <c r="AE20" s="20">
        <v>8874835</v>
      </c>
      <c r="AF20" s="20">
        <v>552713</v>
      </c>
      <c r="AG20" s="20">
        <v>434716</v>
      </c>
      <c r="AH20" s="20">
        <v>552706</v>
      </c>
      <c r="AI20" s="20">
        <v>434713</v>
      </c>
      <c r="AJ20" s="20">
        <v>120</v>
      </c>
      <c r="AK20" s="20">
        <v>13585</v>
      </c>
      <c r="AL20" s="20">
        <v>9832</v>
      </c>
      <c r="AM20" s="50"/>
      <c r="AN20" s="18">
        <v>15</v>
      </c>
      <c r="AO20" s="19" t="str">
        <f t="shared" si="11"/>
        <v>今帰仁村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30"/>
      <c r="BA20" s="18">
        <v>15</v>
      </c>
      <c r="BB20" s="19" t="str">
        <f t="shared" si="12"/>
        <v>今帰仁村</v>
      </c>
      <c r="BC20" s="20"/>
      <c r="BD20" s="20">
        <v>799276</v>
      </c>
      <c r="BE20" s="20">
        <v>721341</v>
      </c>
      <c r="BF20" s="20">
        <v>4430059</v>
      </c>
      <c r="BG20" s="20">
        <v>4029514</v>
      </c>
      <c r="BH20" s="20">
        <v>706749</v>
      </c>
      <c r="BI20" s="20">
        <v>646013</v>
      </c>
      <c r="BJ20" s="20"/>
      <c r="BK20" s="20">
        <v>4020</v>
      </c>
      <c r="BL20" s="20">
        <v>3528</v>
      </c>
      <c r="BM20" s="30"/>
      <c r="BN20" s="18">
        <v>15</v>
      </c>
      <c r="BO20" s="19" t="str">
        <f t="shared" si="13"/>
        <v>今帰仁村</v>
      </c>
      <c r="BP20" s="20"/>
      <c r="BQ20" s="20">
        <v>1065346</v>
      </c>
      <c r="BR20" s="20">
        <v>1047581</v>
      </c>
      <c r="BS20" s="20">
        <v>5512630</v>
      </c>
      <c r="BT20" s="20">
        <v>5439426</v>
      </c>
      <c r="BU20" s="20">
        <v>1763810</v>
      </c>
      <c r="BV20" s="20">
        <v>1742135</v>
      </c>
      <c r="BW20" s="20"/>
      <c r="BX20" s="20">
        <v>3803</v>
      </c>
      <c r="BY20" s="20">
        <v>3519</v>
      </c>
      <c r="BZ20" s="30"/>
      <c r="CA20" s="18">
        <v>15</v>
      </c>
      <c r="CB20" s="19" t="str">
        <f t="shared" si="14"/>
        <v>今帰仁村</v>
      </c>
      <c r="CC20" s="20"/>
      <c r="CD20" s="20">
        <v>499479</v>
      </c>
      <c r="CE20" s="20">
        <v>495345</v>
      </c>
      <c r="CF20" s="20">
        <v>2049068</v>
      </c>
      <c r="CG20" s="20">
        <v>2041991</v>
      </c>
      <c r="CH20" s="20">
        <v>1284694</v>
      </c>
      <c r="CI20" s="20">
        <v>1280310</v>
      </c>
      <c r="CJ20" s="20"/>
      <c r="CK20" s="20">
        <v>1113</v>
      </c>
      <c r="CL20" s="20">
        <v>1083</v>
      </c>
      <c r="CM20" s="30"/>
      <c r="CN20" s="18">
        <v>15</v>
      </c>
      <c r="CO20" s="19" t="str">
        <f t="shared" si="15"/>
        <v>今帰仁村</v>
      </c>
      <c r="CP20" s="20">
        <v>226855</v>
      </c>
      <c r="CQ20" s="20">
        <v>2364101</v>
      </c>
      <c r="CR20" s="20">
        <v>2264267</v>
      </c>
      <c r="CS20" s="20">
        <v>11991757</v>
      </c>
      <c r="CT20" s="20">
        <v>11510931</v>
      </c>
      <c r="CU20" s="20">
        <v>3755253</v>
      </c>
      <c r="CV20" s="20">
        <v>3668458</v>
      </c>
      <c r="CW20" s="20">
        <v>249</v>
      </c>
      <c r="CX20" s="20">
        <v>8936</v>
      </c>
      <c r="CY20" s="20">
        <v>8130</v>
      </c>
      <c r="CZ20" s="50"/>
      <c r="DA20" s="18">
        <v>15</v>
      </c>
      <c r="DB20" s="19" t="str">
        <f t="shared" si="16"/>
        <v>今帰仁村</v>
      </c>
      <c r="DC20" s="20">
        <v>0</v>
      </c>
      <c r="DD20" s="20"/>
      <c r="DE20" s="20"/>
      <c r="DF20" s="20"/>
      <c r="DG20" s="20"/>
      <c r="DH20" s="20"/>
      <c r="DI20" s="20"/>
      <c r="DJ20" s="20">
        <v>0</v>
      </c>
      <c r="DK20" s="20"/>
      <c r="DL20" s="20"/>
      <c r="DM20" s="16"/>
      <c r="DN20" s="18">
        <v>15</v>
      </c>
      <c r="DO20" s="19" t="str">
        <f t="shared" si="17"/>
        <v>今帰仁村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  <c r="DV20" s="20">
        <v>0</v>
      </c>
      <c r="DW20" s="20">
        <v>0</v>
      </c>
      <c r="DX20" s="20">
        <v>0</v>
      </c>
      <c r="DY20" s="20">
        <v>0</v>
      </c>
      <c r="DZ20" s="16"/>
      <c r="EA20" s="18">
        <v>15</v>
      </c>
      <c r="EB20" s="19" t="str">
        <f t="shared" si="18"/>
        <v>今帰仁村</v>
      </c>
      <c r="EC20" s="20">
        <v>15934</v>
      </c>
      <c r="ED20" s="20">
        <v>17905</v>
      </c>
      <c r="EE20" s="20">
        <v>16986</v>
      </c>
      <c r="EF20" s="20">
        <v>3127</v>
      </c>
      <c r="EG20" s="20">
        <v>3045</v>
      </c>
      <c r="EH20" s="20">
        <v>3127</v>
      </c>
      <c r="EI20" s="20">
        <v>3045</v>
      </c>
      <c r="EJ20" s="20">
        <v>104</v>
      </c>
      <c r="EK20" s="20">
        <v>5</v>
      </c>
      <c r="EL20" s="20">
        <v>4</v>
      </c>
      <c r="EM20" s="16"/>
      <c r="EN20" s="18">
        <v>15</v>
      </c>
      <c r="EO20" s="19" t="str">
        <f t="shared" si="19"/>
        <v>今帰仁村</v>
      </c>
      <c r="EP20" s="20">
        <v>0</v>
      </c>
      <c r="EQ20" s="20">
        <v>0</v>
      </c>
      <c r="ER20" s="20">
        <v>0</v>
      </c>
      <c r="ES20" s="20">
        <v>0</v>
      </c>
      <c r="ET20" s="20">
        <v>0</v>
      </c>
      <c r="EU20" s="20">
        <v>0</v>
      </c>
      <c r="EV20" s="20">
        <v>0</v>
      </c>
      <c r="EW20" s="20">
        <v>0</v>
      </c>
      <c r="EX20" s="20">
        <v>0</v>
      </c>
      <c r="EY20" s="20">
        <v>0</v>
      </c>
      <c r="FA20" s="18">
        <v>15</v>
      </c>
      <c r="FB20" s="19" t="str">
        <f t="shared" si="20"/>
        <v>今帰仁村</v>
      </c>
      <c r="FC20" s="20">
        <v>0</v>
      </c>
      <c r="FD20" s="20">
        <v>0</v>
      </c>
      <c r="FE20" s="20">
        <v>0</v>
      </c>
      <c r="FF20" s="20">
        <v>0</v>
      </c>
      <c r="FG20" s="20">
        <v>0</v>
      </c>
      <c r="FH20" s="20">
        <v>0</v>
      </c>
      <c r="FI20" s="20">
        <v>0</v>
      </c>
      <c r="FJ20" s="20">
        <v>0</v>
      </c>
      <c r="FK20" s="20">
        <v>0</v>
      </c>
      <c r="FL20" s="20">
        <v>0</v>
      </c>
      <c r="FN20" s="18">
        <v>15</v>
      </c>
      <c r="FO20" s="19" t="str">
        <f t="shared" si="21"/>
        <v>今帰仁村</v>
      </c>
      <c r="FP20" s="20">
        <v>0</v>
      </c>
      <c r="FQ20" s="20">
        <v>0</v>
      </c>
      <c r="FR20" s="20">
        <v>0</v>
      </c>
      <c r="FS20" s="20">
        <v>0</v>
      </c>
      <c r="FT20" s="20">
        <v>0</v>
      </c>
      <c r="FU20" s="20">
        <v>0</v>
      </c>
      <c r="FV20" s="20">
        <v>0</v>
      </c>
      <c r="FW20" s="20">
        <v>0</v>
      </c>
      <c r="FX20" s="20">
        <v>0</v>
      </c>
      <c r="FY20" s="20">
        <v>0</v>
      </c>
      <c r="GA20" s="18">
        <v>15</v>
      </c>
      <c r="GB20" s="19" t="str">
        <f t="shared" si="22"/>
        <v>今帰仁村</v>
      </c>
      <c r="GC20" s="20">
        <v>6230912</v>
      </c>
      <c r="GD20" s="20">
        <v>10919479</v>
      </c>
      <c r="GE20" s="20">
        <v>6695123</v>
      </c>
      <c r="GF20" s="20">
        <v>63276</v>
      </c>
      <c r="GG20" s="20">
        <v>38364</v>
      </c>
      <c r="GH20" s="20">
        <v>63275</v>
      </c>
      <c r="GI20" s="20">
        <v>38364</v>
      </c>
      <c r="GJ20" s="20">
        <v>1001</v>
      </c>
      <c r="GK20" s="20">
        <v>10473</v>
      </c>
      <c r="GL20" s="20">
        <v>5275</v>
      </c>
      <c r="GN20" s="18">
        <v>15</v>
      </c>
      <c r="GO20" s="19" t="str">
        <f t="shared" si="23"/>
        <v>今帰仁村</v>
      </c>
      <c r="GP20" s="20">
        <v>0</v>
      </c>
      <c r="GQ20" s="20">
        <v>633233</v>
      </c>
      <c r="GR20" s="20">
        <v>633233</v>
      </c>
      <c r="GS20" s="20">
        <v>1229874</v>
      </c>
      <c r="GT20" s="20">
        <v>1229874</v>
      </c>
      <c r="GU20" s="20">
        <v>738846</v>
      </c>
      <c r="GV20" s="20">
        <v>738846</v>
      </c>
      <c r="GW20" s="20">
        <v>0</v>
      </c>
      <c r="GX20" s="20">
        <v>51</v>
      </c>
      <c r="GY20" s="20">
        <v>51</v>
      </c>
      <c r="HA20" s="18">
        <v>15</v>
      </c>
      <c r="HB20" s="19" t="str">
        <f t="shared" si="24"/>
        <v>今帰仁村</v>
      </c>
      <c r="HC20" s="20">
        <v>0</v>
      </c>
      <c r="HD20" s="20">
        <v>0</v>
      </c>
      <c r="HE20" s="20">
        <v>0</v>
      </c>
      <c r="HF20" s="20">
        <v>0</v>
      </c>
      <c r="HG20" s="20">
        <v>0</v>
      </c>
      <c r="HH20" s="20">
        <v>0</v>
      </c>
      <c r="HI20" s="20">
        <v>0</v>
      </c>
      <c r="HJ20" s="20">
        <v>0</v>
      </c>
      <c r="HK20" s="20">
        <v>0</v>
      </c>
      <c r="HL20" s="20">
        <v>0</v>
      </c>
      <c r="HN20" s="18">
        <v>15</v>
      </c>
      <c r="HO20" s="19" t="str">
        <f t="shared" si="25"/>
        <v>今帰仁村</v>
      </c>
      <c r="HP20" s="20">
        <v>0</v>
      </c>
      <c r="HQ20" s="20">
        <v>0</v>
      </c>
      <c r="HR20" s="20">
        <v>0</v>
      </c>
      <c r="HS20" s="20">
        <v>0</v>
      </c>
      <c r="HT20" s="20">
        <v>0</v>
      </c>
      <c r="HU20" s="20">
        <v>0</v>
      </c>
      <c r="HV20" s="20">
        <v>0</v>
      </c>
      <c r="HW20" s="20">
        <v>0</v>
      </c>
      <c r="HX20" s="20">
        <v>0</v>
      </c>
      <c r="HY20" s="20">
        <v>0</v>
      </c>
      <c r="IA20" s="18">
        <v>15</v>
      </c>
      <c r="IB20" s="19" t="str">
        <f t="shared" si="26"/>
        <v>今帰仁村</v>
      </c>
      <c r="IC20" s="20">
        <v>0</v>
      </c>
      <c r="ID20" s="20">
        <v>0</v>
      </c>
      <c r="IE20" s="20">
        <v>0</v>
      </c>
      <c r="IF20" s="20">
        <v>0</v>
      </c>
      <c r="IG20" s="20">
        <v>0</v>
      </c>
      <c r="IH20" s="20">
        <v>0</v>
      </c>
      <c r="II20" s="20">
        <v>0</v>
      </c>
      <c r="IJ20" s="20">
        <v>0</v>
      </c>
      <c r="IK20" s="20">
        <v>0</v>
      </c>
      <c r="IL20" s="20">
        <v>0</v>
      </c>
      <c r="IN20" s="17">
        <f t="shared" si="0"/>
        <v>6641369</v>
      </c>
      <c r="IO20" s="7">
        <f t="shared" si="1"/>
        <v>25279561</v>
      </c>
      <c r="IP20" s="7">
        <f t="shared" si="2"/>
        <v>18484444</v>
      </c>
      <c r="IQ20" s="7">
        <f t="shared" si="3"/>
        <v>13840747</v>
      </c>
      <c r="IR20" s="7">
        <f t="shared" si="4"/>
        <v>13216930</v>
      </c>
      <c r="IS20" s="7">
        <f t="shared" si="5"/>
        <v>4883426</v>
      </c>
      <c r="IT20" s="7">
        <f t="shared" si="6"/>
        <v>1474</v>
      </c>
      <c r="IU20" s="7">
        <f t="shared" si="7"/>
        <v>33050</v>
      </c>
      <c r="IV20" s="7">
        <f t="shared" si="8"/>
        <v>23292</v>
      </c>
    </row>
    <row r="21" spans="1:256" s="7" customFormat="1" ht="15" customHeight="1">
      <c r="A21" s="18">
        <v>16</v>
      </c>
      <c r="B21" s="19" t="s">
        <v>69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16"/>
      <c r="N21" s="18">
        <v>16</v>
      </c>
      <c r="O21" s="19" t="str">
        <f t="shared" si="9"/>
        <v>本 部 町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30"/>
      <c r="AA21" s="18">
        <v>16</v>
      </c>
      <c r="AB21" s="19" t="str">
        <f t="shared" si="10"/>
        <v>本 部 町</v>
      </c>
      <c r="AC21" s="20">
        <v>702089</v>
      </c>
      <c r="AD21" s="20">
        <v>12679793</v>
      </c>
      <c r="AE21" s="20">
        <v>9083127</v>
      </c>
      <c r="AF21" s="20">
        <v>505493</v>
      </c>
      <c r="AG21" s="20">
        <v>357643</v>
      </c>
      <c r="AH21" s="20">
        <v>505493</v>
      </c>
      <c r="AI21" s="20">
        <v>357642</v>
      </c>
      <c r="AJ21" s="20">
        <v>2768</v>
      </c>
      <c r="AK21" s="20">
        <v>18750</v>
      </c>
      <c r="AL21" s="20">
        <v>12038</v>
      </c>
      <c r="AM21" s="50"/>
      <c r="AN21" s="18">
        <v>16</v>
      </c>
      <c r="AO21" s="19" t="str">
        <f t="shared" si="11"/>
        <v>本 部 町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30"/>
      <c r="BA21" s="18">
        <v>16</v>
      </c>
      <c r="BB21" s="19" t="str">
        <f t="shared" si="12"/>
        <v>本 部 町</v>
      </c>
      <c r="BC21" s="20"/>
      <c r="BD21" s="20">
        <v>1007287</v>
      </c>
      <c r="BE21" s="20">
        <v>930841</v>
      </c>
      <c r="BF21" s="20">
        <v>9558501</v>
      </c>
      <c r="BG21" s="20">
        <v>8992828</v>
      </c>
      <c r="BH21" s="20">
        <v>1500723</v>
      </c>
      <c r="BI21" s="20">
        <v>1413432</v>
      </c>
      <c r="BJ21" s="20"/>
      <c r="BK21" s="20">
        <v>5607</v>
      </c>
      <c r="BL21" s="20">
        <v>5055</v>
      </c>
      <c r="BM21" s="30"/>
      <c r="BN21" s="18">
        <v>16</v>
      </c>
      <c r="BO21" s="19" t="str">
        <f t="shared" si="13"/>
        <v>本 部 町</v>
      </c>
      <c r="BP21" s="20"/>
      <c r="BQ21" s="20">
        <v>983373</v>
      </c>
      <c r="BR21" s="20">
        <v>975374</v>
      </c>
      <c r="BS21" s="20">
        <v>7103313</v>
      </c>
      <c r="BT21" s="20">
        <v>7068123</v>
      </c>
      <c r="BU21" s="20">
        <v>2178225</v>
      </c>
      <c r="BV21" s="20">
        <v>2167664</v>
      </c>
      <c r="BW21" s="20"/>
      <c r="BX21" s="20">
        <v>4168</v>
      </c>
      <c r="BY21" s="20">
        <v>4002</v>
      </c>
      <c r="BZ21" s="30"/>
      <c r="CA21" s="18">
        <v>16</v>
      </c>
      <c r="CB21" s="19" t="str">
        <f t="shared" si="14"/>
        <v>本 部 町</v>
      </c>
      <c r="CC21" s="20"/>
      <c r="CD21" s="20">
        <v>608415</v>
      </c>
      <c r="CE21" s="20">
        <v>606794</v>
      </c>
      <c r="CF21" s="20">
        <v>5431121</v>
      </c>
      <c r="CG21" s="20">
        <v>5422511</v>
      </c>
      <c r="CH21" s="20">
        <v>3357805</v>
      </c>
      <c r="CI21" s="20">
        <v>3352420</v>
      </c>
      <c r="CJ21" s="20"/>
      <c r="CK21" s="20">
        <v>1781</v>
      </c>
      <c r="CL21" s="20">
        <v>1738</v>
      </c>
      <c r="CM21" s="30"/>
      <c r="CN21" s="18">
        <v>16</v>
      </c>
      <c r="CO21" s="19" t="str">
        <f t="shared" si="15"/>
        <v>本 部 町</v>
      </c>
      <c r="CP21" s="20">
        <v>267179</v>
      </c>
      <c r="CQ21" s="20">
        <v>2599075</v>
      </c>
      <c r="CR21" s="20">
        <v>2513009</v>
      </c>
      <c r="CS21" s="20">
        <v>22092935</v>
      </c>
      <c r="CT21" s="20">
        <v>21483462</v>
      </c>
      <c r="CU21" s="20">
        <v>7036753</v>
      </c>
      <c r="CV21" s="20">
        <v>6933516</v>
      </c>
      <c r="CW21" s="20">
        <v>534</v>
      </c>
      <c r="CX21" s="20">
        <v>11556</v>
      </c>
      <c r="CY21" s="20">
        <v>10795</v>
      </c>
      <c r="CZ21" s="50"/>
      <c r="DA21" s="18">
        <v>16</v>
      </c>
      <c r="DB21" s="19" t="str">
        <f t="shared" si="16"/>
        <v>本 部 町</v>
      </c>
      <c r="DC21" s="20">
        <v>0</v>
      </c>
      <c r="DD21" s="20"/>
      <c r="DE21" s="20"/>
      <c r="DF21" s="20"/>
      <c r="DG21" s="20"/>
      <c r="DH21" s="20"/>
      <c r="DI21" s="20"/>
      <c r="DJ21" s="20">
        <v>0</v>
      </c>
      <c r="DK21" s="20"/>
      <c r="DL21" s="20"/>
      <c r="DM21" s="16"/>
      <c r="DN21" s="18">
        <v>16</v>
      </c>
      <c r="DO21" s="19" t="str">
        <f t="shared" si="17"/>
        <v>本 部 町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  <c r="DV21" s="20">
        <v>0</v>
      </c>
      <c r="DW21" s="20">
        <v>0</v>
      </c>
      <c r="DX21" s="20">
        <v>0</v>
      </c>
      <c r="DY21" s="20">
        <v>0</v>
      </c>
      <c r="DZ21" s="16"/>
      <c r="EA21" s="18">
        <v>16</v>
      </c>
      <c r="EB21" s="19" t="str">
        <f t="shared" si="18"/>
        <v>本 部 町</v>
      </c>
      <c r="EC21" s="20">
        <v>20784</v>
      </c>
      <c r="ED21" s="20">
        <v>0</v>
      </c>
      <c r="EE21" s="20">
        <v>0</v>
      </c>
      <c r="EF21" s="20">
        <v>0</v>
      </c>
      <c r="EG21" s="20">
        <v>0</v>
      </c>
      <c r="EH21" s="20">
        <v>0</v>
      </c>
      <c r="EI21" s="20">
        <v>0</v>
      </c>
      <c r="EJ21" s="20">
        <v>163</v>
      </c>
      <c r="EK21" s="20">
        <v>0</v>
      </c>
      <c r="EL21" s="20">
        <v>0</v>
      </c>
      <c r="EM21" s="16"/>
      <c r="EN21" s="18">
        <v>16</v>
      </c>
      <c r="EO21" s="19" t="str">
        <f t="shared" si="19"/>
        <v>本 部 町</v>
      </c>
      <c r="EP21" s="20">
        <v>0</v>
      </c>
      <c r="EQ21" s="20">
        <v>0</v>
      </c>
      <c r="ER21" s="20">
        <v>0</v>
      </c>
      <c r="ES21" s="20">
        <v>0</v>
      </c>
      <c r="ET21" s="20">
        <v>0</v>
      </c>
      <c r="EU21" s="20">
        <v>0</v>
      </c>
      <c r="EV21" s="20">
        <v>0</v>
      </c>
      <c r="EW21" s="20">
        <v>0</v>
      </c>
      <c r="EX21" s="20">
        <v>0</v>
      </c>
      <c r="EY21" s="20">
        <v>0</v>
      </c>
      <c r="FA21" s="18">
        <v>16</v>
      </c>
      <c r="FB21" s="19" t="str">
        <f t="shared" si="20"/>
        <v>本 部 町</v>
      </c>
      <c r="FC21" s="20">
        <v>0</v>
      </c>
      <c r="FD21" s="20">
        <v>0</v>
      </c>
      <c r="FE21" s="20">
        <v>0</v>
      </c>
      <c r="FF21" s="20">
        <v>0</v>
      </c>
      <c r="FG21" s="20">
        <v>0</v>
      </c>
      <c r="FH21" s="20">
        <v>0</v>
      </c>
      <c r="FI21" s="20">
        <v>0</v>
      </c>
      <c r="FJ21" s="20">
        <v>0</v>
      </c>
      <c r="FK21" s="20">
        <v>0</v>
      </c>
      <c r="FL21" s="20">
        <v>0</v>
      </c>
      <c r="FN21" s="18">
        <v>16</v>
      </c>
      <c r="FO21" s="19" t="str">
        <f t="shared" si="21"/>
        <v>本 部 町</v>
      </c>
      <c r="FP21" s="20">
        <v>0</v>
      </c>
      <c r="FQ21" s="20">
        <v>0</v>
      </c>
      <c r="FR21" s="20">
        <v>0</v>
      </c>
      <c r="FS21" s="20">
        <v>0</v>
      </c>
      <c r="FT21" s="20">
        <v>0</v>
      </c>
      <c r="FU21" s="20">
        <v>0</v>
      </c>
      <c r="FV21" s="20">
        <v>0</v>
      </c>
      <c r="FW21" s="20">
        <v>0</v>
      </c>
      <c r="FX21" s="20">
        <v>0</v>
      </c>
      <c r="FY21" s="20">
        <v>0</v>
      </c>
      <c r="GA21" s="18">
        <v>16</v>
      </c>
      <c r="GB21" s="19" t="str">
        <f t="shared" si="22"/>
        <v>本 部 町</v>
      </c>
      <c r="GC21" s="20">
        <v>4680502</v>
      </c>
      <c r="GD21" s="20">
        <v>22994109</v>
      </c>
      <c r="GE21" s="20">
        <v>15252122</v>
      </c>
      <c r="GF21" s="20">
        <v>131937</v>
      </c>
      <c r="GG21" s="20">
        <v>87884</v>
      </c>
      <c r="GH21" s="20">
        <v>131867</v>
      </c>
      <c r="GI21" s="20">
        <v>87829</v>
      </c>
      <c r="GJ21" s="20">
        <v>2619</v>
      </c>
      <c r="GK21" s="20">
        <v>17185</v>
      </c>
      <c r="GL21" s="20">
        <v>10000</v>
      </c>
      <c r="GN21" s="18">
        <v>16</v>
      </c>
      <c r="GO21" s="19" t="str">
        <f t="shared" si="23"/>
        <v>本 部 町</v>
      </c>
      <c r="GP21" s="20">
        <v>1460</v>
      </c>
      <c r="GQ21" s="20">
        <v>1140741</v>
      </c>
      <c r="GR21" s="20">
        <v>1138004</v>
      </c>
      <c r="GS21" s="20">
        <v>1022104</v>
      </c>
      <c r="GT21" s="20">
        <v>1019651</v>
      </c>
      <c r="GU21" s="20">
        <v>804903</v>
      </c>
      <c r="GV21" s="20">
        <v>802972</v>
      </c>
      <c r="GW21" s="20">
        <v>4</v>
      </c>
      <c r="GX21" s="20">
        <v>729</v>
      </c>
      <c r="GY21" s="20">
        <v>711</v>
      </c>
      <c r="HA21" s="18">
        <v>16</v>
      </c>
      <c r="HB21" s="19" t="str">
        <f t="shared" si="24"/>
        <v>本 部 町</v>
      </c>
      <c r="HC21" s="20">
        <v>0</v>
      </c>
      <c r="HD21" s="20">
        <v>0</v>
      </c>
      <c r="HE21" s="20">
        <v>0</v>
      </c>
      <c r="HF21" s="20">
        <v>0</v>
      </c>
      <c r="HG21" s="20">
        <v>0</v>
      </c>
      <c r="HH21" s="20">
        <v>0</v>
      </c>
      <c r="HI21" s="20">
        <v>0</v>
      </c>
      <c r="HJ21" s="20">
        <v>0</v>
      </c>
      <c r="HK21" s="20">
        <v>0</v>
      </c>
      <c r="HL21" s="20">
        <v>0</v>
      </c>
      <c r="HN21" s="18">
        <v>16</v>
      </c>
      <c r="HO21" s="19" t="str">
        <f t="shared" si="25"/>
        <v>本 部 町</v>
      </c>
      <c r="HP21" s="20">
        <v>0</v>
      </c>
      <c r="HQ21" s="20">
        <v>0</v>
      </c>
      <c r="HR21" s="20">
        <v>0</v>
      </c>
      <c r="HS21" s="20">
        <v>0</v>
      </c>
      <c r="HT21" s="20">
        <v>0</v>
      </c>
      <c r="HU21" s="20">
        <v>0</v>
      </c>
      <c r="HV21" s="20">
        <v>0</v>
      </c>
      <c r="HW21" s="20">
        <v>0</v>
      </c>
      <c r="HX21" s="20">
        <v>0</v>
      </c>
      <c r="HY21" s="20">
        <v>0</v>
      </c>
      <c r="IA21" s="18">
        <v>16</v>
      </c>
      <c r="IB21" s="19" t="str">
        <f t="shared" si="26"/>
        <v>本 部 町</v>
      </c>
      <c r="IC21" s="20">
        <v>0</v>
      </c>
      <c r="ID21" s="20">
        <v>0</v>
      </c>
      <c r="IE21" s="20">
        <v>0</v>
      </c>
      <c r="IF21" s="20">
        <v>0</v>
      </c>
      <c r="IG21" s="20">
        <v>0</v>
      </c>
      <c r="IH21" s="20">
        <v>0</v>
      </c>
      <c r="II21" s="20">
        <v>0</v>
      </c>
      <c r="IJ21" s="20">
        <v>0</v>
      </c>
      <c r="IK21" s="20">
        <v>0</v>
      </c>
      <c r="IL21" s="20">
        <v>0</v>
      </c>
      <c r="IN21" s="17">
        <f t="shared" si="0"/>
        <v>5672014</v>
      </c>
      <c r="IO21" s="7">
        <f t="shared" si="1"/>
        <v>39413718</v>
      </c>
      <c r="IP21" s="7">
        <f t="shared" si="2"/>
        <v>27986262</v>
      </c>
      <c r="IQ21" s="7">
        <f t="shared" si="3"/>
        <v>23752469</v>
      </c>
      <c r="IR21" s="7">
        <f t="shared" si="4"/>
        <v>22948640</v>
      </c>
      <c r="IS21" s="7">
        <f t="shared" si="5"/>
        <v>8181959</v>
      </c>
      <c r="IT21" s="7">
        <f t="shared" si="6"/>
        <v>6088</v>
      </c>
      <c r="IU21" s="7">
        <f t="shared" si="7"/>
        <v>48220</v>
      </c>
      <c r="IV21" s="7">
        <f t="shared" si="8"/>
        <v>33544</v>
      </c>
    </row>
    <row r="22" spans="1:256" s="7" customFormat="1" ht="15" customHeight="1">
      <c r="A22" s="18">
        <v>17</v>
      </c>
      <c r="B22" s="19" t="s">
        <v>70</v>
      </c>
      <c r="C22" s="20">
        <v>176</v>
      </c>
      <c r="D22" s="20">
        <v>112378</v>
      </c>
      <c r="E22" s="20">
        <v>90205</v>
      </c>
      <c r="F22" s="20">
        <v>6619</v>
      </c>
      <c r="G22" s="20">
        <v>5323</v>
      </c>
      <c r="H22" s="20">
        <v>6619</v>
      </c>
      <c r="I22" s="20">
        <v>5323</v>
      </c>
      <c r="J22" s="20">
        <v>3</v>
      </c>
      <c r="K22" s="20">
        <v>145</v>
      </c>
      <c r="L22" s="20">
        <v>108</v>
      </c>
      <c r="M22" s="16"/>
      <c r="N22" s="18">
        <v>17</v>
      </c>
      <c r="O22" s="19" t="str">
        <f t="shared" si="9"/>
        <v>恩 納 村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30"/>
      <c r="AA22" s="18">
        <v>17</v>
      </c>
      <c r="AB22" s="19" t="str">
        <f t="shared" si="10"/>
        <v>恩 納 村</v>
      </c>
      <c r="AC22" s="20">
        <v>218779</v>
      </c>
      <c r="AD22" s="20">
        <v>5806111</v>
      </c>
      <c r="AE22" s="20">
        <v>4575295</v>
      </c>
      <c r="AF22" s="20">
        <v>297981</v>
      </c>
      <c r="AG22" s="20">
        <v>236209</v>
      </c>
      <c r="AH22" s="20">
        <v>297981</v>
      </c>
      <c r="AI22" s="20">
        <v>236209</v>
      </c>
      <c r="AJ22" s="20">
        <v>538</v>
      </c>
      <c r="AK22" s="20">
        <v>9128</v>
      </c>
      <c r="AL22" s="20">
        <v>6667</v>
      </c>
      <c r="AM22" s="50"/>
      <c r="AN22" s="18">
        <v>17</v>
      </c>
      <c r="AO22" s="19" t="str">
        <f t="shared" si="11"/>
        <v>恩 納 村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30"/>
      <c r="BA22" s="18">
        <v>17</v>
      </c>
      <c r="BB22" s="19" t="str">
        <f t="shared" si="12"/>
        <v>恩 納 村</v>
      </c>
      <c r="BC22" s="20"/>
      <c r="BD22" s="20">
        <v>669284</v>
      </c>
      <c r="BE22" s="20">
        <v>652724</v>
      </c>
      <c r="BF22" s="20">
        <v>9136579</v>
      </c>
      <c r="BG22" s="20">
        <v>8965591</v>
      </c>
      <c r="BH22" s="20">
        <v>1481948</v>
      </c>
      <c r="BI22" s="20">
        <v>1453879</v>
      </c>
      <c r="BJ22" s="20"/>
      <c r="BK22" s="20">
        <v>4150</v>
      </c>
      <c r="BL22" s="20">
        <v>3960</v>
      </c>
      <c r="BM22" s="30"/>
      <c r="BN22" s="18">
        <v>17</v>
      </c>
      <c r="BO22" s="19" t="str">
        <f t="shared" si="13"/>
        <v>恩 納 村</v>
      </c>
      <c r="BP22" s="20"/>
      <c r="BQ22" s="20">
        <v>442829</v>
      </c>
      <c r="BR22" s="20">
        <v>441991</v>
      </c>
      <c r="BS22" s="20">
        <v>5264627</v>
      </c>
      <c r="BT22" s="20">
        <v>5258317</v>
      </c>
      <c r="BU22" s="20">
        <v>1719357</v>
      </c>
      <c r="BV22" s="20">
        <v>1717282</v>
      </c>
      <c r="BW22" s="20"/>
      <c r="BX22" s="20">
        <v>3022</v>
      </c>
      <c r="BY22" s="20">
        <v>2983</v>
      </c>
      <c r="BZ22" s="30"/>
      <c r="CA22" s="18">
        <v>17</v>
      </c>
      <c r="CB22" s="19" t="str">
        <f t="shared" si="14"/>
        <v>恩 納 村</v>
      </c>
      <c r="CC22" s="20"/>
      <c r="CD22" s="20">
        <v>464917</v>
      </c>
      <c r="CE22" s="20">
        <v>464769</v>
      </c>
      <c r="CF22" s="20">
        <v>7092663</v>
      </c>
      <c r="CG22" s="20">
        <v>7091497</v>
      </c>
      <c r="CH22" s="20">
        <v>4385175</v>
      </c>
      <c r="CI22" s="20">
        <v>4384442</v>
      </c>
      <c r="CJ22" s="20"/>
      <c r="CK22" s="20">
        <v>1094</v>
      </c>
      <c r="CL22" s="20">
        <v>1085</v>
      </c>
      <c r="CM22" s="30"/>
      <c r="CN22" s="18">
        <v>17</v>
      </c>
      <c r="CO22" s="19" t="str">
        <f t="shared" si="15"/>
        <v>恩 納 村</v>
      </c>
      <c r="CP22" s="20">
        <v>91884</v>
      </c>
      <c r="CQ22" s="20">
        <v>1577030</v>
      </c>
      <c r="CR22" s="20">
        <v>1559484</v>
      </c>
      <c r="CS22" s="20">
        <v>21493869</v>
      </c>
      <c r="CT22" s="20">
        <v>21315405</v>
      </c>
      <c r="CU22" s="20">
        <v>7586480</v>
      </c>
      <c r="CV22" s="20">
        <v>7555603</v>
      </c>
      <c r="CW22" s="20">
        <v>116</v>
      </c>
      <c r="CX22" s="20">
        <v>8266</v>
      </c>
      <c r="CY22" s="20">
        <v>8028</v>
      </c>
      <c r="CZ22" s="50"/>
      <c r="DA22" s="18">
        <v>17</v>
      </c>
      <c r="DB22" s="19" t="str">
        <f t="shared" si="16"/>
        <v>恩 納 村</v>
      </c>
      <c r="DC22" s="20">
        <v>0</v>
      </c>
      <c r="DD22" s="20"/>
      <c r="DE22" s="20"/>
      <c r="DF22" s="20"/>
      <c r="DG22" s="20"/>
      <c r="DH22" s="20"/>
      <c r="DI22" s="20"/>
      <c r="DJ22" s="20">
        <v>0</v>
      </c>
      <c r="DK22" s="20"/>
      <c r="DL22" s="20"/>
      <c r="DM22" s="16"/>
      <c r="DN22" s="18">
        <v>17</v>
      </c>
      <c r="DO22" s="19" t="str">
        <f t="shared" si="17"/>
        <v>恩 納 村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  <c r="DV22" s="20">
        <v>0</v>
      </c>
      <c r="DW22" s="20">
        <v>0</v>
      </c>
      <c r="DX22" s="20">
        <v>0</v>
      </c>
      <c r="DY22" s="20">
        <v>0</v>
      </c>
      <c r="DZ22" s="16"/>
      <c r="EA22" s="18">
        <v>17</v>
      </c>
      <c r="EB22" s="19" t="str">
        <f t="shared" si="18"/>
        <v>恩 納 村</v>
      </c>
      <c r="EC22" s="20">
        <v>17939</v>
      </c>
      <c r="ED22" s="20">
        <v>10034</v>
      </c>
      <c r="EE22" s="20">
        <v>7871</v>
      </c>
      <c r="EF22" s="20">
        <v>309</v>
      </c>
      <c r="EG22" s="20">
        <v>243</v>
      </c>
      <c r="EH22" s="20">
        <v>309</v>
      </c>
      <c r="EI22" s="20">
        <v>243</v>
      </c>
      <c r="EJ22" s="20">
        <v>17</v>
      </c>
      <c r="EK22" s="20">
        <v>31</v>
      </c>
      <c r="EL22" s="20">
        <v>19</v>
      </c>
      <c r="EM22" s="16"/>
      <c r="EN22" s="18">
        <v>17</v>
      </c>
      <c r="EO22" s="19" t="str">
        <f t="shared" si="19"/>
        <v>恩 納 村</v>
      </c>
      <c r="EP22" s="20">
        <v>22216000</v>
      </c>
      <c r="EQ22" s="20">
        <v>6814046</v>
      </c>
      <c r="ER22" s="20">
        <v>4572159</v>
      </c>
      <c r="ES22" s="20">
        <v>56701</v>
      </c>
      <c r="ET22" s="20">
        <v>38144</v>
      </c>
      <c r="EU22" s="20">
        <v>56701</v>
      </c>
      <c r="EV22" s="20">
        <v>38144</v>
      </c>
      <c r="EW22" s="20">
        <v>634</v>
      </c>
      <c r="EX22" s="20">
        <v>2659</v>
      </c>
      <c r="EY22" s="20">
        <v>1757</v>
      </c>
      <c r="FA22" s="18">
        <v>17</v>
      </c>
      <c r="FB22" s="19" t="str">
        <f t="shared" si="20"/>
        <v>恩 納 村</v>
      </c>
      <c r="FC22" s="20">
        <v>0</v>
      </c>
      <c r="FD22" s="20">
        <v>0</v>
      </c>
      <c r="FE22" s="20">
        <v>0</v>
      </c>
      <c r="FF22" s="20">
        <v>0</v>
      </c>
      <c r="FG22" s="20">
        <v>0</v>
      </c>
      <c r="FH22" s="20">
        <v>0</v>
      </c>
      <c r="FI22" s="20">
        <v>0</v>
      </c>
      <c r="FJ22" s="20">
        <v>0</v>
      </c>
      <c r="FK22" s="20">
        <v>0</v>
      </c>
      <c r="FL22" s="20">
        <v>0</v>
      </c>
      <c r="FN22" s="18">
        <v>17</v>
      </c>
      <c r="FO22" s="19" t="str">
        <f t="shared" si="21"/>
        <v>恩 納 村</v>
      </c>
      <c r="FP22" s="20">
        <v>0</v>
      </c>
      <c r="FQ22" s="20">
        <v>0</v>
      </c>
      <c r="FR22" s="20">
        <v>0</v>
      </c>
      <c r="FS22" s="20">
        <v>0</v>
      </c>
      <c r="FT22" s="20">
        <v>0</v>
      </c>
      <c r="FU22" s="20">
        <v>0</v>
      </c>
      <c r="FV22" s="20">
        <v>0</v>
      </c>
      <c r="FW22" s="20">
        <v>0</v>
      </c>
      <c r="FX22" s="20">
        <v>0</v>
      </c>
      <c r="FY22" s="20">
        <v>0</v>
      </c>
      <c r="GA22" s="18">
        <v>17</v>
      </c>
      <c r="GB22" s="19" t="str">
        <f t="shared" si="22"/>
        <v>恩 納 村</v>
      </c>
      <c r="GC22" s="20">
        <v>278163</v>
      </c>
      <c r="GD22" s="20">
        <v>2014371</v>
      </c>
      <c r="GE22" s="20">
        <v>1425947</v>
      </c>
      <c r="GF22" s="20">
        <v>40463</v>
      </c>
      <c r="GG22" s="20">
        <v>28241</v>
      </c>
      <c r="GH22" s="20">
        <v>40463</v>
      </c>
      <c r="GI22" s="20">
        <v>28241</v>
      </c>
      <c r="GJ22" s="20">
        <v>654</v>
      </c>
      <c r="GK22" s="20">
        <v>5897</v>
      </c>
      <c r="GL22" s="20">
        <v>4127</v>
      </c>
      <c r="GN22" s="18">
        <v>17</v>
      </c>
      <c r="GO22" s="19" t="str">
        <f t="shared" si="23"/>
        <v>恩 納 村</v>
      </c>
      <c r="GP22" s="20">
        <v>14565</v>
      </c>
      <c r="GQ22" s="20">
        <v>2802556</v>
      </c>
      <c r="GR22" s="20">
        <v>2799441</v>
      </c>
      <c r="GS22" s="20">
        <v>2522324</v>
      </c>
      <c r="GT22" s="20">
        <v>2519521</v>
      </c>
      <c r="GU22" s="20">
        <v>2116950</v>
      </c>
      <c r="GV22" s="20">
        <v>2114596</v>
      </c>
      <c r="GW22" s="20">
        <v>27</v>
      </c>
      <c r="GX22" s="20">
        <v>597</v>
      </c>
      <c r="GY22" s="20">
        <v>573</v>
      </c>
      <c r="HA22" s="18">
        <v>17</v>
      </c>
      <c r="HB22" s="19" t="str">
        <f t="shared" si="24"/>
        <v>恩 納 村</v>
      </c>
      <c r="HC22" s="20">
        <v>0</v>
      </c>
      <c r="HD22" s="20">
        <v>0</v>
      </c>
      <c r="HE22" s="20">
        <v>0</v>
      </c>
      <c r="HF22" s="20">
        <v>0</v>
      </c>
      <c r="HG22" s="20">
        <v>0</v>
      </c>
      <c r="HH22" s="20">
        <v>0</v>
      </c>
      <c r="HI22" s="20">
        <v>0</v>
      </c>
      <c r="HJ22" s="20">
        <v>0</v>
      </c>
      <c r="HK22" s="20">
        <v>0</v>
      </c>
      <c r="HL22" s="20">
        <v>0</v>
      </c>
      <c r="HN22" s="18">
        <v>17</v>
      </c>
      <c r="HO22" s="19" t="str">
        <f t="shared" si="25"/>
        <v>恩 納 村</v>
      </c>
      <c r="HP22" s="20">
        <v>0</v>
      </c>
      <c r="HQ22" s="20">
        <v>0</v>
      </c>
      <c r="HR22" s="20">
        <v>0</v>
      </c>
      <c r="HS22" s="20">
        <v>0</v>
      </c>
      <c r="HT22" s="20">
        <v>0</v>
      </c>
      <c r="HU22" s="20">
        <v>0</v>
      </c>
      <c r="HV22" s="20">
        <v>0</v>
      </c>
      <c r="HW22" s="20">
        <v>0</v>
      </c>
      <c r="HX22" s="20">
        <v>0</v>
      </c>
      <c r="HY22" s="20">
        <v>0</v>
      </c>
      <c r="IA22" s="18">
        <v>17</v>
      </c>
      <c r="IB22" s="19" t="str">
        <f t="shared" si="26"/>
        <v>恩 納 村</v>
      </c>
      <c r="IC22" s="20">
        <v>0</v>
      </c>
      <c r="ID22" s="20">
        <v>0</v>
      </c>
      <c r="IE22" s="20">
        <v>0</v>
      </c>
      <c r="IF22" s="20">
        <v>0</v>
      </c>
      <c r="IG22" s="20">
        <v>0</v>
      </c>
      <c r="IH22" s="20">
        <v>0</v>
      </c>
      <c r="II22" s="20">
        <v>0</v>
      </c>
      <c r="IJ22" s="20">
        <v>0</v>
      </c>
      <c r="IK22" s="20">
        <v>0</v>
      </c>
      <c r="IL22" s="20">
        <v>0</v>
      </c>
      <c r="IN22" s="17">
        <f t="shared" si="0"/>
        <v>22837506</v>
      </c>
      <c r="IO22" s="7">
        <f t="shared" si="1"/>
        <v>19136526</v>
      </c>
      <c r="IP22" s="7">
        <f t="shared" si="2"/>
        <v>15030402</v>
      </c>
      <c r="IQ22" s="7">
        <f t="shared" si="3"/>
        <v>24418266</v>
      </c>
      <c r="IR22" s="7">
        <f t="shared" si="4"/>
        <v>24143086</v>
      </c>
      <c r="IS22" s="7">
        <f t="shared" si="5"/>
        <v>9978359</v>
      </c>
      <c r="IT22" s="7">
        <f t="shared" si="6"/>
        <v>1989</v>
      </c>
      <c r="IU22" s="7">
        <f t="shared" si="7"/>
        <v>26723</v>
      </c>
      <c r="IV22" s="7">
        <f t="shared" si="8"/>
        <v>21279</v>
      </c>
    </row>
    <row r="23" spans="1:256" s="7" customFormat="1" ht="15" customHeight="1">
      <c r="A23" s="18">
        <v>18</v>
      </c>
      <c r="B23" s="19" t="s">
        <v>71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16"/>
      <c r="N23" s="18">
        <v>18</v>
      </c>
      <c r="O23" s="19" t="str">
        <f t="shared" si="9"/>
        <v>宜野座村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30"/>
      <c r="AA23" s="18">
        <v>18</v>
      </c>
      <c r="AB23" s="19" t="str">
        <f t="shared" si="10"/>
        <v>宜野座村</v>
      </c>
      <c r="AC23" s="20">
        <v>584930</v>
      </c>
      <c r="AD23" s="20">
        <v>5061357</v>
      </c>
      <c r="AE23" s="20">
        <v>4093621</v>
      </c>
      <c r="AF23" s="20">
        <v>203130</v>
      </c>
      <c r="AG23" s="20">
        <v>163549</v>
      </c>
      <c r="AH23" s="20">
        <v>203130</v>
      </c>
      <c r="AI23" s="20">
        <v>163549</v>
      </c>
      <c r="AJ23" s="20">
        <v>1145</v>
      </c>
      <c r="AK23" s="20">
        <v>4048</v>
      </c>
      <c r="AL23" s="20">
        <v>3032</v>
      </c>
      <c r="AM23" s="50"/>
      <c r="AN23" s="18">
        <v>18</v>
      </c>
      <c r="AO23" s="19" t="str">
        <f t="shared" si="11"/>
        <v>宜野座村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30"/>
      <c r="BA23" s="18">
        <v>18</v>
      </c>
      <c r="BB23" s="19" t="str">
        <f t="shared" si="12"/>
        <v>宜野座村</v>
      </c>
      <c r="BC23" s="20"/>
      <c r="BD23" s="20">
        <v>364872</v>
      </c>
      <c r="BE23" s="20">
        <v>347131</v>
      </c>
      <c r="BF23" s="20">
        <v>2864888</v>
      </c>
      <c r="BG23" s="20">
        <v>2748222</v>
      </c>
      <c r="BH23" s="20">
        <v>468557</v>
      </c>
      <c r="BI23" s="20">
        <v>449231</v>
      </c>
      <c r="BJ23" s="20"/>
      <c r="BK23" s="20">
        <v>1803</v>
      </c>
      <c r="BL23" s="20">
        <v>1679</v>
      </c>
      <c r="BM23" s="30"/>
      <c r="BN23" s="18">
        <v>18</v>
      </c>
      <c r="BO23" s="19" t="str">
        <f t="shared" si="13"/>
        <v>宜野座村</v>
      </c>
      <c r="BP23" s="20"/>
      <c r="BQ23" s="20">
        <v>344974</v>
      </c>
      <c r="BR23" s="20">
        <v>343023</v>
      </c>
      <c r="BS23" s="20">
        <v>2564331</v>
      </c>
      <c r="BT23" s="20">
        <v>2554801</v>
      </c>
      <c r="BU23" s="20">
        <v>842827</v>
      </c>
      <c r="BV23" s="20">
        <v>839668</v>
      </c>
      <c r="BW23" s="20"/>
      <c r="BX23" s="20">
        <v>1545</v>
      </c>
      <c r="BY23" s="20">
        <v>1490</v>
      </c>
      <c r="BZ23" s="30"/>
      <c r="CA23" s="18">
        <v>18</v>
      </c>
      <c r="CB23" s="19" t="str">
        <f t="shared" si="14"/>
        <v>宜野座村</v>
      </c>
      <c r="CC23" s="20"/>
      <c r="CD23" s="20">
        <v>111839</v>
      </c>
      <c r="CE23" s="20">
        <v>111542</v>
      </c>
      <c r="CF23" s="20">
        <v>896857</v>
      </c>
      <c r="CG23" s="20">
        <v>895741</v>
      </c>
      <c r="CH23" s="20">
        <v>570181</v>
      </c>
      <c r="CI23" s="20">
        <v>569466</v>
      </c>
      <c r="CJ23" s="20"/>
      <c r="CK23" s="20">
        <v>306</v>
      </c>
      <c r="CL23" s="20">
        <v>299</v>
      </c>
      <c r="CM23" s="30"/>
      <c r="CN23" s="18">
        <v>18</v>
      </c>
      <c r="CO23" s="19" t="str">
        <f t="shared" si="15"/>
        <v>宜野座村</v>
      </c>
      <c r="CP23" s="20">
        <v>114664</v>
      </c>
      <c r="CQ23" s="20">
        <v>821685</v>
      </c>
      <c r="CR23" s="20">
        <v>801696</v>
      </c>
      <c r="CS23" s="20">
        <v>6326076</v>
      </c>
      <c r="CT23" s="20">
        <v>6198764</v>
      </c>
      <c r="CU23" s="20">
        <v>1881565</v>
      </c>
      <c r="CV23" s="20">
        <v>1858365</v>
      </c>
      <c r="CW23" s="20">
        <v>216</v>
      </c>
      <c r="CX23" s="20">
        <v>3654</v>
      </c>
      <c r="CY23" s="20">
        <v>3468</v>
      </c>
      <c r="CZ23" s="50"/>
      <c r="DA23" s="18">
        <v>18</v>
      </c>
      <c r="DB23" s="19" t="str">
        <f t="shared" si="16"/>
        <v>宜野座村</v>
      </c>
      <c r="DC23" s="20">
        <v>0</v>
      </c>
      <c r="DD23" s="20"/>
      <c r="DE23" s="20"/>
      <c r="DF23" s="20"/>
      <c r="DG23" s="20"/>
      <c r="DH23" s="20"/>
      <c r="DI23" s="20"/>
      <c r="DJ23" s="20">
        <v>0</v>
      </c>
      <c r="DK23" s="20"/>
      <c r="DL23" s="20"/>
      <c r="DM23" s="16"/>
      <c r="DN23" s="18">
        <v>18</v>
      </c>
      <c r="DO23" s="19" t="str">
        <f t="shared" si="17"/>
        <v>宜野座村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  <c r="DV23" s="20">
        <v>0</v>
      </c>
      <c r="DW23" s="20">
        <v>0</v>
      </c>
      <c r="DX23" s="20">
        <v>0</v>
      </c>
      <c r="DY23" s="20">
        <v>0</v>
      </c>
      <c r="DZ23" s="16"/>
      <c r="EA23" s="18">
        <v>18</v>
      </c>
      <c r="EB23" s="19" t="str">
        <f t="shared" si="18"/>
        <v>宜野座村</v>
      </c>
      <c r="EC23" s="20">
        <v>20234</v>
      </c>
      <c r="ED23" s="20">
        <v>29529</v>
      </c>
      <c r="EE23" s="20">
        <v>29529</v>
      </c>
      <c r="EF23" s="20">
        <v>974</v>
      </c>
      <c r="EG23" s="20">
        <v>974</v>
      </c>
      <c r="EH23" s="20">
        <v>974</v>
      </c>
      <c r="EI23" s="20">
        <v>974</v>
      </c>
      <c r="EJ23" s="20">
        <v>22</v>
      </c>
      <c r="EK23" s="20">
        <v>28</v>
      </c>
      <c r="EL23" s="20">
        <v>28</v>
      </c>
      <c r="EM23" s="16"/>
      <c r="EN23" s="18">
        <v>18</v>
      </c>
      <c r="EO23" s="19" t="str">
        <f t="shared" si="19"/>
        <v>宜野座村</v>
      </c>
      <c r="EP23" s="20">
        <v>828</v>
      </c>
      <c r="EQ23" s="20">
        <v>0</v>
      </c>
      <c r="ER23" s="20">
        <v>0</v>
      </c>
      <c r="ES23" s="20">
        <v>0</v>
      </c>
      <c r="ET23" s="20">
        <v>0</v>
      </c>
      <c r="EU23" s="20">
        <v>0</v>
      </c>
      <c r="EV23" s="20">
        <v>0</v>
      </c>
      <c r="EW23" s="20">
        <v>3</v>
      </c>
      <c r="EX23" s="20">
        <v>0</v>
      </c>
      <c r="EY23" s="20">
        <v>0</v>
      </c>
      <c r="FA23" s="18">
        <v>18</v>
      </c>
      <c r="FB23" s="19" t="str">
        <f t="shared" si="20"/>
        <v>宜野座村</v>
      </c>
      <c r="FC23" s="20">
        <v>0</v>
      </c>
      <c r="FD23" s="20">
        <v>0</v>
      </c>
      <c r="FE23" s="20">
        <v>0</v>
      </c>
      <c r="FF23" s="20">
        <v>0</v>
      </c>
      <c r="FG23" s="20">
        <v>0</v>
      </c>
      <c r="FH23" s="20">
        <v>0</v>
      </c>
      <c r="FI23" s="20">
        <v>0</v>
      </c>
      <c r="FJ23" s="20">
        <v>0</v>
      </c>
      <c r="FK23" s="20">
        <v>0</v>
      </c>
      <c r="FL23" s="20">
        <v>0</v>
      </c>
      <c r="FN23" s="18">
        <v>18</v>
      </c>
      <c r="FO23" s="19" t="str">
        <f t="shared" si="21"/>
        <v>宜野座村</v>
      </c>
      <c r="FP23" s="20">
        <v>0</v>
      </c>
      <c r="FQ23" s="20">
        <v>0</v>
      </c>
      <c r="FR23" s="20">
        <v>0</v>
      </c>
      <c r="FS23" s="20">
        <v>0</v>
      </c>
      <c r="FT23" s="20">
        <v>0</v>
      </c>
      <c r="FU23" s="20">
        <v>0</v>
      </c>
      <c r="FV23" s="20">
        <v>0</v>
      </c>
      <c r="FW23" s="20">
        <v>0</v>
      </c>
      <c r="FX23" s="20">
        <v>0</v>
      </c>
      <c r="FY23" s="20">
        <v>0</v>
      </c>
      <c r="GA23" s="18">
        <v>18</v>
      </c>
      <c r="GB23" s="19" t="str">
        <f t="shared" si="22"/>
        <v>宜野座村</v>
      </c>
      <c r="GC23" s="20">
        <v>1266143</v>
      </c>
      <c r="GD23" s="20">
        <v>2314830</v>
      </c>
      <c r="GE23" s="20">
        <v>1624773</v>
      </c>
      <c r="GF23" s="20">
        <v>28030</v>
      </c>
      <c r="GG23" s="20">
        <v>19753</v>
      </c>
      <c r="GH23" s="20">
        <v>28030</v>
      </c>
      <c r="GI23" s="20">
        <v>19753</v>
      </c>
      <c r="GJ23" s="20">
        <v>1005</v>
      </c>
      <c r="GK23" s="20">
        <v>2613</v>
      </c>
      <c r="GL23" s="20">
        <v>1723</v>
      </c>
      <c r="GN23" s="18">
        <v>18</v>
      </c>
      <c r="GO23" s="19" t="str">
        <f t="shared" si="23"/>
        <v>宜野座村</v>
      </c>
      <c r="GP23" s="20">
        <v>1607890</v>
      </c>
      <c r="GQ23" s="20">
        <v>418171</v>
      </c>
      <c r="GR23" s="20">
        <v>418030</v>
      </c>
      <c r="GS23" s="20">
        <v>383043</v>
      </c>
      <c r="GT23" s="20">
        <v>382914</v>
      </c>
      <c r="GU23" s="20">
        <v>383043</v>
      </c>
      <c r="GV23" s="20">
        <v>382914</v>
      </c>
      <c r="GW23" s="20">
        <v>126</v>
      </c>
      <c r="GX23" s="20">
        <v>153</v>
      </c>
      <c r="GY23" s="20">
        <v>152</v>
      </c>
      <c r="HA23" s="18">
        <v>18</v>
      </c>
      <c r="HB23" s="19" t="str">
        <f t="shared" si="24"/>
        <v>宜野座村</v>
      </c>
      <c r="HC23" s="20">
        <v>0</v>
      </c>
      <c r="HD23" s="20">
        <v>0</v>
      </c>
      <c r="HE23" s="20">
        <v>0</v>
      </c>
      <c r="HF23" s="20">
        <v>0</v>
      </c>
      <c r="HG23" s="20">
        <v>0</v>
      </c>
      <c r="HH23" s="20">
        <v>0</v>
      </c>
      <c r="HI23" s="20">
        <v>0</v>
      </c>
      <c r="HJ23" s="20">
        <v>0</v>
      </c>
      <c r="HK23" s="20">
        <v>0</v>
      </c>
      <c r="HL23" s="20">
        <v>0</v>
      </c>
      <c r="HN23" s="18">
        <v>18</v>
      </c>
      <c r="HO23" s="19" t="str">
        <f t="shared" si="25"/>
        <v>宜野座村</v>
      </c>
      <c r="HP23" s="20">
        <v>0</v>
      </c>
      <c r="HQ23" s="20">
        <v>0</v>
      </c>
      <c r="HR23" s="20">
        <v>0</v>
      </c>
      <c r="HS23" s="20">
        <v>0</v>
      </c>
      <c r="HT23" s="20">
        <v>0</v>
      </c>
      <c r="HU23" s="20">
        <v>0</v>
      </c>
      <c r="HV23" s="20">
        <v>0</v>
      </c>
      <c r="HW23" s="20">
        <v>0</v>
      </c>
      <c r="HX23" s="20">
        <v>0</v>
      </c>
      <c r="HY23" s="20">
        <v>0</v>
      </c>
      <c r="IA23" s="18">
        <v>18</v>
      </c>
      <c r="IB23" s="19" t="str">
        <f t="shared" si="26"/>
        <v>宜野座村</v>
      </c>
      <c r="IC23" s="20">
        <v>0</v>
      </c>
      <c r="ID23" s="20">
        <v>0</v>
      </c>
      <c r="IE23" s="20">
        <v>0</v>
      </c>
      <c r="IF23" s="20">
        <v>0</v>
      </c>
      <c r="IG23" s="20">
        <v>0</v>
      </c>
      <c r="IH23" s="20">
        <v>0</v>
      </c>
      <c r="II23" s="20">
        <v>0</v>
      </c>
      <c r="IJ23" s="20">
        <v>0</v>
      </c>
      <c r="IK23" s="20">
        <v>0</v>
      </c>
      <c r="IL23" s="20">
        <v>0</v>
      </c>
      <c r="IN23" s="17">
        <f t="shared" si="0"/>
        <v>3594689</v>
      </c>
      <c r="IO23" s="7">
        <f t="shared" si="1"/>
        <v>8645572</v>
      </c>
      <c r="IP23" s="7">
        <f t="shared" si="2"/>
        <v>6967649</v>
      </c>
      <c r="IQ23" s="7">
        <f t="shared" si="3"/>
        <v>6941253</v>
      </c>
      <c r="IR23" s="7">
        <f t="shared" si="4"/>
        <v>6765954</v>
      </c>
      <c r="IS23" s="7">
        <f t="shared" si="5"/>
        <v>2425555</v>
      </c>
      <c r="IT23" s="7">
        <f t="shared" si="6"/>
        <v>2517</v>
      </c>
      <c r="IU23" s="7">
        <f t="shared" si="7"/>
        <v>10496</v>
      </c>
      <c r="IV23" s="7">
        <f t="shared" si="8"/>
        <v>8403</v>
      </c>
    </row>
    <row r="24" spans="1:256" s="7" customFormat="1" ht="15" customHeight="1">
      <c r="A24" s="18">
        <v>19</v>
      </c>
      <c r="B24" s="19" t="s">
        <v>72</v>
      </c>
      <c r="C24" s="20">
        <v>56231</v>
      </c>
      <c r="D24" s="20">
        <v>634234</v>
      </c>
      <c r="E24" s="20">
        <v>527848</v>
      </c>
      <c r="F24" s="20">
        <v>30990</v>
      </c>
      <c r="G24" s="20">
        <v>26407</v>
      </c>
      <c r="H24" s="20">
        <v>30967</v>
      </c>
      <c r="I24" s="20">
        <v>26391</v>
      </c>
      <c r="J24" s="20">
        <v>427</v>
      </c>
      <c r="K24" s="20">
        <v>1608</v>
      </c>
      <c r="L24" s="20">
        <v>1299</v>
      </c>
      <c r="M24" s="16"/>
      <c r="N24" s="18">
        <v>19</v>
      </c>
      <c r="O24" s="19" t="str">
        <f t="shared" si="9"/>
        <v>金 武 町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30"/>
      <c r="AA24" s="18">
        <v>19</v>
      </c>
      <c r="AB24" s="19" t="str">
        <f t="shared" si="10"/>
        <v>金 武 町</v>
      </c>
      <c r="AC24" s="20">
        <v>901778</v>
      </c>
      <c r="AD24" s="20">
        <v>3418744</v>
      </c>
      <c r="AE24" s="20">
        <v>2874787</v>
      </c>
      <c r="AF24" s="20">
        <v>152468</v>
      </c>
      <c r="AG24" s="20">
        <v>128556</v>
      </c>
      <c r="AH24" s="20">
        <v>152313</v>
      </c>
      <c r="AI24" s="20">
        <v>128431</v>
      </c>
      <c r="AJ24" s="20">
        <v>1208</v>
      </c>
      <c r="AK24" s="20">
        <v>4712</v>
      </c>
      <c r="AL24" s="20">
        <v>3804</v>
      </c>
      <c r="AM24" s="50"/>
      <c r="AN24" s="18">
        <v>19</v>
      </c>
      <c r="AO24" s="19" t="str">
        <f t="shared" si="11"/>
        <v>金 武 町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30"/>
      <c r="BA24" s="18">
        <v>19</v>
      </c>
      <c r="BB24" s="19" t="str">
        <f t="shared" si="12"/>
        <v>金 武 町</v>
      </c>
      <c r="BC24" s="20"/>
      <c r="BD24" s="20">
        <v>769409</v>
      </c>
      <c r="BE24" s="20">
        <v>759710</v>
      </c>
      <c r="BF24" s="20">
        <v>10950074</v>
      </c>
      <c r="BG24" s="20">
        <v>10840388</v>
      </c>
      <c r="BH24" s="20">
        <v>1802996</v>
      </c>
      <c r="BI24" s="20">
        <v>1785011</v>
      </c>
      <c r="BJ24" s="20"/>
      <c r="BK24" s="20">
        <v>3694</v>
      </c>
      <c r="BL24" s="20">
        <v>3585</v>
      </c>
      <c r="BM24" s="30"/>
      <c r="BN24" s="18">
        <v>19</v>
      </c>
      <c r="BO24" s="19" t="str">
        <f t="shared" si="13"/>
        <v>金 武 町</v>
      </c>
      <c r="BP24" s="20"/>
      <c r="BQ24" s="20">
        <v>448017</v>
      </c>
      <c r="BR24" s="20">
        <v>447775</v>
      </c>
      <c r="BS24" s="20">
        <v>5881625</v>
      </c>
      <c r="BT24" s="20">
        <v>5880268</v>
      </c>
      <c r="BU24" s="20">
        <v>1929366</v>
      </c>
      <c r="BV24" s="20">
        <v>1928923</v>
      </c>
      <c r="BW24" s="20"/>
      <c r="BX24" s="20">
        <v>2328</v>
      </c>
      <c r="BY24" s="20">
        <v>2317</v>
      </c>
      <c r="BZ24" s="30"/>
      <c r="CA24" s="18">
        <v>19</v>
      </c>
      <c r="CB24" s="19" t="str">
        <f t="shared" si="14"/>
        <v>金 武 町</v>
      </c>
      <c r="CC24" s="20"/>
      <c r="CD24" s="20">
        <v>298145</v>
      </c>
      <c r="CE24" s="20">
        <v>297993</v>
      </c>
      <c r="CF24" s="20">
        <v>3885213</v>
      </c>
      <c r="CG24" s="20">
        <v>3884000</v>
      </c>
      <c r="CH24" s="20">
        <v>2493826</v>
      </c>
      <c r="CI24" s="20">
        <v>2493068</v>
      </c>
      <c r="CJ24" s="20"/>
      <c r="CK24" s="20">
        <v>1053</v>
      </c>
      <c r="CL24" s="20">
        <v>1045</v>
      </c>
      <c r="CM24" s="30"/>
      <c r="CN24" s="18">
        <v>19</v>
      </c>
      <c r="CO24" s="19" t="str">
        <f t="shared" si="15"/>
        <v>金 武 町</v>
      </c>
      <c r="CP24" s="20">
        <v>266079</v>
      </c>
      <c r="CQ24" s="20">
        <v>1515571</v>
      </c>
      <c r="CR24" s="20">
        <v>1505478</v>
      </c>
      <c r="CS24" s="20">
        <v>20716912</v>
      </c>
      <c r="CT24" s="20">
        <v>20604656</v>
      </c>
      <c r="CU24" s="20">
        <v>6226188</v>
      </c>
      <c r="CV24" s="20">
        <v>6207002</v>
      </c>
      <c r="CW24" s="20">
        <v>326</v>
      </c>
      <c r="CX24" s="20">
        <v>7075</v>
      </c>
      <c r="CY24" s="20">
        <v>6947</v>
      </c>
      <c r="CZ24" s="50"/>
      <c r="DA24" s="18">
        <v>19</v>
      </c>
      <c r="DB24" s="19" t="str">
        <f t="shared" si="16"/>
        <v>金 武 町</v>
      </c>
      <c r="DC24" s="20">
        <v>0</v>
      </c>
      <c r="DD24" s="20"/>
      <c r="DE24" s="20"/>
      <c r="DF24" s="20"/>
      <c r="DG24" s="20"/>
      <c r="DH24" s="20"/>
      <c r="DI24" s="20"/>
      <c r="DJ24" s="20">
        <v>0</v>
      </c>
      <c r="DK24" s="20"/>
      <c r="DL24" s="20"/>
      <c r="DM24" s="16"/>
      <c r="DN24" s="18">
        <v>19</v>
      </c>
      <c r="DO24" s="19" t="str">
        <f t="shared" si="17"/>
        <v>金 武 町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  <c r="DV24" s="20">
        <v>0</v>
      </c>
      <c r="DW24" s="20">
        <v>0</v>
      </c>
      <c r="DX24" s="20">
        <v>0</v>
      </c>
      <c r="DY24" s="20">
        <v>0</v>
      </c>
      <c r="DZ24" s="16"/>
      <c r="EA24" s="18">
        <v>19</v>
      </c>
      <c r="EB24" s="19" t="str">
        <f t="shared" si="18"/>
        <v>金 武 町</v>
      </c>
      <c r="EC24" s="20">
        <v>353</v>
      </c>
      <c r="ED24" s="20">
        <v>7714</v>
      </c>
      <c r="EE24" s="20">
        <v>7714</v>
      </c>
      <c r="EF24" s="20">
        <v>410</v>
      </c>
      <c r="EG24" s="20">
        <v>410</v>
      </c>
      <c r="EH24" s="20">
        <v>410</v>
      </c>
      <c r="EI24" s="20">
        <v>410</v>
      </c>
      <c r="EJ24" s="20">
        <v>7</v>
      </c>
      <c r="EK24" s="20">
        <v>7</v>
      </c>
      <c r="EL24" s="20">
        <v>7</v>
      </c>
      <c r="EM24" s="16"/>
      <c r="EN24" s="18">
        <v>19</v>
      </c>
      <c r="EO24" s="19" t="str">
        <f t="shared" si="19"/>
        <v>金 武 町</v>
      </c>
      <c r="EP24" s="20">
        <v>1380864</v>
      </c>
      <c r="EQ24" s="20">
        <v>673242</v>
      </c>
      <c r="ER24" s="20">
        <v>531323</v>
      </c>
      <c r="ES24" s="20">
        <v>4922</v>
      </c>
      <c r="ET24" s="20">
        <v>3892</v>
      </c>
      <c r="EU24" s="20">
        <v>4922</v>
      </c>
      <c r="EV24" s="20">
        <v>3892</v>
      </c>
      <c r="EW24" s="20">
        <v>248</v>
      </c>
      <c r="EX24" s="20">
        <v>638</v>
      </c>
      <c r="EY24" s="20">
        <v>524</v>
      </c>
      <c r="FA24" s="18">
        <v>19</v>
      </c>
      <c r="FB24" s="19" t="str">
        <f t="shared" si="20"/>
        <v>金 武 町</v>
      </c>
      <c r="FC24" s="20">
        <v>0</v>
      </c>
      <c r="FD24" s="20">
        <v>0</v>
      </c>
      <c r="FE24" s="20">
        <v>0</v>
      </c>
      <c r="FF24" s="20">
        <v>0</v>
      </c>
      <c r="FG24" s="20">
        <v>0</v>
      </c>
      <c r="FH24" s="20">
        <v>0</v>
      </c>
      <c r="FI24" s="20">
        <v>0</v>
      </c>
      <c r="FJ24" s="20">
        <v>0</v>
      </c>
      <c r="FK24" s="20">
        <v>0</v>
      </c>
      <c r="FL24" s="20">
        <v>0</v>
      </c>
      <c r="FN24" s="18">
        <v>19</v>
      </c>
      <c r="FO24" s="19" t="str">
        <f t="shared" si="21"/>
        <v>金 武 町</v>
      </c>
      <c r="FP24" s="20">
        <v>0</v>
      </c>
      <c r="FQ24" s="20">
        <v>0</v>
      </c>
      <c r="FR24" s="20">
        <v>0</v>
      </c>
      <c r="FS24" s="20">
        <v>0</v>
      </c>
      <c r="FT24" s="20">
        <v>0</v>
      </c>
      <c r="FU24" s="20">
        <v>0</v>
      </c>
      <c r="FV24" s="20">
        <v>0</v>
      </c>
      <c r="FW24" s="20">
        <v>0</v>
      </c>
      <c r="FX24" s="20">
        <v>0</v>
      </c>
      <c r="FY24" s="20">
        <v>0</v>
      </c>
      <c r="GA24" s="18">
        <v>19</v>
      </c>
      <c r="GB24" s="19" t="str">
        <f t="shared" si="22"/>
        <v>金 武 町</v>
      </c>
      <c r="GC24" s="20">
        <v>214244</v>
      </c>
      <c r="GD24" s="20">
        <v>643812</v>
      </c>
      <c r="GE24" s="20">
        <v>527918</v>
      </c>
      <c r="GF24" s="20">
        <v>10591</v>
      </c>
      <c r="GG24" s="20">
        <v>8206</v>
      </c>
      <c r="GH24" s="20">
        <v>10507</v>
      </c>
      <c r="GI24" s="20">
        <v>8122</v>
      </c>
      <c r="GJ24" s="20">
        <v>313</v>
      </c>
      <c r="GK24" s="20">
        <v>921</v>
      </c>
      <c r="GL24" s="20">
        <v>698</v>
      </c>
      <c r="GN24" s="18">
        <v>19</v>
      </c>
      <c r="GO24" s="19" t="str">
        <f t="shared" si="23"/>
        <v>金 武 町</v>
      </c>
      <c r="GP24" s="20">
        <v>0</v>
      </c>
      <c r="GQ24" s="20">
        <v>0</v>
      </c>
      <c r="GR24" s="20">
        <v>0</v>
      </c>
      <c r="GS24" s="20">
        <v>0</v>
      </c>
      <c r="GT24" s="20">
        <v>0</v>
      </c>
      <c r="GU24" s="20">
        <v>0</v>
      </c>
      <c r="GV24" s="20">
        <v>0</v>
      </c>
      <c r="GW24" s="20">
        <v>0</v>
      </c>
      <c r="GX24" s="20">
        <v>0</v>
      </c>
      <c r="GY24" s="20">
        <v>0</v>
      </c>
      <c r="HA24" s="18">
        <v>19</v>
      </c>
      <c r="HB24" s="19" t="str">
        <f t="shared" si="24"/>
        <v>金 武 町</v>
      </c>
      <c r="HC24" s="20">
        <v>0</v>
      </c>
      <c r="HD24" s="20">
        <v>0</v>
      </c>
      <c r="HE24" s="20">
        <v>0</v>
      </c>
      <c r="HF24" s="20">
        <v>0</v>
      </c>
      <c r="HG24" s="20">
        <v>0</v>
      </c>
      <c r="HH24" s="20">
        <v>0</v>
      </c>
      <c r="HI24" s="20">
        <v>0</v>
      </c>
      <c r="HJ24" s="20">
        <v>0</v>
      </c>
      <c r="HK24" s="20">
        <v>0</v>
      </c>
      <c r="HL24" s="20">
        <v>0</v>
      </c>
      <c r="HN24" s="18">
        <v>19</v>
      </c>
      <c r="HO24" s="19" t="str">
        <f t="shared" si="25"/>
        <v>金 武 町</v>
      </c>
      <c r="HP24" s="20">
        <v>0</v>
      </c>
      <c r="HQ24" s="20">
        <v>0</v>
      </c>
      <c r="HR24" s="20">
        <v>0</v>
      </c>
      <c r="HS24" s="20">
        <v>0</v>
      </c>
      <c r="HT24" s="20">
        <v>0</v>
      </c>
      <c r="HU24" s="20">
        <v>0</v>
      </c>
      <c r="HV24" s="20">
        <v>0</v>
      </c>
      <c r="HW24" s="20">
        <v>0</v>
      </c>
      <c r="HX24" s="20">
        <v>0</v>
      </c>
      <c r="HY24" s="20">
        <v>0</v>
      </c>
      <c r="IA24" s="18">
        <v>19</v>
      </c>
      <c r="IB24" s="19" t="str">
        <f t="shared" si="26"/>
        <v>金 武 町</v>
      </c>
      <c r="IC24" s="20">
        <v>0</v>
      </c>
      <c r="ID24" s="20">
        <v>0</v>
      </c>
      <c r="IE24" s="20">
        <v>0</v>
      </c>
      <c r="IF24" s="20">
        <v>0</v>
      </c>
      <c r="IG24" s="20">
        <v>0</v>
      </c>
      <c r="IH24" s="20">
        <v>0</v>
      </c>
      <c r="II24" s="20">
        <v>0</v>
      </c>
      <c r="IJ24" s="20">
        <v>0</v>
      </c>
      <c r="IK24" s="20">
        <v>0</v>
      </c>
      <c r="IL24" s="20">
        <v>0</v>
      </c>
      <c r="IN24" s="17">
        <f t="shared" si="0"/>
        <v>2819549</v>
      </c>
      <c r="IO24" s="7">
        <f t="shared" si="1"/>
        <v>6893317</v>
      </c>
      <c r="IP24" s="7">
        <f t="shared" si="2"/>
        <v>5975068</v>
      </c>
      <c r="IQ24" s="7">
        <f t="shared" si="3"/>
        <v>20916293</v>
      </c>
      <c r="IR24" s="7">
        <f t="shared" si="4"/>
        <v>20772127</v>
      </c>
      <c r="IS24" s="7">
        <f t="shared" si="5"/>
        <v>6374248</v>
      </c>
      <c r="IT24" s="7">
        <f t="shared" si="6"/>
        <v>2529</v>
      </c>
      <c r="IU24" s="7">
        <f t="shared" si="7"/>
        <v>14961</v>
      </c>
      <c r="IV24" s="7">
        <f t="shared" si="8"/>
        <v>13279</v>
      </c>
    </row>
    <row r="25" spans="1:256" s="7" customFormat="1" ht="15" customHeight="1">
      <c r="A25" s="18">
        <v>20</v>
      </c>
      <c r="B25" s="19" t="s">
        <v>73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16"/>
      <c r="N25" s="18">
        <v>20</v>
      </c>
      <c r="O25" s="19" t="str">
        <f t="shared" si="9"/>
        <v>伊 江 村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30"/>
      <c r="AA25" s="18">
        <v>20</v>
      </c>
      <c r="AB25" s="19" t="str">
        <f t="shared" si="10"/>
        <v>伊 江 村</v>
      </c>
      <c r="AC25" s="20">
        <v>258200</v>
      </c>
      <c r="AD25" s="20">
        <v>10445675</v>
      </c>
      <c r="AE25" s="20">
        <v>8858800</v>
      </c>
      <c r="AF25" s="20">
        <v>443869</v>
      </c>
      <c r="AG25" s="20">
        <v>376698</v>
      </c>
      <c r="AH25" s="20">
        <v>443836</v>
      </c>
      <c r="AI25" s="20">
        <v>376681</v>
      </c>
      <c r="AJ25" s="20">
        <v>758</v>
      </c>
      <c r="AK25" s="20">
        <v>9887</v>
      </c>
      <c r="AL25" s="20">
        <v>8096</v>
      </c>
      <c r="AM25" s="50"/>
      <c r="AN25" s="18">
        <v>20</v>
      </c>
      <c r="AO25" s="19" t="str">
        <f t="shared" si="11"/>
        <v>伊 江 村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30"/>
      <c r="BA25" s="18">
        <v>20</v>
      </c>
      <c r="BB25" s="19" t="str">
        <f t="shared" si="12"/>
        <v>伊 江 村</v>
      </c>
      <c r="BC25" s="20"/>
      <c r="BD25" s="20">
        <v>382870</v>
      </c>
      <c r="BE25" s="20">
        <v>374879</v>
      </c>
      <c r="BF25" s="20">
        <v>2942656</v>
      </c>
      <c r="BG25" s="20">
        <v>2885343</v>
      </c>
      <c r="BH25" s="20">
        <v>488943</v>
      </c>
      <c r="BI25" s="20">
        <v>479415</v>
      </c>
      <c r="BJ25" s="20"/>
      <c r="BK25" s="20">
        <v>2024</v>
      </c>
      <c r="BL25" s="20">
        <v>1961</v>
      </c>
      <c r="BM25" s="30"/>
      <c r="BN25" s="18">
        <v>20</v>
      </c>
      <c r="BO25" s="19" t="str">
        <f t="shared" si="13"/>
        <v>伊 江 村</v>
      </c>
      <c r="BP25" s="20"/>
      <c r="BQ25" s="20">
        <v>638260</v>
      </c>
      <c r="BR25" s="20">
        <v>637922</v>
      </c>
      <c r="BS25" s="20">
        <v>4430472</v>
      </c>
      <c r="BT25" s="20">
        <v>4428534</v>
      </c>
      <c r="BU25" s="20">
        <v>1470540</v>
      </c>
      <c r="BV25" s="20">
        <v>1469895</v>
      </c>
      <c r="BW25" s="20"/>
      <c r="BX25" s="20">
        <v>1671</v>
      </c>
      <c r="BY25" s="20">
        <v>1660</v>
      </c>
      <c r="BZ25" s="30"/>
      <c r="CA25" s="18">
        <v>20</v>
      </c>
      <c r="CB25" s="19" t="str">
        <f t="shared" si="14"/>
        <v>伊 江 村</v>
      </c>
      <c r="CC25" s="20"/>
      <c r="CD25" s="20">
        <v>120505</v>
      </c>
      <c r="CE25" s="20">
        <v>120505</v>
      </c>
      <c r="CF25" s="20">
        <v>721556</v>
      </c>
      <c r="CG25" s="20">
        <v>721556</v>
      </c>
      <c r="CH25" s="20">
        <v>491496</v>
      </c>
      <c r="CI25" s="20">
        <v>491496</v>
      </c>
      <c r="CJ25" s="20"/>
      <c r="CK25" s="20">
        <v>194</v>
      </c>
      <c r="CL25" s="20">
        <v>194</v>
      </c>
      <c r="CM25" s="30"/>
      <c r="CN25" s="18">
        <v>20</v>
      </c>
      <c r="CO25" s="19" t="str">
        <f t="shared" si="15"/>
        <v>伊 江 村</v>
      </c>
      <c r="CP25" s="20">
        <v>63309</v>
      </c>
      <c r="CQ25" s="20">
        <v>1141635</v>
      </c>
      <c r="CR25" s="20">
        <v>1133306</v>
      </c>
      <c r="CS25" s="20">
        <v>8094684</v>
      </c>
      <c r="CT25" s="20">
        <v>8035433</v>
      </c>
      <c r="CU25" s="20">
        <v>2450979</v>
      </c>
      <c r="CV25" s="20">
        <v>2440806</v>
      </c>
      <c r="CW25" s="20">
        <v>103</v>
      </c>
      <c r="CX25" s="20">
        <v>3889</v>
      </c>
      <c r="CY25" s="20">
        <v>3815</v>
      </c>
      <c r="CZ25" s="50"/>
      <c r="DA25" s="18">
        <v>20</v>
      </c>
      <c r="DB25" s="19" t="str">
        <f t="shared" si="16"/>
        <v>伊 江 村</v>
      </c>
      <c r="DC25" s="20">
        <v>0</v>
      </c>
      <c r="DD25" s="20"/>
      <c r="DE25" s="20"/>
      <c r="DF25" s="20"/>
      <c r="DG25" s="20"/>
      <c r="DH25" s="20"/>
      <c r="DI25" s="20"/>
      <c r="DJ25" s="20">
        <v>0</v>
      </c>
      <c r="DK25" s="20"/>
      <c r="DL25" s="20"/>
      <c r="DM25" s="16"/>
      <c r="DN25" s="18">
        <v>20</v>
      </c>
      <c r="DO25" s="19" t="str">
        <f t="shared" si="17"/>
        <v>伊 江 村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  <c r="DV25" s="20">
        <v>0</v>
      </c>
      <c r="DW25" s="20">
        <v>0</v>
      </c>
      <c r="DX25" s="20">
        <v>0</v>
      </c>
      <c r="DY25" s="20">
        <v>0</v>
      </c>
      <c r="DZ25" s="16"/>
      <c r="EA25" s="18">
        <v>20</v>
      </c>
      <c r="EB25" s="19" t="str">
        <f t="shared" si="18"/>
        <v>伊 江 村</v>
      </c>
      <c r="EC25" s="20">
        <v>0</v>
      </c>
      <c r="ED25" s="20">
        <v>0</v>
      </c>
      <c r="EE25" s="20">
        <v>0</v>
      </c>
      <c r="EF25" s="20">
        <v>0</v>
      </c>
      <c r="EG25" s="20">
        <v>0</v>
      </c>
      <c r="EH25" s="20">
        <v>0</v>
      </c>
      <c r="EI25" s="20">
        <v>0</v>
      </c>
      <c r="EJ25" s="20">
        <v>0</v>
      </c>
      <c r="EK25" s="20">
        <v>0</v>
      </c>
      <c r="EL25" s="20">
        <v>0</v>
      </c>
      <c r="EM25" s="16"/>
      <c r="EN25" s="18">
        <v>20</v>
      </c>
      <c r="EO25" s="19" t="str">
        <f t="shared" si="19"/>
        <v>伊 江 村</v>
      </c>
      <c r="EP25" s="20">
        <v>0</v>
      </c>
      <c r="EQ25" s="20">
        <v>0</v>
      </c>
      <c r="ER25" s="20">
        <v>0</v>
      </c>
      <c r="ES25" s="20">
        <v>0</v>
      </c>
      <c r="ET25" s="20">
        <v>0</v>
      </c>
      <c r="EU25" s="20">
        <v>0</v>
      </c>
      <c r="EV25" s="20">
        <v>0</v>
      </c>
      <c r="EW25" s="20">
        <v>0</v>
      </c>
      <c r="EX25" s="20">
        <v>0</v>
      </c>
      <c r="EY25" s="20">
        <v>0</v>
      </c>
      <c r="FA25" s="18">
        <v>20</v>
      </c>
      <c r="FB25" s="19" t="str">
        <f t="shared" si="20"/>
        <v>伊 江 村</v>
      </c>
      <c r="FC25" s="20">
        <v>0</v>
      </c>
      <c r="FD25" s="20">
        <v>0</v>
      </c>
      <c r="FE25" s="20">
        <v>0</v>
      </c>
      <c r="FF25" s="20">
        <v>0</v>
      </c>
      <c r="FG25" s="20">
        <v>0</v>
      </c>
      <c r="FH25" s="20">
        <v>0</v>
      </c>
      <c r="FI25" s="20">
        <v>0</v>
      </c>
      <c r="FJ25" s="20">
        <v>0</v>
      </c>
      <c r="FK25" s="20">
        <v>0</v>
      </c>
      <c r="FL25" s="20">
        <v>0</v>
      </c>
      <c r="FN25" s="18">
        <v>20</v>
      </c>
      <c r="FO25" s="19" t="str">
        <f t="shared" si="21"/>
        <v>伊 江 村</v>
      </c>
      <c r="FP25" s="20">
        <v>0</v>
      </c>
      <c r="FQ25" s="20">
        <v>0</v>
      </c>
      <c r="FR25" s="20">
        <v>0</v>
      </c>
      <c r="FS25" s="20">
        <v>0</v>
      </c>
      <c r="FT25" s="20">
        <v>0</v>
      </c>
      <c r="FU25" s="20">
        <v>0</v>
      </c>
      <c r="FV25" s="20">
        <v>0</v>
      </c>
      <c r="FW25" s="20">
        <v>0</v>
      </c>
      <c r="FX25" s="20">
        <v>0</v>
      </c>
      <c r="FY25" s="20">
        <v>0</v>
      </c>
      <c r="GA25" s="18">
        <v>20</v>
      </c>
      <c r="GB25" s="19" t="str">
        <f t="shared" si="22"/>
        <v>伊 江 村</v>
      </c>
      <c r="GC25" s="20">
        <v>1034068</v>
      </c>
      <c r="GD25" s="20">
        <v>3671138</v>
      </c>
      <c r="GE25" s="20">
        <v>2590844</v>
      </c>
      <c r="GF25" s="20">
        <v>44039</v>
      </c>
      <c r="GG25" s="20">
        <v>30940</v>
      </c>
      <c r="GH25" s="20">
        <v>44039</v>
      </c>
      <c r="GI25" s="20">
        <v>30940</v>
      </c>
      <c r="GJ25" s="20">
        <v>619</v>
      </c>
      <c r="GK25" s="20">
        <v>2957</v>
      </c>
      <c r="GL25" s="20">
        <v>2101</v>
      </c>
      <c r="GN25" s="18">
        <v>20</v>
      </c>
      <c r="GO25" s="19" t="str">
        <f t="shared" si="23"/>
        <v>伊 江 村</v>
      </c>
      <c r="GP25" s="20">
        <v>0</v>
      </c>
      <c r="GQ25" s="20">
        <v>0</v>
      </c>
      <c r="GR25" s="20">
        <v>0</v>
      </c>
      <c r="GS25" s="20">
        <v>0</v>
      </c>
      <c r="GT25" s="20">
        <v>0</v>
      </c>
      <c r="GU25" s="20">
        <v>0</v>
      </c>
      <c r="GV25" s="20">
        <v>0</v>
      </c>
      <c r="GW25" s="20">
        <v>0</v>
      </c>
      <c r="GX25" s="20">
        <v>0</v>
      </c>
      <c r="GY25" s="20">
        <v>0</v>
      </c>
      <c r="HA25" s="18">
        <v>20</v>
      </c>
      <c r="HB25" s="19" t="str">
        <f t="shared" si="24"/>
        <v>伊 江 村</v>
      </c>
      <c r="HC25" s="20">
        <v>0</v>
      </c>
      <c r="HD25" s="20">
        <v>0</v>
      </c>
      <c r="HE25" s="20">
        <v>0</v>
      </c>
      <c r="HF25" s="20">
        <v>0</v>
      </c>
      <c r="HG25" s="20">
        <v>0</v>
      </c>
      <c r="HH25" s="20">
        <v>0</v>
      </c>
      <c r="HI25" s="20">
        <v>0</v>
      </c>
      <c r="HJ25" s="20">
        <v>0</v>
      </c>
      <c r="HK25" s="20">
        <v>0</v>
      </c>
      <c r="HL25" s="20">
        <v>0</v>
      </c>
      <c r="HN25" s="18">
        <v>20</v>
      </c>
      <c r="HO25" s="19" t="str">
        <f t="shared" si="25"/>
        <v>伊 江 村</v>
      </c>
      <c r="HP25" s="20">
        <v>0</v>
      </c>
      <c r="HQ25" s="20">
        <v>0</v>
      </c>
      <c r="HR25" s="20">
        <v>0</v>
      </c>
      <c r="HS25" s="20">
        <v>0</v>
      </c>
      <c r="HT25" s="20">
        <v>0</v>
      </c>
      <c r="HU25" s="20">
        <v>0</v>
      </c>
      <c r="HV25" s="20">
        <v>0</v>
      </c>
      <c r="HW25" s="20">
        <v>0</v>
      </c>
      <c r="HX25" s="20">
        <v>0</v>
      </c>
      <c r="HY25" s="20">
        <v>0</v>
      </c>
      <c r="IA25" s="18">
        <v>20</v>
      </c>
      <c r="IB25" s="19" t="str">
        <f t="shared" si="26"/>
        <v>伊 江 村</v>
      </c>
      <c r="IC25" s="20">
        <v>0</v>
      </c>
      <c r="ID25" s="20">
        <v>0</v>
      </c>
      <c r="IE25" s="20">
        <v>0</v>
      </c>
      <c r="IF25" s="20">
        <v>0</v>
      </c>
      <c r="IG25" s="20">
        <v>0</v>
      </c>
      <c r="IH25" s="20">
        <v>0</v>
      </c>
      <c r="II25" s="20">
        <v>0</v>
      </c>
      <c r="IJ25" s="20">
        <v>0</v>
      </c>
      <c r="IK25" s="20">
        <v>0</v>
      </c>
      <c r="IL25" s="20">
        <v>0</v>
      </c>
      <c r="IN25" s="17">
        <f t="shared" si="0"/>
        <v>1355577</v>
      </c>
      <c r="IO25" s="7">
        <f t="shared" si="1"/>
        <v>15258448</v>
      </c>
      <c r="IP25" s="7">
        <f t="shared" si="2"/>
        <v>12582950</v>
      </c>
      <c r="IQ25" s="7">
        <f t="shared" si="3"/>
        <v>8582592</v>
      </c>
      <c r="IR25" s="7">
        <f t="shared" si="4"/>
        <v>8443071</v>
      </c>
      <c r="IS25" s="7">
        <f t="shared" si="5"/>
        <v>2848427</v>
      </c>
      <c r="IT25" s="7">
        <f t="shared" si="6"/>
        <v>1480</v>
      </c>
      <c r="IU25" s="7">
        <f t="shared" si="7"/>
        <v>16733</v>
      </c>
      <c r="IV25" s="7">
        <f t="shared" si="8"/>
        <v>14012</v>
      </c>
    </row>
    <row r="26" spans="1:256" s="7" customFormat="1" ht="15" customHeight="1">
      <c r="A26" s="18">
        <v>21</v>
      </c>
      <c r="B26" s="19" t="s">
        <v>74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16"/>
      <c r="N26" s="18">
        <v>21</v>
      </c>
      <c r="O26" s="19" t="str">
        <f t="shared" si="9"/>
        <v>読 谷 村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30"/>
      <c r="AA26" s="18">
        <v>21</v>
      </c>
      <c r="AB26" s="19" t="str">
        <f t="shared" si="10"/>
        <v>読 谷 村</v>
      </c>
      <c r="AC26" s="20">
        <v>147432</v>
      </c>
      <c r="AD26" s="20">
        <v>5465908</v>
      </c>
      <c r="AE26" s="20">
        <v>4303005</v>
      </c>
      <c r="AF26" s="20">
        <v>248163</v>
      </c>
      <c r="AG26" s="20">
        <v>195742</v>
      </c>
      <c r="AH26" s="20">
        <v>248162</v>
      </c>
      <c r="AI26" s="20">
        <v>195742</v>
      </c>
      <c r="AJ26" s="20">
        <v>577</v>
      </c>
      <c r="AK26" s="20">
        <v>7815</v>
      </c>
      <c r="AL26" s="20">
        <v>5948</v>
      </c>
      <c r="AM26" s="50"/>
      <c r="AN26" s="18">
        <v>21</v>
      </c>
      <c r="AO26" s="19" t="str">
        <f t="shared" si="11"/>
        <v>読 谷 村</v>
      </c>
      <c r="AP26" s="20">
        <v>1614</v>
      </c>
      <c r="AQ26" s="20">
        <v>115384</v>
      </c>
      <c r="AR26" s="20">
        <v>114879</v>
      </c>
      <c r="AS26" s="20">
        <v>680395</v>
      </c>
      <c r="AT26" s="20">
        <v>678924</v>
      </c>
      <c r="AU26" s="20">
        <v>435995</v>
      </c>
      <c r="AV26" s="20">
        <v>435091</v>
      </c>
      <c r="AW26" s="20">
        <v>16</v>
      </c>
      <c r="AX26" s="20">
        <v>350</v>
      </c>
      <c r="AY26" s="20">
        <v>341</v>
      </c>
      <c r="AZ26" s="30"/>
      <c r="BA26" s="18">
        <v>21</v>
      </c>
      <c r="BB26" s="19" t="str">
        <f t="shared" si="12"/>
        <v>読 谷 村</v>
      </c>
      <c r="BC26" s="20"/>
      <c r="BD26" s="20">
        <v>2422550</v>
      </c>
      <c r="BE26" s="20">
        <v>2419507</v>
      </c>
      <c r="BF26" s="20">
        <v>54546078</v>
      </c>
      <c r="BG26" s="20">
        <v>54488763</v>
      </c>
      <c r="BH26" s="20">
        <v>9010132</v>
      </c>
      <c r="BI26" s="20">
        <v>9000617</v>
      </c>
      <c r="BJ26" s="20"/>
      <c r="BK26" s="20">
        <v>11639</v>
      </c>
      <c r="BL26" s="20">
        <v>11563</v>
      </c>
      <c r="BM26" s="30"/>
      <c r="BN26" s="18">
        <v>21</v>
      </c>
      <c r="BO26" s="19" t="str">
        <f t="shared" si="13"/>
        <v>読 谷 村</v>
      </c>
      <c r="BP26" s="20"/>
      <c r="BQ26" s="20">
        <v>1471097</v>
      </c>
      <c r="BR26" s="20">
        <v>1470753</v>
      </c>
      <c r="BS26" s="20">
        <v>31908245</v>
      </c>
      <c r="BT26" s="20">
        <v>31901127</v>
      </c>
      <c r="BU26" s="20">
        <v>10542079</v>
      </c>
      <c r="BV26" s="20">
        <v>10539706</v>
      </c>
      <c r="BW26" s="20"/>
      <c r="BX26" s="20">
        <v>8527</v>
      </c>
      <c r="BY26" s="20">
        <v>8504</v>
      </c>
      <c r="BZ26" s="30"/>
      <c r="CA26" s="18">
        <v>21</v>
      </c>
      <c r="CB26" s="19" t="str">
        <f t="shared" si="14"/>
        <v>読 谷 村</v>
      </c>
      <c r="CC26" s="20"/>
      <c r="CD26" s="20">
        <v>775669</v>
      </c>
      <c r="CE26" s="20">
        <v>774899</v>
      </c>
      <c r="CF26" s="20">
        <v>13316055</v>
      </c>
      <c r="CG26" s="20">
        <v>13314203</v>
      </c>
      <c r="CH26" s="20">
        <v>8575248</v>
      </c>
      <c r="CI26" s="20">
        <v>8574073</v>
      </c>
      <c r="CJ26" s="20"/>
      <c r="CK26" s="20">
        <v>1474</v>
      </c>
      <c r="CL26" s="20">
        <v>1467</v>
      </c>
      <c r="CM26" s="30"/>
      <c r="CN26" s="18">
        <v>21</v>
      </c>
      <c r="CO26" s="19" t="str">
        <f t="shared" si="15"/>
        <v>読 谷 村</v>
      </c>
      <c r="CP26" s="20">
        <v>299030</v>
      </c>
      <c r="CQ26" s="20">
        <v>4669316</v>
      </c>
      <c r="CR26" s="20">
        <v>4665159</v>
      </c>
      <c r="CS26" s="20">
        <v>99770378</v>
      </c>
      <c r="CT26" s="20">
        <v>99704093</v>
      </c>
      <c r="CU26" s="20">
        <v>28127459</v>
      </c>
      <c r="CV26" s="20">
        <v>28114396</v>
      </c>
      <c r="CW26" s="20">
        <v>455</v>
      </c>
      <c r="CX26" s="20">
        <v>21640</v>
      </c>
      <c r="CY26" s="20">
        <v>21534</v>
      </c>
      <c r="CZ26" s="50"/>
      <c r="DA26" s="18">
        <v>21</v>
      </c>
      <c r="DB26" s="19" t="str">
        <f t="shared" si="16"/>
        <v>読 谷 村</v>
      </c>
      <c r="DC26" s="20">
        <v>0</v>
      </c>
      <c r="DD26" s="20"/>
      <c r="DE26" s="20"/>
      <c r="DF26" s="20"/>
      <c r="DG26" s="20"/>
      <c r="DH26" s="20"/>
      <c r="DI26" s="20"/>
      <c r="DJ26" s="20">
        <v>0</v>
      </c>
      <c r="DK26" s="20"/>
      <c r="DL26" s="20"/>
      <c r="DM26" s="16"/>
      <c r="DN26" s="18">
        <v>21</v>
      </c>
      <c r="DO26" s="19" t="str">
        <f t="shared" si="17"/>
        <v>読 谷 村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  <c r="DV26" s="20">
        <v>0</v>
      </c>
      <c r="DW26" s="20">
        <v>0</v>
      </c>
      <c r="DX26" s="20">
        <v>0</v>
      </c>
      <c r="DY26" s="20">
        <v>0</v>
      </c>
      <c r="DZ26" s="16"/>
      <c r="EA26" s="18">
        <v>21</v>
      </c>
      <c r="EB26" s="19" t="str">
        <f t="shared" si="18"/>
        <v>読 谷 村</v>
      </c>
      <c r="EC26" s="20">
        <v>5928</v>
      </c>
      <c r="ED26" s="20">
        <v>0</v>
      </c>
      <c r="EE26" s="20">
        <v>0</v>
      </c>
      <c r="EF26" s="20">
        <v>0</v>
      </c>
      <c r="EG26" s="20">
        <v>0</v>
      </c>
      <c r="EH26" s="20">
        <v>0</v>
      </c>
      <c r="EI26" s="20">
        <v>0</v>
      </c>
      <c r="EJ26" s="20">
        <v>21</v>
      </c>
      <c r="EK26" s="20">
        <v>0</v>
      </c>
      <c r="EL26" s="20">
        <v>0</v>
      </c>
      <c r="EM26" s="16"/>
      <c r="EN26" s="18">
        <v>21</v>
      </c>
      <c r="EO26" s="19" t="str">
        <f t="shared" si="19"/>
        <v>読 谷 村</v>
      </c>
      <c r="EP26" s="20">
        <v>274245</v>
      </c>
      <c r="EQ26" s="20">
        <v>263812</v>
      </c>
      <c r="ER26" s="20">
        <v>184929</v>
      </c>
      <c r="ES26" s="20">
        <v>5817</v>
      </c>
      <c r="ET26" s="20">
        <v>4078</v>
      </c>
      <c r="EU26" s="20">
        <v>5817</v>
      </c>
      <c r="EV26" s="20">
        <v>4078</v>
      </c>
      <c r="EW26" s="20">
        <v>115</v>
      </c>
      <c r="EX26" s="20">
        <v>211</v>
      </c>
      <c r="EY26" s="20">
        <v>149</v>
      </c>
      <c r="FA26" s="18">
        <v>21</v>
      </c>
      <c r="FB26" s="19" t="str">
        <f t="shared" si="20"/>
        <v>読 谷 村</v>
      </c>
      <c r="FC26" s="20">
        <v>0</v>
      </c>
      <c r="FD26" s="20">
        <v>0</v>
      </c>
      <c r="FE26" s="20">
        <v>0</v>
      </c>
      <c r="FF26" s="20">
        <v>0</v>
      </c>
      <c r="FG26" s="20">
        <v>0</v>
      </c>
      <c r="FH26" s="20">
        <v>0</v>
      </c>
      <c r="FI26" s="20">
        <v>0</v>
      </c>
      <c r="FJ26" s="20">
        <v>0</v>
      </c>
      <c r="FK26" s="20">
        <v>0</v>
      </c>
      <c r="FL26" s="20">
        <v>0</v>
      </c>
      <c r="FN26" s="18">
        <v>21</v>
      </c>
      <c r="FO26" s="19" t="str">
        <f t="shared" si="21"/>
        <v>読 谷 村</v>
      </c>
      <c r="FP26" s="20">
        <v>0</v>
      </c>
      <c r="FQ26" s="20">
        <v>0</v>
      </c>
      <c r="FR26" s="20">
        <v>0</v>
      </c>
      <c r="FS26" s="20">
        <v>0</v>
      </c>
      <c r="FT26" s="20">
        <v>0</v>
      </c>
      <c r="FU26" s="20">
        <v>0</v>
      </c>
      <c r="FV26" s="20">
        <v>0</v>
      </c>
      <c r="FW26" s="20">
        <v>0</v>
      </c>
      <c r="FX26" s="20">
        <v>0</v>
      </c>
      <c r="FY26" s="20">
        <v>0</v>
      </c>
      <c r="GA26" s="18">
        <v>21</v>
      </c>
      <c r="GB26" s="19" t="str">
        <f t="shared" si="22"/>
        <v>読 谷 村</v>
      </c>
      <c r="GC26" s="20">
        <v>221688</v>
      </c>
      <c r="GD26" s="20">
        <v>1634305</v>
      </c>
      <c r="GE26" s="20">
        <v>1298157</v>
      </c>
      <c r="GF26" s="20">
        <v>37821</v>
      </c>
      <c r="GG26" s="20">
        <v>29853</v>
      </c>
      <c r="GH26" s="20">
        <v>37821</v>
      </c>
      <c r="GI26" s="20">
        <v>29853</v>
      </c>
      <c r="GJ26" s="20">
        <v>509</v>
      </c>
      <c r="GK26" s="20">
        <v>3202</v>
      </c>
      <c r="GL26" s="20">
        <v>2213</v>
      </c>
      <c r="GN26" s="18">
        <v>21</v>
      </c>
      <c r="GO26" s="19" t="str">
        <f t="shared" si="23"/>
        <v>読 谷 村</v>
      </c>
      <c r="GP26" s="20">
        <v>6203</v>
      </c>
      <c r="GQ26" s="20">
        <v>508310</v>
      </c>
      <c r="GR26" s="20">
        <v>508115</v>
      </c>
      <c r="GS26" s="20">
        <v>2525406</v>
      </c>
      <c r="GT26" s="20">
        <v>2524867</v>
      </c>
      <c r="GU26" s="20">
        <v>1569811</v>
      </c>
      <c r="GV26" s="20">
        <v>1569435</v>
      </c>
      <c r="GW26" s="20">
        <v>8</v>
      </c>
      <c r="GX26" s="20">
        <v>433</v>
      </c>
      <c r="GY26" s="20">
        <v>430</v>
      </c>
      <c r="HA26" s="18">
        <v>21</v>
      </c>
      <c r="HB26" s="19" t="str">
        <f t="shared" si="24"/>
        <v>読 谷 村</v>
      </c>
      <c r="HC26" s="20">
        <v>0</v>
      </c>
      <c r="HD26" s="20">
        <v>0</v>
      </c>
      <c r="HE26" s="20">
        <v>0</v>
      </c>
      <c r="HF26" s="20">
        <v>0</v>
      </c>
      <c r="HG26" s="20">
        <v>0</v>
      </c>
      <c r="HH26" s="20">
        <v>0</v>
      </c>
      <c r="HI26" s="20">
        <v>0</v>
      </c>
      <c r="HJ26" s="20">
        <v>0</v>
      </c>
      <c r="HK26" s="20">
        <v>0</v>
      </c>
      <c r="HL26" s="20">
        <v>0</v>
      </c>
      <c r="HN26" s="18">
        <v>21</v>
      </c>
      <c r="HO26" s="19" t="str">
        <f t="shared" si="25"/>
        <v>読 谷 村</v>
      </c>
      <c r="HP26" s="20">
        <v>0</v>
      </c>
      <c r="HQ26" s="20">
        <v>0</v>
      </c>
      <c r="HR26" s="20">
        <v>0</v>
      </c>
      <c r="HS26" s="20">
        <v>0</v>
      </c>
      <c r="HT26" s="20">
        <v>0</v>
      </c>
      <c r="HU26" s="20">
        <v>0</v>
      </c>
      <c r="HV26" s="20">
        <v>0</v>
      </c>
      <c r="HW26" s="20">
        <v>0</v>
      </c>
      <c r="HX26" s="20">
        <v>0</v>
      </c>
      <c r="HY26" s="20">
        <v>0</v>
      </c>
      <c r="IA26" s="18">
        <v>21</v>
      </c>
      <c r="IB26" s="19" t="str">
        <f t="shared" si="26"/>
        <v>読 谷 村</v>
      </c>
      <c r="IC26" s="20">
        <v>0</v>
      </c>
      <c r="ID26" s="20">
        <v>0</v>
      </c>
      <c r="IE26" s="20">
        <v>0</v>
      </c>
      <c r="IF26" s="20">
        <v>0</v>
      </c>
      <c r="IG26" s="20">
        <v>0</v>
      </c>
      <c r="IH26" s="20">
        <v>0</v>
      </c>
      <c r="II26" s="20">
        <v>0</v>
      </c>
      <c r="IJ26" s="20">
        <v>0</v>
      </c>
      <c r="IK26" s="20">
        <v>0</v>
      </c>
      <c r="IL26" s="20">
        <v>0</v>
      </c>
      <c r="IN26" s="17">
        <f t="shared" si="0"/>
        <v>956140</v>
      </c>
      <c r="IO26" s="7">
        <f t="shared" si="1"/>
        <v>12657035</v>
      </c>
      <c r="IP26" s="7">
        <f t="shared" si="2"/>
        <v>11074244</v>
      </c>
      <c r="IQ26" s="7">
        <f t="shared" si="3"/>
        <v>103267980</v>
      </c>
      <c r="IR26" s="7">
        <f t="shared" si="4"/>
        <v>103137557</v>
      </c>
      <c r="IS26" s="7">
        <f t="shared" si="5"/>
        <v>30348595</v>
      </c>
      <c r="IT26" s="7">
        <f t="shared" si="6"/>
        <v>1701</v>
      </c>
      <c r="IU26" s="7">
        <f t="shared" si="7"/>
        <v>33651</v>
      </c>
      <c r="IV26" s="7">
        <f t="shared" si="8"/>
        <v>30615</v>
      </c>
    </row>
    <row r="27" spans="1:256" s="7" customFormat="1" ht="15" customHeight="1">
      <c r="A27" s="18">
        <v>22</v>
      </c>
      <c r="B27" s="19" t="s">
        <v>75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16"/>
      <c r="N27" s="18">
        <v>22</v>
      </c>
      <c r="O27" s="19" t="str">
        <f t="shared" si="9"/>
        <v>嘉手納町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30"/>
      <c r="AA27" s="18">
        <v>22</v>
      </c>
      <c r="AB27" s="19" t="str">
        <f t="shared" si="10"/>
        <v>嘉手納町</v>
      </c>
      <c r="AC27" s="20">
        <v>115172</v>
      </c>
      <c r="AD27" s="20">
        <v>12382</v>
      </c>
      <c r="AE27" s="20">
        <v>10679</v>
      </c>
      <c r="AF27" s="20">
        <v>644</v>
      </c>
      <c r="AG27" s="20">
        <v>555</v>
      </c>
      <c r="AH27" s="20">
        <v>644</v>
      </c>
      <c r="AI27" s="20">
        <v>555</v>
      </c>
      <c r="AJ27" s="20">
        <v>16</v>
      </c>
      <c r="AK27" s="20">
        <v>38</v>
      </c>
      <c r="AL27" s="20">
        <v>30</v>
      </c>
      <c r="AM27" s="50"/>
      <c r="AN27" s="18">
        <v>22</v>
      </c>
      <c r="AO27" s="19" t="str">
        <f t="shared" si="11"/>
        <v>嘉手納町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30"/>
      <c r="BA27" s="18">
        <v>22</v>
      </c>
      <c r="BB27" s="19" t="str">
        <f t="shared" si="12"/>
        <v>嘉手納町</v>
      </c>
      <c r="BC27" s="20"/>
      <c r="BD27" s="20">
        <v>688728</v>
      </c>
      <c r="BE27" s="20">
        <v>687980</v>
      </c>
      <c r="BF27" s="20">
        <v>26681209</v>
      </c>
      <c r="BG27" s="20">
        <v>26656100</v>
      </c>
      <c r="BH27" s="20">
        <v>4272251</v>
      </c>
      <c r="BI27" s="20">
        <v>4268225</v>
      </c>
      <c r="BJ27" s="20"/>
      <c r="BK27" s="20">
        <v>3347</v>
      </c>
      <c r="BL27" s="20">
        <v>3303</v>
      </c>
      <c r="BM27" s="30"/>
      <c r="BN27" s="18">
        <v>22</v>
      </c>
      <c r="BO27" s="19" t="str">
        <f t="shared" si="13"/>
        <v>嘉手納町</v>
      </c>
      <c r="BP27" s="20"/>
      <c r="BQ27" s="20">
        <v>198408</v>
      </c>
      <c r="BR27" s="20">
        <v>198339</v>
      </c>
      <c r="BS27" s="20">
        <v>7139520</v>
      </c>
      <c r="BT27" s="20">
        <v>7137191</v>
      </c>
      <c r="BU27" s="20">
        <v>2270365</v>
      </c>
      <c r="BV27" s="20">
        <v>2269626</v>
      </c>
      <c r="BW27" s="20"/>
      <c r="BX27" s="20">
        <v>1653</v>
      </c>
      <c r="BY27" s="20">
        <v>1641</v>
      </c>
      <c r="BZ27" s="30"/>
      <c r="CA27" s="18">
        <v>22</v>
      </c>
      <c r="CB27" s="19" t="str">
        <f t="shared" si="14"/>
        <v>嘉手納町</v>
      </c>
      <c r="CC27" s="20"/>
      <c r="CD27" s="20">
        <v>209113</v>
      </c>
      <c r="CE27" s="20">
        <v>209077</v>
      </c>
      <c r="CF27" s="20">
        <v>7360430</v>
      </c>
      <c r="CG27" s="20">
        <v>7358935</v>
      </c>
      <c r="CH27" s="20">
        <v>4612244</v>
      </c>
      <c r="CI27" s="20">
        <v>4611331</v>
      </c>
      <c r="CJ27" s="20"/>
      <c r="CK27" s="20">
        <v>640</v>
      </c>
      <c r="CL27" s="20">
        <v>634</v>
      </c>
      <c r="CM27" s="30"/>
      <c r="CN27" s="18">
        <v>22</v>
      </c>
      <c r="CO27" s="19" t="str">
        <f t="shared" si="15"/>
        <v>嘉手納町</v>
      </c>
      <c r="CP27" s="20">
        <v>152973</v>
      </c>
      <c r="CQ27" s="20">
        <v>1096249</v>
      </c>
      <c r="CR27" s="20">
        <v>1095396</v>
      </c>
      <c r="CS27" s="20">
        <v>41181159</v>
      </c>
      <c r="CT27" s="20">
        <v>41152226</v>
      </c>
      <c r="CU27" s="20">
        <v>11154860</v>
      </c>
      <c r="CV27" s="20">
        <v>11149182</v>
      </c>
      <c r="CW27" s="20">
        <v>427</v>
      </c>
      <c r="CX27" s="20">
        <v>5640</v>
      </c>
      <c r="CY27" s="20">
        <v>5578</v>
      </c>
      <c r="CZ27" s="50"/>
      <c r="DA27" s="18">
        <v>22</v>
      </c>
      <c r="DB27" s="19" t="str">
        <f t="shared" si="16"/>
        <v>嘉手納町</v>
      </c>
      <c r="DC27" s="20">
        <v>0</v>
      </c>
      <c r="DD27" s="20"/>
      <c r="DE27" s="20"/>
      <c r="DF27" s="20"/>
      <c r="DG27" s="20"/>
      <c r="DH27" s="20"/>
      <c r="DI27" s="20"/>
      <c r="DJ27" s="20">
        <v>0</v>
      </c>
      <c r="DK27" s="20"/>
      <c r="DL27" s="20"/>
      <c r="DM27" s="16"/>
      <c r="DN27" s="18">
        <v>22</v>
      </c>
      <c r="DO27" s="19" t="str">
        <f t="shared" si="17"/>
        <v>嘉手納町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  <c r="DV27" s="20">
        <v>0</v>
      </c>
      <c r="DW27" s="20">
        <v>0</v>
      </c>
      <c r="DX27" s="20">
        <v>0</v>
      </c>
      <c r="DY27" s="20">
        <v>0</v>
      </c>
      <c r="DZ27" s="16"/>
      <c r="EA27" s="18">
        <v>22</v>
      </c>
      <c r="EB27" s="19" t="str">
        <f t="shared" si="18"/>
        <v>嘉手納町</v>
      </c>
      <c r="EC27" s="20">
        <v>0</v>
      </c>
      <c r="ED27" s="20">
        <v>0</v>
      </c>
      <c r="EE27" s="20">
        <v>0</v>
      </c>
      <c r="EF27" s="20">
        <v>0</v>
      </c>
      <c r="EG27" s="20">
        <v>0</v>
      </c>
      <c r="EH27" s="20">
        <v>0</v>
      </c>
      <c r="EI27" s="20">
        <v>0</v>
      </c>
      <c r="EJ27" s="20">
        <v>0</v>
      </c>
      <c r="EK27" s="20">
        <v>0</v>
      </c>
      <c r="EL27" s="20">
        <v>0</v>
      </c>
      <c r="EM27" s="16"/>
      <c r="EN27" s="18">
        <v>22</v>
      </c>
      <c r="EO27" s="19" t="str">
        <f t="shared" si="19"/>
        <v>嘉手納町</v>
      </c>
      <c r="EP27" s="20">
        <v>0</v>
      </c>
      <c r="EQ27" s="20">
        <v>0</v>
      </c>
      <c r="ER27" s="20">
        <v>0</v>
      </c>
      <c r="ES27" s="20">
        <v>0</v>
      </c>
      <c r="ET27" s="20">
        <v>0</v>
      </c>
      <c r="EU27" s="20">
        <v>0</v>
      </c>
      <c r="EV27" s="20">
        <v>0</v>
      </c>
      <c r="EW27" s="20">
        <v>0</v>
      </c>
      <c r="EX27" s="20">
        <v>0</v>
      </c>
      <c r="EY27" s="20">
        <v>0</v>
      </c>
      <c r="FA27" s="18">
        <v>22</v>
      </c>
      <c r="FB27" s="19" t="str">
        <f t="shared" si="20"/>
        <v>嘉手納町</v>
      </c>
      <c r="FC27" s="20">
        <v>0</v>
      </c>
      <c r="FD27" s="20">
        <v>0</v>
      </c>
      <c r="FE27" s="20">
        <v>0</v>
      </c>
      <c r="FF27" s="20">
        <v>0</v>
      </c>
      <c r="FG27" s="20">
        <v>0</v>
      </c>
      <c r="FH27" s="20">
        <v>0</v>
      </c>
      <c r="FI27" s="20">
        <v>0</v>
      </c>
      <c r="FJ27" s="20">
        <v>0</v>
      </c>
      <c r="FK27" s="20">
        <v>0</v>
      </c>
      <c r="FL27" s="20">
        <v>0</v>
      </c>
      <c r="FN27" s="18">
        <v>22</v>
      </c>
      <c r="FO27" s="19" t="str">
        <f t="shared" si="21"/>
        <v>嘉手納町</v>
      </c>
      <c r="FP27" s="20">
        <v>0</v>
      </c>
      <c r="FQ27" s="20">
        <v>0</v>
      </c>
      <c r="FR27" s="20">
        <v>0</v>
      </c>
      <c r="FS27" s="20">
        <v>0</v>
      </c>
      <c r="FT27" s="20">
        <v>0</v>
      </c>
      <c r="FU27" s="20">
        <v>0</v>
      </c>
      <c r="FV27" s="20">
        <v>0</v>
      </c>
      <c r="FW27" s="20">
        <v>0</v>
      </c>
      <c r="FX27" s="20">
        <v>0</v>
      </c>
      <c r="FY27" s="20">
        <v>0</v>
      </c>
      <c r="GA27" s="18">
        <v>22</v>
      </c>
      <c r="GB27" s="19" t="str">
        <f t="shared" si="22"/>
        <v>嘉手納町</v>
      </c>
      <c r="GC27" s="20">
        <v>49207</v>
      </c>
      <c r="GD27" s="20">
        <v>51892</v>
      </c>
      <c r="GE27" s="20">
        <v>43832</v>
      </c>
      <c r="GF27" s="20">
        <v>2958</v>
      </c>
      <c r="GG27" s="20">
        <v>2498</v>
      </c>
      <c r="GH27" s="20">
        <v>2958</v>
      </c>
      <c r="GI27" s="20">
        <v>2498</v>
      </c>
      <c r="GJ27" s="20">
        <v>76</v>
      </c>
      <c r="GK27" s="20">
        <v>93</v>
      </c>
      <c r="GL27" s="20">
        <v>76</v>
      </c>
      <c r="GN27" s="18">
        <v>22</v>
      </c>
      <c r="GO27" s="19" t="str">
        <f t="shared" si="23"/>
        <v>嘉手納町</v>
      </c>
      <c r="GP27" s="20">
        <v>0</v>
      </c>
      <c r="GQ27" s="20">
        <v>0</v>
      </c>
      <c r="GR27" s="20">
        <v>0</v>
      </c>
      <c r="GS27" s="20">
        <v>0</v>
      </c>
      <c r="GT27" s="20">
        <v>0</v>
      </c>
      <c r="GU27" s="20">
        <v>0</v>
      </c>
      <c r="GV27" s="20">
        <v>0</v>
      </c>
      <c r="GW27" s="20">
        <v>0</v>
      </c>
      <c r="GX27" s="20">
        <v>0</v>
      </c>
      <c r="GY27" s="20">
        <v>0</v>
      </c>
      <c r="HA27" s="18">
        <v>22</v>
      </c>
      <c r="HB27" s="19" t="str">
        <f t="shared" si="24"/>
        <v>嘉手納町</v>
      </c>
      <c r="HC27" s="20">
        <v>0</v>
      </c>
      <c r="HD27" s="20">
        <v>0</v>
      </c>
      <c r="HE27" s="20">
        <v>0</v>
      </c>
      <c r="HF27" s="20">
        <v>0</v>
      </c>
      <c r="HG27" s="20">
        <v>0</v>
      </c>
      <c r="HH27" s="20">
        <v>0</v>
      </c>
      <c r="HI27" s="20">
        <v>0</v>
      </c>
      <c r="HJ27" s="20">
        <v>0</v>
      </c>
      <c r="HK27" s="20">
        <v>0</v>
      </c>
      <c r="HL27" s="20">
        <v>0</v>
      </c>
      <c r="HN27" s="18">
        <v>22</v>
      </c>
      <c r="HO27" s="19" t="str">
        <f t="shared" si="25"/>
        <v>嘉手納町</v>
      </c>
      <c r="HP27" s="20">
        <v>0</v>
      </c>
      <c r="HQ27" s="20">
        <v>0</v>
      </c>
      <c r="HR27" s="20">
        <v>0</v>
      </c>
      <c r="HS27" s="20">
        <v>0</v>
      </c>
      <c r="HT27" s="20">
        <v>0</v>
      </c>
      <c r="HU27" s="20">
        <v>0</v>
      </c>
      <c r="HV27" s="20">
        <v>0</v>
      </c>
      <c r="HW27" s="20">
        <v>0</v>
      </c>
      <c r="HX27" s="20">
        <v>0</v>
      </c>
      <c r="HY27" s="20">
        <v>0</v>
      </c>
      <c r="IA27" s="18">
        <v>22</v>
      </c>
      <c r="IB27" s="19" t="str">
        <f t="shared" si="26"/>
        <v>嘉手納町</v>
      </c>
      <c r="IC27" s="20">
        <v>0</v>
      </c>
      <c r="ID27" s="20">
        <v>0</v>
      </c>
      <c r="IE27" s="20">
        <v>0</v>
      </c>
      <c r="IF27" s="20">
        <v>0</v>
      </c>
      <c r="IG27" s="20">
        <v>0</v>
      </c>
      <c r="IH27" s="20">
        <v>0</v>
      </c>
      <c r="II27" s="20">
        <v>0</v>
      </c>
      <c r="IJ27" s="20">
        <v>0</v>
      </c>
      <c r="IK27" s="20">
        <v>0</v>
      </c>
      <c r="IL27" s="20">
        <v>0</v>
      </c>
      <c r="IN27" s="17">
        <f t="shared" si="0"/>
        <v>317352</v>
      </c>
      <c r="IO27" s="7">
        <f t="shared" si="1"/>
        <v>1160523</v>
      </c>
      <c r="IP27" s="7">
        <f t="shared" si="2"/>
        <v>1149907</v>
      </c>
      <c r="IQ27" s="7">
        <f t="shared" si="3"/>
        <v>41184761</v>
      </c>
      <c r="IR27" s="7">
        <f t="shared" si="4"/>
        <v>41155279</v>
      </c>
      <c r="IS27" s="7">
        <f t="shared" si="5"/>
        <v>11152235</v>
      </c>
      <c r="IT27" s="7">
        <f t="shared" si="6"/>
        <v>519</v>
      </c>
      <c r="IU27" s="7">
        <f t="shared" si="7"/>
        <v>5771</v>
      </c>
      <c r="IV27" s="7">
        <f t="shared" si="8"/>
        <v>5684</v>
      </c>
    </row>
    <row r="28" spans="1:256" s="7" customFormat="1" ht="15" customHeight="1">
      <c r="A28" s="21">
        <v>23</v>
      </c>
      <c r="B28" s="19" t="s">
        <v>76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16"/>
      <c r="N28" s="21">
        <v>23</v>
      </c>
      <c r="O28" s="19" t="str">
        <f t="shared" si="9"/>
        <v>北 谷 町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30"/>
      <c r="AA28" s="21">
        <v>23</v>
      </c>
      <c r="AB28" s="19" t="str">
        <f t="shared" si="10"/>
        <v>北 谷 町</v>
      </c>
      <c r="AC28" s="20">
        <v>0</v>
      </c>
      <c r="AD28" s="20">
        <v>108235</v>
      </c>
      <c r="AE28" s="20">
        <v>91785</v>
      </c>
      <c r="AF28" s="20">
        <v>5477</v>
      </c>
      <c r="AG28" s="20">
        <v>4644</v>
      </c>
      <c r="AH28" s="20">
        <v>5477</v>
      </c>
      <c r="AI28" s="20">
        <v>4644</v>
      </c>
      <c r="AJ28" s="20">
        <v>0</v>
      </c>
      <c r="AK28" s="20">
        <v>165</v>
      </c>
      <c r="AL28" s="20">
        <v>134</v>
      </c>
      <c r="AM28" s="50"/>
      <c r="AN28" s="21">
        <v>23</v>
      </c>
      <c r="AO28" s="19" t="str">
        <f t="shared" si="11"/>
        <v>北 谷 町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30"/>
      <c r="BA28" s="21">
        <v>23</v>
      </c>
      <c r="BB28" s="19" t="str">
        <f t="shared" si="12"/>
        <v>北 谷 町</v>
      </c>
      <c r="BC28" s="20"/>
      <c r="BD28" s="20">
        <v>1589944</v>
      </c>
      <c r="BE28" s="20">
        <v>1589141</v>
      </c>
      <c r="BF28" s="20">
        <v>69793041</v>
      </c>
      <c r="BG28" s="20">
        <v>69768038</v>
      </c>
      <c r="BH28" s="20">
        <v>11389794</v>
      </c>
      <c r="BI28" s="20">
        <v>11385711</v>
      </c>
      <c r="BJ28" s="20"/>
      <c r="BK28" s="20">
        <v>7209</v>
      </c>
      <c r="BL28" s="20">
        <v>7159</v>
      </c>
      <c r="BM28" s="30"/>
      <c r="BN28" s="21">
        <v>23</v>
      </c>
      <c r="BO28" s="19" t="str">
        <f t="shared" si="13"/>
        <v>北 谷 町</v>
      </c>
      <c r="BP28" s="20"/>
      <c r="BQ28" s="20">
        <v>406643</v>
      </c>
      <c r="BR28" s="20">
        <v>406544</v>
      </c>
      <c r="BS28" s="20">
        <v>16517999</v>
      </c>
      <c r="BT28" s="20">
        <v>16514894</v>
      </c>
      <c r="BU28" s="20">
        <v>5443766</v>
      </c>
      <c r="BV28" s="20">
        <v>5442754</v>
      </c>
      <c r="BW28" s="20"/>
      <c r="BX28" s="20">
        <v>3612</v>
      </c>
      <c r="BY28" s="20">
        <v>3593</v>
      </c>
      <c r="BZ28" s="30"/>
      <c r="CA28" s="21">
        <v>23</v>
      </c>
      <c r="CB28" s="19" t="str">
        <f t="shared" si="14"/>
        <v>北 谷 町</v>
      </c>
      <c r="CC28" s="20"/>
      <c r="CD28" s="20">
        <v>870778</v>
      </c>
      <c r="CE28" s="20">
        <v>870701</v>
      </c>
      <c r="CF28" s="20">
        <v>52091542</v>
      </c>
      <c r="CG28" s="20">
        <v>52090160</v>
      </c>
      <c r="CH28" s="20">
        <v>31672549</v>
      </c>
      <c r="CI28" s="20">
        <v>31671704</v>
      </c>
      <c r="CJ28" s="20"/>
      <c r="CK28" s="20">
        <v>1676</v>
      </c>
      <c r="CL28" s="20">
        <v>1671</v>
      </c>
      <c r="CM28" s="30"/>
      <c r="CN28" s="21">
        <v>23</v>
      </c>
      <c r="CO28" s="19" t="str">
        <f t="shared" si="15"/>
        <v>北 谷 町</v>
      </c>
      <c r="CP28" s="20">
        <v>193486</v>
      </c>
      <c r="CQ28" s="20">
        <v>2867365</v>
      </c>
      <c r="CR28" s="20">
        <v>2866386</v>
      </c>
      <c r="CS28" s="20">
        <v>138402582</v>
      </c>
      <c r="CT28" s="20">
        <v>138373092</v>
      </c>
      <c r="CU28" s="20">
        <v>48506109</v>
      </c>
      <c r="CV28" s="20">
        <v>48500169</v>
      </c>
      <c r="CW28" s="20">
        <v>195</v>
      </c>
      <c r="CX28" s="20">
        <v>12497</v>
      </c>
      <c r="CY28" s="20">
        <v>12423</v>
      </c>
      <c r="CZ28" s="50"/>
      <c r="DA28" s="21">
        <v>23</v>
      </c>
      <c r="DB28" s="19" t="str">
        <f t="shared" si="16"/>
        <v>北 谷 町</v>
      </c>
      <c r="DC28" s="20">
        <v>0</v>
      </c>
      <c r="DD28" s="20"/>
      <c r="DE28" s="20"/>
      <c r="DF28" s="20"/>
      <c r="DG28" s="20"/>
      <c r="DH28" s="20"/>
      <c r="DI28" s="20"/>
      <c r="DJ28" s="20">
        <v>0</v>
      </c>
      <c r="DK28" s="20"/>
      <c r="DL28" s="20"/>
      <c r="DM28" s="16"/>
      <c r="DN28" s="21">
        <v>23</v>
      </c>
      <c r="DO28" s="19" t="str">
        <f t="shared" si="17"/>
        <v>北 谷 町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  <c r="DV28" s="20">
        <v>0</v>
      </c>
      <c r="DW28" s="20">
        <v>0</v>
      </c>
      <c r="DX28" s="20">
        <v>0</v>
      </c>
      <c r="DY28" s="20">
        <v>0</v>
      </c>
      <c r="DZ28" s="16"/>
      <c r="EA28" s="21">
        <v>23</v>
      </c>
      <c r="EB28" s="19" t="str">
        <f t="shared" si="18"/>
        <v>北 谷 町</v>
      </c>
      <c r="EC28" s="20">
        <v>0</v>
      </c>
      <c r="ED28" s="20">
        <v>0</v>
      </c>
      <c r="EE28" s="20">
        <v>0</v>
      </c>
      <c r="EF28" s="20">
        <v>0</v>
      </c>
      <c r="EG28" s="20">
        <v>0</v>
      </c>
      <c r="EH28" s="20">
        <v>0</v>
      </c>
      <c r="EI28" s="20">
        <v>0</v>
      </c>
      <c r="EJ28" s="20">
        <v>0</v>
      </c>
      <c r="EK28" s="20">
        <v>0</v>
      </c>
      <c r="EL28" s="20">
        <v>0</v>
      </c>
      <c r="EM28" s="16"/>
      <c r="EN28" s="21">
        <v>23</v>
      </c>
      <c r="EO28" s="19" t="str">
        <f t="shared" si="19"/>
        <v>北 谷 町</v>
      </c>
      <c r="EP28" s="20">
        <v>0</v>
      </c>
      <c r="EQ28" s="20">
        <v>0</v>
      </c>
      <c r="ER28" s="20">
        <v>0</v>
      </c>
      <c r="ES28" s="20">
        <v>0</v>
      </c>
      <c r="ET28" s="20">
        <v>0</v>
      </c>
      <c r="EU28" s="20">
        <v>0</v>
      </c>
      <c r="EV28" s="20">
        <v>0</v>
      </c>
      <c r="EW28" s="20">
        <v>0</v>
      </c>
      <c r="EX28" s="20">
        <v>0</v>
      </c>
      <c r="EY28" s="20">
        <v>0</v>
      </c>
      <c r="FA28" s="21">
        <v>23</v>
      </c>
      <c r="FB28" s="19" t="str">
        <f t="shared" si="20"/>
        <v>北 谷 町</v>
      </c>
      <c r="FC28" s="20">
        <v>0</v>
      </c>
      <c r="FD28" s="20">
        <v>0</v>
      </c>
      <c r="FE28" s="20">
        <v>0</v>
      </c>
      <c r="FF28" s="20">
        <v>0</v>
      </c>
      <c r="FG28" s="20">
        <v>0</v>
      </c>
      <c r="FH28" s="20">
        <v>0</v>
      </c>
      <c r="FI28" s="20">
        <v>0</v>
      </c>
      <c r="FJ28" s="20">
        <v>0</v>
      </c>
      <c r="FK28" s="20">
        <v>0</v>
      </c>
      <c r="FL28" s="20">
        <v>0</v>
      </c>
      <c r="FN28" s="21">
        <v>23</v>
      </c>
      <c r="FO28" s="19" t="str">
        <f t="shared" si="21"/>
        <v>北 谷 町</v>
      </c>
      <c r="FP28" s="20">
        <v>0</v>
      </c>
      <c r="FQ28" s="20">
        <v>0</v>
      </c>
      <c r="FR28" s="20">
        <v>0</v>
      </c>
      <c r="FS28" s="20">
        <v>0</v>
      </c>
      <c r="FT28" s="20">
        <v>0</v>
      </c>
      <c r="FU28" s="20">
        <v>0</v>
      </c>
      <c r="FV28" s="20">
        <v>0</v>
      </c>
      <c r="FW28" s="20">
        <v>0</v>
      </c>
      <c r="FX28" s="20">
        <v>0</v>
      </c>
      <c r="FY28" s="20">
        <v>0</v>
      </c>
      <c r="GA28" s="21">
        <v>23</v>
      </c>
      <c r="GB28" s="19" t="str">
        <f t="shared" si="22"/>
        <v>北 谷 町</v>
      </c>
      <c r="GC28" s="20">
        <v>66485</v>
      </c>
      <c r="GD28" s="20">
        <v>396064</v>
      </c>
      <c r="GE28" s="20">
        <v>330402</v>
      </c>
      <c r="GF28" s="20">
        <v>15843</v>
      </c>
      <c r="GG28" s="20">
        <v>13216</v>
      </c>
      <c r="GH28" s="20">
        <v>15843</v>
      </c>
      <c r="GI28" s="20">
        <v>13216</v>
      </c>
      <c r="GJ28" s="20">
        <v>110</v>
      </c>
      <c r="GK28" s="20">
        <v>775</v>
      </c>
      <c r="GL28" s="20">
        <v>562</v>
      </c>
      <c r="GN28" s="21">
        <v>23</v>
      </c>
      <c r="GO28" s="19" t="str">
        <f t="shared" si="23"/>
        <v>北 谷 町</v>
      </c>
      <c r="GP28" s="20">
        <v>0</v>
      </c>
      <c r="GQ28" s="20">
        <v>0</v>
      </c>
      <c r="GR28" s="20">
        <v>0</v>
      </c>
      <c r="GS28" s="20">
        <v>0</v>
      </c>
      <c r="GT28" s="20">
        <v>0</v>
      </c>
      <c r="GU28" s="20">
        <v>0</v>
      </c>
      <c r="GV28" s="20">
        <v>0</v>
      </c>
      <c r="GW28" s="20">
        <v>0</v>
      </c>
      <c r="GX28" s="20">
        <v>0</v>
      </c>
      <c r="GY28" s="20">
        <v>0</v>
      </c>
      <c r="HA28" s="21">
        <v>23</v>
      </c>
      <c r="HB28" s="19" t="str">
        <f t="shared" si="24"/>
        <v>北 谷 町</v>
      </c>
      <c r="HC28" s="20">
        <v>0</v>
      </c>
      <c r="HD28" s="20">
        <v>0</v>
      </c>
      <c r="HE28" s="20">
        <v>0</v>
      </c>
      <c r="HF28" s="20">
        <v>0</v>
      </c>
      <c r="HG28" s="20">
        <v>0</v>
      </c>
      <c r="HH28" s="20">
        <v>0</v>
      </c>
      <c r="HI28" s="20">
        <v>0</v>
      </c>
      <c r="HJ28" s="20">
        <v>0</v>
      </c>
      <c r="HK28" s="20">
        <v>0</v>
      </c>
      <c r="HL28" s="20">
        <v>0</v>
      </c>
      <c r="HN28" s="21">
        <v>23</v>
      </c>
      <c r="HO28" s="19" t="str">
        <f t="shared" si="25"/>
        <v>北 谷 町</v>
      </c>
      <c r="HP28" s="20">
        <v>0</v>
      </c>
      <c r="HQ28" s="20">
        <v>0</v>
      </c>
      <c r="HR28" s="20">
        <v>0</v>
      </c>
      <c r="HS28" s="20">
        <v>0</v>
      </c>
      <c r="HT28" s="20">
        <v>0</v>
      </c>
      <c r="HU28" s="20">
        <v>0</v>
      </c>
      <c r="HV28" s="20">
        <v>0</v>
      </c>
      <c r="HW28" s="20">
        <v>0</v>
      </c>
      <c r="HX28" s="20">
        <v>0</v>
      </c>
      <c r="HY28" s="20">
        <v>0</v>
      </c>
      <c r="IA28" s="21">
        <v>23</v>
      </c>
      <c r="IB28" s="19" t="str">
        <f t="shared" si="26"/>
        <v>北 谷 町</v>
      </c>
      <c r="IC28" s="20">
        <v>0</v>
      </c>
      <c r="ID28" s="20">
        <v>0</v>
      </c>
      <c r="IE28" s="20">
        <v>0</v>
      </c>
      <c r="IF28" s="20">
        <v>0</v>
      </c>
      <c r="IG28" s="20">
        <v>0</v>
      </c>
      <c r="IH28" s="20">
        <v>0</v>
      </c>
      <c r="II28" s="20">
        <v>0</v>
      </c>
      <c r="IJ28" s="20">
        <v>0</v>
      </c>
      <c r="IK28" s="20">
        <v>0</v>
      </c>
      <c r="IL28" s="20">
        <v>0</v>
      </c>
      <c r="IN28" s="17">
        <f t="shared" si="0"/>
        <v>259971</v>
      </c>
      <c r="IO28" s="7">
        <f t="shared" si="1"/>
        <v>3371664</v>
      </c>
      <c r="IP28" s="7">
        <f t="shared" si="2"/>
        <v>3288573</v>
      </c>
      <c r="IQ28" s="7">
        <f t="shared" si="3"/>
        <v>138423902</v>
      </c>
      <c r="IR28" s="7">
        <f t="shared" si="4"/>
        <v>138390952</v>
      </c>
      <c r="IS28" s="7">
        <f t="shared" si="5"/>
        <v>48518029</v>
      </c>
      <c r="IT28" s="7">
        <f t="shared" si="6"/>
        <v>305</v>
      </c>
      <c r="IU28" s="7">
        <f t="shared" si="7"/>
        <v>13437</v>
      </c>
      <c r="IV28" s="7">
        <f t="shared" si="8"/>
        <v>13119</v>
      </c>
    </row>
    <row r="29" spans="1:256" s="7" customFormat="1" ht="15" customHeight="1">
      <c r="A29" s="18">
        <v>24</v>
      </c>
      <c r="B29" s="19" t="s">
        <v>77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16"/>
      <c r="N29" s="18">
        <v>24</v>
      </c>
      <c r="O29" s="19" t="str">
        <f t="shared" si="9"/>
        <v>北中城村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30"/>
      <c r="AA29" s="18">
        <v>24</v>
      </c>
      <c r="AB29" s="19" t="str">
        <f t="shared" si="10"/>
        <v>北中城村</v>
      </c>
      <c r="AC29" s="20">
        <v>105497</v>
      </c>
      <c r="AD29" s="20">
        <v>1708500</v>
      </c>
      <c r="AE29" s="20">
        <v>1215039</v>
      </c>
      <c r="AF29" s="20">
        <v>66089</v>
      </c>
      <c r="AG29" s="20">
        <v>47450</v>
      </c>
      <c r="AH29" s="20">
        <v>66089</v>
      </c>
      <c r="AI29" s="20">
        <v>47450</v>
      </c>
      <c r="AJ29" s="20">
        <v>192</v>
      </c>
      <c r="AK29" s="20">
        <v>2711</v>
      </c>
      <c r="AL29" s="20">
        <v>1830</v>
      </c>
      <c r="AM29" s="50"/>
      <c r="AN29" s="18">
        <v>24</v>
      </c>
      <c r="AO29" s="19" t="str">
        <f t="shared" si="11"/>
        <v>北中城村</v>
      </c>
      <c r="AP29" s="20">
        <v>22164</v>
      </c>
      <c r="AQ29" s="20">
        <v>143056</v>
      </c>
      <c r="AR29" s="20">
        <v>142881</v>
      </c>
      <c r="AS29" s="20">
        <v>1475916</v>
      </c>
      <c r="AT29" s="20">
        <v>1474226</v>
      </c>
      <c r="AU29" s="20">
        <v>464605</v>
      </c>
      <c r="AV29" s="20">
        <v>464112</v>
      </c>
      <c r="AW29" s="20">
        <v>72</v>
      </c>
      <c r="AX29" s="20">
        <v>413</v>
      </c>
      <c r="AY29" s="20">
        <v>411</v>
      </c>
      <c r="AZ29" s="30"/>
      <c r="BA29" s="18">
        <v>24</v>
      </c>
      <c r="BB29" s="19" t="str">
        <f t="shared" si="12"/>
        <v>北中城村</v>
      </c>
      <c r="BC29" s="20"/>
      <c r="BD29" s="20">
        <v>1003590</v>
      </c>
      <c r="BE29" s="20">
        <v>1002177</v>
      </c>
      <c r="BF29" s="20">
        <v>27449858</v>
      </c>
      <c r="BG29" s="20">
        <v>27424296</v>
      </c>
      <c r="BH29" s="20">
        <v>4456143</v>
      </c>
      <c r="BI29" s="20">
        <v>4451918</v>
      </c>
      <c r="BJ29" s="20"/>
      <c r="BK29" s="20">
        <v>4962</v>
      </c>
      <c r="BL29" s="20">
        <v>4905</v>
      </c>
      <c r="BM29" s="30"/>
      <c r="BN29" s="18">
        <v>24</v>
      </c>
      <c r="BO29" s="19" t="str">
        <f t="shared" si="13"/>
        <v>北中城村</v>
      </c>
      <c r="BP29" s="20"/>
      <c r="BQ29" s="20">
        <v>643225</v>
      </c>
      <c r="BR29" s="20">
        <v>642972</v>
      </c>
      <c r="BS29" s="20">
        <v>15926123</v>
      </c>
      <c r="BT29" s="20">
        <v>15920966</v>
      </c>
      <c r="BU29" s="20">
        <v>5180069</v>
      </c>
      <c r="BV29" s="20">
        <v>5178364</v>
      </c>
      <c r="BW29" s="20"/>
      <c r="BX29" s="20">
        <v>3499</v>
      </c>
      <c r="BY29" s="20">
        <v>3466</v>
      </c>
      <c r="BZ29" s="30"/>
      <c r="CA29" s="18">
        <v>24</v>
      </c>
      <c r="CB29" s="19" t="str">
        <f t="shared" si="14"/>
        <v>北中城村</v>
      </c>
      <c r="CC29" s="20"/>
      <c r="CD29" s="20">
        <v>252898</v>
      </c>
      <c r="CE29" s="20">
        <v>252891</v>
      </c>
      <c r="CF29" s="20">
        <v>5852937</v>
      </c>
      <c r="CG29" s="20">
        <v>5852808</v>
      </c>
      <c r="CH29" s="20">
        <v>3664600</v>
      </c>
      <c r="CI29" s="20">
        <v>3664523</v>
      </c>
      <c r="CJ29" s="20"/>
      <c r="CK29" s="20">
        <v>455</v>
      </c>
      <c r="CL29" s="20">
        <v>454</v>
      </c>
      <c r="CM29" s="30"/>
      <c r="CN29" s="18">
        <v>24</v>
      </c>
      <c r="CO29" s="19" t="str">
        <f t="shared" si="15"/>
        <v>北中城村</v>
      </c>
      <c r="CP29" s="20">
        <v>277505</v>
      </c>
      <c r="CQ29" s="20">
        <v>1899713</v>
      </c>
      <c r="CR29" s="20">
        <v>1898040</v>
      </c>
      <c r="CS29" s="20">
        <v>49228918</v>
      </c>
      <c r="CT29" s="20">
        <v>49198070</v>
      </c>
      <c r="CU29" s="20">
        <v>13300812</v>
      </c>
      <c r="CV29" s="20">
        <v>13294805</v>
      </c>
      <c r="CW29" s="20">
        <v>457</v>
      </c>
      <c r="CX29" s="20">
        <v>8916</v>
      </c>
      <c r="CY29" s="20">
        <v>8825</v>
      </c>
      <c r="CZ29" s="50"/>
      <c r="DA29" s="18">
        <v>24</v>
      </c>
      <c r="DB29" s="19" t="str">
        <f t="shared" si="16"/>
        <v>北中城村</v>
      </c>
      <c r="DC29" s="20">
        <v>0</v>
      </c>
      <c r="DD29" s="20"/>
      <c r="DE29" s="20"/>
      <c r="DF29" s="20"/>
      <c r="DG29" s="20"/>
      <c r="DH29" s="20"/>
      <c r="DI29" s="20"/>
      <c r="DJ29" s="20">
        <v>0</v>
      </c>
      <c r="DK29" s="20"/>
      <c r="DL29" s="20"/>
      <c r="DM29" s="16"/>
      <c r="DN29" s="18">
        <v>24</v>
      </c>
      <c r="DO29" s="19" t="str">
        <f t="shared" si="17"/>
        <v>北中城村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  <c r="DV29" s="20">
        <v>0</v>
      </c>
      <c r="DW29" s="20">
        <v>0</v>
      </c>
      <c r="DX29" s="20">
        <v>0</v>
      </c>
      <c r="DY29" s="20">
        <v>0</v>
      </c>
      <c r="DZ29" s="16"/>
      <c r="EA29" s="18">
        <v>24</v>
      </c>
      <c r="EB29" s="19" t="str">
        <f t="shared" si="18"/>
        <v>北中城村</v>
      </c>
      <c r="EC29" s="20">
        <v>29</v>
      </c>
      <c r="ED29" s="20">
        <v>0</v>
      </c>
      <c r="EE29" s="20">
        <v>0</v>
      </c>
      <c r="EF29" s="20">
        <v>0</v>
      </c>
      <c r="EG29" s="20">
        <v>0</v>
      </c>
      <c r="EH29" s="20">
        <v>0</v>
      </c>
      <c r="EI29" s="20">
        <v>0</v>
      </c>
      <c r="EJ29" s="20">
        <v>1</v>
      </c>
      <c r="EK29" s="20">
        <v>0</v>
      </c>
      <c r="EL29" s="20">
        <v>0</v>
      </c>
      <c r="EM29" s="16"/>
      <c r="EN29" s="18">
        <v>24</v>
      </c>
      <c r="EO29" s="19" t="str">
        <f t="shared" si="19"/>
        <v>北中城村</v>
      </c>
      <c r="EP29" s="20">
        <v>0</v>
      </c>
      <c r="EQ29" s="20">
        <v>0</v>
      </c>
      <c r="ER29" s="20">
        <v>0</v>
      </c>
      <c r="ES29" s="20">
        <v>0</v>
      </c>
      <c r="ET29" s="20">
        <v>0</v>
      </c>
      <c r="EU29" s="20">
        <v>0</v>
      </c>
      <c r="EV29" s="20">
        <v>0</v>
      </c>
      <c r="EW29" s="20">
        <v>0</v>
      </c>
      <c r="EX29" s="20">
        <v>0</v>
      </c>
      <c r="EY29" s="20">
        <v>0</v>
      </c>
      <c r="FA29" s="18">
        <v>24</v>
      </c>
      <c r="FB29" s="19" t="str">
        <f t="shared" si="20"/>
        <v>北中城村</v>
      </c>
      <c r="FC29" s="20">
        <v>0</v>
      </c>
      <c r="FD29" s="20">
        <v>0</v>
      </c>
      <c r="FE29" s="20">
        <v>0</v>
      </c>
      <c r="FF29" s="20">
        <v>0</v>
      </c>
      <c r="FG29" s="20">
        <v>0</v>
      </c>
      <c r="FH29" s="20">
        <v>0</v>
      </c>
      <c r="FI29" s="20">
        <v>0</v>
      </c>
      <c r="FJ29" s="20">
        <v>0</v>
      </c>
      <c r="FK29" s="20">
        <v>0</v>
      </c>
      <c r="FL29" s="20">
        <v>0</v>
      </c>
      <c r="FN29" s="18">
        <v>24</v>
      </c>
      <c r="FO29" s="19" t="str">
        <f t="shared" si="21"/>
        <v>北中城村</v>
      </c>
      <c r="FP29" s="20">
        <v>0</v>
      </c>
      <c r="FQ29" s="20">
        <v>0</v>
      </c>
      <c r="FR29" s="20">
        <v>0</v>
      </c>
      <c r="FS29" s="20">
        <v>0</v>
      </c>
      <c r="FT29" s="20">
        <v>0</v>
      </c>
      <c r="FU29" s="20">
        <v>0</v>
      </c>
      <c r="FV29" s="20">
        <v>0</v>
      </c>
      <c r="FW29" s="20">
        <v>0</v>
      </c>
      <c r="FX29" s="20">
        <v>0</v>
      </c>
      <c r="FY29" s="20">
        <v>0</v>
      </c>
      <c r="GA29" s="18">
        <v>24</v>
      </c>
      <c r="GB29" s="19" t="str">
        <f t="shared" si="22"/>
        <v>北中城村</v>
      </c>
      <c r="GC29" s="20">
        <v>270300</v>
      </c>
      <c r="GD29" s="20">
        <v>1877249</v>
      </c>
      <c r="GE29" s="20">
        <v>1351606</v>
      </c>
      <c r="GF29" s="20">
        <v>29356</v>
      </c>
      <c r="GG29" s="20">
        <v>21495</v>
      </c>
      <c r="GH29" s="20">
        <v>29356</v>
      </c>
      <c r="GI29" s="20">
        <v>21495</v>
      </c>
      <c r="GJ29" s="20">
        <v>590</v>
      </c>
      <c r="GK29" s="20">
        <v>3875</v>
      </c>
      <c r="GL29" s="20">
        <v>2728</v>
      </c>
      <c r="GN29" s="18">
        <v>24</v>
      </c>
      <c r="GO29" s="19" t="str">
        <f t="shared" si="23"/>
        <v>北中城村</v>
      </c>
      <c r="GP29" s="20">
        <v>1001</v>
      </c>
      <c r="GQ29" s="20">
        <v>210786</v>
      </c>
      <c r="GR29" s="20">
        <v>210786</v>
      </c>
      <c r="GS29" s="20">
        <v>927458</v>
      </c>
      <c r="GT29" s="20">
        <v>927458</v>
      </c>
      <c r="GU29" s="20">
        <v>556475</v>
      </c>
      <c r="GV29" s="20">
        <v>556475</v>
      </c>
      <c r="GW29" s="20">
        <v>1</v>
      </c>
      <c r="GX29" s="20">
        <v>332</v>
      </c>
      <c r="GY29" s="20">
        <v>332</v>
      </c>
      <c r="HA29" s="18">
        <v>24</v>
      </c>
      <c r="HB29" s="19" t="str">
        <f t="shared" si="24"/>
        <v>北中城村</v>
      </c>
      <c r="HC29" s="20">
        <v>0</v>
      </c>
      <c r="HD29" s="20">
        <v>0</v>
      </c>
      <c r="HE29" s="20">
        <v>0</v>
      </c>
      <c r="HF29" s="20">
        <v>0</v>
      </c>
      <c r="HG29" s="20">
        <v>0</v>
      </c>
      <c r="HH29" s="20">
        <v>0</v>
      </c>
      <c r="HI29" s="20">
        <v>0</v>
      </c>
      <c r="HJ29" s="20">
        <v>0</v>
      </c>
      <c r="HK29" s="20">
        <v>0</v>
      </c>
      <c r="HL29" s="20">
        <v>0</v>
      </c>
      <c r="HN29" s="18">
        <v>24</v>
      </c>
      <c r="HO29" s="19" t="str">
        <f t="shared" si="25"/>
        <v>北中城村</v>
      </c>
      <c r="HP29" s="20">
        <v>0</v>
      </c>
      <c r="HQ29" s="20">
        <v>0</v>
      </c>
      <c r="HR29" s="20">
        <v>0</v>
      </c>
      <c r="HS29" s="20">
        <v>0</v>
      </c>
      <c r="HT29" s="20">
        <v>0</v>
      </c>
      <c r="HU29" s="20">
        <v>0</v>
      </c>
      <c r="HV29" s="20">
        <v>0</v>
      </c>
      <c r="HW29" s="20">
        <v>0</v>
      </c>
      <c r="HX29" s="20">
        <v>0</v>
      </c>
      <c r="HY29" s="20">
        <v>0</v>
      </c>
      <c r="IA29" s="18">
        <v>24</v>
      </c>
      <c r="IB29" s="19" t="str">
        <f t="shared" si="26"/>
        <v>北中城村</v>
      </c>
      <c r="IC29" s="20">
        <v>0</v>
      </c>
      <c r="ID29" s="20">
        <v>0</v>
      </c>
      <c r="IE29" s="20">
        <v>0</v>
      </c>
      <c r="IF29" s="20">
        <v>0</v>
      </c>
      <c r="IG29" s="20">
        <v>0</v>
      </c>
      <c r="IH29" s="20">
        <v>0</v>
      </c>
      <c r="II29" s="20">
        <v>0</v>
      </c>
      <c r="IJ29" s="20">
        <v>0</v>
      </c>
      <c r="IK29" s="20">
        <v>0</v>
      </c>
      <c r="IL29" s="20">
        <v>0</v>
      </c>
      <c r="IN29" s="17">
        <f t="shared" si="0"/>
        <v>676496</v>
      </c>
      <c r="IO29" s="7">
        <f t="shared" si="1"/>
        <v>5839304</v>
      </c>
      <c r="IP29" s="7">
        <f t="shared" si="2"/>
        <v>4818352</v>
      </c>
      <c r="IQ29" s="7">
        <f t="shared" si="3"/>
        <v>51727737</v>
      </c>
      <c r="IR29" s="7">
        <f t="shared" si="4"/>
        <v>51668699</v>
      </c>
      <c r="IS29" s="7">
        <f t="shared" si="5"/>
        <v>14384337</v>
      </c>
      <c r="IT29" s="7">
        <f t="shared" si="6"/>
        <v>1313</v>
      </c>
      <c r="IU29" s="7">
        <f t="shared" si="7"/>
        <v>16247</v>
      </c>
      <c r="IV29" s="7">
        <f t="shared" si="8"/>
        <v>14126</v>
      </c>
    </row>
    <row r="30" spans="1:256" s="7" customFormat="1" ht="15" customHeight="1">
      <c r="A30" s="18">
        <v>25</v>
      </c>
      <c r="B30" s="19" t="s">
        <v>78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16"/>
      <c r="N30" s="18">
        <v>25</v>
      </c>
      <c r="O30" s="19" t="str">
        <f t="shared" si="9"/>
        <v>中 城 村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30"/>
      <c r="AA30" s="18">
        <v>25</v>
      </c>
      <c r="AB30" s="19" t="str">
        <f t="shared" si="10"/>
        <v>中 城 村</v>
      </c>
      <c r="AC30" s="20">
        <v>227167</v>
      </c>
      <c r="AD30" s="20">
        <v>5324729</v>
      </c>
      <c r="AE30" s="20">
        <v>3756647</v>
      </c>
      <c r="AF30" s="20">
        <v>226329</v>
      </c>
      <c r="AG30" s="20">
        <v>161748</v>
      </c>
      <c r="AH30" s="20">
        <v>226329</v>
      </c>
      <c r="AI30" s="20">
        <v>161748</v>
      </c>
      <c r="AJ30" s="20">
        <v>499</v>
      </c>
      <c r="AK30" s="20">
        <v>7580</v>
      </c>
      <c r="AL30" s="20">
        <v>5282</v>
      </c>
      <c r="AM30" s="50"/>
      <c r="AN30" s="18">
        <v>25</v>
      </c>
      <c r="AO30" s="19" t="str">
        <f t="shared" si="11"/>
        <v>中 城 村</v>
      </c>
      <c r="AP30" s="20">
        <v>0</v>
      </c>
      <c r="AQ30" s="20">
        <v>79645</v>
      </c>
      <c r="AR30" s="20">
        <v>59941</v>
      </c>
      <c r="AS30" s="20">
        <v>736077</v>
      </c>
      <c r="AT30" s="20">
        <v>559199</v>
      </c>
      <c r="AU30" s="20">
        <v>57666</v>
      </c>
      <c r="AV30" s="20">
        <v>50242</v>
      </c>
      <c r="AW30" s="20">
        <v>0</v>
      </c>
      <c r="AX30" s="20">
        <v>182</v>
      </c>
      <c r="AY30" s="20">
        <v>120</v>
      </c>
      <c r="AZ30" s="30"/>
      <c r="BA30" s="18">
        <v>25</v>
      </c>
      <c r="BB30" s="19" t="str">
        <f t="shared" si="12"/>
        <v>中 城 村</v>
      </c>
      <c r="BC30" s="20"/>
      <c r="BD30" s="20">
        <v>1026853</v>
      </c>
      <c r="BE30" s="20">
        <v>1025830</v>
      </c>
      <c r="BF30" s="20">
        <v>30312052</v>
      </c>
      <c r="BG30" s="20">
        <v>30289221</v>
      </c>
      <c r="BH30" s="20">
        <v>4631668</v>
      </c>
      <c r="BI30" s="20">
        <v>4628097</v>
      </c>
      <c r="BJ30" s="20"/>
      <c r="BK30" s="20">
        <v>5558</v>
      </c>
      <c r="BL30" s="20">
        <v>5513</v>
      </c>
      <c r="BM30" s="30"/>
      <c r="BN30" s="18">
        <v>25</v>
      </c>
      <c r="BO30" s="19" t="str">
        <f t="shared" si="13"/>
        <v>中 城 村</v>
      </c>
      <c r="BP30" s="20"/>
      <c r="BQ30" s="20">
        <v>653104</v>
      </c>
      <c r="BR30" s="20">
        <v>652678</v>
      </c>
      <c r="BS30" s="20">
        <v>15639054</v>
      </c>
      <c r="BT30" s="20">
        <v>15630439</v>
      </c>
      <c r="BU30" s="20">
        <v>5024556</v>
      </c>
      <c r="BV30" s="20">
        <v>5021775</v>
      </c>
      <c r="BW30" s="20"/>
      <c r="BX30" s="20">
        <v>3886</v>
      </c>
      <c r="BY30" s="20">
        <v>3854</v>
      </c>
      <c r="BZ30" s="30"/>
      <c r="CA30" s="18">
        <v>25</v>
      </c>
      <c r="CB30" s="19" t="str">
        <f t="shared" si="14"/>
        <v>中 城 村</v>
      </c>
      <c r="CC30" s="20"/>
      <c r="CD30" s="20">
        <v>680275</v>
      </c>
      <c r="CE30" s="20">
        <v>680275</v>
      </c>
      <c r="CF30" s="20">
        <v>13365011</v>
      </c>
      <c r="CG30" s="20">
        <v>13365011</v>
      </c>
      <c r="CH30" s="20">
        <v>8661624</v>
      </c>
      <c r="CI30" s="20">
        <v>8661624</v>
      </c>
      <c r="CJ30" s="20"/>
      <c r="CK30" s="20">
        <v>837</v>
      </c>
      <c r="CL30" s="20">
        <v>837</v>
      </c>
      <c r="CM30" s="30"/>
      <c r="CN30" s="18">
        <v>25</v>
      </c>
      <c r="CO30" s="19" t="str">
        <f t="shared" si="15"/>
        <v>中 城 村</v>
      </c>
      <c r="CP30" s="20">
        <v>151628</v>
      </c>
      <c r="CQ30" s="20">
        <v>2360232</v>
      </c>
      <c r="CR30" s="20">
        <v>2358783</v>
      </c>
      <c r="CS30" s="20">
        <v>59316117</v>
      </c>
      <c r="CT30" s="20">
        <v>59284671</v>
      </c>
      <c r="CU30" s="20">
        <v>18317848</v>
      </c>
      <c r="CV30" s="20">
        <v>18311496</v>
      </c>
      <c r="CW30" s="20">
        <v>199</v>
      </c>
      <c r="CX30" s="20">
        <v>10281</v>
      </c>
      <c r="CY30" s="20">
        <v>10204</v>
      </c>
      <c r="CZ30" s="50"/>
      <c r="DA30" s="18">
        <v>25</v>
      </c>
      <c r="DB30" s="19" t="str">
        <f t="shared" si="16"/>
        <v>中 城 村</v>
      </c>
      <c r="DC30" s="20">
        <v>0</v>
      </c>
      <c r="DD30" s="20"/>
      <c r="DE30" s="20"/>
      <c r="DF30" s="20"/>
      <c r="DG30" s="20"/>
      <c r="DH30" s="20"/>
      <c r="DI30" s="20"/>
      <c r="DJ30" s="20">
        <v>0</v>
      </c>
      <c r="DK30" s="20"/>
      <c r="DL30" s="20"/>
      <c r="DM30" s="16"/>
      <c r="DN30" s="18">
        <v>25</v>
      </c>
      <c r="DO30" s="19" t="str">
        <f t="shared" si="17"/>
        <v>中 城 村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  <c r="DV30" s="20">
        <v>0</v>
      </c>
      <c r="DW30" s="20">
        <v>0</v>
      </c>
      <c r="DX30" s="20">
        <v>0</v>
      </c>
      <c r="DY30" s="20">
        <v>0</v>
      </c>
      <c r="DZ30" s="16"/>
      <c r="EA30" s="18">
        <v>25</v>
      </c>
      <c r="EB30" s="19" t="str">
        <f t="shared" si="18"/>
        <v>中 城 村</v>
      </c>
      <c r="EC30" s="20">
        <v>4901</v>
      </c>
      <c r="ED30" s="20">
        <v>0</v>
      </c>
      <c r="EE30" s="20">
        <v>0</v>
      </c>
      <c r="EF30" s="20">
        <v>0</v>
      </c>
      <c r="EG30" s="20">
        <v>0</v>
      </c>
      <c r="EH30" s="20">
        <v>0</v>
      </c>
      <c r="EI30" s="20">
        <v>0</v>
      </c>
      <c r="EJ30" s="20">
        <v>9</v>
      </c>
      <c r="EK30" s="20">
        <v>0</v>
      </c>
      <c r="EL30" s="20">
        <v>0</v>
      </c>
      <c r="EM30" s="16"/>
      <c r="EN30" s="18">
        <v>25</v>
      </c>
      <c r="EO30" s="19" t="str">
        <f t="shared" si="19"/>
        <v>中 城 村</v>
      </c>
      <c r="EP30" s="20">
        <v>0</v>
      </c>
      <c r="EQ30" s="20">
        <v>0</v>
      </c>
      <c r="ER30" s="20">
        <v>0</v>
      </c>
      <c r="ES30" s="20">
        <v>0</v>
      </c>
      <c r="ET30" s="20">
        <v>0</v>
      </c>
      <c r="EU30" s="20">
        <v>0</v>
      </c>
      <c r="EV30" s="20">
        <v>0</v>
      </c>
      <c r="EW30" s="20">
        <v>0</v>
      </c>
      <c r="EX30" s="20">
        <v>0</v>
      </c>
      <c r="EY30" s="20">
        <v>0</v>
      </c>
      <c r="FA30" s="18">
        <v>25</v>
      </c>
      <c r="FB30" s="19" t="str">
        <f t="shared" si="20"/>
        <v>中 城 村</v>
      </c>
      <c r="FC30" s="20">
        <v>0</v>
      </c>
      <c r="FD30" s="20">
        <v>0</v>
      </c>
      <c r="FE30" s="20">
        <v>0</v>
      </c>
      <c r="FF30" s="20">
        <v>0</v>
      </c>
      <c r="FG30" s="20">
        <v>0</v>
      </c>
      <c r="FH30" s="20">
        <v>0</v>
      </c>
      <c r="FI30" s="20">
        <v>0</v>
      </c>
      <c r="FJ30" s="20">
        <v>0</v>
      </c>
      <c r="FK30" s="20">
        <v>0</v>
      </c>
      <c r="FL30" s="20">
        <v>0</v>
      </c>
      <c r="FN30" s="18">
        <v>25</v>
      </c>
      <c r="FO30" s="19" t="str">
        <f t="shared" si="21"/>
        <v>中 城 村</v>
      </c>
      <c r="FP30" s="20">
        <v>0</v>
      </c>
      <c r="FQ30" s="20">
        <v>0</v>
      </c>
      <c r="FR30" s="20">
        <v>0</v>
      </c>
      <c r="FS30" s="20">
        <v>0</v>
      </c>
      <c r="FT30" s="20">
        <v>0</v>
      </c>
      <c r="FU30" s="20">
        <v>0</v>
      </c>
      <c r="FV30" s="20">
        <v>0</v>
      </c>
      <c r="FW30" s="20">
        <v>0</v>
      </c>
      <c r="FX30" s="20">
        <v>0</v>
      </c>
      <c r="FY30" s="20">
        <v>0</v>
      </c>
      <c r="GA30" s="18">
        <v>25</v>
      </c>
      <c r="GB30" s="19" t="str">
        <f t="shared" si="22"/>
        <v>中 城 村</v>
      </c>
      <c r="GC30" s="20">
        <v>391213</v>
      </c>
      <c r="GD30" s="20">
        <v>2116695</v>
      </c>
      <c r="GE30" s="20">
        <v>1315996</v>
      </c>
      <c r="GF30" s="20">
        <v>36744</v>
      </c>
      <c r="GG30" s="20">
        <v>22674</v>
      </c>
      <c r="GH30" s="20">
        <v>36744</v>
      </c>
      <c r="GI30" s="20">
        <v>22674</v>
      </c>
      <c r="GJ30" s="20">
        <v>808</v>
      </c>
      <c r="GK30" s="20">
        <v>3969</v>
      </c>
      <c r="GL30" s="20">
        <v>2349</v>
      </c>
      <c r="GN30" s="18">
        <v>25</v>
      </c>
      <c r="GO30" s="19" t="str">
        <f t="shared" si="23"/>
        <v>中 城 村</v>
      </c>
      <c r="GP30" s="20">
        <v>267</v>
      </c>
      <c r="GQ30" s="20">
        <v>695508</v>
      </c>
      <c r="GR30" s="20">
        <v>693650</v>
      </c>
      <c r="GS30" s="20">
        <v>1621924</v>
      </c>
      <c r="GT30" s="20">
        <v>1617591</v>
      </c>
      <c r="GU30" s="20">
        <v>1135347</v>
      </c>
      <c r="GV30" s="20">
        <v>1132314</v>
      </c>
      <c r="GW30" s="20">
        <v>2</v>
      </c>
      <c r="GX30" s="20">
        <v>717</v>
      </c>
      <c r="GY30" s="20">
        <v>701</v>
      </c>
      <c r="HA30" s="18">
        <v>25</v>
      </c>
      <c r="HB30" s="19" t="str">
        <f t="shared" si="24"/>
        <v>中 城 村</v>
      </c>
      <c r="HC30" s="20">
        <v>0</v>
      </c>
      <c r="HD30" s="20">
        <v>0</v>
      </c>
      <c r="HE30" s="20">
        <v>0</v>
      </c>
      <c r="HF30" s="20">
        <v>0</v>
      </c>
      <c r="HG30" s="20">
        <v>0</v>
      </c>
      <c r="HH30" s="20">
        <v>0</v>
      </c>
      <c r="HI30" s="20">
        <v>0</v>
      </c>
      <c r="HJ30" s="20">
        <v>0</v>
      </c>
      <c r="HK30" s="20">
        <v>0</v>
      </c>
      <c r="HL30" s="20">
        <v>0</v>
      </c>
      <c r="HN30" s="18">
        <v>25</v>
      </c>
      <c r="HO30" s="19" t="str">
        <f t="shared" si="25"/>
        <v>中 城 村</v>
      </c>
      <c r="HP30" s="20">
        <v>0</v>
      </c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>
        <v>0</v>
      </c>
      <c r="HW30" s="20">
        <v>0</v>
      </c>
      <c r="HX30" s="20">
        <v>0</v>
      </c>
      <c r="HY30" s="20">
        <v>0</v>
      </c>
      <c r="IA30" s="18">
        <v>25</v>
      </c>
      <c r="IB30" s="19" t="str">
        <f t="shared" si="26"/>
        <v>中 城 村</v>
      </c>
      <c r="IC30" s="20">
        <v>0</v>
      </c>
      <c r="ID30" s="20">
        <v>0</v>
      </c>
      <c r="IE30" s="20">
        <v>0</v>
      </c>
      <c r="IF30" s="20">
        <v>0</v>
      </c>
      <c r="IG30" s="20">
        <v>0</v>
      </c>
      <c r="IH30" s="20">
        <v>0</v>
      </c>
      <c r="II30" s="20">
        <v>0</v>
      </c>
      <c r="IJ30" s="20">
        <v>0</v>
      </c>
      <c r="IK30" s="20">
        <v>0</v>
      </c>
      <c r="IL30" s="20">
        <v>0</v>
      </c>
      <c r="IN30" s="17">
        <f t="shared" si="0"/>
        <v>775176</v>
      </c>
      <c r="IO30" s="7">
        <f t="shared" si="1"/>
        <v>10576809</v>
      </c>
      <c r="IP30" s="7">
        <f t="shared" si="2"/>
        <v>8185017</v>
      </c>
      <c r="IQ30" s="7">
        <f t="shared" si="3"/>
        <v>61937191</v>
      </c>
      <c r="IR30" s="7">
        <f t="shared" si="4"/>
        <v>61645883</v>
      </c>
      <c r="IS30" s="7">
        <f t="shared" si="5"/>
        <v>19678474</v>
      </c>
      <c r="IT30" s="7">
        <f t="shared" si="6"/>
        <v>1517</v>
      </c>
      <c r="IU30" s="7">
        <f t="shared" si="7"/>
        <v>22729</v>
      </c>
      <c r="IV30" s="7">
        <f t="shared" si="8"/>
        <v>18656</v>
      </c>
    </row>
    <row r="31" spans="1:256" s="7" customFormat="1" ht="15" customHeight="1">
      <c r="A31" s="18">
        <v>26</v>
      </c>
      <c r="B31" s="19" t="s">
        <v>79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16"/>
      <c r="N31" s="18">
        <v>26</v>
      </c>
      <c r="O31" s="19" t="str">
        <f t="shared" si="9"/>
        <v>西 原 町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30"/>
      <c r="AA31" s="18">
        <v>26</v>
      </c>
      <c r="AB31" s="19" t="str">
        <f t="shared" si="10"/>
        <v>西 原 町</v>
      </c>
      <c r="AC31" s="20">
        <v>110652</v>
      </c>
      <c r="AD31" s="20">
        <v>3192710</v>
      </c>
      <c r="AE31" s="20">
        <v>2131348</v>
      </c>
      <c r="AF31" s="20">
        <v>126207</v>
      </c>
      <c r="AG31" s="20">
        <v>84198</v>
      </c>
      <c r="AH31" s="20">
        <v>126207</v>
      </c>
      <c r="AI31" s="20">
        <v>84198</v>
      </c>
      <c r="AJ31" s="20">
        <v>367</v>
      </c>
      <c r="AK31" s="20">
        <v>4005</v>
      </c>
      <c r="AL31" s="20">
        <v>2583</v>
      </c>
      <c r="AM31" s="50"/>
      <c r="AN31" s="18">
        <v>26</v>
      </c>
      <c r="AO31" s="19" t="str">
        <f t="shared" si="11"/>
        <v>西 原 町</v>
      </c>
      <c r="AP31" s="20">
        <v>17020</v>
      </c>
      <c r="AQ31" s="20">
        <v>379215</v>
      </c>
      <c r="AR31" s="20">
        <v>375064</v>
      </c>
      <c r="AS31" s="20">
        <v>2060795</v>
      </c>
      <c r="AT31" s="20">
        <v>2041017</v>
      </c>
      <c r="AU31" s="20">
        <v>677801</v>
      </c>
      <c r="AV31" s="20">
        <v>671319</v>
      </c>
      <c r="AW31" s="20">
        <v>73</v>
      </c>
      <c r="AX31" s="20">
        <v>961</v>
      </c>
      <c r="AY31" s="20">
        <v>915</v>
      </c>
      <c r="AZ31" s="30"/>
      <c r="BA31" s="18">
        <v>26</v>
      </c>
      <c r="BB31" s="19" t="str">
        <f t="shared" si="12"/>
        <v>西 原 町</v>
      </c>
      <c r="BC31" s="20"/>
      <c r="BD31" s="20">
        <v>1553348</v>
      </c>
      <c r="BE31" s="20">
        <v>1552082</v>
      </c>
      <c r="BF31" s="20">
        <v>57298812</v>
      </c>
      <c r="BG31" s="20">
        <v>57256929</v>
      </c>
      <c r="BH31" s="20">
        <v>9508342</v>
      </c>
      <c r="BI31" s="20">
        <v>9501380</v>
      </c>
      <c r="BJ31" s="20"/>
      <c r="BK31" s="20">
        <v>8180</v>
      </c>
      <c r="BL31" s="20">
        <v>8096</v>
      </c>
      <c r="BM31" s="30"/>
      <c r="BN31" s="18">
        <v>26</v>
      </c>
      <c r="BO31" s="19" t="str">
        <f t="shared" si="13"/>
        <v>西 原 町</v>
      </c>
      <c r="BP31" s="20"/>
      <c r="BQ31" s="20">
        <v>560819</v>
      </c>
      <c r="BR31" s="20">
        <v>560590</v>
      </c>
      <c r="BS31" s="20">
        <v>19575319</v>
      </c>
      <c r="BT31" s="20">
        <v>19567363</v>
      </c>
      <c r="BU31" s="20">
        <v>6466191</v>
      </c>
      <c r="BV31" s="20">
        <v>6463539</v>
      </c>
      <c r="BW31" s="20"/>
      <c r="BX31" s="20">
        <v>4502</v>
      </c>
      <c r="BY31" s="20">
        <v>4462</v>
      </c>
      <c r="BZ31" s="30"/>
      <c r="CA31" s="18">
        <v>26</v>
      </c>
      <c r="CB31" s="19" t="str">
        <f t="shared" si="14"/>
        <v>西 原 町</v>
      </c>
      <c r="CC31" s="20"/>
      <c r="CD31" s="20">
        <v>1826316</v>
      </c>
      <c r="CE31" s="20">
        <v>1826299</v>
      </c>
      <c r="CF31" s="20">
        <v>36501693</v>
      </c>
      <c r="CG31" s="20">
        <v>36501281</v>
      </c>
      <c r="CH31" s="20">
        <v>24285663</v>
      </c>
      <c r="CI31" s="20">
        <v>24285385</v>
      </c>
      <c r="CJ31" s="20"/>
      <c r="CK31" s="20">
        <v>1363</v>
      </c>
      <c r="CL31" s="20">
        <v>1360</v>
      </c>
      <c r="CM31" s="30"/>
      <c r="CN31" s="18">
        <v>26</v>
      </c>
      <c r="CO31" s="19" t="str">
        <f t="shared" si="15"/>
        <v>西 原 町</v>
      </c>
      <c r="CP31" s="20">
        <v>381968</v>
      </c>
      <c r="CQ31" s="20">
        <v>3940483</v>
      </c>
      <c r="CR31" s="20">
        <v>3938971</v>
      </c>
      <c r="CS31" s="20">
        <v>113375824</v>
      </c>
      <c r="CT31" s="20">
        <v>113325573</v>
      </c>
      <c r="CU31" s="20">
        <v>40260196</v>
      </c>
      <c r="CV31" s="20">
        <v>40250304</v>
      </c>
      <c r="CW31" s="20">
        <v>562</v>
      </c>
      <c r="CX31" s="20">
        <v>14045</v>
      </c>
      <c r="CY31" s="20">
        <v>13918</v>
      </c>
      <c r="CZ31" s="50"/>
      <c r="DA31" s="18">
        <v>26</v>
      </c>
      <c r="DB31" s="19" t="str">
        <f t="shared" si="16"/>
        <v>西 原 町</v>
      </c>
      <c r="DC31" s="20">
        <v>0</v>
      </c>
      <c r="DD31" s="20"/>
      <c r="DE31" s="20"/>
      <c r="DF31" s="20"/>
      <c r="DG31" s="20"/>
      <c r="DH31" s="20"/>
      <c r="DI31" s="20"/>
      <c r="DJ31" s="20">
        <v>0</v>
      </c>
      <c r="DK31" s="20"/>
      <c r="DL31" s="20"/>
      <c r="DM31" s="16"/>
      <c r="DN31" s="18">
        <v>26</v>
      </c>
      <c r="DO31" s="19" t="str">
        <f t="shared" si="17"/>
        <v>西 原 町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  <c r="DV31" s="20">
        <v>0</v>
      </c>
      <c r="DW31" s="20">
        <v>0</v>
      </c>
      <c r="DX31" s="20">
        <v>0</v>
      </c>
      <c r="DY31" s="20">
        <v>0</v>
      </c>
      <c r="DZ31" s="16"/>
      <c r="EA31" s="18">
        <v>26</v>
      </c>
      <c r="EB31" s="19" t="str">
        <f t="shared" si="18"/>
        <v>西 原 町</v>
      </c>
      <c r="EC31" s="20">
        <v>2149</v>
      </c>
      <c r="ED31" s="20">
        <v>5325</v>
      </c>
      <c r="EE31" s="20">
        <v>1984</v>
      </c>
      <c r="EF31" s="20">
        <v>227</v>
      </c>
      <c r="EG31" s="20">
        <v>77</v>
      </c>
      <c r="EH31" s="20">
        <v>221</v>
      </c>
      <c r="EI31" s="20">
        <v>77</v>
      </c>
      <c r="EJ31" s="20">
        <v>33</v>
      </c>
      <c r="EK31" s="20">
        <v>6</v>
      </c>
      <c r="EL31" s="20">
        <v>2</v>
      </c>
      <c r="EM31" s="16"/>
      <c r="EN31" s="18">
        <v>26</v>
      </c>
      <c r="EO31" s="19" t="str">
        <f t="shared" si="19"/>
        <v>西 原 町</v>
      </c>
      <c r="EP31" s="20">
        <v>0</v>
      </c>
      <c r="EQ31" s="20">
        <v>0</v>
      </c>
      <c r="ER31" s="20">
        <v>0</v>
      </c>
      <c r="ES31" s="20">
        <v>0</v>
      </c>
      <c r="ET31" s="20">
        <v>0</v>
      </c>
      <c r="EU31" s="20">
        <v>0</v>
      </c>
      <c r="EV31" s="20">
        <v>0</v>
      </c>
      <c r="EW31" s="20">
        <v>0</v>
      </c>
      <c r="EX31" s="20">
        <v>0</v>
      </c>
      <c r="EY31" s="20">
        <v>0</v>
      </c>
      <c r="FA31" s="18">
        <v>26</v>
      </c>
      <c r="FB31" s="19" t="str">
        <f t="shared" si="20"/>
        <v>西 原 町</v>
      </c>
      <c r="FC31" s="20">
        <v>0</v>
      </c>
      <c r="FD31" s="20">
        <v>0</v>
      </c>
      <c r="FE31" s="20">
        <v>0</v>
      </c>
      <c r="FF31" s="20">
        <v>0</v>
      </c>
      <c r="FG31" s="20">
        <v>0</v>
      </c>
      <c r="FH31" s="20">
        <v>0</v>
      </c>
      <c r="FI31" s="20">
        <v>0</v>
      </c>
      <c r="FJ31" s="20">
        <v>0</v>
      </c>
      <c r="FK31" s="20">
        <v>0</v>
      </c>
      <c r="FL31" s="20">
        <v>0</v>
      </c>
      <c r="FN31" s="18">
        <v>26</v>
      </c>
      <c r="FO31" s="19" t="str">
        <f t="shared" si="21"/>
        <v>西 原 町</v>
      </c>
      <c r="FP31" s="20">
        <v>0</v>
      </c>
      <c r="FQ31" s="20">
        <v>0</v>
      </c>
      <c r="FR31" s="20">
        <v>0</v>
      </c>
      <c r="FS31" s="20">
        <v>0</v>
      </c>
      <c r="FT31" s="20">
        <v>0</v>
      </c>
      <c r="FU31" s="20">
        <v>0</v>
      </c>
      <c r="FV31" s="20">
        <v>0</v>
      </c>
      <c r="FW31" s="20">
        <v>0</v>
      </c>
      <c r="FX31" s="20">
        <v>0</v>
      </c>
      <c r="FY31" s="20">
        <v>0</v>
      </c>
      <c r="GA31" s="18">
        <v>26</v>
      </c>
      <c r="GB31" s="19" t="str">
        <f t="shared" si="22"/>
        <v>西 原 町</v>
      </c>
      <c r="GC31" s="20">
        <v>536609</v>
      </c>
      <c r="GD31" s="20">
        <v>1344226</v>
      </c>
      <c r="GE31" s="20">
        <v>1056522</v>
      </c>
      <c r="GF31" s="20">
        <v>281615</v>
      </c>
      <c r="GG31" s="20">
        <v>224669</v>
      </c>
      <c r="GH31" s="20">
        <v>254092</v>
      </c>
      <c r="GI31" s="20">
        <v>201655</v>
      </c>
      <c r="GJ31" s="20">
        <v>221</v>
      </c>
      <c r="GK31" s="20">
        <v>2086</v>
      </c>
      <c r="GL31" s="20">
        <v>1330</v>
      </c>
      <c r="GN31" s="18">
        <v>26</v>
      </c>
      <c r="GO31" s="19" t="str">
        <f t="shared" si="23"/>
        <v>西 原 町</v>
      </c>
      <c r="GP31" s="20">
        <v>265</v>
      </c>
      <c r="GQ31" s="20">
        <v>351361</v>
      </c>
      <c r="GR31" s="20">
        <v>350730</v>
      </c>
      <c r="GS31" s="20">
        <v>720290</v>
      </c>
      <c r="GT31" s="20">
        <v>718996</v>
      </c>
      <c r="GU31" s="20">
        <v>432174</v>
      </c>
      <c r="GV31" s="20">
        <v>431398</v>
      </c>
      <c r="GW31" s="20">
        <v>3</v>
      </c>
      <c r="GX31" s="20">
        <v>123</v>
      </c>
      <c r="GY31" s="20">
        <v>118</v>
      </c>
      <c r="HA31" s="18">
        <v>26</v>
      </c>
      <c r="HB31" s="19" t="str">
        <f t="shared" si="24"/>
        <v>西 原 町</v>
      </c>
      <c r="HC31" s="20">
        <v>0</v>
      </c>
      <c r="HD31" s="20">
        <v>0</v>
      </c>
      <c r="HE31" s="20">
        <v>0</v>
      </c>
      <c r="HF31" s="20">
        <v>0</v>
      </c>
      <c r="HG31" s="20">
        <v>0</v>
      </c>
      <c r="HH31" s="20">
        <v>0</v>
      </c>
      <c r="HI31" s="20">
        <v>0</v>
      </c>
      <c r="HJ31" s="20">
        <v>0</v>
      </c>
      <c r="HK31" s="20">
        <v>0</v>
      </c>
      <c r="HL31" s="20">
        <v>0</v>
      </c>
      <c r="HN31" s="18">
        <v>26</v>
      </c>
      <c r="HO31" s="19" t="str">
        <f t="shared" si="25"/>
        <v>西 原 町</v>
      </c>
      <c r="HP31" s="20">
        <v>0</v>
      </c>
      <c r="HQ31" s="20">
        <v>0</v>
      </c>
      <c r="HR31" s="20">
        <v>0</v>
      </c>
      <c r="HS31" s="20">
        <v>0</v>
      </c>
      <c r="HT31" s="20">
        <v>0</v>
      </c>
      <c r="HU31" s="20">
        <v>0</v>
      </c>
      <c r="HV31" s="20">
        <v>0</v>
      </c>
      <c r="HW31" s="20">
        <v>0</v>
      </c>
      <c r="HX31" s="20">
        <v>0</v>
      </c>
      <c r="HY31" s="20">
        <v>0</v>
      </c>
      <c r="IA31" s="18">
        <v>26</v>
      </c>
      <c r="IB31" s="19" t="str">
        <f t="shared" si="26"/>
        <v>西 原 町</v>
      </c>
      <c r="IC31" s="20">
        <v>0</v>
      </c>
      <c r="ID31" s="20">
        <v>0</v>
      </c>
      <c r="IE31" s="20">
        <v>0</v>
      </c>
      <c r="IF31" s="20">
        <v>0</v>
      </c>
      <c r="IG31" s="20">
        <v>0</v>
      </c>
      <c r="IH31" s="20">
        <v>0</v>
      </c>
      <c r="II31" s="20">
        <v>0</v>
      </c>
      <c r="IJ31" s="20">
        <v>0</v>
      </c>
      <c r="IK31" s="20">
        <v>0</v>
      </c>
      <c r="IL31" s="20">
        <v>0</v>
      </c>
      <c r="IN31" s="17">
        <f t="shared" si="0"/>
        <v>1048663</v>
      </c>
      <c r="IO31" s="7">
        <f t="shared" si="1"/>
        <v>9213320</v>
      </c>
      <c r="IP31" s="7">
        <f t="shared" si="2"/>
        <v>7854619</v>
      </c>
      <c r="IQ31" s="7">
        <f t="shared" si="3"/>
        <v>116564958</v>
      </c>
      <c r="IR31" s="7">
        <f t="shared" si="4"/>
        <v>116394530</v>
      </c>
      <c r="IS31" s="7">
        <f t="shared" si="5"/>
        <v>41638951</v>
      </c>
      <c r="IT31" s="7">
        <f t="shared" si="6"/>
        <v>1259</v>
      </c>
      <c r="IU31" s="7">
        <f t="shared" si="7"/>
        <v>21226</v>
      </c>
      <c r="IV31" s="7">
        <f t="shared" si="8"/>
        <v>18866</v>
      </c>
    </row>
    <row r="32" spans="1:256" s="7" customFormat="1" ht="15" customHeight="1">
      <c r="A32" s="18">
        <v>27</v>
      </c>
      <c r="B32" s="19" t="s">
        <v>80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16"/>
      <c r="N32" s="18">
        <v>27</v>
      </c>
      <c r="O32" s="19" t="str">
        <f t="shared" si="9"/>
        <v>与那原町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30"/>
      <c r="AA32" s="18">
        <v>27</v>
      </c>
      <c r="AB32" s="19" t="str">
        <f t="shared" si="10"/>
        <v>与那原町</v>
      </c>
      <c r="AC32" s="20">
        <v>32641</v>
      </c>
      <c r="AD32" s="20">
        <v>671677</v>
      </c>
      <c r="AE32" s="20">
        <v>390115</v>
      </c>
      <c r="AF32" s="20">
        <v>29493</v>
      </c>
      <c r="AG32" s="20">
        <v>16280</v>
      </c>
      <c r="AH32" s="20">
        <v>29493</v>
      </c>
      <c r="AI32" s="20">
        <v>16280</v>
      </c>
      <c r="AJ32" s="20">
        <v>111</v>
      </c>
      <c r="AK32" s="20">
        <v>882</v>
      </c>
      <c r="AL32" s="20">
        <v>516</v>
      </c>
      <c r="AM32" s="50"/>
      <c r="AN32" s="18">
        <v>27</v>
      </c>
      <c r="AO32" s="19" t="str">
        <f t="shared" si="11"/>
        <v>与那原町</v>
      </c>
      <c r="AP32" s="20">
        <v>6052</v>
      </c>
      <c r="AQ32" s="20">
        <v>111483</v>
      </c>
      <c r="AR32" s="20">
        <v>101135</v>
      </c>
      <c r="AS32" s="20">
        <v>199533</v>
      </c>
      <c r="AT32" s="20">
        <v>182423</v>
      </c>
      <c r="AU32" s="20">
        <v>64399</v>
      </c>
      <c r="AV32" s="20">
        <v>58822</v>
      </c>
      <c r="AW32" s="20">
        <v>30</v>
      </c>
      <c r="AX32" s="20">
        <v>285</v>
      </c>
      <c r="AY32" s="20">
        <v>237</v>
      </c>
      <c r="AZ32" s="30"/>
      <c r="BA32" s="18">
        <v>27</v>
      </c>
      <c r="BB32" s="19" t="str">
        <f t="shared" si="12"/>
        <v>与那原町</v>
      </c>
      <c r="BC32" s="20"/>
      <c r="BD32" s="20">
        <v>831439</v>
      </c>
      <c r="BE32" s="20">
        <v>830340</v>
      </c>
      <c r="BF32" s="20">
        <v>29670662</v>
      </c>
      <c r="BG32" s="20">
        <v>29632211</v>
      </c>
      <c r="BH32" s="20">
        <v>4932676</v>
      </c>
      <c r="BI32" s="20">
        <v>4926268</v>
      </c>
      <c r="BJ32" s="20"/>
      <c r="BK32" s="20">
        <v>4959</v>
      </c>
      <c r="BL32" s="20">
        <v>4885</v>
      </c>
      <c r="BM32" s="30"/>
      <c r="BN32" s="18">
        <v>27</v>
      </c>
      <c r="BO32" s="19" t="str">
        <f t="shared" si="13"/>
        <v>与那原町</v>
      </c>
      <c r="BP32" s="20"/>
      <c r="BQ32" s="20">
        <v>215016</v>
      </c>
      <c r="BR32" s="20">
        <v>214910</v>
      </c>
      <c r="BS32" s="20">
        <v>6950962</v>
      </c>
      <c r="BT32" s="20">
        <v>6948450</v>
      </c>
      <c r="BU32" s="20">
        <v>2313622</v>
      </c>
      <c r="BV32" s="20">
        <v>2312785</v>
      </c>
      <c r="BW32" s="20"/>
      <c r="BX32" s="20">
        <v>1759</v>
      </c>
      <c r="BY32" s="20">
        <v>1753</v>
      </c>
      <c r="BZ32" s="30"/>
      <c r="CA32" s="18">
        <v>27</v>
      </c>
      <c r="CB32" s="19" t="str">
        <f t="shared" si="14"/>
        <v>与那原町</v>
      </c>
      <c r="CC32" s="20"/>
      <c r="CD32" s="20">
        <v>302452</v>
      </c>
      <c r="CE32" s="20">
        <v>302441</v>
      </c>
      <c r="CF32" s="20">
        <v>11124811</v>
      </c>
      <c r="CG32" s="20">
        <v>11124330</v>
      </c>
      <c r="CH32" s="20">
        <v>7214479</v>
      </c>
      <c r="CI32" s="20">
        <v>7214144</v>
      </c>
      <c r="CJ32" s="20"/>
      <c r="CK32" s="20">
        <v>545</v>
      </c>
      <c r="CL32" s="20">
        <v>542</v>
      </c>
      <c r="CM32" s="30"/>
      <c r="CN32" s="18">
        <v>27</v>
      </c>
      <c r="CO32" s="19" t="str">
        <f t="shared" si="15"/>
        <v>与那原町</v>
      </c>
      <c r="CP32" s="20">
        <v>132164</v>
      </c>
      <c r="CQ32" s="20">
        <v>1348907</v>
      </c>
      <c r="CR32" s="20">
        <v>1347691</v>
      </c>
      <c r="CS32" s="20">
        <v>47746435</v>
      </c>
      <c r="CT32" s="20">
        <v>47704991</v>
      </c>
      <c r="CU32" s="20">
        <v>14460777</v>
      </c>
      <c r="CV32" s="20">
        <v>14453197</v>
      </c>
      <c r="CW32" s="20">
        <v>397</v>
      </c>
      <c r="CX32" s="20">
        <v>7263</v>
      </c>
      <c r="CY32" s="20">
        <v>7180</v>
      </c>
      <c r="CZ32" s="50"/>
      <c r="DA32" s="18">
        <v>27</v>
      </c>
      <c r="DB32" s="19" t="str">
        <f t="shared" si="16"/>
        <v>与那原町</v>
      </c>
      <c r="DC32" s="20">
        <v>0</v>
      </c>
      <c r="DD32" s="20"/>
      <c r="DE32" s="20"/>
      <c r="DF32" s="20"/>
      <c r="DG32" s="20"/>
      <c r="DH32" s="20"/>
      <c r="DI32" s="20"/>
      <c r="DJ32" s="20">
        <v>0</v>
      </c>
      <c r="DK32" s="20"/>
      <c r="DL32" s="20"/>
      <c r="DM32" s="16"/>
      <c r="DN32" s="18">
        <v>27</v>
      </c>
      <c r="DO32" s="19" t="str">
        <f t="shared" si="17"/>
        <v>与那原町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  <c r="DV32" s="20">
        <v>0</v>
      </c>
      <c r="DW32" s="20">
        <v>0</v>
      </c>
      <c r="DX32" s="20">
        <v>0</v>
      </c>
      <c r="DY32" s="20">
        <v>0</v>
      </c>
      <c r="DZ32" s="16"/>
      <c r="EA32" s="18">
        <v>27</v>
      </c>
      <c r="EB32" s="19" t="str">
        <f t="shared" si="18"/>
        <v>与那原町</v>
      </c>
      <c r="EC32" s="20">
        <v>0</v>
      </c>
      <c r="ED32" s="20">
        <v>0</v>
      </c>
      <c r="EE32" s="20">
        <v>0</v>
      </c>
      <c r="EF32" s="20">
        <v>0</v>
      </c>
      <c r="EG32" s="20">
        <v>0</v>
      </c>
      <c r="EH32" s="20">
        <v>0</v>
      </c>
      <c r="EI32" s="20">
        <v>0</v>
      </c>
      <c r="EJ32" s="20">
        <v>0</v>
      </c>
      <c r="EK32" s="20">
        <v>0</v>
      </c>
      <c r="EL32" s="20">
        <v>0</v>
      </c>
      <c r="EM32" s="16"/>
      <c r="EN32" s="18">
        <v>27</v>
      </c>
      <c r="EO32" s="19" t="str">
        <f t="shared" si="19"/>
        <v>与那原町</v>
      </c>
      <c r="EP32" s="20">
        <v>0</v>
      </c>
      <c r="EQ32" s="20">
        <v>0</v>
      </c>
      <c r="ER32" s="20">
        <v>0</v>
      </c>
      <c r="ES32" s="20">
        <v>0</v>
      </c>
      <c r="ET32" s="20">
        <v>0</v>
      </c>
      <c r="EU32" s="20">
        <v>0</v>
      </c>
      <c r="EV32" s="20">
        <v>0</v>
      </c>
      <c r="EW32" s="20">
        <v>0</v>
      </c>
      <c r="EX32" s="20">
        <v>0</v>
      </c>
      <c r="EY32" s="20">
        <v>0</v>
      </c>
      <c r="FA32" s="18">
        <v>27</v>
      </c>
      <c r="FB32" s="19" t="str">
        <f t="shared" si="20"/>
        <v>与那原町</v>
      </c>
      <c r="FC32" s="20">
        <v>0</v>
      </c>
      <c r="FD32" s="20">
        <v>0</v>
      </c>
      <c r="FE32" s="20">
        <v>0</v>
      </c>
      <c r="FF32" s="20">
        <v>0</v>
      </c>
      <c r="FG32" s="20">
        <v>0</v>
      </c>
      <c r="FH32" s="20">
        <v>0</v>
      </c>
      <c r="FI32" s="20">
        <v>0</v>
      </c>
      <c r="FJ32" s="20">
        <v>0</v>
      </c>
      <c r="FK32" s="20">
        <v>0</v>
      </c>
      <c r="FL32" s="20">
        <v>0</v>
      </c>
      <c r="FN32" s="18">
        <v>27</v>
      </c>
      <c r="FO32" s="19" t="str">
        <f t="shared" si="21"/>
        <v>与那原町</v>
      </c>
      <c r="FP32" s="20">
        <v>0</v>
      </c>
      <c r="FQ32" s="20">
        <v>0</v>
      </c>
      <c r="FR32" s="20">
        <v>0</v>
      </c>
      <c r="FS32" s="20">
        <v>0</v>
      </c>
      <c r="FT32" s="20">
        <v>0</v>
      </c>
      <c r="FU32" s="20">
        <v>0</v>
      </c>
      <c r="FV32" s="20">
        <v>0</v>
      </c>
      <c r="FW32" s="20">
        <v>0</v>
      </c>
      <c r="FX32" s="20">
        <v>0</v>
      </c>
      <c r="FY32" s="20">
        <v>0</v>
      </c>
      <c r="GA32" s="18">
        <v>27</v>
      </c>
      <c r="GB32" s="19" t="str">
        <f t="shared" si="22"/>
        <v>与那原町</v>
      </c>
      <c r="GC32" s="20">
        <v>110185</v>
      </c>
      <c r="GD32" s="20">
        <v>750236</v>
      </c>
      <c r="GE32" s="20">
        <v>458452</v>
      </c>
      <c r="GF32" s="20">
        <v>15655</v>
      </c>
      <c r="GG32" s="20">
        <v>9566</v>
      </c>
      <c r="GH32" s="20">
        <v>15571</v>
      </c>
      <c r="GI32" s="20">
        <v>9513</v>
      </c>
      <c r="GJ32" s="20">
        <v>217</v>
      </c>
      <c r="GK32" s="20">
        <v>1164</v>
      </c>
      <c r="GL32" s="20">
        <v>662</v>
      </c>
      <c r="GN32" s="18">
        <v>27</v>
      </c>
      <c r="GO32" s="19" t="str">
        <f t="shared" si="23"/>
        <v>与那原町</v>
      </c>
      <c r="GP32" s="20">
        <v>0</v>
      </c>
      <c r="GQ32" s="20">
        <v>14232</v>
      </c>
      <c r="GR32" s="20">
        <v>14232</v>
      </c>
      <c r="GS32" s="20">
        <v>29176</v>
      </c>
      <c r="GT32" s="20">
        <v>29176</v>
      </c>
      <c r="GU32" s="20">
        <v>17505</v>
      </c>
      <c r="GV32" s="20">
        <v>17505</v>
      </c>
      <c r="GW32" s="20">
        <v>0</v>
      </c>
      <c r="GX32" s="20">
        <v>17</v>
      </c>
      <c r="GY32" s="20">
        <v>17</v>
      </c>
      <c r="HA32" s="18">
        <v>27</v>
      </c>
      <c r="HB32" s="19" t="str">
        <f t="shared" si="24"/>
        <v>与那原町</v>
      </c>
      <c r="HC32" s="20">
        <v>0</v>
      </c>
      <c r="HD32" s="20">
        <v>0</v>
      </c>
      <c r="HE32" s="20">
        <v>0</v>
      </c>
      <c r="HF32" s="20">
        <v>0</v>
      </c>
      <c r="HG32" s="20">
        <v>0</v>
      </c>
      <c r="HH32" s="20">
        <v>0</v>
      </c>
      <c r="HI32" s="20">
        <v>0</v>
      </c>
      <c r="HJ32" s="20">
        <v>0</v>
      </c>
      <c r="HK32" s="20">
        <v>0</v>
      </c>
      <c r="HL32" s="20">
        <v>0</v>
      </c>
      <c r="HN32" s="18">
        <v>27</v>
      </c>
      <c r="HO32" s="19" t="str">
        <f t="shared" si="25"/>
        <v>与那原町</v>
      </c>
      <c r="HP32" s="20">
        <v>0</v>
      </c>
      <c r="HQ32" s="20">
        <v>0</v>
      </c>
      <c r="HR32" s="20">
        <v>0</v>
      </c>
      <c r="HS32" s="20">
        <v>0</v>
      </c>
      <c r="HT32" s="20">
        <v>0</v>
      </c>
      <c r="HU32" s="20">
        <v>0</v>
      </c>
      <c r="HV32" s="20">
        <v>0</v>
      </c>
      <c r="HW32" s="20">
        <v>0</v>
      </c>
      <c r="HX32" s="20">
        <v>0</v>
      </c>
      <c r="HY32" s="20">
        <v>0</v>
      </c>
      <c r="IA32" s="18">
        <v>27</v>
      </c>
      <c r="IB32" s="19" t="str">
        <f t="shared" si="26"/>
        <v>与那原町</v>
      </c>
      <c r="IC32" s="20">
        <v>0</v>
      </c>
      <c r="ID32" s="20">
        <v>0</v>
      </c>
      <c r="IE32" s="20">
        <v>0</v>
      </c>
      <c r="IF32" s="20">
        <v>0</v>
      </c>
      <c r="IG32" s="20">
        <v>0</v>
      </c>
      <c r="IH32" s="20">
        <v>0</v>
      </c>
      <c r="II32" s="20">
        <v>0</v>
      </c>
      <c r="IJ32" s="20">
        <v>0</v>
      </c>
      <c r="IK32" s="20">
        <v>0</v>
      </c>
      <c r="IL32" s="20">
        <v>0</v>
      </c>
      <c r="IN32" s="17">
        <f t="shared" si="0"/>
        <v>281042</v>
      </c>
      <c r="IO32" s="7">
        <f t="shared" si="1"/>
        <v>2896535</v>
      </c>
      <c r="IP32" s="7">
        <f t="shared" si="2"/>
        <v>2311625</v>
      </c>
      <c r="IQ32" s="7">
        <f t="shared" si="3"/>
        <v>48020292</v>
      </c>
      <c r="IR32" s="7">
        <f t="shared" si="4"/>
        <v>47942436</v>
      </c>
      <c r="IS32" s="7">
        <f t="shared" si="5"/>
        <v>14555317</v>
      </c>
      <c r="IT32" s="7">
        <f t="shared" si="6"/>
        <v>755</v>
      </c>
      <c r="IU32" s="7">
        <f t="shared" si="7"/>
        <v>9611</v>
      </c>
      <c r="IV32" s="7">
        <f t="shared" si="8"/>
        <v>8612</v>
      </c>
    </row>
    <row r="33" spans="1:256" s="7" customFormat="1" ht="15" customHeight="1">
      <c r="A33" s="18">
        <v>28</v>
      </c>
      <c r="B33" s="19" t="s">
        <v>81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16"/>
      <c r="N33" s="18">
        <v>28</v>
      </c>
      <c r="O33" s="19" t="str">
        <f t="shared" si="9"/>
        <v>南風原町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30"/>
      <c r="AA33" s="18">
        <v>28</v>
      </c>
      <c r="AB33" s="19" t="str">
        <f t="shared" si="10"/>
        <v>南風原町</v>
      </c>
      <c r="AC33" s="20">
        <v>59853</v>
      </c>
      <c r="AD33" s="20">
        <v>2244996</v>
      </c>
      <c r="AE33" s="20">
        <v>1768296</v>
      </c>
      <c r="AF33" s="20">
        <v>159395</v>
      </c>
      <c r="AG33" s="20">
        <v>125549</v>
      </c>
      <c r="AH33" s="20">
        <v>159384</v>
      </c>
      <c r="AI33" s="20">
        <v>125549</v>
      </c>
      <c r="AJ33" s="20">
        <v>223</v>
      </c>
      <c r="AK33" s="20">
        <v>2704</v>
      </c>
      <c r="AL33" s="20">
        <v>2006</v>
      </c>
      <c r="AM33" s="50"/>
      <c r="AN33" s="18">
        <v>28</v>
      </c>
      <c r="AO33" s="19" t="str">
        <f t="shared" si="11"/>
        <v>南風原町</v>
      </c>
      <c r="AP33" s="20">
        <v>25567</v>
      </c>
      <c r="AQ33" s="20">
        <v>387222</v>
      </c>
      <c r="AR33" s="20">
        <v>364653</v>
      </c>
      <c r="AS33" s="20">
        <v>909345</v>
      </c>
      <c r="AT33" s="20">
        <v>855272</v>
      </c>
      <c r="AU33" s="20">
        <v>310656</v>
      </c>
      <c r="AV33" s="20">
        <v>292633</v>
      </c>
      <c r="AW33" s="20">
        <v>68</v>
      </c>
      <c r="AX33" s="20">
        <v>969</v>
      </c>
      <c r="AY33" s="20">
        <v>827</v>
      </c>
      <c r="AZ33" s="30"/>
      <c r="BA33" s="18">
        <v>28</v>
      </c>
      <c r="BB33" s="19" t="str">
        <f t="shared" si="12"/>
        <v>南風原町</v>
      </c>
      <c r="BC33" s="20"/>
      <c r="BD33" s="20">
        <v>1644670</v>
      </c>
      <c r="BE33" s="20">
        <v>1643509</v>
      </c>
      <c r="BF33" s="20">
        <v>66750495</v>
      </c>
      <c r="BG33" s="20">
        <v>66711841</v>
      </c>
      <c r="BH33" s="20">
        <v>11116142</v>
      </c>
      <c r="BI33" s="20">
        <v>11109701</v>
      </c>
      <c r="BJ33" s="20"/>
      <c r="BK33" s="20">
        <v>8869</v>
      </c>
      <c r="BL33" s="20">
        <v>8775</v>
      </c>
      <c r="BM33" s="30"/>
      <c r="BN33" s="18">
        <v>28</v>
      </c>
      <c r="BO33" s="19" t="str">
        <f t="shared" si="13"/>
        <v>南風原町</v>
      </c>
      <c r="BP33" s="20"/>
      <c r="BQ33" s="20">
        <v>600315</v>
      </c>
      <c r="BR33" s="20">
        <v>599994</v>
      </c>
      <c r="BS33" s="20">
        <v>22150627</v>
      </c>
      <c r="BT33" s="20">
        <v>22141027</v>
      </c>
      <c r="BU33" s="20">
        <v>7378120</v>
      </c>
      <c r="BV33" s="20">
        <v>7374925</v>
      </c>
      <c r="BW33" s="20"/>
      <c r="BX33" s="20">
        <v>4806</v>
      </c>
      <c r="BY33" s="20">
        <v>4759</v>
      </c>
      <c r="BZ33" s="30"/>
      <c r="CA33" s="18">
        <v>28</v>
      </c>
      <c r="CB33" s="19" t="str">
        <f t="shared" si="14"/>
        <v>南風原町</v>
      </c>
      <c r="CC33" s="20"/>
      <c r="CD33" s="20">
        <v>819345</v>
      </c>
      <c r="CE33" s="20">
        <v>819124</v>
      </c>
      <c r="CF33" s="20">
        <v>35087302</v>
      </c>
      <c r="CG33" s="20">
        <v>35086204</v>
      </c>
      <c r="CH33" s="20">
        <v>23364596</v>
      </c>
      <c r="CI33" s="20">
        <v>23363860</v>
      </c>
      <c r="CJ33" s="20"/>
      <c r="CK33" s="20">
        <v>1698</v>
      </c>
      <c r="CL33" s="20">
        <v>1687</v>
      </c>
      <c r="CM33" s="30"/>
      <c r="CN33" s="18">
        <v>28</v>
      </c>
      <c r="CO33" s="19" t="str">
        <f t="shared" si="15"/>
        <v>南風原町</v>
      </c>
      <c r="CP33" s="20">
        <v>383945</v>
      </c>
      <c r="CQ33" s="20">
        <v>3064330</v>
      </c>
      <c r="CR33" s="20">
        <v>3062627</v>
      </c>
      <c r="CS33" s="20">
        <v>123988424</v>
      </c>
      <c r="CT33" s="20">
        <v>123939072</v>
      </c>
      <c r="CU33" s="20">
        <v>41858858</v>
      </c>
      <c r="CV33" s="20">
        <v>41848486</v>
      </c>
      <c r="CW33" s="20">
        <v>599</v>
      </c>
      <c r="CX33" s="20">
        <v>15373</v>
      </c>
      <c r="CY33" s="20">
        <v>15221</v>
      </c>
      <c r="CZ33" s="50"/>
      <c r="DA33" s="18">
        <v>28</v>
      </c>
      <c r="DB33" s="19" t="str">
        <f t="shared" si="16"/>
        <v>南風原町</v>
      </c>
      <c r="DC33" s="20">
        <v>0</v>
      </c>
      <c r="DD33" s="20"/>
      <c r="DE33" s="20"/>
      <c r="DF33" s="20"/>
      <c r="DG33" s="20"/>
      <c r="DH33" s="20"/>
      <c r="DI33" s="20"/>
      <c r="DJ33" s="20">
        <v>0</v>
      </c>
      <c r="DK33" s="20"/>
      <c r="DL33" s="20"/>
      <c r="DM33" s="16"/>
      <c r="DN33" s="18">
        <v>28</v>
      </c>
      <c r="DO33" s="19" t="str">
        <f t="shared" si="17"/>
        <v>南風原町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  <c r="DV33" s="20">
        <v>0</v>
      </c>
      <c r="DW33" s="20">
        <v>0</v>
      </c>
      <c r="DX33" s="20">
        <v>0</v>
      </c>
      <c r="DY33" s="20">
        <v>0</v>
      </c>
      <c r="DZ33" s="16"/>
      <c r="EA33" s="18">
        <v>28</v>
      </c>
      <c r="EB33" s="19" t="str">
        <f t="shared" si="18"/>
        <v>南風原町</v>
      </c>
      <c r="EC33" s="20">
        <v>25360</v>
      </c>
      <c r="ED33" s="20">
        <v>0</v>
      </c>
      <c r="EE33" s="20">
        <v>0</v>
      </c>
      <c r="EF33" s="20">
        <v>0</v>
      </c>
      <c r="EG33" s="20">
        <v>0</v>
      </c>
      <c r="EH33" s="20">
        <v>0</v>
      </c>
      <c r="EI33" s="20">
        <v>0</v>
      </c>
      <c r="EJ33" s="20">
        <v>16</v>
      </c>
      <c r="EK33" s="20">
        <v>0</v>
      </c>
      <c r="EL33" s="20">
        <v>0</v>
      </c>
      <c r="EM33" s="16"/>
      <c r="EN33" s="18">
        <v>28</v>
      </c>
      <c r="EO33" s="19" t="str">
        <f t="shared" si="19"/>
        <v>南風原町</v>
      </c>
      <c r="EP33" s="20">
        <v>0</v>
      </c>
      <c r="EQ33" s="20">
        <v>0</v>
      </c>
      <c r="ER33" s="20">
        <v>0</v>
      </c>
      <c r="ES33" s="20">
        <v>0</v>
      </c>
      <c r="ET33" s="20">
        <v>0</v>
      </c>
      <c r="EU33" s="20">
        <v>0</v>
      </c>
      <c r="EV33" s="20">
        <v>0</v>
      </c>
      <c r="EW33" s="20">
        <v>0</v>
      </c>
      <c r="EX33" s="20">
        <v>0</v>
      </c>
      <c r="EY33" s="20">
        <v>0</v>
      </c>
      <c r="FA33" s="18">
        <v>28</v>
      </c>
      <c r="FB33" s="19" t="str">
        <f t="shared" si="20"/>
        <v>南風原町</v>
      </c>
      <c r="FC33" s="20">
        <v>0</v>
      </c>
      <c r="FD33" s="20">
        <v>0</v>
      </c>
      <c r="FE33" s="20">
        <v>0</v>
      </c>
      <c r="FF33" s="20">
        <v>0</v>
      </c>
      <c r="FG33" s="20">
        <v>0</v>
      </c>
      <c r="FH33" s="20">
        <v>0</v>
      </c>
      <c r="FI33" s="20">
        <v>0</v>
      </c>
      <c r="FJ33" s="20">
        <v>0</v>
      </c>
      <c r="FK33" s="20">
        <v>0</v>
      </c>
      <c r="FL33" s="20">
        <v>0</v>
      </c>
      <c r="FN33" s="18">
        <v>28</v>
      </c>
      <c r="FO33" s="19" t="str">
        <f t="shared" si="21"/>
        <v>南風原町</v>
      </c>
      <c r="FP33" s="20">
        <v>0</v>
      </c>
      <c r="FQ33" s="20">
        <v>0</v>
      </c>
      <c r="FR33" s="20">
        <v>0</v>
      </c>
      <c r="FS33" s="20">
        <v>0</v>
      </c>
      <c r="FT33" s="20">
        <v>0</v>
      </c>
      <c r="FU33" s="20">
        <v>0</v>
      </c>
      <c r="FV33" s="20">
        <v>0</v>
      </c>
      <c r="FW33" s="20">
        <v>0</v>
      </c>
      <c r="FX33" s="20">
        <v>0</v>
      </c>
      <c r="FY33" s="20">
        <v>0</v>
      </c>
      <c r="GA33" s="18">
        <v>28</v>
      </c>
      <c r="GB33" s="19" t="str">
        <f t="shared" si="22"/>
        <v>南風原町</v>
      </c>
      <c r="GC33" s="20">
        <v>163537</v>
      </c>
      <c r="GD33" s="20">
        <v>590276</v>
      </c>
      <c r="GE33" s="20">
        <v>351778</v>
      </c>
      <c r="GF33" s="20">
        <v>39128</v>
      </c>
      <c r="GG33" s="20">
        <v>25276</v>
      </c>
      <c r="GH33" s="20">
        <v>27385</v>
      </c>
      <c r="GI33" s="20">
        <v>17692</v>
      </c>
      <c r="GJ33" s="20">
        <v>287</v>
      </c>
      <c r="GK33" s="20">
        <v>853</v>
      </c>
      <c r="GL33" s="20">
        <v>522</v>
      </c>
      <c r="GN33" s="18">
        <v>28</v>
      </c>
      <c r="GO33" s="19" t="str">
        <f t="shared" si="23"/>
        <v>南風原町</v>
      </c>
      <c r="GP33" s="20">
        <v>0</v>
      </c>
      <c r="GQ33" s="20">
        <v>0</v>
      </c>
      <c r="GR33" s="20">
        <v>0</v>
      </c>
      <c r="GS33" s="20">
        <v>0</v>
      </c>
      <c r="GT33" s="20">
        <v>0</v>
      </c>
      <c r="GU33" s="20">
        <v>0</v>
      </c>
      <c r="GV33" s="20">
        <v>0</v>
      </c>
      <c r="GW33" s="20">
        <v>0</v>
      </c>
      <c r="GX33" s="20">
        <v>0</v>
      </c>
      <c r="GY33" s="20">
        <v>0</v>
      </c>
      <c r="HA33" s="18">
        <v>28</v>
      </c>
      <c r="HB33" s="19" t="str">
        <f t="shared" si="24"/>
        <v>南風原町</v>
      </c>
      <c r="HC33" s="20">
        <v>0</v>
      </c>
      <c r="HD33" s="20">
        <v>0</v>
      </c>
      <c r="HE33" s="20">
        <v>0</v>
      </c>
      <c r="HF33" s="20">
        <v>0</v>
      </c>
      <c r="HG33" s="20">
        <v>0</v>
      </c>
      <c r="HH33" s="20">
        <v>0</v>
      </c>
      <c r="HI33" s="20">
        <v>0</v>
      </c>
      <c r="HJ33" s="20">
        <v>0</v>
      </c>
      <c r="HK33" s="20">
        <v>0</v>
      </c>
      <c r="HL33" s="20">
        <v>0</v>
      </c>
      <c r="HN33" s="18">
        <v>28</v>
      </c>
      <c r="HO33" s="19" t="str">
        <f t="shared" si="25"/>
        <v>南風原町</v>
      </c>
      <c r="HP33" s="20">
        <v>0</v>
      </c>
      <c r="HQ33" s="20">
        <v>0</v>
      </c>
      <c r="HR33" s="20">
        <v>0</v>
      </c>
      <c r="HS33" s="20">
        <v>0</v>
      </c>
      <c r="HT33" s="20">
        <v>0</v>
      </c>
      <c r="HU33" s="20">
        <v>0</v>
      </c>
      <c r="HV33" s="20">
        <v>0</v>
      </c>
      <c r="HW33" s="20">
        <v>0</v>
      </c>
      <c r="HX33" s="20">
        <v>0</v>
      </c>
      <c r="HY33" s="20">
        <v>0</v>
      </c>
      <c r="IA33" s="18">
        <v>28</v>
      </c>
      <c r="IB33" s="19" t="str">
        <f t="shared" si="26"/>
        <v>南風原町</v>
      </c>
      <c r="IC33" s="20">
        <v>0</v>
      </c>
      <c r="ID33" s="20">
        <v>0</v>
      </c>
      <c r="IE33" s="20">
        <v>0</v>
      </c>
      <c r="IF33" s="20">
        <v>0</v>
      </c>
      <c r="IG33" s="20">
        <v>0</v>
      </c>
      <c r="IH33" s="20">
        <v>0</v>
      </c>
      <c r="II33" s="20">
        <v>0</v>
      </c>
      <c r="IJ33" s="20">
        <v>0</v>
      </c>
      <c r="IK33" s="20">
        <v>0</v>
      </c>
      <c r="IL33" s="20">
        <v>0</v>
      </c>
      <c r="IN33" s="17">
        <f t="shared" si="0"/>
        <v>658262</v>
      </c>
      <c r="IO33" s="7">
        <f t="shared" si="1"/>
        <v>6286824</v>
      </c>
      <c r="IP33" s="7">
        <f t="shared" si="2"/>
        <v>5547354</v>
      </c>
      <c r="IQ33" s="7">
        <f t="shared" si="3"/>
        <v>125096292</v>
      </c>
      <c r="IR33" s="7">
        <f t="shared" si="4"/>
        <v>124945169</v>
      </c>
      <c r="IS33" s="7">
        <f t="shared" si="5"/>
        <v>42284360</v>
      </c>
      <c r="IT33" s="7">
        <f t="shared" si="6"/>
        <v>1193</v>
      </c>
      <c r="IU33" s="7">
        <f t="shared" si="7"/>
        <v>19899</v>
      </c>
      <c r="IV33" s="7">
        <f t="shared" si="8"/>
        <v>18576</v>
      </c>
    </row>
    <row r="34" spans="1:256" s="7" customFormat="1" ht="15" customHeight="1">
      <c r="A34" s="18">
        <v>29</v>
      </c>
      <c r="B34" s="19" t="s">
        <v>82</v>
      </c>
      <c r="C34" s="20">
        <v>300</v>
      </c>
      <c r="D34" s="20">
        <v>100973</v>
      </c>
      <c r="E34" s="20">
        <v>78545</v>
      </c>
      <c r="F34" s="20">
        <v>3426</v>
      </c>
      <c r="G34" s="20">
        <v>2679</v>
      </c>
      <c r="H34" s="20">
        <v>3426</v>
      </c>
      <c r="I34" s="20">
        <v>2679</v>
      </c>
      <c r="J34" s="20">
        <v>9</v>
      </c>
      <c r="K34" s="20">
        <v>388</v>
      </c>
      <c r="L34" s="20">
        <v>291</v>
      </c>
      <c r="M34" s="16"/>
      <c r="N34" s="18">
        <v>29</v>
      </c>
      <c r="O34" s="19" t="str">
        <f t="shared" si="9"/>
        <v>渡嘉敷村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30"/>
      <c r="AA34" s="18">
        <v>29</v>
      </c>
      <c r="AB34" s="19" t="str">
        <f t="shared" si="10"/>
        <v>渡嘉敷村</v>
      </c>
      <c r="AC34" s="20">
        <v>21760</v>
      </c>
      <c r="AD34" s="20">
        <v>409055</v>
      </c>
      <c r="AE34" s="20">
        <v>230860</v>
      </c>
      <c r="AF34" s="20">
        <v>12989</v>
      </c>
      <c r="AG34" s="20">
        <v>7879</v>
      </c>
      <c r="AH34" s="20">
        <v>12989</v>
      </c>
      <c r="AI34" s="20">
        <v>7879</v>
      </c>
      <c r="AJ34" s="20">
        <v>112</v>
      </c>
      <c r="AK34" s="20">
        <v>1344</v>
      </c>
      <c r="AL34" s="20">
        <v>649</v>
      </c>
      <c r="AM34" s="50"/>
      <c r="AN34" s="18">
        <v>29</v>
      </c>
      <c r="AO34" s="19" t="str">
        <f t="shared" si="11"/>
        <v>渡嘉敷村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30"/>
      <c r="BA34" s="18">
        <v>29</v>
      </c>
      <c r="BB34" s="19" t="str">
        <f t="shared" si="12"/>
        <v>渡嘉敷村</v>
      </c>
      <c r="BC34" s="20"/>
      <c r="BD34" s="20">
        <v>45848</v>
      </c>
      <c r="BE34" s="20">
        <v>40924</v>
      </c>
      <c r="BF34" s="20">
        <v>354357</v>
      </c>
      <c r="BG34" s="20">
        <v>316621</v>
      </c>
      <c r="BH34" s="20">
        <v>47494</v>
      </c>
      <c r="BI34" s="20">
        <v>42463</v>
      </c>
      <c r="BJ34" s="20"/>
      <c r="BK34" s="20">
        <v>234</v>
      </c>
      <c r="BL34" s="20">
        <v>206</v>
      </c>
      <c r="BM34" s="30"/>
      <c r="BN34" s="18">
        <v>29</v>
      </c>
      <c r="BO34" s="19" t="str">
        <f t="shared" si="13"/>
        <v>渡嘉敷村</v>
      </c>
      <c r="BP34" s="20"/>
      <c r="BQ34" s="20">
        <v>26958</v>
      </c>
      <c r="BR34" s="20">
        <v>26796</v>
      </c>
      <c r="BS34" s="20">
        <v>206747</v>
      </c>
      <c r="BT34" s="20">
        <v>205551</v>
      </c>
      <c r="BU34" s="20">
        <v>55868</v>
      </c>
      <c r="BV34" s="20">
        <v>55546</v>
      </c>
      <c r="BW34" s="20"/>
      <c r="BX34" s="20">
        <v>210</v>
      </c>
      <c r="BY34" s="20">
        <v>200</v>
      </c>
      <c r="BZ34" s="30"/>
      <c r="CA34" s="18">
        <v>29</v>
      </c>
      <c r="CB34" s="19" t="str">
        <f t="shared" si="14"/>
        <v>渡嘉敷村</v>
      </c>
      <c r="CC34" s="20"/>
      <c r="CD34" s="20">
        <v>68632</v>
      </c>
      <c r="CE34" s="20">
        <v>58795</v>
      </c>
      <c r="CF34" s="20">
        <v>417888</v>
      </c>
      <c r="CG34" s="20">
        <v>412746</v>
      </c>
      <c r="CH34" s="20">
        <v>257181</v>
      </c>
      <c r="CI34" s="20">
        <v>253797</v>
      </c>
      <c r="CJ34" s="20"/>
      <c r="CK34" s="20">
        <v>321</v>
      </c>
      <c r="CL34" s="20">
        <v>259</v>
      </c>
      <c r="CM34" s="30"/>
      <c r="CN34" s="18">
        <v>29</v>
      </c>
      <c r="CO34" s="19" t="str">
        <f t="shared" si="15"/>
        <v>渡嘉敷村</v>
      </c>
      <c r="CP34" s="20">
        <v>15050</v>
      </c>
      <c r="CQ34" s="20">
        <v>141438</v>
      </c>
      <c r="CR34" s="20">
        <v>126515</v>
      </c>
      <c r="CS34" s="20">
        <v>978992</v>
      </c>
      <c r="CT34" s="20">
        <v>934918</v>
      </c>
      <c r="CU34" s="20">
        <v>360543</v>
      </c>
      <c r="CV34" s="20">
        <v>351806</v>
      </c>
      <c r="CW34" s="20">
        <v>45</v>
      </c>
      <c r="CX34" s="20">
        <v>765</v>
      </c>
      <c r="CY34" s="20">
        <v>665</v>
      </c>
      <c r="CZ34" s="50"/>
      <c r="DA34" s="18">
        <v>29</v>
      </c>
      <c r="DB34" s="19" t="str">
        <f t="shared" si="16"/>
        <v>渡嘉敷村</v>
      </c>
      <c r="DC34" s="20">
        <v>0</v>
      </c>
      <c r="DD34" s="20"/>
      <c r="DE34" s="20"/>
      <c r="DF34" s="20"/>
      <c r="DG34" s="20"/>
      <c r="DH34" s="20"/>
      <c r="DI34" s="20"/>
      <c r="DJ34" s="20">
        <v>0</v>
      </c>
      <c r="DK34" s="20"/>
      <c r="DL34" s="20"/>
      <c r="DM34" s="16"/>
      <c r="DN34" s="18">
        <v>29</v>
      </c>
      <c r="DO34" s="19" t="str">
        <f t="shared" si="17"/>
        <v>渡嘉敷村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  <c r="DV34" s="20">
        <v>0</v>
      </c>
      <c r="DW34" s="20">
        <v>0</v>
      </c>
      <c r="DX34" s="20">
        <v>0</v>
      </c>
      <c r="DY34" s="20">
        <v>0</v>
      </c>
      <c r="DZ34" s="16"/>
      <c r="EA34" s="18">
        <v>29</v>
      </c>
      <c r="EB34" s="19" t="str">
        <f t="shared" si="18"/>
        <v>渡嘉敷村</v>
      </c>
      <c r="EC34" s="20">
        <v>0</v>
      </c>
      <c r="ED34" s="20">
        <v>0</v>
      </c>
      <c r="EE34" s="20">
        <v>0</v>
      </c>
      <c r="EF34" s="20">
        <v>0</v>
      </c>
      <c r="EG34" s="20">
        <v>0</v>
      </c>
      <c r="EH34" s="20">
        <v>0</v>
      </c>
      <c r="EI34" s="20">
        <v>0</v>
      </c>
      <c r="EJ34" s="20">
        <v>0</v>
      </c>
      <c r="EK34" s="20">
        <v>0</v>
      </c>
      <c r="EL34" s="20">
        <v>0</v>
      </c>
      <c r="EM34" s="16"/>
      <c r="EN34" s="18">
        <v>29</v>
      </c>
      <c r="EO34" s="19" t="str">
        <f t="shared" si="19"/>
        <v>渡嘉敷村</v>
      </c>
      <c r="EP34" s="20">
        <v>5667426</v>
      </c>
      <c r="EQ34" s="20">
        <v>608856</v>
      </c>
      <c r="ER34" s="20">
        <v>505904</v>
      </c>
      <c r="ES34" s="20">
        <v>5772</v>
      </c>
      <c r="ET34" s="20">
        <v>4796</v>
      </c>
      <c r="EU34" s="20">
        <v>5772</v>
      </c>
      <c r="EV34" s="20">
        <v>4796</v>
      </c>
      <c r="EW34" s="20">
        <v>158</v>
      </c>
      <c r="EX34" s="20">
        <v>400</v>
      </c>
      <c r="EY34" s="20">
        <v>312</v>
      </c>
      <c r="FA34" s="18">
        <v>29</v>
      </c>
      <c r="FB34" s="19" t="str">
        <f t="shared" si="20"/>
        <v>渡嘉敷村</v>
      </c>
      <c r="FC34" s="20">
        <v>0</v>
      </c>
      <c r="FD34" s="20">
        <v>0</v>
      </c>
      <c r="FE34" s="20">
        <v>0</v>
      </c>
      <c r="FF34" s="20">
        <v>0</v>
      </c>
      <c r="FG34" s="20">
        <v>0</v>
      </c>
      <c r="FH34" s="20">
        <v>0</v>
      </c>
      <c r="FI34" s="20">
        <v>0</v>
      </c>
      <c r="FJ34" s="20">
        <v>0</v>
      </c>
      <c r="FK34" s="20">
        <v>0</v>
      </c>
      <c r="FL34" s="20">
        <v>0</v>
      </c>
      <c r="FN34" s="18">
        <v>29</v>
      </c>
      <c r="FO34" s="19" t="str">
        <f t="shared" si="21"/>
        <v>渡嘉敷村</v>
      </c>
      <c r="FP34" s="20">
        <v>0</v>
      </c>
      <c r="FQ34" s="20">
        <v>0</v>
      </c>
      <c r="FR34" s="20">
        <v>0</v>
      </c>
      <c r="FS34" s="20">
        <v>0</v>
      </c>
      <c r="FT34" s="20">
        <v>0</v>
      </c>
      <c r="FU34" s="20">
        <v>0</v>
      </c>
      <c r="FV34" s="20">
        <v>0</v>
      </c>
      <c r="FW34" s="20">
        <v>0</v>
      </c>
      <c r="FX34" s="20">
        <v>0</v>
      </c>
      <c r="FY34" s="20">
        <v>0</v>
      </c>
      <c r="GA34" s="18">
        <v>29</v>
      </c>
      <c r="GB34" s="19" t="str">
        <f t="shared" si="22"/>
        <v>渡嘉敷村</v>
      </c>
      <c r="GC34" s="20">
        <v>3183536</v>
      </c>
      <c r="GD34" s="20">
        <v>1460582</v>
      </c>
      <c r="GE34" s="20">
        <v>1027260</v>
      </c>
      <c r="GF34" s="20">
        <v>13845</v>
      </c>
      <c r="GG34" s="20">
        <v>9737</v>
      </c>
      <c r="GH34" s="20">
        <v>13845</v>
      </c>
      <c r="GI34" s="20">
        <v>9737</v>
      </c>
      <c r="GJ34" s="20">
        <v>377</v>
      </c>
      <c r="GK34" s="20">
        <v>2005</v>
      </c>
      <c r="GL34" s="20">
        <v>1304</v>
      </c>
      <c r="GN34" s="18">
        <v>29</v>
      </c>
      <c r="GO34" s="19" t="str">
        <f t="shared" si="23"/>
        <v>渡嘉敷村</v>
      </c>
      <c r="GP34" s="20">
        <v>0</v>
      </c>
      <c r="GQ34" s="20">
        <v>0</v>
      </c>
      <c r="GR34" s="20">
        <v>0</v>
      </c>
      <c r="GS34" s="20">
        <v>0</v>
      </c>
      <c r="GT34" s="20">
        <v>0</v>
      </c>
      <c r="GU34" s="20">
        <v>0</v>
      </c>
      <c r="GV34" s="20">
        <v>0</v>
      </c>
      <c r="GW34" s="20">
        <v>0</v>
      </c>
      <c r="GX34" s="20">
        <v>0</v>
      </c>
      <c r="GY34" s="20">
        <v>0</v>
      </c>
      <c r="HA34" s="18">
        <v>29</v>
      </c>
      <c r="HB34" s="19" t="str">
        <f t="shared" si="24"/>
        <v>渡嘉敷村</v>
      </c>
      <c r="HC34" s="20">
        <v>0</v>
      </c>
      <c r="HD34" s="20">
        <v>0</v>
      </c>
      <c r="HE34" s="20">
        <v>0</v>
      </c>
      <c r="HF34" s="20">
        <v>0</v>
      </c>
      <c r="HG34" s="20">
        <v>0</v>
      </c>
      <c r="HH34" s="20">
        <v>0</v>
      </c>
      <c r="HI34" s="20">
        <v>0</v>
      </c>
      <c r="HJ34" s="20">
        <v>0</v>
      </c>
      <c r="HK34" s="20">
        <v>0</v>
      </c>
      <c r="HL34" s="20">
        <v>0</v>
      </c>
      <c r="HN34" s="18">
        <v>29</v>
      </c>
      <c r="HO34" s="19" t="str">
        <f t="shared" si="25"/>
        <v>渡嘉敷村</v>
      </c>
      <c r="HP34" s="20">
        <v>0</v>
      </c>
      <c r="HQ34" s="20">
        <v>0</v>
      </c>
      <c r="HR34" s="20">
        <v>0</v>
      </c>
      <c r="HS34" s="20">
        <v>0</v>
      </c>
      <c r="HT34" s="20">
        <v>0</v>
      </c>
      <c r="HU34" s="20">
        <v>0</v>
      </c>
      <c r="HV34" s="20">
        <v>0</v>
      </c>
      <c r="HW34" s="20">
        <v>0</v>
      </c>
      <c r="HX34" s="20">
        <v>0</v>
      </c>
      <c r="HY34" s="20">
        <v>0</v>
      </c>
      <c r="IA34" s="18">
        <v>29</v>
      </c>
      <c r="IB34" s="19" t="str">
        <f t="shared" si="26"/>
        <v>渡嘉敷村</v>
      </c>
      <c r="IC34" s="20">
        <v>0</v>
      </c>
      <c r="ID34" s="20">
        <v>0</v>
      </c>
      <c r="IE34" s="20">
        <v>0</v>
      </c>
      <c r="IF34" s="20">
        <v>0</v>
      </c>
      <c r="IG34" s="20">
        <v>0</v>
      </c>
      <c r="IH34" s="20">
        <v>0</v>
      </c>
      <c r="II34" s="20">
        <v>0</v>
      </c>
      <c r="IJ34" s="20">
        <v>0</v>
      </c>
      <c r="IK34" s="20">
        <v>0</v>
      </c>
      <c r="IL34" s="20">
        <v>0</v>
      </c>
      <c r="IN34" s="17">
        <f t="shared" si="0"/>
        <v>8888072</v>
      </c>
      <c r="IO34" s="7">
        <f t="shared" si="1"/>
        <v>2720904</v>
      </c>
      <c r="IP34" s="7">
        <f t="shared" si="2"/>
        <v>1969084</v>
      </c>
      <c r="IQ34" s="7">
        <f t="shared" si="3"/>
        <v>1015024</v>
      </c>
      <c r="IR34" s="7">
        <f t="shared" si="4"/>
        <v>960009</v>
      </c>
      <c r="IS34" s="7">
        <f t="shared" si="5"/>
        <v>376897</v>
      </c>
      <c r="IT34" s="7">
        <f t="shared" si="6"/>
        <v>701</v>
      </c>
      <c r="IU34" s="7">
        <f t="shared" si="7"/>
        <v>4902</v>
      </c>
      <c r="IV34" s="7">
        <f t="shared" si="8"/>
        <v>3221</v>
      </c>
    </row>
    <row r="35" spans="1:256" s="7" customFormat="1" ht="15" customHeight="1">
      <c r="A35" s="22">
        <v>30</v>
      </c>
      <c r="B35" s="23" t="s">
        <v>83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16"/>
      <c r="N35" s="18">
        <v>30</v>
      </c>
      <c r="O35" s="19" t="str">
        <f t="shared" si="9"/>
        <v>座間味村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30"/>
      <c r="AA35" s="18">
        <v>30</v>
      </c>
      <c r="AB35" s="19" t="str">
        <f t="shared" si="10"/>
        <v>座間味村</v>
      </c>
      <c r="AC35" s="20">
        <v>68331</v>
      </c>
      <c r="AD35" s="20">
        <v>1061143</v>
      </c>
      <c r="AE35" s="20">
        <v>730257</v>
      </c>
      <c r="AF35" s="20">
        <v>41813</v>
      </c>
      <c r="AG35" s="20">
        <v>28765</v>
      </c>
      <c r="AH35" s="20">
        <v>41540</v>
      </c>
      <c r="AI35" s="20">
        <v>28588</v>
      </c>
      <c r="AJ35" s="24">
        <v>416</v>
      </c>
      <c r="AK35" s="24">
        <v>4635</v>
      </c>
      <c r="AL35" s="24">
        <v>3040</v>
      </c>
      <c r="AM35" s="50"/>
      <c r="AN35" s="18">
        <v>30</v>
      </c>
      <c r="AO35" s="19" t="str">
        <f t="shared" si="11"/>
        <v>座間味村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4">
        <v>0</v>
      </c>
      <c r="AX35" s="24">
        <v>0</v>
      </c>
      <c r="AY35" s="24">
        <v>0</v>
      </c>
      <c r="AZ35" s="30"/>
      <c r="BA35" s="18">
        <v>30</v>
      </c>
      <c r="BB35" s="19" t="str">
        <f t="shared" si="12"/>
        <v>座間味村</v>
      </c>
      <c r="BC35" s="20"/>
      <c r="BD35" s="20">
        <v>88613</v>
      </c>
      <c r="BE35" s="20">
        <v>71722</v>
      </c>
      <c r="BF35" s="20">
        <v>599925</v>
      </c>
      <c r="BG35" s="20">
        <v>518785</v>
      </c>
      <c r="BH35" s="20">
        <v>93004</v>
      </c>
      <c r="BI35" s="20">
        <v>80381</v>
      </c>
      <c r="BJ35" s="24"/>
      <c r="BK35" s="24">
        <v>480</v>
      </c>
      <c r="BL35" s="24">
        <v>374</v>
      </c>
      <c r="BM35" s="30"/>
      <c r="BN35" s="18">
        <v>30</v>
      </c>
      <c r="BO35" s="19" t="str">
        <f t="shared" si="13"/>
        <v>座間味村</v>
      </c>
      <c r="BP35" s="20"/>
      <c r="BQ35" s="20">
        <v>71588</v>
      </c>
      <c r="BR35" s="20">
        <v>68589</v>
      </c>
      <c r="BS35" s="20">
        <v>456642</v>
      </c>
      <c r="BT35" s="20">
        <v>449258</v>
      </c>
      <c r="BU35" s="20">
        <v>142786</v>
      </c>
      <c r="BV35" s="20">
        <v>140415</v>
      </c>
      <c r="BW35" s="24"/>
      <c r="BX35" s="24">
        <v>371</v>
      </c>
      <c r="BY35" s="24">
        <v>327</v>
      </c>
      <c r="BZ35" s="30"/>
      <c r="CA35" s="18">
        <v>30</v>
      </c>
      <c r="CB35" s="19" t="str">
        <f t="shared" si="14"/>
        <v>座間味村</v>
      </c>
      <c r="CC35" s="20"/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4"/>
      <c r="CK35" s="24">
        <v>0</v>
      </c>
      <c r="CL35" s="24">
        <v>0</v>
      </c>
      <c r="CM35" s="30"/>
      <c r="CN35" s="18">
        <v>30</v>
      </c>
      <c r="CO35" s="19" t="str">
        <f t="shared" si="15"/>
        <v>座間味村</v>
      </c>
      <c r="CP35" s="20">
        <v>8684</v>
      </c>
      <c r="CQ35" s="20">
        <v>160201</v>
      </c>
      <c r="CR35" s="20">
        <v>140311</v>
      </c>
      <c r="CS35" s="20">
        <v>1056567</v>
      </c>
      <c r="CT35" s="20">
        <v>968043</v>
      </c>
      <c r="CU35" s="20">
        <v>235790</v>
      </c>
      <c r="CV35" s="20">
        <v>220796</v>
      </c>
      <c r="CW35" s="24">
        <v>65</v>
      </c>
      <c r="CX35" s="24">
        <v>851</v>
      </c>
      <c r="CY35" s="24">
        <v>701</v>
      </c>
      <c r="CZ35" s="50"/>
      <c r="DA35" s="18">
        <v>30</v>
      </c>
      <c r="DB35" s="19" t="str">
        <f t="shared" si="16"/>
        <v>座間味村</v>
      </c>
      <c r="DC35" s="20">
        <v>0</v>
      </c>
      <c r="DD35" s="20"/>
      <c r="DE35" s="20"/>
      <c r="DF35" s="20"/>
      <c r="DG35" s="20"/>
      <c r="DH35" s="20"/>
      <c r="DI35" s="20"/>
      <c r="DJ35" s="24">
        <v>0</v>
      </c>
      <c r="DK35" s="24"/>
      <c r="DL35" s="24"/>
      <c r="DM35" s="16"/>
      <c r="DN35" s="18">
        <v>30</v>
      </c>
      <c r="DO35" s="19" t="str">
        <f t="shared" si="17"/>
        <v>座間味村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  <c r="DV35" s="20">
        <v>0</v>
      </c>
      <c r="DW35" s="20">
        <v>0</v>
      </c>
      <c r="DX35" s="20">
        <v>0</v>
      </c>
      <c r="DY35" s="20">
        <v>0</v>
      </c>
      <c r="DZ35" s="16"/>
      <c r="EA35" s="18">
        <v>30</v>
      </c>
      <c r="EB35" s="19" t="str">
        <f t="shared" si="18"/>
        <v>座間味村</v>
      </c>
      <c r="EC35" s="20">
        <v>0</v>
      </c>
      <c r="ED35" s="20">
        <v>0</v>
      </c>
      <c r="EE35" s="20">
        <v>0</v>
      </c>
      <c r="EF35" s="20">
        <v>0</v>
      </c>
      <c r="EG35" s="20">
        <v>0</v>
      </c>
      <c r="EH35" s="20">
        <v>0</v>
      </c>
      <c r="EI35" s="20">
        <v>0</v>
      </c>
      <c r="EJ35" s="24">
        <v>0</v>
      </c>
      <c r="EK35" s="24">
        <v>0</v>
      </c>
      <c r="EL35" s="24">
        <v>0</v>
      </c>
      <c r="EM35" s="16"/>
      <c r="EN35" s="18">
        <v>30</v>
      </c>
      <c r="EO35" s="19" t="str">
        <f t="shared" si="19"/>
        <v>座間味村</v>
      </c>
      <c r="EP35" s="20">
        <v>0</v>
      </c>
      <c r="EQ35" s="20">
        <v>0</v>
      </c>
      <c r="ER35" s="20">
        <v>0</v>
      </c>
      <c r="ES35" s="20">
        <v>0</v>
      </c>
      <c r="ET35" s="20">
        <v>0</v>
      </c>
      <c r="EU35" s="20">
        <v>0</v>
      </c>
      <c r="EV35" s="20">
        <v>0</v>
      </c>
      <c r="EW35" s="24">
        <v>0</v>
      </c>
      <c r="EX35" s="24">
        <v>0</v>
      </c>
      <c r="EY35" s="24">
        <v>0</v>
      </c>
      <c r="FA35" s="18">
        <v>30</v>
      </c>
      <c r="FB35" s="19" t="str">
        <f t="shared" si="20"/>
        <v>座間味村</v>
      </c>
      <c r="FC35" s="20">
        <v>0</v>
      </c>
      <c r="FD35" s="20">
        <v>0</v>
      </c>
      <c r="FE35" s="20">
        <v>0</v>
      </c>
      <c r="FF35" s="20">
        <v>0</v>
      </c>
      <c r="FG35" s="20">
        <v>0</v>
      </c>
      <c r="FH35" s="20">
        <v>0</v>
      </c>
      <c r="FI35" s="20">
        <v>0</v>
      </c>
      <c r="FJ35" s="24">
        <v>0</v>
      </c>
      <c r="FK35" s="24">
        <v>0</v>
      </c>
      <c r="FL35" s="24">
        <v>0</v>
      </c>
      <c r="FN35" s="18">
        <v>30</v>
      </c>
      <c r="FO35" s="19" t="str">
        <f t="shared" si="21"/>
        <v>座間味村</v>
      </c>
      <c r="FP35" s="20">
        <v>0</v>
      </c>
      <c r="FQ35" s="20">
        <v>0</v>
      </c>
      <c r="FR35" s="20">
        <v>0</v>
      </c>
      <c r="FS35" s="20">
        <v>0</v>
      </c>
      <c r="FT35" s="20">
        <v>0</v>
      </c>
      <c r="FU35" s="20">
        <v>0</v>
      </c>
      <c r="FV35" s="20">
        <v>0</v>
      </c>
      <c r="FW35" s="24">
        <v>0</v>
      </c>
      <c r="FX35" s="24">
        <v>0</v>
      </c>
      <c r="FY35" s="24">
        <v>0</v>
      </c>
      <c r="GA35" s="18">
        <v>30</v>
      </c>
      <c r="GB35" s="19" t="str">
        <f t="shared" si="22"/>
        <v>座間味村</v>
      </c>
      <c r="GC35" s="20">
        <v>9576097</v>
      </c>
      <c r="GD35" s="20">
        <v>34846</v>
      </c>
      <c r="GE35" s="20">
        <v>17114</v>
      </c>
      <c r="GF35" s="20">
        <v>350</v>
      </c>
      <c r="GG35" s="20">
        <v>172</v>
      </c>
      <c r="GH35" s="20">
        <v>350</v>
      </c>
      <c r="GI35" s="20">
        <v>172</v>
      </c>
      <c r="GJ35" s="24">
        <v>1726</v>
      </c>
      <c r="GK35" s="24">
        <v>21</v>
      </c>
      <c r="GL35" s="24">
        <v>11</v>
      </c>
      <c r="GN35" s="18">
        <v>30</v>
      </c>
      <c r="GO35" s="19" t="str">
        <f t="shared" si="23"/>
        <v>座間味村</v>
      </c>
      <c r="GP35" s="20">
        <v>0</v>
      </c>
      <c r="GQ35" s="20">
        <v>0</v>
      </c>
      <c r="GR35" s="20">
        <v>0</v>
      </c>
      <c r="GS35" s="20">
        <v>0</v>
      </c>
      <c r="GT35" s="20">
        <v>0</v>
      </c>
      <c r="GU35" s="20">
        <v>0</v>
      </c>
      <c r="GV35" s="20">
        <v>0</v>
      </c>
      <c r="GW35" s="24">
        <v>0</v>
      </c>
      <c r="GX35" s="24">
        <v>0</v>
      </c>
      <c r="GY35" s="24">
        <v>0</v>
      </c>
      <c r="HA35" s="18">
        <v>30</v>
      </c>
      <c r="HB35" s="19" t="str">
        <f t="shared" si="24"/>
        <v>座間味村</v>
      </c>
      <c r="HC35" s="20">
        <v>0</v>
      </c>
      <c r="HD35" s="20">
        <v>0</v>
      </c>
      <c r="HE35" s="20">
        <v>0</v>
      </c>
      <c r="HF35" s="20">
        <v>0</v>
      </c>
      <c r="HG35" s="20">
        <v>0</v>
      </c>
      <c r="HH35" s="20">
        <v>0</v>
      </c>
      <c r="HI35" s="20">
        <v>0</v>
      </c>
      <c r="HJ35" s="24">
        <v>0</v>
      </c>
      <c r="HK35" s="24">
        <v>0</v>
      </c>
      <c r="HL35" s="24">
        <v>0</v>
      </c>
      <c r="HN35" s="18">
        <v>30</v>
      </c>
      <c r="HO35" s="19" t="str">
        <f t="shared" si="25"/>
        <v>座間味村</v>
      </c>
      <c r="HP35" s="20">
        <v>0</v>
      </c>
      <c r="HQ35" s="20">
        <v>0</v>
      </c>
      <c r="HR35" s="20">
        <v>0</v>
      </c>
      <c r="HS35" s="20">
        <v>0</v>
      </c>
      <c r="HT35" s="20">
        <v>0</v>
      </c>
      <c r="HU35" s="20">
        <v>0</v>
      </c>
      <c r="HV35" s="20">
        <v>0</v>
      </c>
      <c r="HW35" s="24">
        <v>0</v>
      </c>
      <c r="HX35" s="24">
        <v>0</v>
      </c>
      <c r="HY35" s="24">
        <v>0</v>
      </c>
      <c r="IA35" s="18">
        <v>30</v>
      </c>
      <c r="IB35" s="19" t="str">
        <f t="shared" si="26"/>
        <v>座間味村</v>
      </c>
      <c r="IC35" s="20">
        <v>0</v>
      </c>
      <c r="ID35" s="20">
        <v>0</v>
      </c>
      <c r="IE35" s="20">
        <v>0</v>
      </c>
      <c r="IF35" s="20">
        <v>0</v>
      </c>
      <c r="IG35" s="20">
        <v>0</v>
      </c>
      <c r="IH35" s="20">
        <v>0</v>
      </c>
      <c r="II35" s="20">
        <v>0</v>
      </c>
      <c r="IJ35" s="20">
        <v>0</v>
      </c>
      <c r="IK35" s="20">
        <v>0</v>
      </c>
      <c r="IL35" s="20">
        <v>0</v>
      </c>
      <c r="IN35" s="17">
        <f t="shared" si="0"/>
        <v>9653112</v>
      </c>
      <c r="IO35" s="7">
        <f t="shared" si="1"/>
        <v>1256190</v>
      </c>
      <c r="IP35" s="7">
        <f t="shared" si="2"/>
        <v>887682</v>
      </c>
      <c r="IQ35" s="7">
        <f t="shared" si="3"/>
        <v>1098730</v>
      </c>
      <c r="IR35" s="7">
        <f t="shared" si="4"/>
        <v>996980</v>
      </c>
      <c r="IS35" s="7">
        <f t="shared" si="5"/>
        <v>249556</v>
      </c>
      <c r="IT35" s="7">
        <f t="shared" si="6"/>
        <v>2207</v>
      </c>
      <c r="IU35" s="7">
        <f t="shared" si="7"/>
        <v>5507</v>
      </c>
      <c r="IV35" s="7">
        <f t="shared" si="8"/>
        <v>3752</v>
      </c>
    </row>
    <row r="36" spans="1:256" s="7" customFormat="1" ht="15" customHeight="1">
      <c r="A36" s="22">
        <v>31</v>
      </c>
      <c r="B36" s="23" t="s">
        <v>84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16"/>
      <c r="N36" s="18">
        <v>31</v>
      </c>
      <c r="O36" s="19" t="str">
        <f>B36</f>
        <v>粟 国 村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30"/>
      <c r="AA36" s="18">
        <v>31</v>
      </c>
      <c r="AB36" s="19" t="str">
        <f>O36</f>
        <v>粟 国 村</v>
      </c>
      <c r="AC36" s="20">
        <v>48682</v>
      </c>
      <c r="AD36" s="20">
        <v>2997319</v>
      </c>
      <c r="AE36" s="20">
        <v>1379535</v>
      </c>
      <c r="AF36" s="20">
        <v>92774</v>
      </c>
      <c r="AG36" s="20">
        <v>43708</v>
      </c>
      <c r="AH36" s="20">
        <v>92773</v>
      </c>
      <c r="AI36" s="20">
        <v>43708</v>
      </c>
      <c r="AJ36" s="24">
        <v>267</v>
      </c>
      <c r="AK36" s="24">
        <v>6987</v>
      </c>
      <c r="AL36" s="24">
        <v>2728</v>
      </c>
      <c r="AM36" s="50"/>
      <c r="AN36" s="18">
        <v>31</v>
      </c>
      <c r="AO36" s="19" t="str">
        <f>AB36</f>
        <v>粟 国 村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4">
        <v>0</v>
      </c>
      <c r="AX36" s="24">
        <v>0</v>
      </c>
      <c r="AY36" s="24">
        <v>0</v>
      </c>
      <c r="AZ36" s="30"/>
      <c r="BA36" s="18">
        <v>31</v>
      </c>
      <c r="BB36" s="19" t="str">
        <f>AO36</f>
        <v>粟 国 村</v>
      </c>
      <c r="BC36" s="20"/>
      <c r="BD36" s="20">
        <v>184725</v>
      </c>
      <c r="BE36" s="20">
        <v>69909</v>
      </c>
      <c r="BF36" s="20">
        <v>258868</v>
      </c>
      <c r="BG36" s="20">
        <v>98483</v>
      </c>
      <c r="BH36" s="20">
        <v>43110</v>
      </c>
      <c r="BI36" s="20">
        <v>16406</v>
      </c>
      <c r="BJ36" s="24"/>
      <c r="BK36" s="24">
        <v>959</v>
      </c>
      <c r="BL36" s="24">
        <v>356</v>
      </c>
      <c r="BM36" s="30"/>
      <c r="BN36" s="18">
        <v>31</v>
      </c>
      <c r="BO36" s="19" t="str">
        <f>BB36</f>
        <v>粟 国 村</v>
      </c>
      <c r="BP36" s="20"/>
      <c r="BQ36" s="20">
        <v>180449</v>
      </c>
      <c r="BR36" s="20">
        <v>111577</v>
      </c>
      <c r="BS36" s="20">
        <v>251825</v>
      </c>
      <c r="BT36" s="20">
        <v>156585</v>
      </c>
      <c r="BU36" s="20">
        <v>83911</v>
      </c>
      <c r="BV36" s="20">
        <v>52192</v>
      </c>
      <c r="BW36" s="24"/>
      <c r="BX36" s="24">
        <v>820</v>
      </c>
      <c r="BY36" s="24">
        <v>332</v>
      </c>
      <c r="BZ36" s="30"/>
      <c r="CA36" s="18">
        <v>31</v>
      </c>
      <c r="CB36" s="19" t="str">
        <f>BO36</f>
        <v>粟 国 村</v>
      </c>
      <c r="CC36" s="20"/>
      <c r="CD36" s="20">
        <v>4686</v>
      </c>
      <c r="CE36" s="20">
        <v>3909</v>
      </c>
      <c r="CF36" s="20">
        <v>6380</v>
      </c>
      <c r="CG36" s="20">
        <v>5702</v>
      </c>
      <c r="CH36" s="20">
        <v>3965</v>
      </c>
      <c r="CI36" s="20">
        <v>3524</v>
      </c>
      <c r="CJ36" s="24"/>
      <c r="CK36" s="24">
        <v>12</v>
      </c>
      <c r="CL36" s="24">
        <v>8</v>
      </c>
      <c r="CM36" s="30"/>
      <c r="CN36" s="18">
        <v>31</v>
      </c>
      <c r="CO36" s="19" t="str">
        <f>CB36</f>
        <v>粟 国 村</v>
      </c>
      <c r="CP36" s="20">
        <v>1684</v>
      </c>
      <c r="CQ36" s="20">
        <v>369860</v>
      </c>
      <c r="CR36" s="20">
        <v>185395</v>
      </c>
      <c r="CS36" s="20">
        <v>517073</v>
      </c>
      <c r="CT36" s="20">
        <v>260770</v>
      </c>
      <c r="CU36" s="20">
        <v>130986</v>
      </c>
      <c r="CV36" s="20">
        <v>72122</v>
      </c>
      <c r="CW36" s="24">
        <v>8</v>
      </c>
      <c r="CX36" s="24">
        <v>1791</v>
      </c>
      <c r="CY36" s="24">
        <v>696</v>
      </c>
      <c r="CZ36" s="50"/>
      <c r="DA36" s="18">
        <v>31</v>
      </c>
      <c r="DB36" s="19" t="str">
        <f>CO36</f>
        <v>粟 国 村</v>
      </c>
      <c r="DC36" s="20">
        <v>0</v>
      </c>
      <c r="DD36" s="20"/>
      <c r="DE36" s="20"/>
      <c r="DF36" s="20"/>
      <c r="DG36" s="20"/>
      <c r="DH36" s="20"/>
      <c r="DI36" s="20"/>
      <c r="DJ36" s="24">
        <v>0</v>
      </c>
      <c r="DK36" s="24"/>
      <c r="DL36" s="24"/>
      <c r="DM36" s="16"/>
      <c r="DN36" s="18">
        <v>31</v>
      </c>
      <c r="DO36" s="19" t="str">
        <f>DB36</f>
        <v>粟 国 村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  <c r="DV36" s="20">
        <v>0</v>
      </c>
      <c r="DW36" s="20">
        <v>0</v>
      </c>
      <c r="DX36" s="20">
        <v>0</v>
      </c>
      <c r="DY36" s="20">
        <v>0</v>
      </c>
      <c r="DZ36" s="16"/>
      <c r="EA36" s="18">
        <v>31</v>
      </c>
      <c r="EB36" s="19" t="str">
        <f>DO36</f>
        <v>粟 国 村</v>
      </c>
      <c r="EC36" s="20">
        <v>0</v>
      </c>
      <c r="ED36" s="20">
        <v>0</v>
      </c>
      <c r="EE36" s="20">
        <v>0</v>
      </c>
      <c r="EF36" s="20">
        <v>0</v>
      </c>
      <c r="EG36" s="20">
        <v>0</v>
      </c>
      <c r="EH36" s="20">
        <v>0</v>
      </c>
      <c r="EI36" s="20">
        <v>0</v>
      </c>
      <c r="EJ36" s="24">
        <v>0</v>
      </c>
      <c r="EK36" s="24">
        <v>0</v>
      </c>
      <c r="EL36" s="24">
        <v>0</v>
      </c>
      <c r="EM36" s="16"/>
      <c r="EN36" s="18">
        <v>31</v>
      </c>
      <c r="EO36" s="19" t="str">
        <f>EB36</f>
        <v>粟 国 村</v>
      </c>
      <c r="EP36" s="20">
        <v>0</v>
      </c>
      <c r="EQ36" s="20">
        <v>0</v>
      </c>
      <c r="ER36" s="20">
        <v>0</v>
      </c>
      <c r="ES36" s="20">
        <v>0</v>
      </c>
      <c r="ET36" s="20">
        <v>0</v>
      </c>
      <c r="EU36" s="20">
        <v>0</v>
      </c>
      <c r="EV36" s="20">
        <v>0</v>
      </c>
      <c r="EW36" s="24">
        <v>0</v>
      </c>
      <c r="EX36" s="24">
        <v>0</v>
      </c>
      <c r="EY36" s="24">
        <v>0</v>
      </c>
      <c r="FA36" s="18">
        <v>31</v>
      </c>
      <c r="FB36" s="19" t="str">
        <f>EO36</f>
        <v>粟 国 村</v>
      </c>
      <c r="FC36" s="20">
        <v>0</v>
      </c>
      <c r="FD36" s="20">
        <v>0</v>
      </c>
      <c r="FE36" s="20">
        <v>0</v>
      </c>
      <c r="FF36" s="20">
        <v>0</v>
      </c>
      <c r="FG36" s="20">
        <v>0</v>
      </c>
      <c r="FH36" s="20">
        <v>0</v>
      </c>
      <c r="FI36" s="20">
        <v>0</v>
      </c>
      <c r="FJ36" s="24">
        <v>0</v>
      </c>
      <c r="FK36" s="24">
        <v>0</v>
      </c>
      <c r="FL36" s="24">
        <v>0</v>
      </c>
      <c r="FN36" s="18">
        <v>31</v>
      </c>
      <c r="FO36" s="19" t="str">
        <f>FB36</f>
        <v>粟 国 村</v>
      </c>
      <c r="FP36" s="20">
        <v>0</v>
      </c>
      <c r="FQ36" s="20">
        <v>0</v>
      </c>
      <c r="FR36" s="20">
        <v>0</v>
      </c>
      <c r="FS36" s="20">
        <v>0</v>
      </c>
      <c r="FT36" s="20">
        <v>0</v>
      </c>
      <c r="FU36" s="20">
        <v>0</v>
      </c>
      <c r="FV36" s="20">
        <v>0</v>
      </c>
      <c r="FW36" s="24">
        <v>0</v>
      </c>
      <c r="FX36" s="24">
        <v>0</v>
      </c>
      <c r="FY36" s="24">
        <v>0</v>
      </c>
      <c r="GA36" s="18">
        <v>31</v>
      </c>
      <c r="GB36" s="19" t="str">
        <f>FO36</f>
        <v>粟 国 村</v>
      </c>
      <c r="GC36" s="20">
        <v>24525</v>
      </c>
      <c r="GD36" s="20">
        <v>2364035</v>
      </c>
      <c r="GE36" s="20">
        <v>1080133</v>
      </c>
      <c r="GF36" s="20">
        <v>7091</v>
      </c>
      <c r="GG36" s="20">
        <v>3240</v>
      </c>
      <c r="GH36" s="20">
        <v>7091</v>
      </c>
      <c r="GI36" s="20">
        <v>3240</v>
      </c>
      <c r="GJ36" s="24">
        <v>200</v>
      </c>
      <c r="GK36" s="24">
        <v>8445</v>
      </c>
      <c r="GL36" s="24">
        <v>3471</v>
      </c>
      <c r="GN36" s="18">
        <v>31</v>
      </c>
      <c r="GO36" s="19" t="str">
        <f>GB36</f>
        <v>粟 国 村</v>
      </c>
      <c r="GP36" s="20">
        <v>0</v>
      </c>
      <c r="GQ36" s="20">
        <v>0</v>
      </c>
      <c r="GR36" s="20">
        <v>0</v>
      </c>
      <c r="GS36" s="20">
        <v>0</v>
      </c>
      <c r="GT36" s="20">
        <v>0</v>
      </c>
      <c r="GU36" s="20">
        <v>0</v>
      </c>
      <c r="GV36" s="20">
        <v>0</v>
      </c>
      <c r="GW36" s="24">
        <v>0</v>
      </c>
      <c r="GX36" s="24">
        <v>0</v>
      </c>
      <c r="GY36" s="24">
        <v>0</v>
      </c>
      <c r="HA36" s="18">
        <v>31</v>
      </c>
      <c r="HB36" s="19" t="str">
        <f>GO36</f>
        <v>粟 国 村</v>
      </c>
      <c r="HC36" s="20">
        <v>0</v>
      </c>
      <c r="HD36" s="20">
        <v>0</v>
      </c>
      <c r="HE36" s="20">
        <v>0</v>
      </c>
      <c r="HF36" s="20">
        <v>0</v>
      </c>
      <c r="HG36" s="20">
        <v>0</v>
      </c>
      <c r="HH36" s="20">
        <v>0</v>
      </c>
      <c r="HI36" s="20">
        <v>0</v>
      </c>
      <c r="HJ36" s="24">
        <v>0</v>
      </c>
      <c r="HK36" s="24">
        <v>0</v>
      </c>
      <c r="HL36" s="24">
        <v>0</v>
      </c>
      <c r="HN36" s="18">
        <v>31</v>
      </c>
      <c r="HO36" s="19" t="str">
        <f>HB36</f>
        <v>粟 国 村</v>
      </c>
      <c r="HP36" s="20">
        <v>0</v>
      </c>
      <c r="HQ36" s="20">
        <v>0</v>
      </c>
      <c r="HR36" s="20">
        <v>0</v>
      </c>
      <c r="HS36" s="20">
        <v>0</v>
      </c>
      <c r="HT36" s="20">
        <v>0</v>
      </c>
      <c r="HU36" s="20">
        <v>0</v>
      </c>
      <c r="HV36" s="20">
        <v>0</v>
      </c>
      <c r="HW36" s="24">
        <v>0</v>
      </c>
      <c r="HX36" s="24">
        <v>0</v>
      </c>
      <c r="HY36" s="24">
        <v>0</v>
      </c>
      <c r="IA36" s="18">
        <v>31</v>
      </c>
      <c r="IB36" s="19" t="str">
        <f>HO36</f>
        <v>粟 国 村</v>
      </c>
      <c r="IC36" s="20">
        <v>0</v>
      </c>
      <c r="ID36" s="20">
        <v>0</v>
      </c>
      <c r="IE36" s="20">
        <v>0</v>
      </c>
      <c r="IF36" s="20">
        <v>0</v>
      </c>
      <c r="IG36" s="20">
        <v>0</v>
      </c>
      <c r="IH36" s="20">
        <v>0</v>
      </c>
      <c r="II36" s="20">
        <v>0</v>
      </c>
      <c r="IJ36" s="20">
        <v>0</v>
      </c>
      <c r="IK36" s="20">
        <v>0</v>
      </c>
      <c r="IL36" s="20">
        <v>0</v>
      </c>
      <c r="IN36" s="17">
        <f t="shared" si="0"/>
        <v>74891</v>
      </c>
      <c r="IO36" s="7">
        <f t="shared" si="1"/>
        <v>5731214</v>
      </c>
      <c r="IP36" s="7">
        <f t="shared" si="2"/>
        <v>2645063</v>
      </c>
      <c r="IQ36" s="7">
        <f t="shared" si="3"/>
        <v>616938</v>
      </c>
      <c r="IR36" s="7">
        <f t="shared" si="4"/>
        <v>307718</v>
      </c>
      <c r="IS36" s="7">
        <f t="shared" si="5"/>
        <v>119070</v>
      </c>
      <c r="IT36" s="7">
        <f t="shared" si="6"/>
        <v>475</v>
      </c>
      <c r="IU36" s="7">
        <f t="shared" si="7"/>
        <v>17223</v>
      </c>
      <c r="IV36" s="7">
        <f t="shared" si="8"/>
        <v>6895</v>
      </c>
    </row>
    <row r="37" spans="1:256" s="7" customFormat="1" ht="15" customHeight="1">
      <c r="A37" s="22">
        <v>30</v>
      </c>
      <c r="B37" s="23" t="s">
        <v>85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16"/>
      <c r="N37" s="18">
        <v>32</v>
      </c>
      <c r="O37" s="19" t="str">
        <f>B37</f>
        <v>渡名喜村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30"/>
      <c r="AA37" s="18">
        <v>32</v>
      </c>
      <c r="AB37" s="19" t="str">
        <f>O37</f>
        <v>渡名喜村</v>
      </c>
      <c r="AC37" s="20">
        <v>27278</v>
      </c>
      <c r="AD37" s="20">
        <v>216686</v>
      </c>
      <c r="AE37" s="20">
        <v>64105</v>
      </c>
      <c r="AF37" s="20">
        <v>6528</v>
      </c>
      <c r="AG37" s="20">
        <v>1929</v>
      </c>
      <c r="AH37" s="20">
        <v>6489</v>
      </c>
      <c r="AI37" s="20">
        <v>1927</v>
      </c>
      <c r="AJ37" s="20">
        <v>11</v>
      </c>
      <c r="AK37" s="20">
        <v>1407</v>
      </c>
      <c r="AL37" s="20">
        <v>346</v>
      </c>
      <c r="AM37" s="50"/>
      <c r="AN37" s="18">
        <v>32</v>
      </c>
      <c r="AO37" s="19" t="str">
        <f>AB37</f>
        <v>渡名喜村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30"/>
      <c r="BA37" s="18">
        <v>32</v>
      </c>
      <c r="BB37" s="19" t="str">
        <f>AO37</f>
        <v>渡名喜村</v>
      </c>
      <c r="BC37" s="20"/>
      <c r="BD37" s="20">
        <v>51242</v>
      </c>
      <c r="BE37" s="20">
        <v>12443</v>
      </c>
      <c r="BF37" s="20">
        <v>65953</v>
      </c>
      <c r="BG37" s="20">
        <v>16170</v>
      </c>
      <c r="BH37" s="20">
        <v>10985</v>
      </c>
      <c r="BI37" s="20">
        <v>2684</v>
      </c>
      <c r="BJ37" s="20"/>
      <c r="BK37" s="20">
        <v>258</v>
      </c>
      <c r="BL37" s="20">
        <v>63</v>
      </c>
      <c r="BM37" s="30"/>
      <c r="BN37" s="18">
        <v>32</v>
      </c>
      <c r="BO37" s="19" t="str">
        <f>BB37</f>
        <v>渡名喜村</v>
      </c>
      <c r="BP37" s="20"/>
      <c r="BQ37" s="20">
        <v>41095</v>
      </c>
      <c r="BR37" s="20">
        <v>16887</v>
      </c>
      <c r="BS37" s="20">
        <v>53087</v>
      </c>
      <c r="BT37" s="20">
        <v>21936</v>
      </c>
      <c r="BU37" s="20">
        <v>17681</v>
      </c>
      <c r="BV37" s="20">
        <v>7295</v>
      </c>
      <c r="BW37" s="20"/>
      <c r="BX37" s="20">
        <v>217</v>
      </c>
      <c r="BY37" s="20">
        <v>60</v>
      </c>
      <c r="BZ37" s="30"/>
      <c r="CA37" s="18">
        <v>32</v>
      </c>
      <c r="CB37" s="19" t="str">
        <f>BO37</f>
        <v>渡名喜村</v>
      </c>
      <c r="CC37" s="20"/>
      <c r="CD37" s="20">
        <v>24769</v>
      </c>
      <c r="CE37" s="20">
        <v>18633</v>
      </c>
      <c r="CF37" s="20">
        <v>31706</v>
      </c>
      <c r="CG37" s="20">
        <v>23865</v>
      </c>
      <c r="CH37" s="20">
        <v>19391</v>
      </c>
      <c r="CI37" s="20">
        <v>14595</v>
      </c>
      <c r="CJ37" s="20"/>
      <c r="CK37" s="20">
        <v>118</v>
      </c>
      <c r="CL37" s="20">
        <v>68</v>
      </c>
      <c r="CM37" s="30"/>
      <c r="CN37" s="18">
        <v>32</v>
      </c>
      <c r="CO37" s="19" t="str">
        <f>CB37</f>
        <v>渡名喜村</v>
      </c>
      <c r="CP37" s="20">
        <v>7725</v>
      </c>
      <c r="CQ37" s="20">
        <v>117106</v>
      </c>
      <c r="CR37" s="20">
        <v>47963</v>
      </c>
      <c r="CS37" s="20">
        <v>150746</v>
      </c>
      <c r="CT37" s="20">
        <v>61971</v>
      </c>
      <c r="CU37" s="20">
        <v>48057</v>
      </c>
      <c r="CV37" s="20">
        <v>24574</v>
      </c>
      <c r="CW37" s="24">
        <v>20</v>
      </c>
      <c r="CX37" s="24">
        <v>593</v>
      </c>
      <c r="CY37" s="24">
        <v>191</v>
      </c>
      <c r="CZ37" s="50"/>
      <c r="DA37" s="18">
        <v>32</v>
      </c>
      <c r="DB37" s="19" t="str">
        <f>CO37</f>
        <v>渡名喜村</v>
      </c>
      <c r="DC37" s="20">
        <v>0</v>
      </c>
      <c r="DD37" s="20"/>
      <c r="DE37" s="20"/>
      <c r="DF37" s="20"/>
      <c r="DG37" s="20"/>
      <c r="DH37" s="20"/>
      <c r="DI37" s="20"/>
      <c r="DJ37" s="20">
        <v>0</v>
      </c>
      <c r="DK37" s="20"/>
      <c r="DL37" s="20"/>
      <c r="DM37" s="16"/>
      <c r="DN37" s="18">
        <v>32</v>
      </c>
      <c r="DO37" s="19" t="str">
        <f>DB37</f>
        <v>渡名喜村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  <c r="DV37" s="20">
        <v>0</v>
      </c>
      <c r="DW37" s="20">
        <v>0</v>
      </c>
      <c r="DX37" s="20">
        <v>0</v>
      </c>
      <c r="DY37" s="20">
        <v>0</v>
      </c>
      <c r="DZ37" s="16"/>
      <c r="EA37" s="18">
        <v>32</v>
      </c>
      <c r="EB37" s="19" t="str">
        <f>DO37</f>
        <v>渡名喜村</v>
      </c>
      <c r="EC37" s="20">
        <v>196</v>
      </c>
      <c r="ED37" s="20">
        <v>0</v>
      </c>
      <c r="EE37" s="20">
        <v>0</v>
      </c>
      <c r="EF37" s="20">
        <v>0</v>
      </c>
      <c r="EG37" s="20">
        <v>0</v>
      </c>
      <c r="EH37" s="20">
        <v>0</v>
      </c>
      <c r="EI37" s="20">
        <v>0</v>
      </c>
      <c r="EJ37" s="20">
        <v>3</v>
      </c>
      <c r="EK37" s="20">
        <v>0</v>
      </c>
      <c r="EL37" s="20">
        <v>0</v>
      </c>
      <c r="EM37" s="16"/>
      <c r="EN37" s="18">
        <v>32</v>
      </c>
      <c r="EO37" s="19" t="str">
        <f>EB37</f>
        <v>渡名喜村</v>
      </c>
      <c r="EP37" s="20">
        <v>218661</v>
      </c>
      <c r="EQ37" s="20">
        <v>199982</v>
      </c>
      <c r="ER37" s="20">
        <v>62622</v>
      </c>
      <c r="ES37" s="20">
        <v>1233</v>
      </c>
      <c r="ET37" s="20">
        <v>386</v>
      </c>
      <c r="EU37" s="20">
        <v>1233</v>
      </c>
      <c r="EV37" s="20">
        <v>386</v>
      </c>
      <c r="EW37" s="20">
        <v>6</v>
      </c>
      <c r="EX37" s="20">
        <v>181</v>
      </c>
      <c r="EY37" s="20">
        <v>57</v>
      </c>
      <c r="FA37" s="18">
        <v>32</v>
      </c>
      <c r="FB37" s="19" t="str">
        <f>EO37</f>
        <v>渡名喜村</v>
      </c>
      <c r="FC37" s="20">
        <v>0</v>
      </c>
      <c r="FD37" s="20">
        <v>0</v>
      </c>
      <c r="FE37" s="20">
        <v>0</v>
      </c>
      <c r="FF37" s="20">
        <v>0</v>
      </c>
      <c r="FG37" s="20">
        <v>0</v>
      </c>
      <c r="FH37" s="20">
        <v>0</v>
      </c>
      <c r="FI37" s="20">
        <v>0</v>
      </c>
      <c r="FJ37" s="20">
        <v>0</v>
      </c>
      <c r="FK37" s="20">
        <v>0</v>
      </c>
      <c r="FL37" s="20">
        <v>0</v>
      </c>
      <c r="FN37" s="18">
        <v>32</v>
      </c>
      <c r="FO37" s="19" t="str">
        <f>FB37</f>
        <v>渡名喜村</v>
      </c>
      <c r="FP37" s="20">
        <v>0</v>
      </c>
      <c r="FQ37" s="20">
        <v>0</v>
      </c>
      <c r="FR37" s="20">
        <v>0</v>
      </c>
      <c r="FS37" s="20">
        <v>0</v>
      </c>
      <c r="FT37" s="20">
        <v>0</v>
      </c>
      <c r="FU37" s="20">
        <v>0</v>
      </c>
      <c r="FV37" s="20">
        <v>0</v>
      </c>
      <c r="FW37" s="20">
        <v>0</v>
      </c>
      <c r="FX37" s="20">
        <v>0</v>
      </c>
      <c r="FY37" s="20">
        <v>0</v>
      </c>
      <c r="GA37" s="18">
        <v>32</v>
      </c>
      <c r="GB37" s="19" t="str">
        <f>FO37</f>
        <v>渡名喜村</v>
      </c>
      <c r="GC37" s="20">
        <v>655065</v>
      </c>
      <c r="GD37" s="20">
        <v>1673731</v>
      </c>
      <c r="GE37" s="20">
        <v>604178</v>
      </c>
      <c r="GF37" s="20">
        <v>9851</v>
      </c>
      <c r="GG37" s="20">
        <v>3442</v>
      </c>
      <c r="GH37" s="20">
        <v>9851</v>
      </c>
      <c r="GI37" s="20">
        <v>3442</v>
      </c>
      <c r="GJ37" s="20">
        <v>175</v>
      </c>
      <c r="GK37" s="20">
        <v>3868</v>
      </c>
      <c r="GL37" s="20">
        <v>1137</v>
      </c>
      <c r="GN37" s="18">
        <v>32</v>
      </c>
      <c r="GO37" s="19" t="str">
        <f>GB37</f>
        <v>渡名喜村</v>
      </c>
      <c r="GP37" s="20">
        <v>0</v>
      </c>
      <c r="GQ37" s="20">
        <v>0</v>
      </c>
      <c r="GR37" s="20">
        <v>0</v>
      </c>
      <c r="GS37" s="20">
        <v>0</v>
      </c>
      <c r="GT37" s="20">
        <v>0</v>
      </c>
      <c r="GU37" s="20">
        <v>0</v>
      </c>
      <c r="GV37" s="20">
        <v>0</v>
      </c>
      <c r="GW37" s="20">
        <v>0</v>
      </c>
      <c r="GX37" s="20">
        <v>0</v>
      </c>
      <c r="GY37" s="20">
        <v>0</v>
      </c>
      <c r="HA37" s="18">
        <v>32</v>
      </c>
      <c r="HB37" s="19" t="str">
        <f>GO37</f>
        <v>渡名喜村</v>
      </c>
      <c r="HC37" s="20">
        <v>0</v>
      </c>
      <c r="HD37" s="20">
        <v>0</v>
      </c>
      <c r="HE37" s="20">
        <v>0</v>
      </c>
      <c r="HF37" s="20">
        <v>0</v>
      </c>
      <c r="HG37" s="20">
        <v>0</v>
      </c>
      <c r="HH37" s="20">
        <v>0</v>
      </c>
      <c r="HI37" s="20">
        <v>0</v>
      </c>
      <c r="HJ37" s="20">
        <v>0</v>
      </c>
      <c r="HK37" s="20">
        <v>0</v>
      </c>
      <c r="HL37" s="20">
        <v>0</v>
      </c>
      <c r="HN37" s="18">
        <v>32</v>
      </c>
      <c r="HO37" s="19" t="str">
        <f>HB37</f>
        <v>渡名喜村</v>
      </c>
      <c r="HP37" s="20">
        <v>0</v>
      </c>
      <c r="HQ37" s="20">
        <v>0</v>
      </c>
      <c r="HR37" s="20">
        <v>0</v>
      </c>
      <c r="HS37" s="20">
        <v>0</v>
      </c>
      <c r="HT37" s="20">
        <v>0</v>
      </c>
      <c r="HU37" s="20">
        <v>0</v>
      </c>
      <c r="HV37" s="20">
        <v>0</v>
      </c>
      <c r="HW37" s="20">
        <v>0</v>
      </c>
      <c r="HX37" s="20">
        <v>0</v>
      </c>
      <c r="HY37" s="20">
        <v>0</v>
      </c>
      <c r="IA37" s="18">
        <v>32</v>
      </c>
      <c r="IB37" s="19" t="str">
        <f>HO37</f>
        <v>渡名喜村</v>
      </c>
      <c r="IC37" s="20">
        <v>0</v>
      </c>
      <c r="ID37" s="20">
        <v>0</v>
      </c>
      <c r="IE37" s="20">
        <v>0</v>
      </c>
      <c r="IF37" s="20">
        <v>0</v>
      </c>
      <c r="IG37" s="20">
        <v>0</v>
      </c>
      <c r="IH37" s="20">
        <v>0</v>
      </c>
      <c r="II37" s="20">
        <v>0</v>
      </c>
      <c r="IJ37" s="20">
        <v>0</v>
      </c>
      <c r="IK37" s="20">
        <v>0</v>
      </c>
      <c r="IL37" s="20">
        <v>0</v>
      </c>
      <c r="IN37" s="17">
        <f t="shared" si="0"/>
        <v>908925</v>
      </c>
      <c r="IO37" s="7">
        <f t="shared" si="1"/>
        <v>2207505</v>
      </c>
      <c r="IP37" s="7">
        <f t="shared" si="2"/>
        <v>778868</v>
      </c>
      <c r="IQ37" s="7">
        <f t="shared" si="3"/>
        <v>168358</v>
      </c>
      <c r="IR37" s="7">
        <f t="shared" si="4"/>
        <v>67728</v>
      </c>
      <c r="IS37" s="7">
        <f t="shared" si="5"/>
        <v>30329</v>
      </c>
      <c r="IT37" s="7">
        <f t="shared" si="6"/>
        <v>215</v>
      </c>
      <c r="IU37" s="7">
        <f t="shared" si="7"/>
        <v>6049</v>
      </c>
      <c r="IV37" s="7">
        <f t="shared" si="8"/>
        <v>1731</v>
      </c>
    </row>
    <row r="38" spans="1:256" s="7" customFormat="1" ht="15" customHeight="1">
      <c r="A38" s="25">
        <v>33</v>
      </c>
      <c r="B38" s="26" t="s">
        <v>86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16"/>
      <c r="N38" s="18">
        <v>33</v>
      </c>
      <c r="O38" s="26" t="str">
        <f aca="true" t="shared" si="46" ref="O38:O46">B38</f>
        <v>南大東村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30"/>
      <c r="AA38" s="18">
        <v>33</v>
      </c>
      <c r="AB38" s="26" t="str">
        <f aca="true" t="shared" si="47" ref="AB38:AB46">O38</f>
        <v>南大東村</v>
      </c>
      <c r="AC38" s="20">
        <v>780215</v>
      </c>
      <c r="AD38" s="20">
        <v>17235316</v>
      </c>
      <c r="AE38" s="20">
        <v>17079229</v>
      </c>
      <c r="AF38" s="20">
        <v>567312</v>
      </c>
      <c r="AG38" s="20">
        <v>562409</v>
      </c>
      <c r="AH38" s="20">
        <v>567312</v>
      </c>
      <c r="AI38" s="20">
        <v>562409</v>
      </c>
      <c r="AJ38" s="27">
        <v>849</v>
      </c>
      <c r="AK38" s="27">
        <v>2250</v>
      </c>
      <c r="AL38" s="27">
        <v>2154</v>
      </c>
      <c r="AM38" s="50"/>
      <c r="AN38" s="18">
        <v>33</v>
      </c>
      <c r="AO38" s="26" t="str">
        <f aca="true" t="shared" si="48" ref="AO38:AO46">AB38</f>
        <v>南大東村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30"/>
      <c r="BA38" s="18">
        <v>33</v>
      </c>
      <c r="BB38" s="26" t="str">
        <f aca="true" t="shared" si="49" ref="BB38:BB46">AO38</f>
        <v>南大東村</v>
      </c>
      <c r="BC38" s="27"/>
      <c r="BD38" s="27">
        <v>81962</v>
      </c>
      <c r="BE38" s="27">
        <v>67955</v>
      </c>
      <c r="BF38" s="27">
        <v>196525</v>
      </c>
      <c r="BG38" s="27">
        <v>158502</v>
      </c>
      <c r="BH38" s="27">
        <v>31004</v>
      </c>
      <c r="BI38" s="27">
        <v>25037</v>
      </c>
      <c r="BJ38" s="27"/>
      <c r="BK38" s="27">
        <v>408</v>
      </c>
      <c r="BL38" s="27">
        <v>325</v>
      </c>
      <c r="BM38" s="30"/>
      <c r="BN38" s="18">
        <v>33</v>
      </c>
      <c r="BO38" s="26" t="str">
        <f aca="true" t="shared" si="50" ref="BO38:BO46">BB38</f>
        <v>南大東村</v>
      </c>
      <c r="BP38" s="27"/>
      <c r="BQ38" s="27">
        <v>150211</v>
      </c>
      <c r="BR38" s="27">
        <v>142357</v>
      </c>
      <c r="BS38" s="27">
        <v>289162</v>
      </c>
      <c r="BT38" s="27">
        <v>272491</v>
      </c>
      <c r="BU38" s="27">
        <v>92879</v>
      </c>
      <c r="BV38" s="27">
        <v>87575</v>
      </c>
      <c r="BW38" s="27"/>
      <c r="BX38" s="27">
        <v>336</v>
      </c>
      <c r="BY38" s="27">
        <v>283</v>
      </c>
      <c r="BZ38" s="30"/>
      <c r="CA38" s="18">
        <v>33</v>
      </c>
      <c r="CB38" s="26" t="str">
        <f aca="true" t="shared" si="51" ref="CB38:CB46">BO38</f>
        <v>南大東村</v>
      </c>
      <c r="CC38" s="27"/>
      <c r="CD38" s="27">
        <v>121238</v>
      </c>
      <c r="CE38" s="27">
        <v>120820</v>
      </c>
      <c r="CF38" s="27">
        <v>276102</v>
      </c>
      <c r="CG38" s="27">
        <v>274812</v>
      </c>
      <c r="CH38" s="27">
        <v>170532</v>
      </c>
      <c r="CI38" s="27">
        <v>169733</v>
      </c>
      <c r="CJ38" s="27"/>
      <c r="CK38" s="27">
        <v>208</v>
      </c>
      <c r="CL38" s="27">
        <v>204</v>
      </c>
      <c r="CM38" s="30"/>
      <c r="CN38" s="18">
        <v>33</v>
      </c>
      <c r="CO38" s="26" t="str">
        <f aca="true" t="shared" si="52" ref="CO38:CO46">CB38</f>
        <v>南大東村</v>
      </c>
      <c r="CP38" s="20">
        <v>99098</v>
      </c>
      <c r="CQ38" s="20">
        <v>353411</v>
      </c>
      <c r="CR38" s="20">
        <v>331132</v>
      </c>
      <c r="CS38" s="20">
        <v>761789</v>
      </c>
      <c r="CT38" s="20">
        <v>705805</v>
      </c>
      <c r="CU38" s="20">
        <v>294415</v>
      </c>
      <c r="CV38" s="20">
        <v>282345</v>
      </c>
      <c r="CW38" s="27">
        <v>118</v>
      </c>
      <c r="CX38" s="27">
        <v>952</v>
      </c>
      <c r="CY38" s="27">
        <v>812</v>
      </c>
      <c r="CZ38" s="50"/>
      <c r="DA38" s="18">
        <v>33</v>
      </c>
      <c r="DB38" s="26" t="str">
        <f aca="true" t="shared" si="53" ref="DB38:DB46">CO38</f>
        <v>南大東村</v>
      </c>
      <c r="DC38" s="20">
        <v>0</v>
      </c>
      <c r="DD38" s="20"/>
      <c r="DE38" s="20"/>
      <c r="DF38" s="20"/>
      <c r="DG38" s="20"/>
      <c r="DH38" s="20"/>
      <c r="DI38" s="20"/>
      <c r="DJ38" s="27">
        <v>0</v>
      </c>
      <c r="DK38" s="27"/>
      <c r="DL38" s="27"/>
      <c r="DM38" s="16"/>
      <c r="DN38" s="18">
        <v>33</v>
      </c>
      <c r="DO38" s="26" t="str">
        <f aca="true" t="shared" si="54" ref="DO38:DO46">DB38</f>
        <v>南大東村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  <c r="DV38" s="20">
        <v>0</v>
      </c>
      <c r="DW38" s="20">
        <v>0</v>
      </c>
      <c r="DX38" s="20">
        <v>0</v>
      </c>
      <c r="DY38" s="20">
        <v>0</v>
      </c>
      <c r="DZ38" s="16"/>
      <c r="EA38" s="18">
        <v>33</v>
      </c>
      <c r="EB38" s="26" t="str">
        <f aca="true" t="shared" si="55" ref="EB38:EB46">DO38</f>
        <v>南大東村</v>
      </c>
      <c r="EC38" s="20">
        <v>1499699</v>
      </c>
      <c r="ED38" s="20">
        <v>19946</v>
      </c>
      <c r="EE38" s="20">
        <v>11796</v>
      </c>
      <c r="EF38" s="20">
        <v>160</v>
      </c>
      <c r="EG38" s="20">
        <v>95</v>
      </c>
      <c r="EH38" s="20">
        <v>160</v>
      </c>
      <c r="EI38" s="20">
        <v>95</v>
      </c>
      <c r="EJ38" s="27">
        <v>170</v>
      </c>
      <c r="EK38" s="27">
        <v>16</v>
      </c>
      <c r="EL38" s="27">
        <v>13</v>
      </c>
      <c r="EM38" s="16"/>
      <c r="EN38" s="18">
        <v>33</v>
      </c>
      <c r="EO38" s="26" t="str">
        <f aca="true" t="shared" si="56" ref="EO38:EO46">EB38</f>
        <v>南大東村</v>
      </c>
      <c r="EP38" s="20">
        <v>0</v>
      </c>
      <c r="EQ38" s="20">
        <v>0</v>
      </c>
      <c r="ER38" s="20">
        <v>0</v>
      </c>
      <c r="ES38" s="20">
        <v>0</v>
      </c>
      <c r="ET38" s="20">
        <v>0</v>
      </c>
      <c r="EU38" s="20">
        <v>0</v>
      </c>
      <c r="EV38" s="20">
        <v>0</v>
      </c>
      <c r="EW38" s="27">
        <v>0</v>
      </c>
      <c r="EX38" s="27">
        <v>0</v>
      </c>
      <c r="EY38" s="27">
        <v>0</v>
      </c>
      <c r="FA38" s="18">
        <v>33</v>
      </c>
      <c r="FB38" s="26" t="str">
        <f aca="true" t="shared" si="57" ref="FB38:FB46">EO38</f>
        <v>南大東村</v>
      </c>
      <c r="FC38" s="20">
        <v>0</v>
      </c>
      <c r="FD38" s="20">
        <v>0</v>
      </c>
      <c r="FE38" s="20">
        <v>0</v>
      </c>
      <c r="FF38" s="20">
        <v>0</v>
      </c>
      <c r="FG38" s="20">
        <v>0</v>
      </c>
      <c r="FH38" s="20">
        <v>0</v>
      </c>
      <c r="FI38" s="20">
        <v>0</v>
      </c>
      <c r="FJ38" s="27">
        <v>0</v>
      </c>
      <c r="FK38" s="27">
        <v>0</v>
      </c>
      <c r="FL38" s="27">
        <v>0</v>
      </c>
      <c r="FN38" s="18">
        <v>33</v>
      </c>
      <c r="FO38" s="26" t="str">
        <f aca="true" t="shared" si="58" ref="FO38:FO46">FB38</f>
        <v>南大東村</v>
      </c>
      <c r="FP38" s="20">
        <v>0</v>
      </c>
      <c r="FQ38" s="20">
        <v>0</v>
      </c>
      <c r="FR38" s="20">
        <v>0</v>
      </c>
      <c r="FS38" s="20">
        <v>0</v>
      </c>
      <c r="FT38" s="20">
        <v>0</v>
      </c>
      <c r="FU38" s="20">
        <v>0</v>
      </c>
      <c r="FV38" s="20">
        <v>0</v>
      </c>
      <c r="FW38" s="27">
        <v>0</v>
      </c>
      <c r="FX38" s="27">
        <v>0</v>
      </c>
      <c r="FY38" s="27">
        <v>0</v>
      </c>
      <c r="GA38" s="18">
        <v>33</v>
      </c>
      <c r="GB38" s="26" t="str">
        <f aca="true" t="shared" si="59" ref="GB38:GB46">FO38</f>
        <v>南大東村</v>
      </c>
      <c r="GC38" s="20">
        <v>729587</v>
      </c>
      <c r="GD38" s="20">
        <v>353949</v>
      </c>
      <c r="GE38" s="20">
        <v>213687</v>
      </c>
      <c r="GF38" s="20">
        <v>11752</v>
      </c>
      <c r="GG38" s="20">
        <v>10635</v>
      </c>
      <c r="GH38" s="20">
        <v>11752</v>
      </c>
      <c r="GI38" s="20">
        <v>10635</v>
      </c>
      <c r="GJ38" s="27">
        <v>121</v>
      </c>
      <c r="GK38" s="27">
        <v>595</v>
      </c>
      <c r="GL38" s="27">
        <v>188</v>
      </c>
      <c r="GN38" s="18">
        <v>33</v>
      </c>
      <c r="GO38" s="26" t="str">
        <f aca="true" t="shared" si="60" ref="GO38:GO46">GB38</f>
        <v>南大東村</v>
      </c>
      <c r="GP38" s="20">
        <v>0</v>
      </c>
      <c r="GQ38" s="20">
        <v>58211</v>
      </c>
      <c r="GR38" s="20">
        <v>58211</v>
      </c>
      <c r="GS38" s="20">
        <v>5691</v>
      </c>
      <c r="GT38" s="20">
        <v>5691</v>
      </c>
      <c r="GU38" s="20">
        <v>5691</v>
      </c>
      <c r="GV38" s="20">
        <v>5691</v>
      </c>
      <c r="GW38" s="27">
        <v>0</v>
      </c>
      <c r="GX38" s="27">
        <v>16</v>
      </c>
      <c r="GY38" s="27">
        <v>16</v>
      </c>
      <c r="HA38" s="18">
        <v>33</v>
      </c>
      <c r="HB38" s="26" t="str">
        <f aca="true" t="shared" si="61" ref="HB38:HB46">GO38</f>
        <v>南大東村</v>
      </c>
      <c r="HC38" s="20">
        <v>0</v>
      </c>
      <c r="HD38" s="20">
        <v>0</v>
      </c>
      <c r="HE38" s="20">
        <v>0</v>
      </c>
      <c r="HF38" s="20">
        <v>0</v>
      </c>
      <c r="HG38" s="20">
        <v>0</v>
      </c>
      <c r="HH38" s="20">
        <v>0</v>
      </c>
      <c r="HI38" s="20">
        <v>0</v>
      </c>
      <c r="HJ38" s="27">
        <v>0</v>
      </c>
      <c r="HK38" s="27">
        <v>0</v>
      </c>
      <c r="HL38" s="27">
        <v>0</v>
      </c>
      <c r="HN38" s="18">
        <v>33</v>
      </c>
      <c r="HO38" s="26" t="str">
        <f aca="true" t="shared" si="62" ref="HO38:HO46">HB38</f>
        <v>南大東村</v>
      </c>
      <c r="HP38" s="20">
        <v>0</v>
      </c>
      <c r="HQ38" s="20">
        <v>0</v>
      </c>
      <c r="HR38" s="20">
        <v>0</v>
      </c>
      <c r="HS38" s="20">
        <v>0</v>
      </c>
      <c r="HT38" s="20">
        <v>0</v>
      </c>
      <c r="HU38" s="20">
        <v>0</v>
      </c>
      <c r="HV38" s="20">
        <v>0</v>
      </c>
      <c r="HW38" s="27">
        <v>0</v>
      </c>
      <c r="HX38" s="27">
        <v>0</v>
      </c>
      <c r="HY38" s="27">
        <v>0</v>
      </c>
      <c r="IA38" s="18">
        <v>33</v>
      </c>
      <c r="IB38" s="26" t="str">
        <f aca="true" t="shared" si="63" ref="IB38:IB46">HO38</f>
        <v>南大東村</v>
      </c>
      <c r="IC38" s="20">
        <v>0</v>
      </c>
      <c r="ID38" s="20">
        <v>0</v>
      </c>
      <c r="IE38" s="20">
        <v>0</v>
      </c>
      <c r="IF38" s="20">
        <v>0</v>
      </c>
      <c r="IG38" s="20">
        <v>0</v>
      </c>
      <c r="IH38" s="20">
        <v>0</v>
      </c>
      <c r="II38" s="20">
        <v>0</v>
      </c>
      <c r="IJ38" s="20">
        <v>0</v>
      </c>
      <c r="IK38" s="20">
        <v>0</v>
      </c>
      <c r="IL38" s="20">
        <v>0</v>
      </c>
      <c r="IN38" s="17">
        <f t="shared" si="0"/>
        <v>3108599</v>
      </c>
      <c r="IO38" s="7">
        <f t="shared" si="1"/>
        <v>18020833</v>
      </c>
      <c r="IP38" s="7">
        <f t="shared" si="2"/>
        <v>17694055</v>
      </c>
      <c r="IQ38" s="7">
        <f t="shared" si="3"/>
        <v>1346704</v>
      </c>
      <c r="IR38" s="7">
        <f t="shared" si="4"/>
        <v>1284635</v>
      </c>
      <c r="IS38" s="7">
        <f t="shared" si="5"/>
        <v>861175</v>
      </c>
      <c r="IT38" s="7">
        <f t="shared" si="6"/>
        <v>1258</v>
      </c>
      <c r="IU38" s="7">
        <f t="shared" si="7"/>
        <v>3829</v>
      </c>
      <c r="IV38" s="7">
        <f t="shared" si="8"/>
        <v>3183</v>
      </c>
    </row>
    <row r="39" spans="1:256" s="7" customFormat="1" ht="15" customHeight="1">
      <c r="A39" s="18">
        <v>34</v>
      </c>
      <c r="B39" s="19" t="s">
        <v>87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16"/>
      <c r="N39" s="18">
        <v>34</v>
      </c>
      <c r="O39" s="19" t="str">
        <f t="shared" si="46"/>
        <v>北大東村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30"/>
      <c r="AA39" s="18">
        <v>34</v>
      </c>
      <c r="AB39" s="19" t="str">
        <f t="shared" si="47"/>
        <v>北大東村</v>
      </c>
      <c r="AC39" s="20">
        <v>433315</v>
      </c>
      <c r="AD39" s="20">
        <v>5544558</v>
      </c>
      <c r="AE39" s="20">
        <v>5425807</v>
      </c>
      <c r="AF39" s="20">
        <v>102685</v>
      </c>
      <c r="AG39" s="20">
        <v>100527</v>
      </c>
      <c r="AH39" s="20">
        <v>102679</v>
      </c>
      <c r="AI39" s="20">
        <v>100521</v>
      </c>
      <c r="AJ39" s="20">
        <v>250</v>
      </c>
      <c r="AK39" s="20">
        <v>647</v>
      </c>
      <c r="AL39" s="20">
        <v>605</v>
      </c>
      <c r="AM39" s="50"/>
      <c r="AN39" s="18">
        <v>34</v>
      </c>
      <c r="AO39" s="19" t="str">
        <f t="shared" si="48"/>
        <v>北大東村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7">
        <v>0</v>
      </c>
      <c r="AX39" s="27">
        <v>0</v>
      </c>
      <c r="AY39" s="27">
        <v>0</v>
      </c>
      <c r="AZ39" s="30"/>
      <c r="BA39" s="18">
        <v>34</v>
      </c>
      <c r="BB39" s="19" t="str">
        <f t="shared" si="49"/>
        <v>北大東村</v>
      </c>
      <c r="BC39" s="27"/>
      <c r="BD39" s="27">
        <v>31996</v>
      </c>
      <c r="BE39" s="27">
        <v>26489</v>
      </c>
      <c r="BF39" s="27">
        <v>22238</v>
      </c>
      <c r="BG39" s="27">
        <v>18454</v>
      </c>
      <c r="BH39" s="27">
        <v>3708</v>
      </c>
      <c r="BI39" s="27">
        <v>3071</v>
      </c>
      <c r="BJ39" s="27"/>
      <c r="BK39" s="27">
        <v>172</v>
      </c>
      <c r="BL39" s="27">
        <v>143</v>
      </c>
      <c r="BM39" s="30"/>
      <c r="BN39" s="18">
        <v>34</v>
      </c>
      <c r="BO39" s="19" t="str">
        <f t="shared" si="50"/>
        <v>北大東村</v>
      </c>
      <c r="BP39" s="27"/>
      <c r="BQ39" s="27">
        <v>100073</v>
      </c>
      <c r="BR39" s="27">
        <v>88788</v>
      </c>
      <c r="BS39" s="27">
        <v>68877</v>
      </c>
      <c r="BT39" s="27">
        <v>61505</v>
      </c>
      <c r="BU39" s="27">
        <v>22934</v>
      </c>
      <c r="BV39" s="27">
        <v>20481</v>
      </c>
      <c r="BW39" s="27"/>
      <c r="BX39" s="27">
        <v>151</v>
      </c>
      <c r="BY39" s="27">
        <v>125</v>
      </c>
      <c r="BZ39" s="30"/>
      <c r="CA39" s="18">
        <v>34</v>
      </c>
      <c r="CB39" s="19" t="str">
        <f t="shared" si="51"/>
        <v>北大東村</v>
      </c>
      <c r="CC39" s="27"/>
      <c r="CD39" s="27">
        <v>37564</v>
      </c>
      <c r="CE39" s="27">
        <v>36966</v>
      </c>
      <c r="CF39" s="27">
        <v>28768</v>
      </c>
      <c r="CG39" s="27">
        <v>28275</v>
      </c>
      <c r="CH39" s="27">
        <v>17523</v>
      </c>
      <c r="CI39" s="27">
        <v>17223</v>
      </c>
      <c r="CJ39" s="27"/>
      <c r="CK39" s="27">
        <v>37</v>
      </c>
      <c r="CL39" s="27">
        <v>34</v>
      </c>
      <c r="CM39" s="30"/>
      <c r="CN39" s="18">
        <v>34</v>
      </c>
      <c r="CO39" s="19" t="str">
        <f t="shared" si="52"/>
        <v>北大東村</v>
      </c>
      <c r="CP39" s="20">
        <v>87257</v>
      </c>
      <c r="CQ39" s="20">
        <v>169633</v>
      </c>
      <c r="CR39" s="20">
        <v>152243</v>
      </c>
      <c r="CS39" s="20">
        <v>119883</v>
      </c>
      <c r="CT39" s="20">
        <v>108234</v>
      </c>
      <c r="CU39" s="20">
        <v>44165</v>
      </c>
      <c r="CV39" s="20">
        <v>40775</v>
      </c>
      <c r="CW39" s="20">
        <v>90</v>
      </c>
      <c r="CX39" s="20">
        <v>360</v>
      </c>
      <c r="CY39" s="20">
        <v>302</v>
      </c>
      <c r="CZ39" s="50"/>
      <c r="DA39" s="18">
        <v>34</v>
      </c>
      <c r="DB39" s="19" t="str">
        <f t="shared" si="53"/>
        <v>北大東村</v>
      </c>
      <c r="DC39" s="20">
        <v>0</v>
      </c>
      <c r="DD39" s="20"/>
      <c r="DE39" s="20"/>
      <c r="DF39" s="20"/>
      <c r="DG39" s="20"/>
      <c r="DH39" s="20"/>
      <c r="DI39" s="20"/>
      <c r="DJ39" s="20">
        <v>0</v>
      </c>
      <c r="DK39" s="20"/>
      <c r="DL39" s="20"/>
      <c r="DM39" s="16"/>
      <c r="DN39" s="18">
        <v>34</v>
      </c>
      <c r="DO39" s="19" t="str">
        <f t="shared" si="54"/>
        <v>北大東村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  <c r="DV39" s="20">
        <v>0</v>
      </c>
      <c r="DW39" s="20">
        <v>0</v>
      </c>
      <c r="DX39" s="20">
        <v>0</v>
      </c>
      <c r="DY39" s="20">
        <v>0</v>
      </c>
      <c r="DZ39" s="16"/>
      <c r="EA39" s="18">
        <v>34</v>
      </c>
      <c r="EB39" s="19" t="str">
        <f t="shared" si="55"/>
        <v>北大東村</v>
      </c>
      <c r="EC39" s="20">
        <v>175902</v>
      </c>
      <c r="ED39" s="20">
        <v>37735</v>
      </c>
      <c r="EE39" s="20">
        <v>33613</v>
      </c>
      <c r="EF39" s="20">
        <v>337</v>
      </c>
      <c r="EG39" s="20">
        <v>299</v>
      </c>
      <c r="EH39" s="20">
        <v>337</v>
      </c>
      <c r="EI39" s="20">
        <v>299</v>
      </c>
      <c r="EJ39" s="20">
        <v>27</v>
      </c>
      <c r="EK39" s="20">
        <v>17</v>
      </c>
      <c r="EL39" s="20">
        <v>14</v>
      </c>
      <c r="EM39" s="16"/>
      <c r="EN39" s="18">
        <v>34</v>
      </c>
      <c r="EO39" s="19" t="str">
        <f t="shared" si="56"/>
        <v>北大東村</v>
      </c>
      <c r="EP39" s="20">
        <v>160491</v>
      </c>
      <c r="EQ39" s="20">
        <v>0</v>
      </c>
      <c r="ER39" s="20">
        <v>0</v>
      </c>
      <c r="ES39" s="20">
        <v>0</v>
      </c>
      <c r="ET39" s="20">
        <v>0</v>
      </c>
      <c r="EU39" s="20">
        <v>0</v>
      </c>
      <c r="EV39" s="20">
        <v>0</v>
      </c>
      <c r="EW39" s="20">
        <v>28</v>
      </c>
      <c r="EX39" s="20">
        <v>0</v>
      </c>
      <c r="EY39" s="20">
        <v>0</v>
      </c>
      <c r="FA39" s="18">
        <v>34</v>
      </c>
      <c r="FB39" s="19" t="str">
        <f t="shared" si="57"/>
        <v>北大東村</v>
      </c>
      <c r="FC39" s="20">
        <v>0</v>
      </c>
      <c r="FD39" s="20">
        <v>0</v>
      </c>
      <c r="FE39" s="20">
        <v>0</v>
      </c>
      <c r="FF39" s="20">
        <v>0</v>
      </c>
      <c r="FG39" s="20">
        <v>0</v>
      </c>
      <c r="FH39" s="20">
        <v>0</v>
      </c>
      <c r="FI39" s="20">
        <v>0</v>
      </c>
      <c r="FJ39" s="20">
        <v>0</v>
      </c>
      <c r="FK39" s="20">
        <v>0</v>
      </c>
      <c r="FL39" s="20">
        <v>0</v>
      </c>
      <c r="FN39" s="18">
        <v>34</v>
      </c>
      <c r="FO39" s="19" t="str">
        <f t="shared" si="58"/>
        <v>北大東村</v>
      </c>
      <c r="FP39" s="20">
        <v>0</v>
      </c>
      <c r="FQ39" s="20">
        <v>0</v>
      </c>
      <c r="FR39" s="20">
        <v>0</v>
      </c>
      <c r="FS39" s="20">
        <v>0</v>
      </c>
      <c r="FT39" s="20">
        <v>0</v>
      </c>
      <c r="FU39" s="20">
        <v>0</v>
      </c>
      <c r="FV39" s="20">
        <v>0</v>
      </c>
      <c r="FW39" s="20">
        <v>0</v>
      </c>
      <c r="FX39" s="20">
        <v>0</v>
      </c>
      <c r="FY39" s="20">
        <v>0</v>
      </c>
      <c r="GA39" s="18">
        <v>34</v>
      </c>
      <c r="GB39" s="19" t="str">
        <f t="shared" si="59"/>
        <v>北大東村</v>
      </c>
      <c r="GC39" s="20">
        <v>301747</v>
      </c>
      <c r="GD39" s="20">
        <v>1212836</v>
      </c>
      <c r="GE39" s="20">
        <v>1190586</v>
      </c>
      <c r="GF39" s="20">
        <v>11028</v>
      </c>
      <c r="GG39" s="20">
        <v>10825</v>
      </c>
      <c r="GH39" s="20">
        <v>11028</v>
      </c>
      <c r="GI39" s="20">
        <v>10825</v>
      </c>
      <c r="GJ39" s="20">
        <v>55</v>
      </c>
      <c r="GK39" s="20">
        <v>31</v>
      </c>
      <c r="GL39" s="20">
        <v>26</v>
      </c>
      <c r="GN39" s="18">
        <v>34</v>
      </c>
      <c r="GO39" s="19" t="str">
        <f t="shared" si="60"/>
        <v>北大東村</v>
      </c>
      <c r="GP39" s="20">
        <v>0</v>
      </c>
      <c r="GQ39" s="20">
        <v>0</v>
      </c>
      <c r="GR39" s="20">
        <v>0</v>
      </c>
      <c r="GS39" s="20">
        <v>0</v>
      </c>
      <c r="GT39" s="20">
        <v>0</v>
      </c>
      <c r="GU39" s="20">
        <v>0</v>
      </c>
      <c r="GV39" s="20">
        <v>0</v>
      </c>
      <c r="GW39" s="20">
        <v>0</v>
      </c>
      <c r="GX39" s="20">
        <v>0</v>
      </c>
      <c r="GY39" s="20">
        <v>0</v>
      </c>
      <c r="HA39" s="18">
        <v>34</v>
      </c>
      <c r="HB39" s="19" t="str">
        <f t="shared" si="61"/>
        <v>北大東村</v>
      </c>
      <c r="HC39" s="20">
        <v>0</v>
      </c>
      <c r="HD39" s="20">
        <v>0</v>
      </c>
      <c r="HE39" s="20">
        <v>0</v>
      </c>
      <c r="HF39" s="20">
        <v>0</v>
      </c>
      <c r="HG39" s="20">
        <v>0</v>
      </c>
      <c r="HH39" s="20">
        <v>0</v>
      </c>
      <c r="HI39" s="20">
        <v>0</v>
      </c>
      <c r="HJ39" s="20">
        <v>0</v>
      </c>
      <c r="HK39" s="20">
        <v>0</v>
      </c>
      <c r="HL39" s="20">
        <v>0</v>
      </c>
      <c r="HN39" s="18">
        <v>34</v>
      </c>
      <c r="HO39" s="19" t="str">
        <f t="shared" si="62"/>
        <v>北大東村</v>
      </c>
      <c r="HP39" s="20">
        <v>0</v>
      </c>
      <c r="HQ39" s="20">
        <v>0</v>
      </c>
      <c r="HR39" s="20">
        <v>0</v>
      </c>
      <c r="HS39" s="20">
        <v>0</v>
      </c>
      <c r="HT39" s="20">
        <v>0</v>
      </c>
      <c r="HU39" s="20">
        <v>0</v>
      </c>
      <c r="HV39" s="20">
        <v>0</v>
      </c>
      <c r="HW39" s="20">
        <v>0</v>
      </c>
      <c r="HX39" s="20">
        <v>0</v>
      </c>
      <c r="HY39" s="20">
        <v>0</v>
      </c>
      <c r="IA39" s="18">
        <v>34</v>
      </c>
      <c r="IB39" s="19" t="str">
        <f t="shared" si="63"/>
        <v>北大東村</v>
      </c>
      <c r="IC39" s="20">
        <v>0</v>
      </c>
      <c r="ID39" s="20">
        <v>0</v>
      </c>
      <c r="IE39" s="20">
        <v>0</v>
      </c>
      <c r="IF39" s="20">
        <v>0</v>
      </c>
      <c r="IG39" s="20">
        <v>0</v>
      </c>
      <c r="IH39" s="20">
        <v>0</v>
      </c>
      <c r="II39" s="20">
        <v>0</v>
      </c>
      <c r="IJ39" s="20">
        <v>0</v>
      </c>
      <c r="IK39" s="20">
        <v>0</v>
      </c>
      <c r="IL39" s="20">
        <v>0</v>
      </c>
      <c r="IN39" s="17">
        <f t="shared" si="0"/>
        <v>1158712</v>
      </c>
      <c r="IO39" s="7">
        <f t="shared" si="1"/>
        <v>6964762</v>
      </c>
      <c r="IP39" s="7">
        <f t="shared" si="2"/>
        <v>6802249</v>
      </c>
      <c r="IQ39" s="7">
        <f t="shared" si="3"/>
        <v>233933</v>
      </c>
      <c r="IR39" s="7">
        <f t="shared" si="4"/>
        <v>219885</v>
      </c>
      <c r="IS39" s="7">
        <f t="shared" si="5"/>
        <v>152420</v>
      </c>
      <c r="IT39" s="7">
        <f t="shared" si="6"/>
        <v>450</v>
      </c>
      <c r="IU39" s="7">
        <f t="shared" si="7"/>
        <v>1055</v>
      </c>
      <c r="IV39" s="7">
        <f t="shared" si="8"/>
        <v>947</v>
      </c>
    </row>
    <row r="40" spans="1:256" s="7" customFormat="1" ht="15" customHeight="1">
      <c r="A40" s="18">
        <v>35</v>
      </c>
      <c r="B40" s="19" t="s">
        <v>88</v>
      </c>
      <c r="C40" s="20">
        <v>32005</v>
      </c>
      <c r="D40" s="20">
        <v>1193505</v>
      </c>
      <c r="E40" s="20">
        <v>793531</v>
      </c>
      <c r="F40" s="20">
        <v>41743</v>
      </c>
      <c r="G40" s="20">
        <v>27866</v>
      </c>
      <c r="H40" s="20">
        <v>41738</v>
      </c>
      <c r="I40" s="20">
        <v>27866</v>
      </c>
      <c r="J40" s="20">
        <v>150</v>
      </c>
      <c r="K40" s="20">
        <v>1561</v>
      </c>
      <c r="L40" s="20">
        <v>948</v>
      </c>
      <c r="M40" s="16"/>
      <c r="N40" s="18">
        <v>35</v>
      </c>
      <c r="O40" s="19" t="str">
        <f t="shared" si="46"/>
        <v>伊平屋村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30"/>
      <c r="AA40" s="18">
        <v>35</v>
      </c>
      <c r="AB40" s="19" t="str">
        <f t="shared" si="47"/>
        <v>伊平屋村</v>
      </c>
      <c r="AC40" s="20">
        <v>208394</v>
      </c>
      <c r="AD40" s="20">
        <v>2588591</v>
      </c>
      <c r="AE40" s="20">
        <v>1648622</v>
      </c>
      <c r="AF40" s="20">
        <v>82677</v>
      </c>
      <c r="AG40" s="20">
        <v>53222</v>
      </c>
      <c r="AH40" s="20">
        <v>82644</v>
      </c>
      <c r="AI40" s="20">
        <v>53203</v>
      </c>
      <c r="AJ40" s="20">
        <v>724</v>
      </c>
      <c r="AK40" s="20">
        <v>2846</v>
      </c>
      <c r="AL40" s="20">
        <v>1618</v>
      </c>
      <c r="AM40" s="50"/>
      <c r="AN40" s="18">
        <v>35</v>
      </c>
      <c r="AO40" s="19" t="str">
        <f t="shared" si="48"/>
        <v>伊平屋村</v>
      </c>
      <c r="AP40" s="20">
        <v>5053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1</v>
      </c>
      <c r="AX40" s="20">
        <v>0</v>
      </c>
      <c r="AY40" s="20">
        <v>0</v>
      </c>
      <c r="AZ40" s="30"/>
      <c r="BA40" s="18">
        <v>35</v>
      </c>
      <c r="BB40" s="19" t="str">
        <f t="shared" si="49"/>
        <v>伊平屋村</v>
      </c>
      <c r="BC40" s="20"/>
      <c r="BD40" s="20">
        <v>87572</v>
      </c>
      <c r="BE40" s="20">
        <v>53198</v>
      </c>
      <c r="BF40" s="20">
        <v>120674</v>
      </c>
      <c r="BG40" s="20">
        <v>75148</v>
      </c>
      <c r="BH40" s="20">
        <v>19785</v>
      </c>
      <c r="BI40" s="20">
        <v>12331</v>
      </c>
      <c r="BJ40" s="27"/>
      <c r="BK40" s="27">
        <v>452</v>
      </c>
      <c r="BL40" s="27">
        <v>272</v>
      </c>
      <c r="BM40" s="30"/>
      <c r="BN40" s="18">
        <v>35</v>
      </c>
      <c r="BO40" s="19" t="str">
        <f t="shared" si="50"/>
        <v>伊平屋村</v>
      </c>
      <c r="BP40" s="20"/>
      <c r="BQ40" s="20">
        <v>101217</v>
      </c>
      <c r="BR40" s="20">
        <v>73920</v>
      </c>
      <c r="BS40" s="20">
        <v>142200</v>
      </c>
      <c r="BT40" s="20">
        <v>105248</v>
      </c>
      <c r="BU40" s="20">
        <v>46579</v>
      </c>
      <c r="BV40" s="20">
        <v>34500</v>
      </c>
      <c r="BW40" s="27"/>
      <c r="BX40" s="27">
        <v>424</v>
      </c>
      <c r="BY40" s="27">
        <v>264</v>
      </c>
      <c r="BZ40" s="30"/>
      <c r="CA40" s="18">
        <v>35</v>
      </c>
      <c r="CB40" s="19" t="str">
        <f t="shared" si="51"/>
        <v>伊平屋村</v>
      </c>
      <c r="CC40" s="20"/>
      <c r="CD40" s="20">
        <v>129211</v>
      </c>
      <c r="CE40" s="20">
        <v>111720</v>
      </c>
      <c r="CF40" s="20">
        <v>177473</v>
      </c>
      <c r="CG40" s="20">
        <v>157832</v>
      </c>
      <c r="CH40" s="20">
        <v>111574</v>
      </c>
      <c r="CI40" s="20">
        <v>99294</v>
      </c>
      <c r="CJ40" s="27"/>
      <c r="CK40" s="27">
        <v>379</v>
      </c>
      <c r="CL40" s="27">
        <v>293</v>
      </c>
      <c r="CM40" s="30"/>
      <c r="CN40" s="18">
        <v>35</v>
      </c>
      <c r="CO40" s="19" t="str">
        <f t="shared" si="52"/>
        <v>伊平屋村</v>
      </c>
      <c r="CP40" s="20">
        <v>81636</v>
      </c>
      <c r="CQ40" s="20">
        <v>318000</v>
      </c>
      <c r="CR40" s="20">
        <v>238838</v>
      </c>
      <c r="CS40" s="20">
        <v>440347</v>
      </c>
      <c r="CT40" s="20">
        <v>338228</v>
      </c>
      <c r="CU40" s="20">
        <v>177938</v>
      </c>
      <c r="CV40" s="20">
        <v>146125</v>
      </c>
      <c r="CW40" s="20">
        <v>104</v>
      </c>
      <c r="CX40" s="20">
        <v>1255</v>
      </c>
      <c r="CY40" s="20">
        <v>829</v>
      </c>
      <c r="CZ40" s="50"/>
      <c r="DA40" s="18">
        <v>35</v>
      </c>
      <c r="DB40" s="19" t="str">
        <f t="shared" si="53"/>
        <v>伊平屋村</v>
      </c>
      <c r="DC40" s="20">
        <v>0</v>
      </c>
      <c r="DD40" s="20"/>
      <c r="DE40" s="20"/>
      <c r="DF40" s="20"/>
      <c r="DG40" s="20"/>
      <c r="DH40" s="20"/>
      <c r="DI40" s="20"/>
      <c r="DJ40" s="20">
        <v>0</v>
      </c>
      <c r="DK40" s="20"/>
      <c r="DL40" s="20"/>
      <c r="DM40" s="16"/>
      <c r="DN40" s="18">
        <v>35</v>
      </c>
      <c r="DO40" s="19" t="str">
        <f t="shared" si="54"/>
        <v>伊平屋村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  <c r="DV40" s="20">
        <v>0</v>
      </c>
      <c r="DW40" s="20">
        <v>0</v>
      </c>
      <c r="DX40" s="20">
        <v>0</v>
      </c>
      <c r="DY40" s="20">
        <v>0</v>
      </c>
      <c r="DZ40" s="16"/>
      <c r="EA40" s="18">
        <v>35</v>
      </c>
      <c r="EB40" s="19" t="str">
        <f t="shared" si="55"/>
        <v>伊平屋村</v>
      </c>
      <c r="EC40" s="20">
        <v>164115</v>
      </c>
      <c r="ED40" s="20">
        <v>176</v>
      </c>
      <c r="EE40" s="20">
        <v>176</v>
      </c>
      <c r="EF40" s="20">
        <v>2</v>
      </c>
      <c r="EG40" s="20">
        <v>2</v>
      </c>
      <c r="EH40" s="20">
        <v>2</v>
      </c>
      <c r="EI40" s="20">
        <v>2</v>
      </c>
      <c r="EJ40" s="20">
        <v>23</v>
      </c>
      <c r="EK40" s="20">
        <v>1</v>
      </c>
      <c r="EL40" s="20">
        <v>1</v>
      </c>
      <c r="EM40" s="16"/>
      <c r="EN40" s="18">
        <v>35</v>
      </c>
      <c r="EO40" s="19" t="str">
        <f t="shared" si="56"/>
        <v>伊平屋村</v>
      </c>
      <c r="EP40" s="20">
        <v>11168900</v>
      </c>
      <c r="EQ40" s="20">
        <v>156547</v>
      </c>
      <c r="ER40" s="20">
        <v>146792</v>
      </c>
      <c r="ES40" s="20">
        <v>1480</v>
      </c>
      <c r="ET40" s="20">
        <v>1396</v>
      </c>
      <c r="EU40" s="20">
        <v>1480</v>
      </c>
      <c r="EV40" s="20">
        <v>1396</v>
      </c>
      <c r="EW40" s="20">
        <v>111</v>
      </c>
      <c r="EX40" s="20">
        <v>46</v>
      </c>
      <c r="EY40" s="20">
        <v>31</v>
      </c>
      <c r="FA40" s="18">
        <v>35</v>
      </c>
      <c r="FB40" s="19" t="str">
        <f t="shared" si="57"/>
        <v>伊平屋村</v>
      </c>
      <c r="FC40" s="20">
        <v>0</v>
      </c>
      <c r="FD40" s="20">
        <v>0</v>
      </c>
      <c r="FE40" s="20">
        <v>0</v>
      </c>
      <c r="FF40" s="20">
        <v>0</v>
      </c>
      <c r="FG40" s="20">
        <v>0</v>
      </c>
      <c r="FH40" s="20">
        <v>0</v>
      </c>
      <c r="FI40" s="20">
        <v>0</v>
      </c>
      <c r="FJ40" s="20">
        <v>0</v>
      </c>
      <c r="FK40" s="20">
        <v>0</v>
      </c>
      <c r="FL40" s="20">
        <v>0</v>
      </c>
      <c r="FN40" s="18">
        <v>35</v>
      </c>
      <c r="FO40" s="19" t="str">
        <f t="shared" si="58"/>
        <v>伊平屋村</v>
      </c>
      <c r="FP40" s="20">
        <v>0</v>
      </c>
      <c r="FQ40" s="20">
        <v>0</v>
      </c>
      <c r="FR40" s="20">
        <v>0</v>
      </c>
      <c r="FS40" s="20">
        <v>0</v>
      </c>
      <c r="FT40" s="20">
        <v>0</v>
      </c>
      <c r="FU40" s="20">
        <v>0</v>
      </c>
      <c r="FV40" s="20">
        <v>0</v>
      </c>
      <c r="FW40" s="20">
        <v>0</v>
      </c>
      <c r="FX40" s="20">
        <v>0</v>
      </c>
      <c r="FY40" s="20">
        <v>0</v>
      </c>
      <c r="GA40" s="18">
        <v>35</v>
      </c>
      <c r="GB40" s="19" t="str">
        <f t="shared" si="59"/>
        <v>伊平屋村</v>
      </c>
      <c r="GC40" s="20">
        <v>952456</v>
      </c>
      <c r="GD40" s="20">
        <v>1036516</v>
      </c>
      <c r="GE40" s="20">
        <v>578455</v>
      </c>
      <c r="GF40" s="20">
        <v>9905</v>
      </c>
      <c r="GG40" s="20">
        <v>5704</v>
      </c>
      <c r="GH40" s="20">
        <v>9905</v>
      </c>
      <c r="GI40" s="20">
        <v>5704</v>
      </c>
      <c r="GJ40" s="20">
        <v>554</v>
      </c>
      <c r="GK40" s="20">
        <v>2019</v>
      </c>
      <c r="GL40" s="20">
        <v>970</v>
      </c>
      <c r="GN40" s="18">
        <v>35</v>
      </c>
      <c r="GO40" s="19" t="str">
        <f t="shared" si="60"/>
        <v>伊平屋村</v>
      </c>
      <c r="GP40" s="20">
        <v>0</v>
      </c>
      <c r="GQ40" s="20">
        <v>0</v>
      </c>
      <c r="GR40" s="20">
        <v>0</v>
      </c>
      <c r="GS40" s="20">
        <v>0</v>
      </c>
      <c r="GT40" s="20">
        <v>0</v>
      </c>
      <c r="GU40" s="20">
        <v>0</v>
      </c>
      <c r="GV40" s="20">
        <v>0</v>
      </c>
      <c r="GW40" s="20">
        <v>0</v>
      </c>
      <c r="GX40" s="20">
        <v>0</v>
      </c>
      <c r="GY40" s="20">
        <v>0</v>
      </c>
      <c r="HA40" s="18">
        <v>35</v>
      </c>
      <c r="HB40" s="19" t="str">
        <f t="shared" si="61"/>
        <v>伊平屋村</v>
      </c>
      <c r="HC40" s="20">
        <v>0</v>
      </c>
      <c r="HD40" s="20">
        <v>0</v>
      </c>
      <c r="HE40" s="20">
        <v>0</v>
      </c>
      <c r="HF40" s="20">
        <v>0</v>
      </c>
      <c r="HG40" s="20">
        <v>0</v>
      </c>
      <c r="HH40" s="20">
        <v>0</v>
      </c>
      <c r="HI40" s="20">
        <v>0</v>
      </c>
      <c r="HJ40" s="20">
        <v>0</v>
      </c>
      <c r="HK40" s="20">
        <v>0</v>
      </c>
      <c r="HL40" s="20">
        <v>0</v>
      </c>
      <c r="HN40" s="18">
        <v>35</v>
      </c>
      <c r="HO40" s="19" t="str">
        <f t="shared" si="62"/>
        <v>伊平屋村</v>
      </c>
      <c r="HP40" s="20">
        <v>0</v>
      </c>
      <c r="HQ40" s="20">
        <v>0</v>
      </c>
      <c r="HR40" s="20">
        <v>0</v>
      </c>
      <c r="HS40" s="20">
        <v>0</v>
      </c>
      <c r="HT40" s="20">
        <v>0</v>
      </c>
      <c r="HU40" s="20">
        <v>0</v>
      </c>
      <c r="HV40" s="20">
        <v>0</v>
      </c>
      <c r="HW40" s="20">
        <v>0</v>
      </c>
      <c r="HX40" s="20">
        <v>0</v>
      </c>
      <c r="HY40" s="20">
        <v>0</v>
      </c>
      <c r="IA40" s="18">
        <v>35</v>
      </c>
      <c r="IB40" s="19" t="str">
        <f t="shared" si="63"/>
        <v>伊平屋村</v>
      </c>
      <c r="IC40" s="20">
        <v>0</v>
      </c>
      <c r="ID40" s="20">
        <v>0</v>
      </c>
      <c r="IE40" s="20">
        <v>0</v>
      </c>
      <c r="IF40" s="20">
        <v>0</v>
      </c>
      <c r="IG40" s="20">
        <v>0</v>
      </c>
      <c r="IH40" s="20">
        <v>0</v>
      </c>
      <c r="II40" s="20">
        <v>0</v>
      </c>
      <c r="IJ40" s="20">
        <v>0</v>
      </c>
      <c r="IK40" s="20">
        <v>0</v>
      </c>
      <c r="IL40" s="20">
        <v>0</v>
      </c>
      <c r="IN40" s="17">
        <f t="shared" si="0"/>
        <v>12612559</v>
      </c>
      <c r="IO40" s="7">
        <f t="shared" si="1"/>
        <v>5293335</v>
      </c>
      <c r="IP40" s="7">
        <f t="shared" si="2"/>
        <v>3406414</v>
      </c>
      <c r="IQ40" s="7">
        <f t="shared" si="3"/>
        <v>576154</v>
      </c>
      <c r="IR40" s="7">
        <f t="shared" si="4"/>
        <v>426418</v>
      </c>
      <c r="IS40" s="7">
        <f t="shared" si="5"/>
        <v>234296</v>
      </c>
      <c r="IT40" s="7">
        <f t="shared" si="6"/>
        <v>1667</v>
      </c>
      <c r="IU40" s="7">
        <f t="shared" si="7"/>
        <v>7728</v>
      </c>
      <c r="IV40" s="7">
        <f t="shared" si="8"/>
        <v>4397</v>
      </c>
    </row>
    <row r="41" spans="1:256" s="7" customFormat="1" ht="15" customHeight="1">
      <c r="A41" s="18">
        <v>36</v>
      </c>
      <c r="B41" s="19" t="s">
        <v>89</v>
      </c>
      <c r="C41" s="20">
        <v>47846</v>
      </c>
      <c r="D41" s="20">
        <v>524072</v>
      </c>
      <c r="E41" s="20">
        <v>334214</v>
      </c>
      <c r="F41" s="20">
        <v>19032</v>
      </c>
      <c r="G41" s="20">
        <v>12193</v>
      </c>
      <c r="H41" s="20">
        <v>19017</v>
      </c>
      <c r="I41" s="20">
        <v>12178</v>
      </c>
      <c r="J41" s="20">
        <v>172</v>
      </c>
      <c r="K41" s="20">
        <v>801</v>
      </c>
      <c r="L41" s="20">
        <v>438</v>
      </c>
      <c r="M41" s="16"/>
      <c r="N41" s="18">
        <v>36</v>
      </c>
      <c r="O41" s="19" t="str">
        <f t="shared" si="46"/>
        <v>伊是名村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30"/>
      <c r="AA41" s="18">
        <v>36</v>
      </c>
      <c r="AB41" s="19" t="str">
        <f t="shared" si="47"/>
        <v>伊是名村</v>
      </c>
      <c r="AC41" s="20">
        <v>502647</v>
      </c>
      <c r="AD41" s="20">
        <v>5370772</v>
      </c>
      <c r="AE41" s="20">
        <v>3433411</v>
      </c>
      <c r="AF41" s="20">
        <v>190185</v>
      </c>
      <c r="AG41" s="20">
        <v>121386</v>
      </c>
      <c r="AH41" s="20">
        <v>190115</v>
      </c>
      <c r="AI41" s="20">
        <v>121321</v>
      </c>
      <c r="AJ41" s="20">
        <v>985</v>
      </c>
      <c r="AK41" s="20">
        <v>6610</v>
      </c>
      <c r="AL41" s="20">
        <v>3540</v>
      </c>
      <c r="AM41" s="50"/>
      <c r="AN41" s="18">
        <v>36</v>
      </c>
      <c r="AO41" s="19" t="str">
        <f t="shared" si="48"/>
        <v>伊是名村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30"/>
      <c r="BA41" s="18">
        <v>36</v>
      </c>
      <c r="BB41" s="19" t="str">
        <f t="shared" si="49"/>
        <v>伊是名村</v>
      </c>
      <c r="BC41" s="20"/>
      <c r="BD41" s="20">
        <v>158527</v>
      </c>
      <c r="BE41" s="20">
        <v>96595</v>
      </c>
      <c r="BF41" s="20">
        <v>317043</v>
      </c>
      <c r="BG41" s="20">
        <v>189834</v>
      </c>
      <c r="BH41" s="20">
        <v>52008</v>
      </c>
      <c r="BI41" s="20">
        <v>31102</v>
      </c>
      <c r="BJ41" s="20"/>
      <c r="BK41" s="20">
        <v>860</v>
      </c>
      <c r="BL41" s="20">
        <v>515</v>
      </c>
      <c r="BM41" s="30"/>
      <c r="BN41" s="18">
        <v>36</v>
      </c>
      <c r="BO41" s="19" t="str">
        <f t="shared" si="50"/>
        <v>伊是名村</v>
      </c>
      <c r="BP41" s="20"/>
      <c r="BQ41" s="20">
        <v>150843</v>
      </c>
      <c r="BR41" s="20">
        <v>119534</v>
      </c>
      <c r="BS41" s="20">
        <v>282734</v>
      </c>
      <c r="BT41" s="20">
        <v>225607</v>
      </c>
      <c r="BU41" s="20">
        <v>91306</v>
      </c>
      <c r="BV41" s="20">
        <v>72599</v>
      </c>
      <c r="BW41" s="20"/>
      <c r="BX41" s="20">
        <v>685</v>
      </c>
      <c r="BY41" s="20">
        <v>433</v>
      </c>
      <c r="BZ41" s="30"/>
      <c r="CA41" s="18">
        <v>36</v>
      </c>
      <c r="CB41" s="19" t="str">
        <f t="shared" si="51"/>
        <v>伊是名村</v>
      </c>
      <c r="CC41" s="20"/>
      <c r="CD41" s="20">
        <v>97664</v>
      </c>
      <c r="CE41" s="20">
        <v>93585</v>
      </c>
      <c r="CF41" s="20">
        <v>175273</v>
      </c>
      <c r="CG41" s="20">
        <v>167847</v>
      </c>
      <c r="CH41" s="20">
        <v>110766</v>
      </c>
      <c r="CI41" s="20">
        <v>106143</v>
      </c>
      <c r="CJ41" s="20"/>
      <c r="CK41" s="20">
        <v>268</v>
      </c>
      <c r="CL41" s="20">
        <v>235</v>
      </c>
      <c r="CM41" s="30"/>
      <c r="CN41" s="18">
        <v>36</v>
      </c>
      <c r="CO41" s="19" t="str">
        <f t="shared" si="52"/>
        <v>伊是名村</v>
      </c>
      <c r="CP41" s="20">
        <v>71131</v>
      </c>
      <c r="CQ41" s="20">
        <v>407034</v>
      </c>
      <c r="CR41" s="20">
        <v>309714</v>
      </c>
      <c r="CS41" s="20">
        <v>775050</v>
      </c>
      <c r="CT41" s="20">
        <v>583288</v>
      </c>
      <c r="CU41" s="20">
        <v>254080</v>
      </c>
      <c r="CV41" s="20">
        <v>209844</v>
      </c>
      <c r="CW41" s="20">
        <v>133</v>
      </c>
      <c r="CX41" s="20">
        <v>1813</v>
      </c>
      <c r="CY41" s="20">
        <v>1183</v>
      </c>
      <c r="CZ41" s="50"/>
      <c r="DA41" s="18">
        <v>36</v>
      </c>
      <c r="DB41" s="19" t="str">
        <f t="shared" si="53"/>
        <v>伊是名村</v>
      </c>
      <c r="DC41" s="20">
        <v>0</v>
      </c>
      <c r="DD41" s="20"/>
      <c r="DE41" s="20"/>
      <c r="DF41" s="20"/>
      <c r="DG41" s="20"/>
      <c r="DH41" s="20"/>
      <c r="DI41" s="20"/>
      <c r="DJ41" s="20">
        <v>0</v>
      </c>
      <c r="DK41" s="20"/>
      <c r="DL41" s="20"/>
      <c r="DM41" s="16"/>
      <c r="DN41" s="18">
        <v>36</v>
      </c>
      <c r="DO41" s="19" t="str">
        <f t="shared" si="54"/>
        <v>伊是名村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  <c r="DV41" s="20">
        <v>0</v>
      </c>
      <c r="DW41" s="20">
        <v>0</v>
      </c>
      <c r="DX41" s="20">
        <v>0</v>
      </c>
      <c r="DY41" s="20">
        <v>0</v>
      </c>
      <c r="DZ41" s="16"/>
      <c r="EA41" s="18">
        <v>36</v>
      </c>
      <c r="EB41" s="19" t="str">
        <f t="shared" si="55"/>
        <v>伊是名村</v>
      </c>
      <c r="EC41" s="20">
        <v>10919</v>
      </c>
      <c r="ED41" s="20">
        <v>33</v>
      </c>
      <c r="EE41" s="20">
        <v>0</v>
      </c>
      <c r="EF41" s="20">
        <v>1</v>
      </c>
      <c r="EG41" s="20">
        <v>0</v>
      </c>
      <c r="EH41" s="20">
        <v>1</v>
      </c>
      <c r="EI41" s="20">
        <v>0</v>
      </c>
      <c r="EJ41" s="20">
        <v>35</v>
      </c>
      <c r="EK41" s="20">
        <v>1</v>
      </c>
      <c r="EL41" s="20">
        <v>0</v>
      </c>
      <c r="EM41" s="16"/>
      <c r="EN41" s="18">
        <v>36</v>
      </c>
      <c r="EO41" s="19" t="str">
        <f t="shared" si="56"/>
        <v>伊是名村</v>
      </c>
      <c r="EP41" s="20">
        <v>2535654</v>
      </c>
      <c r="EQ41" s="20">
        <v>6315</v>
      </c>
      <c r="ER41" s="20">
        <v>6315</v>
      </c>
      <c r="ES41" s="20">
        <v>151</v>
      </c>
      <c r="ET41" s="20">
        <v>151</v>
      </c>
      <c r="EU41" s="20">
        <v>151</v>
      </c>
      <c r="EV41" s="20">
        <v>151</v>
      </c>
      <c r="EW41" s="20">
        <v>187</v>
      </c>
      <c r="EX41" s="20">
        <v>1</v>
      </c>
      <c r="EY41" s="20">
        <v>1</v>
      </c>
      <c r="FA41" s="18">
        <v>36</v>
      </c>
      <c r="FB41" s="19" t="str">
        <f t="shared" si="57"/>
        <v>伊是名村</v>
      </c>
      <c r="FC41" s="20">
        <v>0</v>
      </c>
      <c r="FD41" s="20">
        <v>0</v>
      </c>
      <c r="FE41" s="20">
        <v>0</v>
      </c>
      <c r="FF41" s="20">
        <v>0</v>
      </c>
      <c r="FG41" s="20">
        <v>0</v>
      </c>
      <c r="FH41" s="20">
        <v>0</v>
      </c>
      <c r="FI41" s="20">
        <v>0</v>
      </c>
      <c r="FJ41" s="20">
        <v>0</v>
      </c>
      <c r="FK41" s="20">
        <v>0</v>
      </c>
      <c r="FL41" s="20">
        <v>0</v>
      </c>
      <c r="FN41" s="18">
        <v>36</v>
      </c>
      <c r="FO41" s="19" t="str">
        <f t="shared" si="58"/>
        <v>伊是名村</v>
      </c>
      <c r="FP41" s="20">
        <v>3222</v>
      </c>
      <c r="FQ41" s="20">
        <v>84289</v>
      </c>
      <c r="FR41" s="20">
        <v>49406</v>
      </c>
      <c r="FS41" s="20">
        <v>1554</v>
      </c>
      <c r="FT41" s="20">
        <v>910</v>
      </c>
      <c r="FU41" s="20">
        <v>1554</v>
      </c>
      <c r="FV41" s="20">
        <v>910</v>
      </c>
      <c r="FW41" s="20">
        <v>20</v>
      </c>
      <c r="FX41" s="20">
        <v>165</v>
      </c>
      <c r="FY41" s="20">
        <v>84</v>
      </c>
      <c r="GA41" s="18">
        <v>36</v>
      </c>
      <c r="GB41" s="19" t="str">
        <f t="shared" si="59"/>
        <v>伊是名村</v>
      </c>
      <c r="GC41" s="20">
        <v>1002969</v>
      </c>
      <c r="GD41" s="20">
        <v>926525</v>
      </c>
      <c r="GE41" s="20">
        <v>691861</v>
      </c>
      <c r="GF41" s="20">
        <v>10251</v>
      </c>
      <c r="GG41" s="20">
        <v>7861</v>
      </c>
      <c r="GH41" s="20">
        <v>10250</v>
      </c>
      <c r="GI41" s="20">
        <v>7860</v>
      </c>
      <c r="GJ41" s="20">
        <v>748</v>
      </c>
      <c r="GK41" s="20">
        <v>1796</v>
      </c>
      <c r="GL41" s="20">
        <v>1280</v>
      </c>
      <c r="GN41" s="18">
        <v>36</v>
      </c>
      <c r="GO41" s="19" t="str">
        <f t="shared" si="60"/>
        <v>伊是名村</v>
      </c>
      <c r="GP41" s="20">
        <v>0</v>
      </c>
      <c r="GQ41" s="20">
        <v>0</v>
      </c>
      <c r="GR41" s="20">
        <v>0</v>
      </c>
      <c r="GS41" s="20">
        <v>0</v>
      </c>
      <c r="GT41" s="20">
        <v>0</v>
      </c>
      <c r="GU41" s="20">
        <v>0</v>
      </c>
      <c r="GV41" s="20">
        <v>0</v>
      </c>
      <c r="GW41" s="20">
        <v>0</v>
      </c>
      <c r="GX41" s="20">
        <v>0</v>
      </c>
      <c r="GY41" s="20">
        <v>0</v>
      </c>
      <c r="HA41" s="18">
        <v>36</v>
      </c>
      <c r="HB41" s="19" t="str">
        <f t="shared" si="61"/>
        <v>伊是名村</v>
      </c>
      <c r="HC41" s="20">
        <v>0</v>
      </c>
      <c r="HD41" s="20">
        <v>0</v>
      </c>
      <c r="HE41" s="20">
        <v>0</v>
      </c>
      <c r="HF41" s="20">
        <v>0</v>
      </c>
      <c r="HG41" s="20">
        <v>0</v>
      </c>
      <c r="HH41" s="20">
        <v>0</v>
      </c>
      <c r="HI41" s="20">
        <v>0</v>
      </c>
      <c r="HJ41" s="20">
        <v>0</v>
      </c>
      <c r="HK41" s="20">
        <v>0</v>
      </c>
      <c r="HL41" s="20">
        <v>0</v>
      </c>
      <c r="HN41" s="18">
        <v>36</v>
      </c>
      <c r="HO41" s="19" t="str">
        <f t="shared" si="62"/>
        <v>伊是名村</v>
      </c>
      <c r="HP41" s="20">
        <v>0</v>
      </c>
      <c r="HQ41" s="20">
        <v>0</v>
      </c>
      <c r="HR41" s="20">
        <v>0</v>
      </c>
      <c r="HS41" s="20">
        <v>0</v>
      </c>
      <c r="HT41" s="20">
        <v>0</v>
      </c>
      <c r="HU41" s="20">
        <v>0</v>
      </c>
      <c r="HV41" s="20">
        <v>0</v>
      </c>
      <c r="HW41" s="20">
        <v>0</v>
      </c>
      <c r="HX41" s="20">
        <v>0</v>
      </c>
      <c r="HY41" s="20">
        <v>0</v>
      </c>
      <c r="IA41" s="18">
        <v>36</v>
      </c>
      <c r="IB41" s="19" t="str">
        <f t="shared" si="63"/>
        <v>伊是名村</v>
      </c>
      <c r="IC41" s="20">
        <v>0</v>
      </c>
      <c r="ID41" s="20">
        <v>0</v>
      </c>
      <c r="IE41" s="20">
        <v>0</v>
      </c>
      <c r="IF41" s="20">
        <v>0</v>
      </c>
      <c r="IG41" s="20">
        <v>0</v>
      </c>
      <c r="IH41" s="20">
        <v>0</v>
      </c>
      <c r="II41" s="20">
        <v>0</v>
      </c>
      <c r="IJ41" s="20">
        <v>0</v>
      </c>
      <c r="IK41" s="20">
        <v>0</v>
      </c>
      <c r="IL41" s="20">
        <v>0</v>
      </c>
      <c r="IN41" s="17">
        <f t="shared" si="0"/>
        <v>4174388</v>
      </c>
      <c r="IO41" s="7">
        <f t="shared" si="1"/>
        <v>7319040</v>
      </c>
      <c r="IP41" s="7">
        <f t="shared" si="2"/>
        <v>4824921</v>
      </c>
      <c r="IQ41" s="7">
        <f t="shared" si="3"/>
        <v>996224</v>
      </c>
      <c r="IR41" s="7">
        <f t="shared" si="4"/>
        <v>725789</v>
      </c>
      <c r="IS41" s="7">
        <f t="shared" si="5"/>
        <v>352264</v>
      </c>
      <c r="IT41" s="7">
        <f t="shared" si="6"/>
        <v>2280</v>
      </c>
      <c r="IU41" s="7">
        <f t="shared" si="7"/>
        <v>11187</v>
      </c>
      <c r="IV41" s="7">
        <f t="shared" si="8"/>
        <v>6526</v>
      </c>
    </row>
    <row r="42" spans="1:256" s="7" customFormat="1" ht="15" customHeight="1">
      <c r="A42" s="18">
        <v>37</v>
      </c>
      <c r="B42" s="19" t="s">
        <v>90</v>
      </c>
      <c r="C42" s="20">
        <v>2714</v>
      </c>
      <c r="D42" s="20">
        <v>489172</v>
      </c>
      <c r="E42" s="20">
        <v>329639</v>
      </c>
      <c r="F42" s="20">
        <v>10382</v>
      </c>
      <c r="G42" s="20">
        <v>6978</v>
      </c>
      <c r="H42" s="20">
        <v>10382</v>
      </c>
      <c r="I42" s="20">
        <v>6978</v>
      </c>
      <c r="J42" s="20">
        <v>17</v>
      </c>
      <c r="K42" s="20">
        <v>1367</v>
      </c>
      <c r="L42" s="20">
        <v>808</v>
      </c>
      <c r="M42" s="16"/>
      <c r="N42" s="18">
        <v>37</v>
      </c>
      <c r="O42" s="19" t="str">
        <f t="shared" si="46"/>
        <v>久米島町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30"/>
      <c r="AA42" s="18">
        <v>37</v>
      </c>
      <c r="AB42" s="19" t="str">
        <f t="shared" si="47"/>
        <v>久米島町</v>
      </c>
      <c r="AC42" s="20">
        <v>1010270</v>
      </c>
      <c r="AD42" s="20">
        <v>20897725</v>
      </c>
      <c r="AE42" s="20">
        <v>15765346</v>
      </c>
      <c r="AF42" s="20">
        <v>609605</v>
      </c>
      <c r="AG42" s="20">
        <v>459775</v>
      </c>
      <c r="AH42" s="20">
        <v>606594</v>
      </c>
      <c r="AI42" s="20">
        <v>457435</v>
      </c>
      <c r="AJ42" s="20">
        <v>1168</v>
      </c>
      <c r="AK42" s="20">
        <v>26319</v>
      </c>
      <c r="AL42" s="20">
        <v>16939</v>
      </c>
      <c r="AM42" s="50"/>
      <c r="AN42" s="18">
        <v>37</v>
      </c>
      <c r="AO42" s="19" t="str">
        <f t="shared" si="48"/>
        <v>久米島町</v>
      </c>
      <c r="AP42" s="20">
        <v>0</v>
      </c>
      <c r="AQ42" s="20">
        <v>0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0">
        <v>0</v>
      </c>
      <c r="AX42" s="20">
        <v>0</v>
      </c>
      <c r="AY42" s="20">
        <v>0</v>
      </c>
      <c r="AZ42" s="30"/>
      <c r="BA42" s="18">
        <v>37</v>
      </c>
      <c r="BB42" s="19" t="str">
        <f t="shared" si="49"/>
        <v>久米島町</v>
      </c>
      <c r="BC42" s="20"/>
      <c r="BD42" s="20">
        <v>593630</v>
      </c>
      <c r="BE42" s="20">
        <v>577178</v>
      </c>
      <c r="BF42" s="20">
        <v>4811249</v>
      </c>
      <c r="BG42" s="20">
        <v>4707919</v>
      </c>
      <c r="BH42" s="20">
        <v>800608</v>
      </c>
      <c r="BI42" s="20">
        <v>783449</v>
      </c>
      <c r="BJ42" s="20"/>
      <c r="BK42" s="20">
        <v>2946</v>
      </c>
      <c r="BL42" s="20">
        <v>2828</v>
      </c>
      <c r="BM42" s="30"/>
      <c r="BN42" s="18">
        <v>37</v>
      </c>
      <c r="BO42" s="19" t="str">
        <f t="shared" si="50"/>
        <v>久米島町</v>
      </c>
      <c r="BP42" s="20"/>
      <c r="BQ42" s="20">
        <v>773593</v>
      </c>
      <c r="BR42" s="20">
        <v>770112</v>
      </c>
      <c r="BS42" s="20">
        <v>5696896</v>
      </c>
      <c r="BT42" s="20">
        <v>5677069</v>
      </c>
      <c r="BU42" s="20">
        <v>1896178</v>
      </c>
      <c r="BV42" s="20">
        <v>1889582</v>
      </c>
      <c r="BW42" s="20"/>
      <c r="BX42" s="20">
        <v>3112</v>
      </c>
      <c r="BY42" s="20">
        <v>3027</v>
      </c>
      <c r="BZ42" s="30"/>
      <c r="CA42" s="18">
        <v>37</v>
      </c>
      <c r="CB42" s="19" t="str">
        <f t="shared" si="51"/>
        <v>久米島町</v>
      </c>
      <c r="CC42" s="20"/>
      <c r="CD42" s="20">
        <v>374697</v>
      </c>
      <c r="CE42" s="20">
        <v>374426</v>
      </c>
      <c r="CF42" s="20">
        <v>2576122</v>
      </c>
      <c r="CG42" s="20">
        <v>2574520</v>
      </c>
      <c r="CH42" s="20">
        <v>1729443</v>
      </c>
      <c r="CI42" s="20">
        <v>1728385</v>
      </c>
      <c r="CJ42" s="20"/>
      <c r="CK42" s="20">
        <v>981</v>
      </c>
      <c r="CL42" s="20">
        <v>971</v>
      </c>
      <c r="CM42" s="30"/>
      <c r="CN42" s="18">
        <v>37</v>
      </c>
      <c r="CO42" s="19" t="str">
        <f t="shared" si="52"/>
        <v>久米島町</v>
      </c>
      <c r="CP42" s="20">
        <v>300368</v>
      </c>
      <c r="CQ42" s="20">
        <v>1741920</v>
      </c>
      <c r="CR42" s="20">
        <v>1721716</v>
      </c>
      <c r="CS42" s="20">
        <v>13084267</v>
      </c>
      <c r="CT42" s="20">
        <v>12959508</v>
      </c>
      <c r="CU42" s="20">
        <v>4426229</v>
      </c>
      <c r="CV42" s="20">
        <v>4401416</v>
      </c>
      <c r="CW42" s="20">
        <v>341</v>
      </c>
      <c r="CX42" s="20">
        <v>7039</v>
      </c>
      <c r="CY42" s="20">
        <v>6826</v>
      </c>
      <c r="CZ42" s="50"/>
      <c r="DA42" s="18">
        <v>37</v>
      </c>
      <c r="DB42" s="19" t="str">
        <f t="shared" si="53"/>
        <v>久米島町</v>
      </c>
      <c r="DC42" s="20">
        <v>0</v>
      </c>
      <c r="DD42" s="20"/>
      <c r="DE42" s="20"/>
      <c r="DF42" s="20"/>
      <c r="DG42" s="20"/>
      <c r="DH42" s="20"/>
      <c r="DI42" s="20"/>
      <c r="DJ42" s="20">
        <v>0</v>
      </c>
      <c r="DK42" s="20"/>
      <c r="DL42" s="20"/>
      <c r="DM42" s="16"/>
      <c r="DN42" s="18">
        <v>37</v>
      </c>
      <c r="DO42" s="19" t="str">
        <f t="shared" si="54"/>
        <v>久米島町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  <c r="DV42" s="20">
        <v>0</v>
      </c>
      <c r="DW42" s="20">
        <v>0</v>
      </c>
      <c r="DX42" s="20">
        <v>0</v>
      </c>
      <c r="DY42" s="20">
        <v>0</v>
      </c>
      <c r="DZ42" s="16"/>
      <c r="EA42" s="18">
        <v>37</v>
      </c>
      <c r="EB42" s="19" t="str">
        <f t="shared" si="55"/>
        <v>久米島町</v>
      </c>
      <c r="EC42" s="20">
        <v>34427</v>
      </c>
      <c r="ED42" s="20">
        <v>109015</v>
      </c>
      <c r="EE42" s="20">
        <v>93342</v>
      </c>
      <c r="EF42" s="20">
        <v>2834</v>
      </c>
      <c r="EG42" s="20">
        <v>2427</v>
      </c>
      <c r="EH42" s="20">
        <v>2834</v>
      </c>
      <c r="EI42" s="20">
        <v>2427</v>
      </c>
      <c r="EJ42" s="20">
        <v>59</v>
      </c>
      <c r="EK42" s="20">
        <v>28</v>
      </c>
      <c r="EL42" s="20">
        <v>5</v>
      </c>
      <c r="EM42" s="16"/>
      <c r="EN42" s="18">
        <v>37</v>
      </c>
      <c r="EO42" s="19" t="str">
        <f t="shared" si="56"/>
        <v>久米島町</v>
      </c>
      <c r="EP42" s="20">
        <v>16754511</v>
      </c>
      <c r="EQ42" s="20">
        <v>1311783</v>
      </c>
      <c r="ER42" s="20">
        <v>989692</v>
      </c>
      <c r="ES42" s="20">
        <v>6551</v>
      </c>
      <c r="ET42" s="20">
        <v>4979</v>
      </c>
      <c r="EU42" s="20">
        <v>6551</v>
      </c>
      <c r="EV42" s="20">
        <v>4979</v>
      </c>
      <c r="EW42" s="20">
        <v>730</v>
      </c>
      <c r="EX42" s="20">
        <v>866</v>
      </c>
      <c r="EY42" s="20">
        <v>584</v>
      </c>
      <c r="FA42" s="18">
        <v>37</v>
      </c>
      <c r="FB42" s="19" t="str">
        <f t="shared" si="57"/>
        <v>久米島町</v>
      </c>
      <c r="FC42" s="20">
        <v>0</v>
      </c>
      <c r="FD42" s="20">
        <v>0</v>
      </c>
      <c r="FE42" s="20">
        <v>0</v>
      </c>
      <c r="FF42" s="20">
        <v>0</v>
      </c>
      <c r="FG42" s="20">
        <v>0</v>
      </c>
      <c r="FH42" s="20">
        <v>0</v>
      </c>
      <c r="FI42" s="20">
        <v>0</v>
      </c>
      <c r="FJ42" s="20">
        <v>0</v>
      </c>
      <c r="FK42" s="20">
        <v>0</v>
      </c>
      <c r="FL42" s="20">
        <v>0</v>
      </c>
      <c r="FN42" s="18">
        <v>37</v>
      </c>
      <c r="FO42" s="19" t="str">
        <f t="shared" si="58"/>
        <v>久米島町</v>
      </c>
      <c r="FP42" s="20">
        <v>0</v>
      </c>
      <c r="FQ42" s="20">
        <v>5550</v>
      </c>
      <c r="FR42" s="20">
        <v>5058</v>
      </c>
      <c r="FS42" s="20">
        <v>238</v>
      </c>
      <c r="FT42" s="20">
        <v>225</v>
      </c>
      <c r="FU42" s="20">
        <v>238</v>
      </c>
      <c r="FV42" s="20">
        <v>225</v>
      </c>
      <c r="FW42" s="20">
        <v>0</v>
      </c>
      <c r="FX42" s="20">
        <v>3</v>
      </c>
      <c r="FY42" s="20">
        <v>2</v>
      </c>
      <c r="GA42" s="18">
        <v>37</v>
      </c>
      <c r="GB42" s="19" t="str">
        <f t="shared" si="59"/>
        <v>久米島町</v>
      </c>
      <c r="GC42" s="20">
        <v>6919142</v>
      </c>
      <c r="GD42" s="20">
        <v>1116569</v>
      </c>
      <c r="GE42" s="20">
        <v>726702</v>
      </c>
      <c r="GF42" s="20">
        <v>8443</v>
      </c>
      <c r="GG42" s="20">
        <v>5736</v>
      </c>
      <c r="GH42" s="20">
        <v>8439</v>
      </c>
      <c r="GI42" s="20">
        <v>5732</v>
      </c>
      <c r="GJ42" s="20">
        <v>1260</v>
      </c>
      <c r="GK42" s="20">
        <v>1446</v>
      </c>
      <c r="GL42" s="20">
        <v>726</v>
      </c>
      <c r="GN42" s="18">
        <v>37</v>
      </c>
      <c r="GO42" s="19" t="str">
        <f t="shared" si="60"/>
        <v>久米島町</v>
      </c>
      <c r="GP42" s="20">
        <v>0</v>
      </c>
      <c r="GQ42" s="20">
        <v>0</v>
      </c>
      <c r="GR42" s="20">
        <v>0</v>
      </c>
      <c r="GS42" s="20">
        <v>0</v>
      </c>
      <c r="GT42" s="20">
        <v>0</v>
      </c>
      <c r="GU42" s="20">
        <v>0</v>
      </c>
      <c r="GV42" s="20">
        <v>0</v>
      </c>
      <c r="GW42" s="20">
        <v>0</v>
      </c>
      <c r="GX42" s="20">
        <v>0</v>
      </c>
      <c r="GY42" s="20">
        <v>0</v>
      </c>
      <c r="HA42" s="18">
        <v>37</v>
      </c>
      <c r="HB42" s="19" t="str">
        <f t="shared" si="61"/>
        <v>久米島町</v>
      </c>
      <c r="HC42" s="20">
        <v>0</v>
      </c>
      <c r="HD42" s="20">
        <v>0</v>
      </c>
      <c r="HE42" s="20">
        <v>0</v>
      </c>
      <c r="HF42" s="20">
        <v>0</v>
      </c>
      <c r="HG42" s="20">
        <v>0</v>
      </c>
      <c r="HH42" s="20">
        <v>0</v>
      </c>
      <c r="HI42" s="20">
        <v>0</v>
      </c>
      <c r="HJ42" s="20">
        <v>0</v>
      </c>
      <c r="HK42" s="20">
        <v>0</v>
      </c>
      <c r="HL42" s="20">
        <v>0</v>
      </c>
      <c r="HN42" s="18">
        <v>37</v>
      </c>
      <c r="HO42" s="19" t="str">
        <f t="shared" si="62"/>
        <v>久米島町</v>
      </c>
      <c r="HP42" s="20">
        <v>0</v>
      </c>
      <c r="HQ42" s="20">
        <v>0</v>
      </c>
      <c r="HR42" s="20">
        <v>0</v>
      </c>
      <c r="HS42" s="20">
        <v>0</v>
      </c>
      <c r="HT42" s="20">
        <v>0</v>
      </c>
      <c r="HU42" s="20">
        <v>0</v>
      </c>
      <c r="HV42" s="20">
        <v>0</v>
      </c>
      <c r="HW42" s="20">
        <v>0</v>
      </c>
      <c r="HX42" s="20">
        <v>0</v>
      </c>
      <c r="HY42" s="20">
        <v>0</v>
      </c>
      <c r="IA42" s="18">
        <v>37</v>
      </c>
      <c r="IB42" s="19" t="str">
        <f t="shared" si="63"/>
        <v>久米島町</v>
      </c>
      <c r="IC42" s="20">
        <v>0</v>
      </c>
      <c r="ID42" s="20">
        <v>0</v>
      </c>
      <c r="IE42" s="20">
        <v>0</v>
      </c>
      <c r="IF42" s="20">
        <v>0</v>
      </c>
      <c r="IG42" s="20">
        <v>0</v>
      </c>
      <c r="IH42" s="20">
        <v>0</v>
      </c>
      <c r="II42" s="20">
        <v>0</v>
      </c>
      <c r="IJ42" s="20">
        <v>0</v>
      </c>
      <c r="IK42" s="20">
        <v>0</v>
      </c>
      <c r="IL42" s="20">
        <v>0</v>
      </c>
      <c r="IN42" s="17">
        <f t="shared" si="0"/>
        <v>25021432</v>
      </c>
      <c r="IO42" s="7">
        <f t="shared" si="1"/>
        <v>25671734</v>
      </c>
      <c r="IP42" s="7">
        <f t="shared" si="2"/>
        <v>19631495</v>
      </c>
      <c r="IQ42" s="7">
        <f t="shared" si="3"/>
        <v>13722320</v>
      </c>
      <c r="IR42" s="7">
        <f t="shared" si="4"/>
        <v>13439628</v>
      </c>
      <c r="IS42" s="7">
        <f t="shared" si="5"/>
        <v>4879192</v>
      </c>
      <c r="IT42" s="7">
        <f t="shared" si="6"/>
        <v>3575</v>
      </c>
      <c r="IU42" s="7">
        <f t="shared" si="7"/>
        <v>37068</v>
      </c>
      <c r="IV42" s="7">
        <f t="shared" si="8"/>
        <v>25890</v>
      </c>
    </row>
    <row r="43" spans="1:256" s="7" customFormat="1" ht="15" customHeight="1">
      <c r="A43" s="18">
        <v>38</v>
      </c>
      <c r="B43" s="19" t="s">
        <v>91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16"/>
      <c r="N43" s="18">
        <v>38</v>
      </c>
      <c r="O43" s="19" t="str">
        <f t="shared" si="46"/>
        <v>八重瀬町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30"/>
      <c r="AA43" s="18">
        <v>38</v>
      </c>
      <c r="AB43" s="19" t="str">
        <f t="shared" si="47"/>
        <v>八重瀬町</v>
      </c>
      <c r="AC43" s="20">
        <v>233222</v>
      </c>
      <c r="AD43" s="20">
        <v>12179860</v>
      </c>
      <c r="AE43" s="20">
        <v>9031008</v>
      </c>
      <c r="AF43" s="20">
        <v>691831</v>
      </c>
      <c r="AG43" s="20">
        <v>517654</v>
      </c>
      <c r="AH43" s="20">
        <v>677561</v>
      </c>
      <c r="AI43" s="20">
        <v>504571</v>
      </c>
      <c r="AJ43" s="20">
        <v>1049</v>
      </c>
      <c r="AK43" s="20">
        <v>12386</v>
      </c>
      <c r="AL43" s="20">
        <v>8870</v>
      </c>
      <c r="AM43" s="50"/>
      <c r="AN43" s="18">
        <v>38</v>
      </c>
      <c r="AO43" s="19" t="str">
        <f t="shared" si="48"/>
        <v>八重瀬町</v>
      </c>
      <c r="AP43" s="20">
        <v>42278</v>
      </c>
      <c r="AQ43" s="20">
        <v>171708</v>
      </c>
      <c r="AR43" s="20">
        <v>143755</v>
      </c>
      <c r="AS43" s="20">
        <v>287240</v>
      </c>
      <c r="AT43" s="20">
        <v>243610</v>
      </c>
      <c r="AU43" s="20">
        <v>93419</v>
      </c>
      <c r="AV43" s="20">
        <v>79311</v>
      </c>
      <c r="AW43" s="20">
        <v>139</v>
      </c>
      <c r="AX43" s="20">
        <v>440</v>
      </c>
      <c r="AY43" s="20">
        <v>315</v>
      </c>
      <c r="AZ43" s="30"/>
      <c r="BA43" s="18">
        <v>38</v>
      </c>
      <c r="BB43" s="19" t="str">
        <f t="shared" si="49"/>
        <v>八重瀬町</v>
      </c>
      <c r="BC43" s="20"/>
      <c r="BD43" s="20">
        <v>1640293</v>
      </c>
      <c r="BE43" s="20">
        <v>1632987</v>
      </c>
      <c r="BF43" s="20">
        <v>35997613</v>
      </c>
      <c r="BG43" s="20">
        <v>35880689</v>
      </c>
      <c r="BH43" s="20">
        <v>5828796</v>
      </c>
      <c r="BI43" s="20">
        <v>5809496</v>
      </c>
      <c r="BJ43" s="20"/>
      <c r="BK43" s="20">
        <v>8308</v>
      </c>
      <c r="BL43" s="20">
        <v>8166</v>
      </c>
      <c r="BM43" s="30"/>
      <c r="BN43" s="18">
        <v>38</v>
      </c>
      <c r="BO43" s="19" t="str">
        <f t="shared" si="50"/>
        <v>八重瀬町</v>
      </c>
      <c r="BP43" s="20"/>
      <c r="BQ43" s="20">
        <v>1213947</v>
      </c>
      <c r="BR43" s="20">
        <v>1213766</v>
      </c>
      <c r="BS43" s="20">
        <v>22573216</v>
      </c>
      <c r="BT43" s="20">
        <v>22569869</v>
      </c>
      <c r="BU43" s="20">
        <v>7418848</v>
      </c>
      <c r="BV43" s="20">
        <v>7417736</v>
      </c>
      <c r="BW43" s="20"/>
      <c r="BX43" s="20">
        <v>5890</v>
      </c>
      <c r="BY43" s="20">
        <v>5878</v>
      </c>
      <c r="BZ43" s="30"/>
      <c r="CA43" s="18">
        <v>38</v>
      </c>
      <c r="CB43" s="19" t="str">
        <f t="shared" si="51"/>
        <v>八重瀬町</v>
      </c>
      <c r="CC43" s="20"/>
      <c r="CD43" s="20">
        <v>311733</v>
      </c>
      <c r="CE43" s="20">
        <v>311723</v>
      </c>
      <c r="CF43" s="20">
        <v>7695126</v>
      </c>
      <c r="CG43" s="20">
        <v>7694848</v>
      </c>
      <c r="CH43" s="20">
        <v>4933112</v>
      </c>
      <c r="CI43" s="20">
        <v>4932922</v>
      </c>
      <c r="CJ43" s="20"/>
      <c r="CK43" s="20">
        <v>709</v>
      </c>
      <c r="CL43" s="20">
        <v>707</v>
      </c>
      <c r="CM43" s="30"/>
      <c r="CN43" s="18">
        <v>38</v>
      </c>
      <c r="CO43" s="19" t="str">
        <f t="shared" si="52"/>
        <v>八重瀬町</v>
      </c>
      <c r="CP43" s="20">
        <v>271736</v>
      </c>
      <c r="CQ43" s="20">
        <v>3165973</v>
      </c>
      <c r="CR43" s="20">
        <v>3158476</v>
      </c>
      <c r="CS43" s="20">
        <v>66265955</v>
      </c>
      <c r="CT43" s="20">
        <v>66145406</v>
      </c>
      <c r="CU43" s="20">
        <v>18180756</v>
      </c>
      <c r="CV43" s="20">
        <v>18160154</v>
      </c>
      <c r="CW43" s="20">
        <v>624</v>
      </c>
      <c r="CX43" s="20">
        <v>14907</v>
      </c>
      <c r="CY43" s="20">
        <v>14751</v>
      </c>
      <c r="CZ43" s="50"/>
      <c r="DA43" s="18">
        <v>38</v>
      </c>
      <c r="DB43" s="19" t="str">
        <f t="shared" si="53"/>
        <v>八重瀬町</v>
      </c>
      <c r="DC43" s="20">
        <v>0</v>
      </c>
      <c r="DD43" s="20"/>
      <c r="DE43" s="20"/>
      <c r="DF43" s="20"/>
      <c r="DG43" s="20"/>
      <c r="DH43" s="20"/>
      <c r="DI43" s="20"/>
      <c r="DJ43" s="20">
        <v>0</v>
      </c>
      <c r="DK43" s="20"/>
      <c r="DL43" s="20"/>
      <c r="DM43" s="16"/>
      <c r="DN43" s="18">
        <v>38</v>
      </c>
      <c r="DO43" s="19" t="str">
        <f t="shared" si="54"/>
        <v>八重瀬町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  <c r="DV43" s="20">
        <v>0</v>
      </c>
      <c r="DW43" s="20">
        <v>0</v>
      </c>
      <c r="DX43" s="20">
        <v>0</v>
      </c>
      <c r="DY43" s="20">
        <v>0</v>
      </c>
      <c r="DZ43" s="16"/>
      <c r="EA43" s="18">
        <v>38</v>
      </c>
      <c r="EB43" s="19" t="str">
        <f t="shared" si="55"/>
        <v>八重瀬町</v>
      </c>
      <c r="EC43" s="20">
        <v>4548</v>
      </c>
      <c r="ED43" s="20">
        <v>0</v>
      </c>
      <c r="EE43" s="20">
        <v>0</v>
      </c>
      <c r="EF43" s="20">
        <v>0</v>
      </c>
      <c r="EG43" s="20">
        <v>0</v>
      </c>
      <c r="EH43" s="20">
        <v>0</v>
      </c>
      <c r="EI43" s="20">
        <v>0</v>
      </c>
      <c r="EJ43" s="20">
        <v>42</v>
      </c>
      <c r="EK43" s="20">
        <v>0</v>
      </c>
      <c r="EL43" s="20">
        <v>0</v>
      </c>
      <c r="EM43" s="16"/>
      <c r="EN43" s="18">
        <v>38</v>
      </c>
      <c r="EO43" s="19" t="str">
        <f t="shared" si="56"/>
        <v>八重瀬町</v>
      </c>
      <c r="EP43" s="20">
        <v>0</v>
      </c>
      <c r="EQ43" s="20">
        <v>0</v>
      </c>
      <c r="ER43" s="20">
        <v>0</v>
      </c>
      <c r="ES43" s="20">
        <v>0</v>
      </c>
      <c r="ET43" s="20">
        <v>0</v>
      </c>
      <c r="EU43" s="20">
        <v>0</v>
      </c>
      <c r="EV43" s="20">
        <v>0</v>
      </c>
      <c r="EW43" s="20">
        <v>0</v>
      </c>
      <c r="EX43" s="20">
        <v>0</v>
      </c>
      <c r="EY43" s="20">
        <v>0</v>
      </c>
      <c r="FA43" s="18">
        <v>38</v>
      </c>
      <c r="FB43" s="19" t="str">
        <f t="shared" si="57"/>
        <v>八重瀬町</v>
      </c>
      <c r="FC43" s="20">
        <v>0</v>
      </c>
      <c r="FD43" s="20">
        <v>0</v>
      </c>
      <c r="FE43" s="20">
        <v>0</v>
      </c>
      <c r="FF43" s="20">
        <v>0</v>
      </c>
      <c r="FG43" s="20">
        <v>0</v>
      </c>
      <c r="FH43" s="20">
        <v>0</v>
      </c>
      <c r="FI43" s="20">
        <v>0</v>
      </c>
      <c r="FJ43" s="20">
        <v>0</v>
      </c>
      <c r="FK43" s="20">
        <v>0</v>
      </c>
      <c r="FL43" s="20">
        <v>0</v>
      </c>
      <c r="FN43" s="18">
        <v>38</v>
      </c>
      <c r="FO43" s="19" t="str">
        <f t="shared" si="58"/>
        <v>八重瀬町</v>
      </c>
      <c r="FP43" s="20">
        <v>0</v>
      </c>
      <c r="FQ43" s="20">
        <v>0</v>
      </c>
      <c r="FR43" s="20">
        <v>0</v>
      </c>
      <c r="FS43" s="20">
        <v>0</v>
      </c>
      <c r="FT43" s="20">
        <v>0</v>
      </c>
      <c r="FU43" s="20">
        <v>0</v>
      </c>
      <c r="FV43" s="20">
        <v>0</v>
      </c>
      <c r="FW43" s="20">
        <v>0</v>
      </c>
      <c r="FX43" s="20">
        <v>0</v>
      </c>
      <c r="FY43" s="20">
        <v>0</v>
      </c>
      <c r="GA43" s="18">
        <v>38</v>
      </c>
      <c r="GB43" s="19" t="str">
        <f t="shared" si="59"/>
        <v>八重瀬町</v>
      </c>
      <c r="GC43" s="20">
        <v>288699</v>
      </c>
      <c r="GD43" s="20">
        <v>2340733</v>
      </c>
      <c r="GE43" s="20">
        <v>1503133</v>
      </c>
      <c r="GF43" s="20">
        <v>46519</v>
      </c>
      <c r="GG43" s="20">
        <v>30040</v>
      </c>
      <c r="GH43" s="20">
        <v>46519</v>
      </c>
      <c r="GI43" s="20">
        <v>30040</v>
      </c>
      <c r="GJ43" s="20">
        <v>414</v>
      </c>
      <c r="GK43" s="20">
        <v>3061</v>
      </c>
      <c r="GL43" s="20">
        <v>1912</v>
      </c>
      <c r="GN43" s="18">
        <v>38</v>
      </c>
      <c r="GO43" s="19" t="str">
        <f t="shared" si="60"/>
        <v>八重瀬町</v>
      </c>
      <c r="GP43" s="20">
        <v>1455</v>
      </c>
      <c r="GQ43" s="20">
        <v>1351307</v>
      </c>
      <c r="GR43" s="20">
        <v>1350616</v>
      </c>
      <c r="GS43" s="20">
        <v>1899385</v>
      </c>
      <c r="GT43" s="20">
        <v>1898408</v>
      </c>
      <c r="GU43" s="20">
        <v>1898730</v>
      </c>
      <c r="GV43" s="20">
        <v>1897753</v>
      </c>
      <c r="GW43" s="20">
        <v>10</v>
      </c>
      <c r="GX43" s="20">
        <v>719</v>
      </c>
      <c r="GY43" s="20">
        <v>701</v>
      </c>
      <c r="HA43" s="18">
        <v>38</v>
      </c>
      <c r="HB43" s="19" t="str">
        <f t="shared" si="61"/>
        <v>八重瀬町</v>
      </c>
      <c r="HC43" s="20">
        <v>0</v>
      </c>
      <c r="HD43" s="20">
        <v>0</v>
      </c>
      <c r="HE43" s="20">
        <v>0</v>
      </c>
      <c r="HF43" s="20">
        <v>0</v>
      </c>
      <c r="HG43" s="20">
        <v>0</v>
      </c>
      <c r="HH43" s="20">
        <v>0</v>
      </c>
      <c r="HI43" s="20">
        <v>0</v>
      </c>
      <c r="HJ43" s="20">
        <v>0</v>
      </c>
      <c r="HK43" s="20">
        <v>0</v>
      </c>
      <c r="HL43" s="20">
        <v>0</v>
      </c>
      <c r="HN43" s="18">
        <v>38</v>
      </c>
      <c r="HO43" s="19" t="str">
        <f t="shared" si="62"/>
        <v>八重瀬町</v>
      </c>
      <c r="HP43" s="20">
        <v>0</v>
      </c>
      <c r="HQ43" s="20">
        <v>0</v>
      </c>
      <c r="HR43" s="20">
        <v>0</v>
      </c>
      <c r="HS43" s="20">
        <v>0</v>
      </c>
      <c r="HT43" s="20">
        <v>0</v>
      </c>
      <c r="HU43" s="20">
        <v>0</v>
      </c>
      <c r="HV43" s="20">
        <v>0</v>
      </c>
      <c r="HW43" s="20">
        <v>0</v>
      </c>
      <c r="HX43" s="20">
        <v>0</v>
      </c>
      <c r="HY43" s="20">
        <v>0</v>
      </c>
      <c r="IA43" s="18">
        <v>38</v>
      </c>
      <c r="IB43" s="19" t="str">
        <f t="shared" si="63"/>
        <v>八重瀬町</v>
      </c>
      <c r="IC43" s="20">
        <v>0</v>
      </c>
      <c r="ID43" s="20">
        <v>0</v>
      </c>
      <c r="IE43" s="20">
        <v>0</v>
      </c>
      <c r="IF43" s="20">
        <v>0</v>
      </c>
      <c r="IG43" s="20">
        <v>0</v>
      </c>
      <c r="IH43" s="20">
        <v>0</v>
      </c>
      <c r="II43" s="20">
        <v>0</v>
      </c>
      <c r="IJ43" s="20">
        <v>0</v>
      </c>
      <c r="IK43" s="20">
        <v>0</v>
      </c>
      <c r="IL43" s="20">
        <v>0</v>
      </c>
      <c r="IN43" s="17">
        <f t="shared" si="0"/>
        <v>841938</v>
      </c>
      <c r="IO43" s="7">
        <f t="shared" si="1"/>
        <v>19209581</v>
      </c>
      <c r="IP43" s="7">
        <f t="shared" si="2"/>
        <v>15186988</v>
      </c>
      <c r="IQ43" s="7">
        <f t="shared" si="3"/>
        <v>69190930</v>
      </c>
      <c r="IR43" s="7">
        <f t="shared" si="4"/>
        <v>68835118</v>
      </c>
      <c r="IS43" s="7">
        <f t="shared" si="5"/>
        <v>20671829</v>
      </c>
      <c r="IT43" s="7">
        <f t="shared" si="6"/>
        <v>2278</v>
      </c>
      <c r="IU43" s="7">
        <f t="shared" si="7"/>
        <v>31513</v>
      </c>
      <c r="IV43" s="7">
        <f t="shared" si="8"/>
        <v>26549</v>
      </c>
    </row>
    <row r="44" spans="1:256" s="7" customFormat="1" ht="15" customHeight="1">
      <c r="A44" s="18">
        <v>39</v>
      </c>
      <c r="B44" s="19" t="s">
        <v>92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16"/>
      <c r="N44" s="18">
        <v>39</v>
      </c>
      <c r="O44" s="19" t="str">
        <f t="shared" si="46"/>
        <v>多良間村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30"/>
      <c r="AA44" s="18">
        <v>39</v>
      </c>
      <c r="AB44" s="19" t="str">
        <f t="shared" si="47"/>
        <v>多良間村</v>
      </c>
      <c r="AC44" s="20">
        <v>117954</v>
      </c>
      <c r="AD44" s="20">
        <v>10440028</v>
      </c>
      <c r="AE44" s="20">
        <v>9632154</v>
      </c>
      <c r="AF44" s="20">
        <v>334408</v>
      </c>
      <c r="AG44" s="20">
        <v>308370</v>
      </c>
      <c r="AH44" s="20">
        <v>334383</v>
      </c>
      <c r="AI44" s="20">
        <v>308345</v>
      </c>
      <c r="AJ44" s="20">
        <v>154</v>
      </c>
      <c r="AK44" s="20">
        <v>4264</v>
      </c>
      <c r="AL44" s="20">
        <v>3789</v>
      </c>
      <c r="AM44" s="50"/>
      <c r="AN44" s="18">
        <v>39</v>
      </c>
      <c r="AO44" s="19" t="str">
        <f t="shared" si="48"/>
        <v>多良間村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30"/>
      <c r="BA44" s="18">
        <v>39</v>
      </c>
      <c r="BB44" s="19" t="str">
        <f t="shared" si="49"/>
        <v>多良間村</v>
      </c>
      <c r="BC44" s="20"/>
      <c r="BD44" s="20">
        <v>83257</v>
      </c>
      <c r="BE44" s="20">
        <v>79159</v>
      </c>
      <c r="BF44" s="20">
        <v>371169</v>
      </c>
      <c r="BG44" s="20">
        <v>353751</v>
      </c>
      <c r="BH44" s="20">
        <v>60856</v>
      </c>
      <c r="BI44" s="20">
        <v>58089</v>
      </c>
      <c r="BJ44" s="20"/>
      <c r="BK44" s="20">
        <v>438</v>
      </c>
      <c r="BL44" s="20">
        <v>415</v>
      </c>
      <c r="BM44" s="30"/>
      <c r="BN44" s="18">
        <v>39</v>
      </c>
      <c r="BO44" s="19" t="str">
        <f t="shared" si="50"/>
        <v>多良間村</v>
      </c>
      <c r="BP44" s="20"/>
      <c r="BQ44" s="20">
        <v>131583</v>
      </c>
      <c r="BR44" s="20">
        <v>130208</v>
      </c>
      <c r="BS44" s="20">
        <v>584983</v>
      </c>
      <c r="BT44" s="20">
        <v>579127</v>
      </c>
      <c r="BU44" s="20">
        <v>190809</v>
      </c>
      <c r="BV44" s="20">
        <v>188925</v>
      </c>
      <c r="BW44" s="20"/>
      <c r="BX44" s="20">
        <v>510</v>
      </c>
      <c r="BY44" s="20">
        <v>488</v>
      </c>
      <c r="BZ44" s="30"/>
      <c r="CA44" s="18">
        <v>39</v>
      </c>
      <c r="CB44" s="19" t="str">
        <f t="shared" si="51"/>
        <v>多良間村</v>
      </c>
      <c r="CC44" s="20"/>
      <c r="CD44" s="20">
        <v>68837</v>
      </c>
      <c r="CE44" s="20">
        <v>68458</v>
      </c>
      <c r="CF44" s="20">
        <v>246659</v>
      </c>
      <c r="CG44" s="20">
        <v>246359</v>
      </c>
      <c r="CH44" s="20">
        <v>155608</v>
      </c>
      <c r="CI44" s="20">
        <v>155437</v>
      </c>
      <c r="CJ44" s="20"/>
      <c r="CK44" s="20">
        <v>106</v>
      </c>
      <c r="CL44" s="20">
        <v>105</v>
      </c>
      <c r="CM44" s="30"/>
      <c r="CN44" s="18">
        <v>39</v>
      </c>
      <c r="CO44" s="19" t="str">
        <f t="shared" si="52"/>
        <v>多良間村</v>
      </c>
      <c r="CP44" s="20">
        <v>43801</v>
      </c>
      <c r="CQ44" s="20">
        <v>283677</v>
      </c>
      <c r="CR44" s="20">
        <v>277825</v>
      </c>
      <c r="CS44" s="20">
        <v>1202811</v>
      </c>
      <c r="CT44" s="20">
        <v>1179237</v>
      </c>
      <c r="CU44" s="20">
        <v>407273</v>
      </c>
      <c r="CV44" s="20">
        <v>402451</v>
      </c>
      <c r="CW44" s="20">
        <v>41</v>
      </c>
      <c r="CX44" s="20">
        <v>1054</v>
      </c>
      <c r="CY44" s="20">
        <v>1008</v>
      </c>
      <c r="CZ44" s="50"/>
      <c r="DA44" s="18">
        <v>39</v>
      </c>
      <c r="DB44" s="19" t="str">
        <f t="shared" si="53"/>
        <v>多良間村</v>
      </c>
      <c r="DC44" s="20">
        <v>0</v>
      </c>
      <c r="DD44" s="20"/>
      <c r="DE44" s="20"/>
      <c r="DF44" s="20"/>
      <c r="DG44" s="20"/>
      <c r="DH44" s="20"/>
      <c r="DI44" s="20"/>
      <c r="DJ44" s="20">
        <v>0</v>
      </c>
      <c r="DK44" s="20"/>
      <c r="DL44" s="20"/>
      <c r="DM44" s="16"/>
      <c r="DN44" s="18">
        <v>39</v>
      </c>
      <c r="DO44" s="19" t="str">
        <f t="shared" si="54"/>
        <v>多良間村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  <c r="DV44" s="20">
        <v>0</v>
      </c>
      <c r="DW44" s="20">
        <v>0</v>
      </c>
      <c r="DX44" s="20">
        <v>0</v>
      </c>
      <c r="DY44" s="20">
        <v>0</v>
      </c>
      <c r="DZ44" s="16"/>
      <c r="EA44" s="18">
        <v>39</v>
      </c>
      <c r="EB44" s="19" t="str">
        <f t="shared" si="55"/>
        <v>多良間村</v>
      </c>
      <c r="EC44" s="20">
        <v>37719</v>
      </c>
      <c r="ED44" s="20">
        <v>0</v>
      </c>
      <c r="EE44" s="20">
        <v>0</v>
      </c>
      <c r="EF44" s="20">
        <v>0</v>
      </c>
      <c r="EG44" s="20">
        <v>0</v>
      </c>
      <c r="EH44" s="20">
        <v>0</v>
      </c>
      <c r="EI44" s="20">
        <v>0</v>
      </c>
      <c r="EJ44" s="20">
        <v>3</v>
      </c>
      <c r="EK44" s="20">
        <v>0</v>
      </c>
      <c r="EL44" s="20">
        <v>0</v>
      </c>
      <c r="EM44" s="16"/>
      <c r="EN44" s="18">
        <v>39</v>
      </c>
      <c r="EO44" s="19" t="str">
        <f t="shared" si="56"/>
        <v>多良間村</v>
      </c>
      <c r="EP44" s="20">
        <v>192023</v>
      </c>
      <c r="EQ44" s="20">
        <v>0</v>
      </c>
      <c r="ER44" s="20">
        <v>0</v>
      </c>
      <c r="ES44" s="20">
        <v>0</v>
      </c>
      <c r="ET44" s="20">
        <v>0</v>
      </c>
      <c r="EU44" s="20">
        <v>0</v>
      </c>
      <c r="EV44" s="20">
        <v>0</v>
      </c>
      <c r="EW44" s="20">
        <v>21</v>
      </c>
      <c r="EX44" s="20">
        <v>0</v>
      </c>
      <c r="EY44" s="20">
        <v>0</v>
      </c>
      <c r="FA44" s="18">
        <v>39</v>
      </c>
      <c r="FB44" s="19" t="str">
        <f t="shared" si="57"/>
        <v>多良間村</v>
      </c>
      <c r="FC44" s="20">
        <v>0</v>
      </c>
      <c r="FD44" s="20">
        <v>0</v>
      </c>
      <c r="FE44" s="20">
        <v>0</v>
      </c>
      <c r="FF44" s="20">
        <v>0</v>
      </c>
      <c r="FG44" s="20">
        <v>0</v>
      </c>
      <c r="FH44" s="20">
        <v>0</v>
      </c>
      <c r="FI44" s="20">
        <v>0</v>
      </c>
      <c r="FJ44" s="20">
        <v>0</v>
      </c>
      <c r="FK44" s="20">
        <v>0</v>
      </c>
      <c r="FL44" s="20">
        <v>0</v>
      </c>
      <c r="FN44" s="18">
        <v>39</v>
      </c>
      <c r="FO44" s="19" t="str">
        <f t="shared" si="58"/>
        <v>多良間村</v>
      </c>
      <c r="FP44" s="20">
        <v>527083</v>
      </c>
      <c r="FQ44" s="20">
        <v>0</v>
      </c>
      <c r="FR44" s="20">
        <v>0</v>
      </c>
      <c r="FS44" s="20">
        <v>0</v>
      </c>
      <c r="FT44" s="20">
        <v>0</v>
      </c>
      <c r="FU44" s="20">
        <v>0</v>
      </c>
      <c r="FV44" s="20">
        <v>0</v>
      </c>
      <c r="FW44" s="20">
        <v>7</v>
      </c>
      <c r="FX44" s="20">
        <v>0</v>
      </c>
      <c r="FY44" s="20">
        <v>0</v>
      </c>
      <c r="GA44" s="18">
        <v>39</v>
      </c>
      <c r="GB44" s="19" t="str">
        <f t="shared" si="59"/>
        <v>多良間村</v>
      </c>
      <c r="GC44" s="20">
        <v>2336301</v>
      </c>
      <c r="GD44" s="20">
        <v>621246</v>
      </c>
      <c r="GE44" s="20">
        <v>558382</v>
      </c>
      <c r="GF44" s="20">
        <v>4970</v>
      </c>
      <c r="GG44" s="20">
        <v>4467</v>
      </c>
      <c r="GH44" s="20">
        <v>4721</v>
      </c>
      <c r="GI44" s="20">
        <v>4244</v>
      </c>
      <c r="GJ44" s="20">
        <v>76</v>
      </c>
      <c r="GK44" s="20">
        <v>238</v>
      </c>
      <c r="GL44" s="20">
        <v>205</v>
      </c>
      <c r="GN44" s="18">
        <v>39</v>
      </c>
      <c r="GO44" s="19" t="str">
        <f t="shared" si="60"/>
        <v>多良間村</v>
      </c>
      <c r="GP44" s="20">
        <v>0</v>
      </c>
      <c r="GQ44" s="20">
        <v>0</v>
      </c>
      <c r="GR44" s="20">
        <v>0</v>
      </c>
      <c r="GS44" s="20">
        <v>0</v>
      </c>
      <c r="GT44" s="20">
        <v>0</v>
      </c>
      <c r="GU44" s="20">
        <v>0</v>
      </c>
      <c r="GV44" s="20">
        <v>0</v>
      </c>
      <c r="GW44" s="20">
        <v>0</v>
      </c>
      <c r="GX44" s="20">
        <v>0</v>
      </c>
      <c r="GY44" s="20">
        <v>0</v>
      </c>
      <c r="HA44" s="18">
        <v>39</v>
      </c>
      <c r="HB44" s="19" t="str">
        <f t="shared" si="61"/>
        <v>多良間村</v>
      </c>
      <c r="HC44" s="20">
        <v>0</v>
      </c>
      <c r="HD44" s="20">
        <v>0</v>
      </c>
      <c r="HE44" s="20">
        <v>0</v>
      </c>
      <c r="HF44" s="20">
        <v>0</v>
      </c>
      <c r="HG44" s="20">
        <v>0</v>
      </c>
      <c r="HH44" s="20">
        <v>0</v>
      </c>
      <c r="HI44" s="20">
        <v>0</v>
      </c>
      <c r="HJ44" s="20">
        <v>0</v>
      </c>
      <c r="HK44" s="20">
        <v>0</v>
      </c>
      <c r="HL44" s="20">
        <v>0</v>
      </c>
      <c r="HN44" s="18">
        <v>39</v>
      </c>
      <c r="HO44" s="19" t="str">
        <f t="shared" si="62"/>
        <v>多良間村</v>
      </c>
      <c r="HP44" s="20">
        <v>0</v>
      </c>
      <c r="HQ44" s="20">
        <v>0</v>
      </c>
      <c r="HR44" s="20">
        <v>0</v>
      </c>
      <c r="HS44" s="20">
        <v>0</v>
      </c>
      <c r="HT44" s="20">
        <v>0</v>
      </c>
      <c r="HU44" s="20">
        <v>0</v>
      </c>
      <c r="HV44" s="20">
        <v>0</v>
      </c>
      <c r="HW44" s="20">
        <v>0</v>
      </c>
      <c r="HX44" s="20">
        <v>0</v>
      </c>
      <c r="HY44" s="20">
        <v>0</v>
      </c>
      <c r="IA44" s="18">
        <v>39</v>
      </c>
      <c r="IB44" s="19" t="str">
        <f t="shared" si="63"/>
        <v>多良間村</v>
      </c>
      <c r="IC44" s="20">
        <v>0</v>
      </c>
      <c r="ID44" s="20">
        <v>0</v>
      </c>
      <c r="IE44" s="20">
        <v>0</v>
      </c>
      <c r="IF44" s="20">
        <v>0</v>
      </c>
      <c r="IG44" s="20">
        <v>0</v>
      </c>
      <c r="IH44" s="20">
        <v>0</v>
      </c>
      <c r="II44" s="20">
        <v>0</v>
      </c>
      <c r="IJ44" s="20">
        <v>0</v>
      </c>
      <c r="IK44" s="20">
        <v>0</v>
      </c>
      <c r="IL44" s="20">
        <v>0</v>
      </c>
      <c r="IN44" s="17">
        <f t="shared" si="0"/>
        <v>3254881</v>
      </c>
      <c r="IO44" s="7">
        <f t="shared" si="1"/>
        <v>11344951</v>
      </c>
      <c r="IP44" s="7">
        <f t="shared" si="2"/>
        <v>10468361</v>
      </c>
      <c r="IQ44" s="7">
        <f t="shared" si="3"/>
        <v>1542189</v>
      </c>
      <c r="IR44" s="7">
        <f t="shared" si="4"/>
        <v>1492074</v>
      </c>
      <c r="IS44" s="7">
        <f t="shared" si="5"/>
        <v>715040</v>
      </c>
      <c r="IT44" s="7">
        <f t="shared" si="6"/>
        <v>302</v>
      </c>
      <c r="IU44" s="7">
        <f t="shared" si="7"/>
        <v>5556</v>
      </c>
      <c r="IV44" s="7">
        <f t="shared" si="8"/>
        <v>5002</v>
      </c>
    </row>
    <row r="45" spans="1:256" s="7" customFormat="1" ht="15" customHeight="1">
      <c r="A45" s="18">
        <v>40</v>
      </c>
      <c r="B45" s="19" t="s">
        <v>93</v>
      </c>
      <c r="C45" s="20">
        <v>101048</v>
      </c>
      <c r="D45" s="20">
        <v>1271717</v>
      </c>
      <c r="E45" s="20">
        <v>1052906</v>
      </c>
      <c r="F45" s="20">
        <v>35933</v>
      </c>
      <c r="G45" s="20">
        <v>29774</v>
      </c>
      <c r="H45" s="20">
        <v>35933</v>
      </c>
      <c r="I45" s="20">
        <v>29774</v>
      </c>
      <c r="J45" s="20">
        <v>123</v>
      </c>
      <c r="K45" s="20">
        <v>1110</v>
      </c>
      <c r="L45" s="20">
        <v>890</v>
      </c>
      <c r="M45" s="16"/>
      <c r="N45" s="18">
        <v>40</v>
      </c>
      <c r="O45" s="19" t="str">
        <f t="shared" si="46"/>
        <v>竹 富 町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30"/>
      <c r="AA45" s="18">
        <v>40</v>
      </c>
      <c r="AB45" s="19" t="str">
        <f t="shared" si="47"/>
        <v>竹 富 町</v>
      </c>
      <c r="AC45" s="20">
        <v>269360</v>
      </c>
      <c r="AD45" s="20">
        <v>16651678</v>
      </c>
      <c r="AE45" s="20">
        <v>15399521</v>
      </c>
      <c r="AF45" s="20">
        <v>550788</v>
      </c>
      <c r="AG45" s="20">
        <v>509913</v>
      </c>
      <c r="AH45" s="20">
        <v>550788</v>
      </c>
      <c r="AI45" s="20">
        <v>509913</v>
      </c>
      <c r="AJ45" s="20">
        <v>418</v>
      </c>
      <c r="AK45" s="20">
        <v>7147</v>
      </c>
      <c r="AL45" s="20">
        <v>6172</v>
      </c>
      <c r="AM45" s="50"/>
      <c r="AN45" s="18">
        <v>40</v>
      </c>
      <c r="AO45" s="19" t="str">
        <f t="shared" si="48"/>
        <v>竹 富 町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0</v>
      </c>
      <c r="AY45" s="20">
        <v>0</v>
      </c>
      <c r="AZ45" s="30"/>
      <c r="BA45" s="18">
        <v>40</v>
      </c>
      <c r="BB45" s="19" t="str">
        <f t="shared" si="49"/>
        <v>竹 富 町</v>
      </c>
      <c r="BC45" s="20"/>
      <c r="BD45" s="20">
        <v>314334</v>
      </c>
      <c r="BE45" s="20">
        <v>276584</v>
      </c>
      <c r="BF45" s="20">
        <v>1119374</v>
      </c>
      <c r="BG45" s="20">
        <v>1019397</v>
      </c>
      <c r="BH45" s="20">
        <v>170422</v>
      </c>
      <c r="BI45" s="20">
        <v>155094</v>
      </c>
      <c r="BJ45" s="20"/>
      <c r="BK45" s="20">
        <v>1618</v>
      </c>
      <c r="BL45" s="20">
        <v>1410</v>
      </c>
      <c r="BM45" s="30"/>
      <c r="BN45" s="18">
        <v>40</v>
      </c>
      <c r="BO45" s="19" t="str">
        <f t="shared" si="50"/>
        <v>竹 富 町</v>
      </c>
      <c r="BP45" s="20"/>
      <c r="BQ45" s="20">
        <v>648616</v>
      </c>
      <c r="BR45" s="20">
        <v>617559</v>
      </c>
      <c r="BS45" s="20">
        <v>2333331</v>
      </c>
      <c r="BT45" s="20">
        <v>2279573</v>
      </c>
      <c r="BU45" s="20">
        <v>702369</v>
      </c>
      <c r="BV45" s="20">
        <v>685375</v>
      </c>
      <c r="BW45" s="20"/>
      <c r="BX45" s="20">
        <v>1663</v>
      </c>
      <c r="BY45" s="20">
        <v>1462</v>
      </c>
      <c r="BZ45" s="30"/>
      <c r="CA45" s="18">
        <v>40</v>
      </c>
      <c r="CB45" s="19" t="str">
        <f t="shared" si="51"/>
        <v>竹 富 町</v>
      </c>
      <c r="CC45" s="20"/>
      <c r="CD45" s="20">
        <v>614105</v>
      </c>
      <c r="CE45" s="20">
        <v>600293</v>
      </c>
      <c r="CF45" s="20">
        <v>1712281</v>
      </c>
      <c r="CG45" s="20">
        <v>1694849</v>
      </c>
      <c r="CH45" s="20">
        <v>1058359</v>
      </c>
      <c r="CI45" s="20">
        <v>1047660</v>
      </c>
      <c r="CJ45" s="20"/>
      <c r="CK45" s="20">
        <v>1059</v>
      </c>
      <c r="CL45" s="20">
        <v>982</v>
      </c>
      <c r="CM45" s="30"/>
      <c r="CN45" s="18">
        <v>40</v>
      </c>
      <c r="CO45" s="19" t="str">
        <f t="shared" si="52"/>
        <v>竹 富 町</v>
      </c>
      <c r="CP45" s="20">
        <v>213421</v>
      </c>
      <c r="CQ45" s="20">
        <v>1577055</v>
      </c>
      <c r="CR45" s="20">
        <v>1494436</v>
      </c>
      <c r="CS45" s="20">
        <v>5164986</v>
      </c>
      <c r="CT45" s="20">
        <v>4993819</v>
      </c>
      <c r="CU45" s="20">
        <v>1931150</v>
      </c>
      <c r="CV45" s="20">
        <v>1888129</v>
      </c>
      <c r="CW45" s="20">
        <v>293</v>
      </c>
      <c r="CX45" s="20">
        <v>4340</v>
      </c>
      <c r="CY45" s="20">
        <v>3854</v>
      </c>
      <c r="CZ45" s="50"/>
      <c r="DA45" s="18">
        <v>40</v>
      </c>
      <c r="DB45" s="19" t="str">
        <f t="shared" si="53"/>
        <v>竹 富 町</v>
      </c>
      <c r="DC45" s="20">
        <v>0</v>
      </c>
      <c r="DD45" s="20"/>
      <c r="DE45" s="20"/>
      <c r="DF45" s="20"/>
      <c r="DG45" s="20"/>
      <c r="DH45" s="20"/>
      <c r="DI45" s="20"/>
      <c r="DJ45" s="20">
        <v>0</v>
      </c>
      <c r="DK45" s="20"/>
      <c r="DL45" s="20"/>
      <c r="DM45" s="16"/>
      <c r="DN45" s="18">
        <v>40</v>
      </c>
      <c r="DO45" s="19" t="str">
        <f t="shared" si="54"/>
        <v>竹 富 町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  <c r="DV45" s="20">
        <v>0</v>
      </c>
      <c r="DW45" s="20">
        <v>0</v>
      </c>
      <c r="DX45" s="20">
        <v>0</v>
      </c>
      <c r="DY45" s="20">
        <v>0</v>
      </c>
      <c r="DZ45" s="16"/>
      <c r="EA45" s="18">
        <v>40</v>
      </c>
      <c r="EB45" s="19" t="str">
        <f t="shared" si="55"/>
        <v>竹 富 町</v>
      </c>
      <c r="EC45" s="20">
        <v>34363</v>
      </c>
      <c r="ED45" s="20">
        <v>47757</v>
      </c>
      <c r="EE45" s="20">
        <v>43610</v>
      </c>
      <c r="EF45" s="20">
        <v>548</v>
      </c>
      <c r="EG45" s="20">
        <v>488</v>
      </c>
      <c r="EH45" s="20">
        <v>548</v>
      </c>
      <c r="EI45" s="20">
        <v>488</v>
      </c>
      <c r="EJ45" s="20">
        <v>17</v>
      </c>
      <c r="EK45" s="20">
        <v>54</v>
      </c>
      <c r="EL45" s="20">
        <v>24</v>
      </c>
      <c r="EM45" s="16"/>
      <c r="EN45" s="18">
        <v>40</v>
      </c>
      <c r="EO45" s="19" t="str">
        <f t="shared" si="56"/>
        <v>竹 富 町</v>
      </c>
      <c r="EP45" s="20">
        <v>246376804</v>
      </c>
      <c r="EQ45" s="20">
        <v>0</v>
      </c>
      <c r="ER45" s="20">
        <v>0</v>
      </c>
      <c r="ES45" s="20">
        <v>0</v>
      </c>
      <c r="ET45" s="20">
        <v>0</v>
      </c>
      <c r="EU45" s="20">
        <v>0</v>
      </c>
      <c r="EV45" s="20">
        <v>0</v>
      </c>
      <c r="EW45" s="20">
        <v>116</v>
      </c>
      <c r="EX45" s="20">
        <v>0</v>
      </c>
      <c r="EY45" s="20">
        <v>0</v>
      </c>
      <c r="FA45" s="18">
        <v>40</v>
      </c>
      <c r="FB45" s="19" t="str">
        <f t="shared" si="57"/>
        <v>竹 富 町</v>
      </c>
      <c r="FC45" s="20">
        <v>0</v>
      </c>
      <c r="FD45" s="20">
        <v>0</v>
      </c>
      <c r="FE45" s="20">
        <v>0</v>
      </c>
      <c r="FF45" s="20">
        <v>0</v>
      </c>
      <c r="FG45" s="20">
        <v>0</v>
      </c>
      <c r="FH45" s="20">
        <v>0</v>
      </c>
      <c r="FI45" s="20">
        <v>0</v>
      </c>
      <c r="FJ45" s="20">
        <v>0</v>
      </c>
      <c r="FK45" s="20">
        <v>0</v>
      </c>
      <c r="FL45" s="20">
        <v>0</v>
      </c>
      <c r="FN45" s="18">
        <v>40</v>
      </c>
      <c r="FO45" s="19" t="str">
        <f t="shared" si="58"/>
        <v>竹 富 町</v>
      </c>
      <c r="FP45" s="20">
        <v>5417623</v>
      </c>
      <c r="FQ45" s="20">
        <v>11745535</v>
      </c>
      <c r="FR45" s="20">
        <v>10286863</v>
      </c>
      <c r="FS45" s="20">
        <v>156793</v>
      </c>
      <c r="FT45" s="20">
        <v>137336</v>
      </c>
      <c r="FU45" s="20">
        <v>156793</v>
      </c>
      <c r="FV45" s="20">
        <v>137336</v>
      </c>
      <c r="FW45" s="20">
        <v>593</v>
      </c>
      <c r="FX45" s="20">
        <v>3810</v>
      </c>
      <c r="FY45" s="20">
        <v>2940</v>
      </c>
      <c r="GA45" s="18">
        <v>40</v>
      </c>
      <c r="GB45" s="19" t="str">
        <f t="shared" si="59"/>
        <v>竹 富 町</v>
      </c>
      <c r="GC45" s="20">
        <v>14982368</v>
      </c>
      <c r="GD45" s="20">
        <v>20234173</v>
      </c>
      <c r="GE45" s="20">
        <v>16260692</v>
      </c>
      <c r="GF45" s="20">
        <v>225727</v>
      </c>
      <c r="GG45" s="20">
        <v>181437</v>
      </c>
      <c r="GH45" s="20">
        <v>225727</v>
      </c>
      <c r="GI45" s="20">
        <v>181437</v>
      </c>
      <c r="GJ45" s="20">
        <v>1224</v>
      </c>
      <c r="GK45" s="20">
        <v>9827</v>
      </c>
      <c r="GL45" s="20">
        <v>6140</v>
      </c>
      <c r="GN45" s="18">
        <v>40</v>
      </c>
      <c r="GO45" s="19" t="str">
        <f t="shared" si="60"/>
        <v>竹 富 町</v>
      </c>
      <c r="GP45" s="20">
        <v>58</v>
      </c>
      <c r="GQ45" s="20">
        <v>1086353</v>
      </c>
      <c r="GR45" s="20">
        <v>1086353</v>
      </c>
      <c r="GS45" s="20">
        <v>1096017</v>
      </c>
      <c r="GT45" s="20">
        <v>1096017</v>
      </c>
      <c r="GU45" s="20">
        <v>1096017</v>
      </c>
      <c r="GV45" s="20">
        <v>1096017</v>
      </c>
      <c r="GW45" s="20">
        <v>9</v>
      </c>
      <c r="GX45" s="20">
        <v>92</v>
      </c>
      <c r="GY45" s="20">
        <v>92</v>
      </c>
      <c r="HA45" s="18">
        <v>40</v>
      </c>
      <c r="HB45" s="19" t="str">
        <f t="shared" si="61"/>
        <v>竹 富 町</v>
      </c>
      <c r="HC45" s="20">
        <v>0</v>
      </c>
      <c r="HD45" s="20">
        <v>0</v>
      </c>
      <c r="HE45" s="20">
        <v>0</v>
      </c>
      <c r="HF45" s="20">
        <v>0</v>
      </c>
      <c r="HG45" s="20">
        <v>0</v>
      </c>
      <c r="HH45" s="20">
        <v>0</v>
      </c>
      <c r="HI45" s="20">
        <v>0</v>
      </c>
      <c r="HJ45" s="20">
        <v>0</v>
      </c>
      <c r="HK45" s="20">
        <v>0</v>
      </c>
      <c r="HL45" s="20">
        <v>0</v>
      </c>
      <c r="HN45" s="18">
        <v>40</v>
      </c>
      <c r="HO45" s="19" t="str">
        <f t="shared" si="62"/>
        <v>竹 富 町</v>
      </c>
      <c r="HP45" s="20">
        <v>0</v>
      </c>
      <c r="HQ45" s="20">
        <v>0</v>
      </c>
      <c r="HR45" s="20">
        <v>0</v>
      </c>
      <c r="HS45" s="20">
        <v>0</v>
      </c>
      <c r="HT45" s="20">
        <v>0</v>
      </c>
      <c r="HU45" s="20">
        <v>0</v>
      </c>
      <c r="HV45" s="20">
        <v>0</v>
      </c>
      <c r="HW45" s="20">
        <v>0</v>
      </c>
      <c r="HX45" s="20">
        <v>0</v>
      </c>
      <c r="HY45" s="20">
        <v>0</v>
      </c>
      <c r="IA45" s="18">
        <v>40</v>
      </c>
      <c r="IB45" s="19" t="str">
        <f t="shared" si="63"/>
        <v>竹 富 町</v>
      </c>
      <c r="IC45" s="20">
        <v>0</v>
      </c>
      <c r="ID45" s="20">
        <v>0</v>
      </c>
      <c r="IE45" s="20">
        <v>0</v>
      </c>
      <c r="IF45" s="20">
        <v>0</v>
      </c>
      <c r="IG45" s="20">
        <v>0</v>
      </c>
      <c r="IH45" s="20">
        <v>0</v>
      </c>
      <c r="II45" s="20">
        <v>0</v>
      </c>
      <c r="IJ45" s="20">
        <v>0</v>
      </c>
      <c r="IK45" s="20">
        <v>0</v>
      </c>
      <c r="IL45" s="20">
        <v>0</v>
      </c>
      <c r="IN45" s="17">
        <f t="shared" si="0"/>
        <v>267395045</v>
      </c>
      <c r="IO45" s="7">
        <f t="shared" si="1"/>
        <v>52614268</v>
      </c>
      <c r="IP45" s="7">
        <f t="shared" si="2"/>
        <v>45624381</v>
      </c>
      <c r="IQ45" s="7">
        <f t="shared" si="3"/>
        <v>7230792</v>
      </c>
      <c r="IR45" s="7">
        <f t="shared" si="4"/>
        <v>6948784</v>
      </c>
      <c r="IS45" s="7">
        <f t="shared" si="5"/>
        <v>3843094</v>
      </c>
      <c r="IT45" s="7">
        <f t="shared" si="6"/>
        <v>2793</v>
      </c>
      <c r="IU45" s="7">
        <f t="shared" si="7"/>
        <v>26380</v>
      </c>
      <c r="IV45" s="7">
        <f t="shared" si="8"/>
        <v>20112</v>
      </c>
    </row>
    <row r="46" spans="1:256" s="7" customFormat="1" ht="15" customHeight="1">
      <c r="A46" s="22">
        <v>41</v>
      </c>
      <c r="B46" s="23" t="s">
        <v>94</v>
      </c>
      <c r="C46" s="24">
        <v>3123</v>
      </c>
      <c r="D46" s="24">
        <v>1025808</v>
      </c>
      <c r="E46" s="24">
        <v>781807</v>
      </c>
      <c r="F46" s="24">
        <v>31828</v>
      </c>
      <c r="G46" s="24">
        <v>24245</v>
      </c>
      <c r="H46" s="24">
        <v>31600</v>
      </c>
      <c r="I46" s="24">
        <v>24051</v>
      </c>
      <c r="J46" s="24">
        <v>7</v>
      </c>
      <c r="K46" s="24">
        <v>499</v>
      </c>
      <c r="L46" s="24">
        <v>361</v>
      </c>
      <c r="M46" s="16"/>
      <c r="N46" s="22">
        <v>41</v>
      </c>
      <c r="O46" s="23" t="str">
        <f t="shared" si="46"/>
        <v>与那国町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30"/>
      <c r="AA46" s="22">
        <v>41</v>
      </c>
      <c r="AB46" s="23" t="str">
        <f t="shared" si="47"/>
        <v>与那国町</v>
      </c>
      <c r="AC46" s="24">
        <v>355432</v>
      </c>
      <c r="AD46" s="24">
        <v>5516829</v>
      </c>
      <c r="AE46" s="24">
        <v>4348992</v>
      </c>
      <c r="AF46" s="24">
        <v>162126</v>
      </c>
      <c r="AG46" s="24">
        <v>127816</v>
      </c>
      <c r="AH46" s="24">
        <v>160052</v>
      </c>
      <c r="AI46" s="24">
        <v>126953</v>
      </c>
      <c r="AJ46" s="24">
        <v>150</v>
      </c>
      <c r="AK46" s="24">
        <v>2166</v>
      </c>
      <c r="AL46" s="24">
        <v>1570</v>
      </c>
      <c r="AM46" s="50"/>
      <c r="AN46" s="22">
        <v>41</v>
      </c>
      <c r="AO46" s="23" t="str">
        <f t="shared" si="48"/>
        <v>与那国町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30"/>
      <c r="BA46" s="22">
        <v>41</v>
      </c>
      <c r="BB46" s="23" t="str">
        <f t="shared" si="49"/>
        <v>与那国町</v>
      </c>
      <c r="BC46" s="24"/>
      <c r="BD46" s="24">
        <v>91379</v>
      </c>
      <c r="BE46" s="24">
        <v>80320</v>
      </c>
      <c r="BF46" s="24">
        <v>505553</v>
      </c>
      <c r="BG46" s="24">
        <v>455211</v>
      </c>
      <c r="BH46" s="24">
        <v>81505</v>
      </c>
      <c r="BI46" s="24">
        <v>73365</v>
      </c>
      <c r="BJ46" s="24"/>
      <c r="BK46" s="24">
        <v>488</v>
      </c>
      <c r="BL46" s="24">
        <v>422</v>
      </c>
      <c r="BM46" s="30"/>
      <c r="BN46" s="22">
        <v>41</v>
      </c>
      <c r="BO46" s="23" t="str">
        <f t="shared" si="50"/>
        <v>与那国町</v>
      </c>
      <c r="BP46" s="24"/>
      <c r="BQ46" s="24">
        <v>111248</v>
      </c>
      <c r="BR46" s="24">
        <v>107484</v>
      </c>
      <c r="BS46" s="24">
        <v>617674</v>
      </c>
      <c r="BT46" s="24">
        <v>605037</v>
      </c>
      <c r="BU46" s="24">
        <v>196648</v>
      </c>
      <c r="BV46" s="24">
        <v>192556</v>
      </c>
      <c r="BW46" s="24"/>
      <c r="BX46" s="24">
        <v>454</v>
      </c>
      <c r="BY46" s="24">
        <v>408</v>
      </c>
      <c r="BZ46" s="30"/>
      <c r="CA46" s="22">
        <v>41</v>
      </c>
      <c r="CB46" s="23" t="str">
        <f t="shared" si="51"/>
        <v>与那国町</v>
      </c>
      <c r="CC46" s="24"/>
      <c r="CD46" s="24">
        <v>151672</v>
      </c>
      <c r="CE46" s="24">
        <v>150547</v>
      </c>
      <c r="CF46" s="24">
        <v>777650</v>
      </c>
      <c r="CG46" s="24">
        <v>774093</v>
      </c>
      <c r="CH46" s="24">
        <v>488895</v>
      </c>
      <c r="CI46" s="24">
        <v>486674</v>
      </c>
      <c r="CJ46" s="24"/>
      <c r="CK46" s="24">
        <v>290</v>
      </c>
      <c r="CL46" s="24">
        <v>276</v>
      </c>
      <c r="CM46" s="30"/>
      <c r="CN46" s="22">
        <v>41</v>
      </c>
      <c r="CO46" s="23" t="str">
        <f t="shared" si="52"/>
        <v>与那国町</v>
      </c>
      <c r="CP46" s="24">
        <v>166599</v>
      </c>
      <c r="CQ46" s="24">
        <v>354299</v>
      </c>
      <c r="CR46" s="24">
        <v>338351</v>
      </c>
      <c r="CS46" s="24">
        <v>1900877</v>
      </c>
      <c r="CT46" s="24">
        <v>1834341</v>
      </c>
      <c r="CU46" s="24">
        <v>767048</v>
      </c>
      <c r="CV46" s="24">
        <v>752595</v>
      </c>
      <c r="CW46" s="24">
        <v>380</v>
      </c>
      <c r="CX46" s="24">
        <v>1232</v>
      </c>
      <c r="CY46" s="24">
        <v>1106</v>
      </c>
      <c r="CZ46" s="50"/>
      <c r="DA46" s="22">
        <v>41</v>
      </c>
      <c r="DB46" s="23" t="str">
        <f t="shared" si="53"/>
        <v>与那国町</v>
      </c>
      <c r="DC46" s="24">
        <v>0</v>
      </c>
      <c r="DD46" s="24"/>
      <c r="DE46" s="24"/>
      <c r="DF46" s="24"/>
      <c r="DG46" s="24"/>
      <c r="DH46" s="24"/>
      <c r="DI46" s="24"/>
      <c r="DJ46" s="24">
        <v>0</v>
      </c>
      <c r="DK46" s="24"/>
      <c r="DL46" s="24"/>
      <c r="DM46" s="16"/>
      <c r="DN46" s="22">
        <v>41</v>
      </c>
      <c r="DO46" s="23" t="str">
        <f t="shared" si="54"/>
        <v>与那国町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  <c r="DV46" s="20">
        <v>0</v>
      </c>
      <c r="DW46" s="20">
        <v>0</v>
      </c>
      <c r="DX46" s="20">
        <v>0</v>
      </c>
      <c r="DY46" s="20">
        <v>0</v>
      </c>
      <c r="DZ46" s="16"/>
      <c r="EA46" s="22">
        <v>41</v>
      </c>
      <c r="EB46" s="23" t="str">
        <f t="shared" si="55"/>
        <v>与那国町</v>
      </c>
      <c r="EC46" s="24">
        <v>89146</v>
      </c>
      <c r="ED46" s="24">
        <v>189676</v>
      </c>
      <c r="EE46" s="24">
        <v>116134</v>
      </c>
      <c r="EF46" s="24">
        <v>1215</v>
      </c>
      <c r="EG46" s="24">
        <v>753</v>
      </c>
      <c r="EH46" s="24">
        <v>1215</v>
      </c>
      <c r="EI46" s="24">
        <v>753</v>
      </c>
      <c r="EJ46" s="24">
        <v>22</v>
      </c>
      <c r="EK46" s="24">
        <v>86</v>
      </c>
      <c r="EL46" s="24">
        <v>52</v>
      </c>
      <c r="EM46" s="16"/>
      <c r="EN46" s="22">
        <v>41</v>
      </c>
      <c r="EO46" s="23" t="str">
        <f t="shared" si="56"/>
        <v>与那国町</v>
      </c>
      <c r="EP46" s="24">
        <v>8251206</v>
      </c>
      <c r="EQ46" s="24">
        <v>0</v>
      </c>
      <c r="ER46" s="24">
        <v>0</v>
      </c>
      <c r="ES46" s="24">
        <v>0</v>
      </c>
      <c r="ET46" s="24">
        <v>0</v>
      </c>
      <c r="EU46" s="24">
        <v>0</v>
      </c>
      <c r="EV46" s="24">
        <v>0</v>
      </c>
      <c r="EW46" s="24">
        <v>76</v>
      </c>
      <c r="EX46" s="24">
        <v>0</v>
      </c>
      <c r="EY46" s="24">
        <v>0</v>
      </c>
      <c r="FA46" s="22">
        <v>41</v>
      </c>
      <c r="FB46" s="23" t="str">
        <f t="shared" si="57"/>
        <v>与那国町</v>
      </c>
      <c r="FC46" s="24">
        <v>0</v>
      </c>
      <c r="FD46" s="24">
        <v>0</v>
      </c>
      <c r="FE46" s="24">
        <v>0</v>
      </c>
      <c r="FF46" s="24">
        <v>0</v>
      </c>
      <c r="FG46" s="24">
        <v>0</v>
      </c>
      <c r="FH46" s="24">
        <v>0</v>
      </c>
      <c r="FI46" s="24">
        <v>0</v>
      </c>
      <c r="FJ46" s="24">
        <v>0</v>
      </c>
      <c r="FK46" s="24">
        <v>0</v>
      </c>
      <c r="FL46" s="24">
        <v>0</v>
      </c>
      <c r="FN46" s="22">
        <v>41</v>
      </c>
      <c r="FO46" s="23" t="str">
        <f t="shared" si="58"/>
        <v>与那国町</v>
      </c>
      <c r="FP46" s="24">
        <v>2859770</v>
      </c>
      <c r="FQ46" s="24">
        <v>2318174</v>
      </c>
      <c r="FR46" s="24">
        <v>1893106</v>
      </c>
      <c r="FS46" s="24">
        <v>26119</v>
      </c>
      <c r="FT46" s="24">
        <v>20925</v>
      </c>
      <c r="FU46" s="24">
        <v>25850</v>
      </c>
      <c r="FV46" s="24">
        <v>20683</v>
      </c>
      <c r="FW46" s="24">
        <v>53</v>
      </c>
      <c r="FX46" s="24">
        <v>636</v>
      </c>
      <c r="FY46" s="24">
        <v>469</v>
      </c>
      <c r="GA46" s="22">
        <v>41</v>
      </c>
      <c r="GB46" s="23" t="str">
        <f t="shared" si="59"/>
        <v>与那国町</v>
      </c>
      <c r="GC46" s="24">
        <v>2228901</v>
      </c>
      <c r="GD46" s="24">
        <v>1876143</v>
      </c>
      <c r="GE46" s="24">
        <v>1185254</v>
      </c>
      <c r="GF46" s="24">
        <v>17698</v>
      </c>
      <c r="GG46" s="24">
        <v>11239</v>
      </c>
      <c r="GH46" s="24">
        <v>17414</v>
      </c>
      <c r="GI46" s="24">
        <v>10977</v>
      </c>
      <c r="GJ46" s="24">
        <v>185</v>
      </c>
      <c r="GK46" s="24">
        <v>920</v>
      </c>
      <c r="GL46" s="24">
        <v>537</v>
      </c>
      <c r="GN46" s="22">
        <v>41</v>
      </c>
      <c r="GO46" s="23" t="str">
        <f t="shared" si="60"/>
        <v>与那国町</v>
      </c>
      <c r="GP46" s="24">
        <v>0</v>
      </c>
      <c r="GQ46" s="24">
        <v>0</v>
      </c>
      <c r="GR46" s="24">
        <v>0</v>
      </c>
      <c r="GS46" s="24">
        <v>0</v>
      </c>
      <c r="GT46" s="24">
        <v>0</v>
      </c>
      <c r="GU46" s="24">
        <v>0</v>
      </c>
      <c r="GV46" s="24">
        <v>0</v>
      </c>
      <c r="GW46" s="24">
        <v>0</v>
      </c>
      <c r="GX46" s="24">
        <v>0</v>
      </c>
      <c r="GY46" s="24">
        <v>0</v>
      </c>
      <c r="HA46" s="22">
        <v>41</v>
      </c>
      <c r="HB46" s="23" t="str">
        <f t="shared" si="61"/>
        <v>与那国町</v>
      </c>
      <c r="HC46" s="24">
        <v>0</v>
      </c>
      <c r="HD46" s="24">
        <v>0</v>
      </c>
      <c r="HE46" s="24">
        <v>0</v>
      </c>
      <c r="HF46" s="24">
        <v>0</v>
      </c>
      <c r="HG46" s="24">
        <v>0</v>
      </c>
      <c r="HH46" s="24">
        <v>0</v>
      </c>
      <c r="HI46" s="24">
        <v>0</v>
      </c>
      <c r="HJ46" s="24">
        <v>0</v>
      </c>
      <c r="HK46" s="24">
        <v>0</v>
      </c>
      <c r="HL46" s="24">
        <v>0</v>
      </c>
      <c r="HN46" s="18">
        <v>41</v>
      </c>
      <c r="HO46" s="19" t="str">
        <f t="shared" si="62"/>
        <v>与那国町</v>
      </c>
      <c r="HP46" s="20">
        <v>0</v>
      </c>
      <c r="HQ46" s="20">
        <v>0</v>
      </c>
      <c r="HR46" s="20">
        <v>0</v>
      </c>
      <c r="HS46" s="20">
        <v>0</v>
      </c>
      <c r="HT46" s="20">
        <v>0</v>
      </c>
      <c r="HU46" s="20">
        <v>0</v>
      </c>
      <c r="HV46" s="20">
        <v>0</v>
      </c>
      <c r="HW46" s="20">
        <v>0</v>
      </c>
      <c r="HX46" s="20">
        <v>0</v>
      </c>
      <c r="HY46" s="20">
        <v>0</v>
      </c>
      <c r="IA46" s="22">
        <v>41</v>
      </c>
      <c r="IB46" s="23" t="str">
        <f t="shared" si="63"/>
        <v>与那国町</v>
      </c>
      <c r="IC46" s="20">
        <v>0</v>
      </c>
      <c r="ID46" s="20">
        <v>0</v>
      </c>
      <c r="IE46" s="20">
        <v>0</v>
      </c>
      <c r="IF46" s="20">
        <v>0</v>
      </c>
      <c r="IG46" s="20">
        <v>0</v>
      </c>
      <c r="IH46" s="20">
        <v>0</v>
      </c>
      <c r="II46" s="20">
        <v>0</v>
      </c>
      <c r="IJ46" s="20">
        <v>0</v>
      </c>
      <c r="IK46" s="20">
        <v>0</v>
      </c>
      <c r="IL46" s="20">
        <v>0</v>
      </c>
      <c r="IN46" s="17">
        <f t="shared" si="0"/>
        <v>13954177</v>
      </c>
      <c r="IO46" s="7">
        <f t="shared" si="1"/>
        <v>11280929</v>
      </c>
      <c r="IP46" s="7">
        <f t="shared" si="2"/>
        <v>8663644</v>
      </c>
      <c r="IQ46" s="7">
        <f t="shared" si="3"/>
        <v>2139863</v>
      </c>
      <c r="IR46" s="7">
        <f t="shared" si="4"/>
        <v>2019319</v>
      </c>
      <c r="IS46" s="7">
        <f t="shared" si="5"/>
        <v>936012</v>
      </c>
      <c r="IT46" s="7">
        <f t="shared" si="6"/>
        <v>873</v>
      </c>
      <c r="IU46" s="7">
        <f t="shared" si="7"/>
        <v>5539</v>
      </c>
      <c r="IV46" s="7">
        <f t="shared" si="8"/>
        <v>4095</v>
      </c>
    </row>
    <row r="47" spans="1:256" s="7" customFormat="1" ht="15" customHeight="1">
      <c r="A47" s="35"/>
      <c r="B47" s="36" t="s">
        <v>44</v>
      </c>
      <c r="C47" s="37">
        <f>SUM(C17:C46)</f>
        <v>257622</v>
      </c>
      <c r="D47" s="37">
        <f aca="true" t="shared" si="64" ref="D47:L47">SUM(D17:D46)</f>
        <v>6059579</v>
      </c>
      <c r="E47" s="37">
        <f t="shared" si="64"/>
        <v>4422674</v>
      </c>
      <c r="F47" s="37">
        <f t="shared" si="64"/>
        <v>215393</v>
      </c>
      <c r="G47" s="37">
        <f t="shared" si="64"/>
        <v>157463</v>
      </c>
      <c r="H47" s="37">
        <f t="shared" si="64"/>
        <v>215121</v>
      </c>
      <c r="I47" s="37">
        <f t="shared" si="64"/>
        <v>157238</v>
      </c>
      <c r="J47" s="37">
        <f t="shared" si="64"/>
        <v>1016</v>
      </c>
      <c r="K47" s="37">
        <f t="shared" si="64"/>
        <v>9309</v>
      </c>
      <c r="L47" s="37">
        <f t="shared" si="64"/>
        <v>6143</v>
      </c>
      <c r="M47" s="16"/>
      <c r="N47" s="35"/>
      <c r="O47" s="36" t="s">
        <v>44</v>
      </c>
      <c r="P47" s="37">
        <f aca="true" t="shared" si="65" ref="P47:Y47">SUM(P17:P46)</f>
        <v>0</v>
      </c>
      <c r="Q47" s="37">
        <f t="shared" si="65"/>
        <v>0</v>
      </c>
      <c r="R47" s="37">
        <f t="shared" si="65"/>
        <v>0</v>
      </c>
      <c r="S47" s="37">
        <f t="shared" si="65"/>
        <v>0</v>
      </c>
      <c r="T47" s="37">
        <f t="shared" si="65"/>
        <v>0</v>
      </c>
      <c r="U47" s="37">
        <f t="shared" si="65"/>
        <v>0</v>
      </c>
      <c r="V47" s="37">
        <f t="shared" si="65"/>
        <v>0</v>
      </c>
      <c r="W47" s="37">
        <f t="shared" si="65"/>
        <v>0</v>
      </c>
      <c r="X47" s="37">
        <f t="shared" si="65"/>
        <v>0</v>
      </c>
      <c r="Y47" s="37">
        <f t="shared" si="65"/>
        <v>0</v>
      </c>
      <c r="Z47" s="30"/>
      <c r="AA47" s="35"/>
      <c r="AB47" s="36" t="s">
        <v>44</v>
      </c>
      <c r="AC47" s="37">
        <f aca="true" t="shared" si="66" ref="AC47:AL47">SUM(AC17:AC46)</f>
        <v>8533605</v>
      </c>
      <c r="AD47" s="37">
        <f t="shared" si="66"/>
        <v>190882596</v>
      </c>
      <c r="AE47" s="37">
        <f t="shared" si="66"/>
        <v>152842560</v>
      </c>
      <c r="AF47" s="37">
        <f t="shared" si="66"/>
        <v>7181848</v>
      </c>
      <c r="AG47" s="37">
        <f>SUM(AG17:AG46)</f>
        <v>5715757</v>
      </c>
      <c r="AH47" s="37">
        <f>SUM(AH17:AH46)</f>
        <v>7156736</v>
      </c>
      <c r="AI47" s="37">
        <f t="shared" si="66"/>
        <v>5694087</v>
      </c>
      <c r="AJ47" s="37">
        <f t="shared" si="66"/>
        <v>16099</v>
      </c>
      <c r="AK47" s="37">
        <f t="shared" si="66"/>
        <v>187913</v>
      </c>
      <c r="AL47" s="37">
        <f t="shared" si="66"/>
        <v>125210</v>
      </c>
      <c r="AM47" s="50"/>
      <c r="AN47" s="35"/>
      <c r="AO47" s="36" t="s">
        <v>44</v>
      </c>
      <c r="AP47" s="66">
        <f aca="true" t="shared" si="67" ref="AP47:AY47">SUM(AP17:AP46)</f>
        <v>119748</v>
      </c>
      <c r="AQ47" s="66">
        <f t="shared" si="67"/>
        <v>1387713</v>
      </c>
      <c r="AR47" s="66">
        <f t="shared" si="67"/>
        <v>1302308</v>
      </c>
      <c r="AS47" s="66">
        <f t="shared" si="67"/>
        <v>6349301</v>
      </c>
      <c r="AT47" s="66">
        <f t="shared" si="67"/>
        <v>6034671</v>
      </c>
      <c r="AU47" s="66">
        <f t="shared" si="67"/>
        <v>2104541</v>
      </c>
      <c r="AV47" s="66">
        <f t="shared" si="67"/>
        <v>2051530</v>
      </c>
      <c r="AW47" s="66">
        <f t="shared" si="67"/>
        <v>399</v>
      </c>
      <c r="AX47" s="66">
        <f t="shared" si="67"/>
        <v>3600</v>
      </c>
      <c r="AY47" s="66">
        <f t="shared" si="67"/>
        <v>3166</v>
      </c>
      <c r="AZ47" s="30"/>
      <c r="BA47" s="67"/>
      <c r="BB47" s="68" t="s">
        <v>44</v>
      </c>
      <c r="BC47" s="66">
        <f aca="true" t="shared" si="68" ref="BC47:BL47">SUM(BC17:BC46)</f>
        <v>0</v>
      </c>
      <c r="BD47" s="66">
        <f t="shared" si="68"/>
        <v>19126815</v>
      </c>
      <c r="BE47" s="66">
        <f t="shared" si="68"/>
        <v>18258670</v>
      </c>
      <c r="BF47" s="66">
        <f t="shared" si="68"/>
        <v>451435785</v>
      </c>
      <c r="BG47" s="66">
        <f t="shared" si="68"/>
        <v>447912592</v>
      </c>
      <c r="BH47" s="66">
        <f t="shared" si="68"/>
        <v>73717653</v>
      </c>
      <c r="BI47" s="66">
        <f t="shared" si="68"/>
        <v>73150891</v>
      </c>
      <c r="BJ47" s="66">
        <f t="shared" si="68"/>
        <v>0</v>
      </c>
      <c r="BK47" s="66">
        <f t="shared" si="68"/>
        <v>98789</v>
      </c>
      <c r="BL47" s="66">
        <f t="shared" si="68"/>
        <v>92871</v>
      </c>
      <c r="BM47" s="30"/>
      <c r="BN47" s="67"/>
      <c r="BO47" s="68" t="s">
        <v>44</v>
      </c>
      <c r="BP47" s="66">
        <f aca="true" t="shared" si="69" ref="BP47:BY47">SUM(BP17:BP46)</f>
        <v>0</v>
      </c>
      <c r="BQ47" s="66">
        <f t="shared" si="69"/>
        <v>13073151</v>
      </c>
      <c r="BR47" s="66">
        <f t="shared" si="69"/>
        <v>12748467</v>
      </c>
      <c r="BS47" s="66">
        <f t="shared" si="69"/>
        <v>203229465</v>
      </c>
      <c r="BT47" s="66">
        <f t="shared" si="69"/>
        <v>202532036</v>
      </c>
      <c r="BU47" s="66">
        <f t="shared" si="69"/>
        <v>66494549</v>
      </c>
      <c r="BV47" s="66">
        <f t="shared" si="69"/>
        <v>66269185</v>
      </c>
      <c r="BW47" s="66">
        <f t="shared" si="69"/>
        <v>0</v>
      </c>
      <c r="BX47" s="66">
        <f t="shared" si="69"/>
        <v>67409</v>
      </c>
      <c r="BY47" s="66">
        <f t="shared" si="69"/>
        <v>64213</v>
      </c>
      <c r="BZ47" s="30"/>
      <c r="CA47" s="67"/>
      <c r="CB47" s="68" t="s">
        <v>44</v>
      </c>
      <c r="CC47" s="66">
        <f aca="true" t="shared" si="70" ref="CC47:CL47">SUM(CC17:CC46)</f>
        <v>0</v>
      </c>
      <c r="CD47" s="66">
        <f t="shared" si="70"/>
        <v>10110674</v>
      </c>
      <c r="CE47" s="66">
        <f t="shared" si="70"/>
        <v>10039761</v>
      </c>
      <c r="CF47" s="66">
        <f t="shared" si="70"/>
        <v>210169512</v>
      </c>
      <c r="CG47" s="66">
        <f t="shared" si="70"/>
        <v>210062068</v>
      </c>
      <c r="CH47" s="66">
        <f t="shared" si="70"/>
        <v>134481840</v>
      </c>
      <c r="CI47" s="66">
        <f t="shared" si="70"/>
        <v>134414849</v>
      </c>
      <c r="CJ47" s="66">
        <f t="shared" si="70"/>
        <v>0</v>
      </c>
      <c r="CK47" s="66">
        <f t="shared" si="70"/>
        <v>19569</v>
      </c>
      <c r="CL47" s="66">
        <f t="shared" si="70"/>
        <v>19016</v>
      </c>
      <c r="CM47" s="30"/>
      <c r="CN47" s="67"/>
      <c r="CO47" s="68" t="s">
        <v>44</v>
      </c>
      <c r="CP47" s="66">
        <f aca="true" t="shared" si="71" ref="CP47:CY47">SUM(CP17:CP46)</f>
        <v>4587307</v>
      </c>
      <c r="CQ47" s="66">
        <f t="shared" si="71"/>
        <v>42310640</v>
      </c>
      <c r="CR47" s="66">
        <f t="shared" si="71"/>
        <v>41046898</v>
      </c>
      <c r="CS47" s="66">
        <f t="shared" si="71"/>
        <v>864834762</v>
      </c>
      <c r="CT47" s="66">
        <f t="shared" si="71"/>
        <v>860506696</v>
      </c>
      <c r="CU47" s="66">
        <f t="shared" si="71"/>
        <v>274694042</v>
      </c>
      <c r="CV47" s="66">
        <f t="shared" si="71"/>
        <v>273834925</v>
      </c>
      <c r="CW47" s="66">
        <f t="shared" si="71"/>
        <v>7452</v>
      </c>
      <c r="CX47" s="66">
        <f t="shared" si="71"/>
        <v>185767</v>
      </c>
      <c r="CY47" s="66">
        <f t="shared" si="71"/>
        <v>176100</v>
      </c>
      <c r="CZ47" s="50"/>
      <c r="DA47" s="67"/>
      <c r="DB47" s="68" t="s">
        <v>44</v>
      </c>
      <c r="DC47" s="66">
        <f aca="true" t="shared" si="72" ref="DC47:DL47">SUM(DC17:DC46)</f>
        <v>0</v>
      </c>
      <c r="DD47" s="66">
        <f t="shared" si="72"/>
        <v>0</v>
      </c>
      <c r="DE47" s="66">
        <f t="shared" si="72"/>
        <v>0</v>
      </c>
      <c r="DF47" s="66">
        <f t="shared" si="72"/>
        <v>0</v>
      </c>
      <c r="DG47" s="66">
        <f t="shared" si="72"/>
        <v>0</v>
      </c>
      <c r="DH47" s="66">
        <f t="shared" si="72"/>
        <v>0</v>
      </c>
      <c r="DI47" s="66">
        <f t="shared" si="72"/>
        <v>0</v>
      </c>
      <c r="DJ47" s="66">
        <f t="shared" si="72"/>
        <v>0</v>
      </c>
      <c r="DK47" s="66">
        <f t="shared" si="72"/>
        <v>0</v>
      </c>
      <c r="DL47" s="66">
        <f t="shared" si="72"/>
        <v>0</v>
      </c>
      <c r="DM47" s="16"/>
      <c r="DN47" s="67"/>
      <c r="DO47" s="68" t="s">
        <v>44</v>
      </c>
      <c r="DP47" s="66">
        <f aca="true" t="shared" si="73" ref="DP47:DY47">SUM(DP17:DP46)</f>
        <v>0</v>
      </c>
      <c r="DQ47" s="66">
        <f t="shared" si="73"/>
        <v>0</v>
      </c>
      <c r="DR47" s="66">
        <f t="shared" si="73"/>
        <v>0</v>
      </c>
      <c r="DS47" s="66">
        <f t="shared" si="73"/>
        <v>0</v>
      </c>
      <c r="DT47" s="66">
        <f t="shared" si="73"/>
        <v>0</v>
      </c>
      <c r="DU47" s="66">
        <f t="shared" si="73"/>
        <v>0</v>
      </c>
      <c r="DV47" s="66">
        <f t="shared" si="73"/>
        <v>0</v>
      </c>
      <c r="DW47" s="66">
        <f t="shared" si="73"/>
        <v>0</v>
      </c>
      <c r="DX47" s="66">
        <f t="shared" si="73"/>
        <v>0</v>
      </c>
      <c r="DY47" s="66">
        <f t="shared" si="73"/>
        <v>0</v>
      </c>
      <c r="DZ47" s="16"/>
      <c r="EA47" s="35"/>
      <c r="EB47" s="36" t="s">
        <v>44</v>
      </c>
      <c r="EC47" s="37">
        <f aca="true" t="shared" si="74" ref="EC47:EL47">SUM(EC17:EC46)</f>
        <v>2186037</v>
      </c>
      <c r="ED47" s="37">
        <f t="shared" si="74"/>
        <v>501315</v>
      </c>
      <c r="EE47" s="37">
        <f t="shared" si="74"/>
        <v>372719</v>
      </c>
      <c r="EF47" s="37">
        <f t="shared" si="74"/>
        <v>10693</v>
      </c>
      <c r="EG47" s="37">
        <f t="shared" si="74"/>
        <v>9085</v>
      </c>
      <c r="EH47" s="37">
        <f t="shared" si="74"/>
        <v>10687</v>
      </c>
      <c r="EI47" s="37">
        <f t="shared" si="74"/>
        <v>9085</v>
      </c>
      <c r="EJ47" s="37">
        <f t="shared" si="74"/>
        <v>842</v>
      </c>
      <c r="EK47" s="37">
        <f t="shared" si="74"/>
        <v>365</v>
      </c>
      <c r="EL47" s="37">
        <f t="shared" si="74"/>
        <v>211</v>
      </c>
      <c r="EM47" s="16"/>
      <c r="EN47" s="35"/>
      <c r="EO47" s="36" t="s">
        <v>44</v>
      </c>
      <c r="EP47" s="37">
        <f aca="true" t="shared" si="75" ref="EP47:EY47">SUM(EP17:EP46)</f>
        <v>467693216</v>
      </c>
      <c r="EQ47" s="37">
        <f t="shared" si="75"/>
        <v>47736142</v>
      </c>
      <c r="ER47" s="37">
        <f t="shared" si="75"/>
        <v>37151312</v>
      </c>
      <c r="ES47" s="37">
        <f t="shared" si="75"/>
        <v>498458</v>
      </c>
      <c r="ET47" s="37">
        <f t="shared" si="75"/>
        <v>394825</v>
      </c>
      <c r="EU47" s="37">
        <f t="shared" si="75"/>
        <v>498365</v>
      </c>
      <c r="EV47" s="37">
        <f t="shared" si="75"/>
        <v>394752</v>
      </c>
      <c r="EW47" s="37">
        <f t="shared" si="75"/>
        <v>4555</v>
      </c>
      <c r="EX47" s="37">
        <f t="shared" si="75"/>
        <v>12783</v>
      </c>
      <c r="EY47" s="37">
        <f t="shared" si="75"/>
        <v>7565</v>
      </c>
      <c r="FA47" s="35"/>
      <c r="FB47" s="36" t="s">
        <v>44</v>
      </c>
      <c r="FC47" s="37">
        <f aca="true" t="shared" si="76" ref="FC47:FL47">SUM(FC17:FC46)</f>
        <v>0</v>
      </c>
      <c r="FD47" s="37">
        <f t="shared" si="76"/>
        <v>0</v>
      </c>
      <c r="FE47" s="37">
        <f t="shared" si="76"/>
        <v>0</v>
      </c>
      <c r="FF47" s="37">
        <f t="shared" si="76"/>
        <v>0</v>
      </c>
      <c r="FG47" s="37">
        <f t="shared" si="76"/>
        <v>0</v>
      </c>
      <c r="FH47" s="37">
        <f t="shared" si="76"/>
        <v>0</v>
      </c>
      <c r="FI47" s="37">
        <f t="shared" si="76"/>
        <v>0</v>
      </c>
      <c r="FJ47" s="37">
        <f t="shared" si="76"/>
        <v>0</v>
      </c>
      <c r="FK47" s="37">
        <f t="shared" si="76"/>
        <v>0</v>
      </c>
      <c r="FL47" s="37">
        <f t="shared" si="76"/>
        <v>0</v>
      </c>
      <c r="FN47" s="35"/>
      <c r="FO47" s="36" t="s">
        <v>44</v>
      </c>
      <c r="FP47" s="37">
        <f aca="true" t="shared" si="77" ref="FP47:FY47">SUM(FP17:FP46)</f>
        <v>8824505</v>
      </c>
      <c r="FQ47" s="37">
        <f t="shared" si="77"/>
        <v>16772024</v>
      </c>
      <c r="FR47" s="37">
        <f t="shared" si="77"/>
        <v>14809753</v>
      </c>
      <c r="FS47" s="37">
        <f t="shared" si="77"/>
        <v>207234</v>
      </c>
      <c r="FT47" s="37">
        <f t="shared" si="77"/>
        <v>181647</v>
      </c>
      <c r="FU47" s="37">
        <f t="shared" si="77"/>
        <v>206965</v>
      </c>
      <c r="FV47" s="37">
        <f t="shared" si="77"/>
        <v>181405</v>
      </c>
      <c r="FW47" s="37">
        <f t="shared" si="77"/>
        <v>697</v>
      </c>
      <c r="FX47" s="37">
        <f t="shared" si="77"/>
        <v>4759</v>
      </c>
      <c r="FY47" s="37">
        <f t="shared" si="77"/>
        <v>3635</v>
      </c>
      <c r="GA47" s="35"/>
      <c r="GB47" s="36" t="s">
        <v>44</v>
      </c>
      <c r="GC47" s="37">
        <f aca="true" t="shared" si="78" ref="GC47:GL47">SUM(GC17:GC46)</f>
        <v>71410325</v>
      </c>
      <c r="GD47" s="37">
        <f t="shared" si="78"/>
        <v>118203238</v>
      </c>
      <c r="GE47" s="37">
        <f t="shared" si="78"/>
        <v>81499548</v>
      </c>
      <c r="GF47" s="37">
        <f t="shared" si="78"/>
        <v>1460771</v>
      </c>
      <c r="GG47" s="37">
        <f t="shared" si="78"/>
        <v>1055657</v>
      </c>
      <c r="GH47" s="37">
        <f t="shared" si="78"/>
        <v>1420722</v>
      </c>
      <c r="GI47" s="37">
        <f t="shared" si="78"/>
        <v>1024377</v>
      </c>
      <c r="GJ47" s="37">
        <f t="shared" si="78"/>
        <v>17943</v>
      </c>
      <c r="GK47" s="37">
        <f t="shared" si="78"/>
        <v>108132</v>
      </c>
      <c r="GL47" s="37">
        <f t="shared" si="78"/>
        <v>60308</v>
      </c>
      <c r="GN47" s="35"/>
      <c r="GO47" s="36" t="s">
        <v>44</v>
      </c>
      <c r="GP47" s="37">
        <f aca="true" t="shared" si="79" ref="GP47:GY47">SUM(GP17:GP46)</f>
        <v>1633164</v>
      </c>
      <c r="GQ47" s="37">
        <f t="shared" si="79"/>
        <v>9270769</v>
      </c>
      <c r="GR47" s="37">
        <f t="shared" si="79"/>
        <v>9261401</v>
      </c>
      <c r="GS47" s="37">
        <f t="shared" si="79"/>
        <v>13982692</v>
      </c>
      <c r="GT47" s="37">
        <f t="shared" si="79"/>
        <v>13970164</v>
      </c>
      <c r="GU47" s="37">
        <f t="shared" si="79"/>
        <v>10755492</v>
      </c>
      <c r="GV47" s="37">
        <f t="shared" si="79"/>
        <v>10745916</v>
      </c>
      <c r="GW47" s="37">
        <f t="shared" si="79"/>
        <v>190</v>
      </c>
      <c r="GX47" s="37">
        <f t="shared" si="79"/>
        <v>3979</v>
      </c>
      <c r="GY47" s="37">
        <f t="shared" si="79"/>
        <v>3894</v>
      </c>
      <c r="HA47" s="35"/>
      <c r="HB47" s="36" t="s">
        <v>44</v>
      </c>
      <c r="HC47" s="37">
        <f aca="true" t="shared" si="80" ref="HC47:HL47">SUM(HC17:HC46)</f>
        <v>0</v>
      </c>
      <c r="HD47" s="37">
        <f t="shared" si="80"/>
        <v>0</v>
      </c>
      <c r="HE47" s="37">
        <f t="shared" si="80"/>
        <v>0</v>
      </c>
      <c r="HF47" s="37">
        <f t="shared" si="80"/>
        <v>0</v>
      </c>
      <c r="HG47" s="37">
        <f t="shared" si="80"/>
        <v>0</v>
      </c>
      <c r="HH47" s="37">
        <f t="shared" si="80"/>
        <v>0</v>
      </c>
      <c r="HI47" s="37">
        <f t="shared" si="80"/>
        <v>0</v>
      </c>
      <c r="HJ47" s="37">
        <f t="shared" si="80"/>
        <v>0</v>
      </c>
      <c r="HK47" s="37">
        <f t="shared" si="80"/>
        <v>0</v>
      </c>
      <c r="HL47" s="37">
        <f t="shared" si="80"/>
        <v>0</v>
      </c>
      <c r="HN47" s="35"/>
      <c r="HO47" s="36" t="s">
        <v>44</v>
      </c>
      <c r="HP47" s="37">
        <f aca="true" t="shared" si="81" ref="HP47:HY47">SUM(HP17:HP46)</f>
        <v>0</v>
      </c>
      <c r="HQ47" s="37">
        <f t="shared" si="81"/>
        <v>0</v>
      </c>
      <c r="HR47" s="37">
        <f t="shared" si="81"/>
        <v>0</v>
      </c>
      <c r="HS47" s="37">
        <f t="shared" si="81"/>
        <v>0</v>
      </c>
      <c r="HT47" s="37">
        <f t="shared" si="81"/>
        <v>0</v>
      </c>
      <c r="HU47" s="37">
        <f t="shared" si="81"/>
        <v>0</v>
      </c>
      <c r="HV47" s="37">
        <f t="shared" si="81"/>
        <v>0</v>
      </c>
      <c r="HW47" s="37">
        <f t="shared" si="81"/>
        <v>0</v>
      </c>
      <c r="HX47" s="37">
        <f t="shared" si="81"/>
        <v>0</v>
      </c>
      <c r="HY47" s="37">
        <f t="shared" si="81"/>
        <v>0</v>
      </c>
      <c r="IA47" s="35"/>
      <c r="IB47" s="36" t="s">
        <v>44</v>
      </c>
      <c r="IC47" s="37">
        <f aca="true" t="shared" si="82" ref="IC47:IL47">SUM(IC17:IC46)</f>
        <v>0</v>
      </c>
      <c r="ID47" s="37">
        <f t="shared" si="82"/>
        <v>0</v>
      </c>
      <c r="IE47" s="37">
        <f t="shared" si="82"/>
        <v>0</v>
      </c>
      <c r="IF47" s="37">
        <f t="shared" si="82"/>
        <v>0</v>
      </c>
      <c r="IG47" s="37">
        <f t="shared" si="82"/>
        <v>0</v>
      </c>
      <c r="IH47" s="37">
        <f t="shared" si="82"/>
        <v>0</v>
      </c>
      <c r="II47" s="37">
        <f t="shared" si="82"/>
        <v>0</v>
      </c>
      <c r="IJ47" s="37">
        <f t="shared" si="82"/>
        <v>0</v>
      </c>
      <c r="IK47" s="37">
        <f t="shared" si="82"/>
        <v>0</v>
      </c>
      <c r="IL47" s="37">
        <f t="shared" si="82"/>
        <v>0</v>
      </c>
      <c r="IN47" s="17">
        <f>SUM(C47,P47,AC47,AP47,CP47,DC47,DP47,EC47,EP47,FC47,FP47,GC47,GP47,HC47,HP47,IC47)</f>
        <v>565245529</v>
      </c>
      <c r="IO47" s="7">
        <f>SUM(D47,Q47,AD47,AQ47,CQ47,DD47,DQ47,ED47,EQ47,FD47,FQ47,GD47,GQ47,HD47,HQ47,ID47)</f>
        <v>433124016</v>
      </c>
      <c r="IP47" s="7">
        <f>SUM(E47,R47,AE47,AR47,CR47,DE47,DR47,EE47,ER47,FE47,FR47,GE47,GR47,HE47,HR47,IE47)</f>
        <v>342709173</v>
      </c>
      <c r="IQ47" s="7">
        <f>SUM(F47,S47,AF47,AS47,CS47,DF47,DS47,EF47,ES47,FF47,FS47,GF47,GS47,HF47,HS47,IF47)</f>
        <v>894741152</v>
      </c>
      <c r="IR47" s="7">
        <f>SUM(G47,T47,AG47,AT47,CT47,DG47,DT47,EG47,ET47,FG47,FT47,GG47,GT47,HG47,HT47,IG47)</f>
        <v>888025965</v>
      </c>
      <c r="IS47" s="7">
        <f>SUM(I47,V47,AI47,AV47,CV47,DI47,DV47,EI47,EV47,FI47,FV47,GI47,GV47,HI47,HV47,II47)</f>
        <v>294093315</v>
      </c>
      <c r="IT47" s="7">
        <f>SUM(J47,W47,AJ47,AW47,CW47,DJ47,DW47,EJ47,EW47,FJ47,FW47,GJ47,GW47,HJ47,HW47,IJ47)</f>
        <v>49193</v>
      </c>
      <c r="IU47" s="7">
        <f>SUM(K47,X47,AK47,AX47,CX47,DK47,DX47,EK47,EX47,FK47,FX47,GK47,GX47,HK47,HX47,IK47)</f>
        <v>516607</v>
      </c>
      <c r="IV47" s="7">
        <f>SUM(L47,Y47,AL47,AY47,CY47,DL47,DY47,EL47,EY47,FL47,FY47,GL47,GY47,HL47,HY47,IL47)</f>
        <v>386232</v>
      </c>
    </row>
    <row r="48" spans="1:256" s="42" customFormat="1" ht="15" customHeight="1">
      <c r="A48" s="38"/>
      <c r="B48" s="39" t="s">
        <v>45</v>
      </c>
      <c r="C48" s="40">
        <f>SUM(C47,C16)</f>
        <v>518092</v>
      </c>
      <c r="D48" s="40">
        <f aca="true" t="shared" si="83" ref="D48:L48">SUM(D47,D16)</f>
        <v>12372098</v>
      </c>
      <c r="E48" s="40">
        <f t="shared" si="83"/>
        <v>9818561</v>
      </c>
      <c r="F48" s="40">
        <f t="shared" si="83"/>
        <v>472244</v>
      </c>
      <c r="G48" s="40">
        <f t="shared" si="83"/>
        <v>376556</v>
      </c>
      <c r="H48" s="40">
        <f t="shared" si="83"/>
        <v>471972</v>
      </c>
      <c r="I48" s="40">
        <f t="shared" si="83"/>
        <v>376331</v>
      </c>
      <c r="J48" s="40">
        <f t="shared" si="83"/>
        <v>1567</v>
      </c>
      <c r="K48" s="40">
        <f t="shared" si="83"/>
        <v>14595</v>
      </c>
      <c r="L48" s="40">
        <f t="shared" si="83"/>
        <v>10383</v>
      </c>
      <c r="M48" s="17"/>
      <c r="N48" s="38"/>
      <c r="O48" s="39" t="s">
        <v>45</v>
      </c>
      <c r="P48" s="40">
        <f aca="true" t="shared" si="84" ref="P48:Y48">SUM(P47,P16)</f>
        <v>6334</v>
      </c>
      <c r="Q48" s="40">
        <f t="shared" si="84"/>
        <v>230936</v>
      </c>
      <c r="R48" s="40">
        <f t="shared" si="84"/>
        <v>230236</v>
      </c>
      <c r="S48" s="40">
        <f t="shared" si="84"/>
        <v>1803929</v>
      </c>
      <c r="T48" s="40">
        <f t="shared" si="84"/>
        <v>1800361</v>
      </c>
      <c r="U48" s="40">
        <f t="shared" si="84"/>
        <v>573996</v>
      </c>
      <c r="V48" s="40">
        <f t="shared" si="84"/>
        <v>572840</v>
      </c>
      <c r="W48" s="40">
        <f t="shared" si="84"/>
        <v>37</v>
      </c>
      <c r="X48" s="40">
        <f t="shared" si="84"/>
        <v>494</v>
      </c>
      <c r="Y48" s="40">
        <f t="shared" si="84"/>
        <v>489</v>
      </c>
      <c r="Z48" s="33"/>
      <c r="AA48" s="38"/>
      <c r="AB48" s="39" t="s">
        <v>45</v>
      </c>
      <c r="AC48" s="40">
        <f aca="true" t="shared" si="85" ref="AC48:AL48">SUM(AC47,AC16)</f>
        <v>18269823</v>
      </c>
      <c r="AD48" s="40">
        <f t="shared" si="85"/>
        <v>444078430</v>
      </c>
      <c r="AE48" s="40">
        <f t="shared" si="85"/>
        <v>358287226</v>
      </c>
      <c r="AF48" s="40">
        <f t="shared" si="85"/>
        <v>16129254</v>
      </c>
      <c r="AG48" s="40">
        <f>SUM(AG47,AG16)</f>
        <v>13018895</v>
      </c>
      <c r="AH48" s="40">
        <f>SUM(AH47,AH16)</f>
        <v>16100825</v>
      </c>
      <c r="AI48" s="40">
        <f t="shared" si="85"/>
        <v>12994686</v>
      </c>
      <c r="AJ48" s="40">
        <f t="shared" si="85"/>
        <v>30798</v>
      </c>
      <c r="AK48" s="40">
        <f t="shared" si="85"/>
        <v>380279</v>
      </c>
      <c r="AL48" s="40">
        <f t="shared" si="85"/>
        <v>263980</v>
      </c>
      <c r="AM48" s="51"/>
      <c r="AN48" s="38"/>
      <c r="AO48" s="39" t="s">
        <v>45</v>
      </c>
      <c r="AP48" s="40">
        <f aca="true" t="shared" si="86" ref="AP48:AY48">SUM(AP47,AP16)</f>
        <v>205746</v>
      </c>
      <c r="AQ48" s="40">
        <f t="shared" si="86"/>
        <v>3777962</v>
      </c>
      <c r="AR48" s="40">
        <f t="shared" si="86"/>
        <v>3641394</v>
      </c>
      <c r="AS48" s="40">
        <f t="shared" si="86"/>
        <v>38865042</v>
      </c>
      <c r="AT48" s="40">
        <f t="shared" si="86"/>
        <v>38154652</v>
      </c>
      <c r="AU48" s="40">
        <f t="shared" si="86"/>
        <v>11045861</v>
      </c>
      <c r="AV48" s="40">
        <f t="shared" si="86"/>
        <v>10966283</v>
      </c>
      <c r="AW48" s="40">
        <f t="shared" si="86"/>
        <v>671</v>
      </c>
      <c r="AX48" s="40">
        <f t="shared" si="86"/>
        <v>9114</v>
      </c>
      <c r="AY48" s="40">
        <f t="shared" si="86"/>
        <v>8414</v>
      </c>
      <c r="AZ48" s="33"/>
      <c r="BA48" s="38"/>
      <c r="BB48" s="39" t="s">
        <v>45</v>
      </c>
      <c r="BC48" s="40">
        <f aca="true" t="shared" si="87" ref="BC48:BL48">SUM(BC47,BC16)</f>
        <v>0</v>
      </c>
      <c r="BD48" s="40">
        <f t="shared" si="87"/>
        <v>68595019</v>
      </c>
      <c r="BE48" s="40">
        <f t="shared" si="87"/>
        <v>66848739</v>
      </c>
      <c r="BF48" s="40">
        <f t="shared" si="87"/>
        <v>2433627460</v>
      </c>
      <c r="BG48" s="40">
        <f t="shared" si="87"/>
        <v>2424673821</v>
      </c>
      <c r="BH48" s="40">
        <f t="shared" si="87"/>
        <v>400287270</v>
      </c>
      <c r="BI48" s="40">
        <f t="shared" si="87"/>
        <v>398840388</v>
      </c>
      <c r="BJ48" s="40">
        <f t="shared" si="87"/>
        <v>0</v>
      </c>
      <c r="BK48" s="40">
        <f t="shared" si="87"/>
        <v>351546</v>
      </c>
      <c r="BL48" s="40">
        <f t="shared" si="87"/>
        <v>337314</v>
      </c>
      <c r="BM48" s="33"/>
      <c r="BN48" s="38"/>
      <c r="BO48" s="39" t="s">
        <v>45</v>
      </c>
      <c r="BP48" s="40">
        <f aca="true" t="shared" si="88" ref="BP48:BY48">SUM(BP47,BP16)</f>
        <v>0</v>
      </c>
      <c r="BQ48" s="40">
        <f t="shared" si="88"/>
        <v>32942282</v>
      </c>
      <c r="BR48" s="40">
        <f t="shared" si="88"/>
        <v>32428061</v>
      </c>
      <c r="BS48" s="40">
        <f t="shared" si="88"/>
        <v>666151447</v>
      </c>
      <c r="BT48" s="40">
        <f t="shared" si="88"/>
        <v>664773810</v>
      </c>
      <c r="BU48" s="40">
        <f t="shared" si="88"/>
        <v>218380282</v>
      </c>
      <c r="BV48" s="40">
        <f t="shared" si="88"/>
        <v>217935323</v>
      </c>
      <c r="BW48" s="40">
        <f t="shared" si="88"/>
        <v>0</v>
      </c>
      <c r="BX48" s="40">
        <f t="shared" si="88"/>
        <v>195003</v>
      </c>
      <c r="BY48" s="40">
        <f t="shared" si="88"/>
        <v>188533</v>
      </c>
      <c r="BZ48" s="33"/>
      <c r="CA48" s="38"/>
      <c r="CB48" s="39" t="s">
        <v>45</v>
      </c>
      <c r="CC48" s="40">
        <f aca="true" t="shared" si="89" ref="CC48:CL48">SUM(CC47,CC16)</f>
        <v>0</v>
      </c>
      <c r="CD48" s="40">
        <f t="shared" si="89"/>
        <v>40942469</v>
      </c>
      <c r="CE48" s="40">
        <f t="shared" si="89"/>
        <v>40846852</v>
      </c>
      <c r="CF48" s="40">
        <f t="shared" si="89"/>
        <v>1255463913</v>
      </c>
      <c r="CG48" s="40">
        <f t="shared" si="89"/>
        <v>1255167876</v>
      </c>
      <c r="CH48" s="40">
        <f t="shared" si="89"/>
        <v>799908361</v>
      </c>
      <c r="CI48" s="40">
        <f t="shared" si="89"/>
        <v>799777980</v>
      </c>
      <c r="CJ48" s="40">
        <f t="shared" si="89"/>
        <v>0</v>
      </c>
      <c r="CK48" s="40">
        <f t="shared" si="89"/>
        <v>81019</v>
      </c>
      <c r="CL48" s="40">
        <f t="shared" si="89"/>
        <v>79972</v>
      </c>
      <c r="CM48" s="33"/>
      <c r="CN48" s="38"/>
      <c r="CO48" s="39" t="s">
        <v>45</v>
      </c>
      <c r="CP48" s="40">
        <f aca="true" t="shared" si="90" ref="CP48:CY48">SUM(CP47,CP16)</f>
        <v>16163660</v>
      </c>
      <c r="CQ48" s="40">
        <f t="shared" si="90"/>
        <v>142479770</v>
      </c>
      <c r="CR48" s="40">
        <f t="shared" si="90"/>
        <v>140123652</v>
      </c>
      <c r="CS48" s="40">
        <f t="shared" si="90"/>
        <v>4355242820</v>
      </c>
      <c r="CT48" s="40">
        <f t="shared" si="90"/>
        <v>4344615507</v>
      </c>
      <c r="CU48" s="40">
        <f t="shared" si="90"/>
        <v>1418575913</v>
      </c>
      <c r="CV48" s="40">
        <f t="shared" si="90"/>
        <v>1416553691</v>
      </c>
      <c r="CW48" s="40">
        <f t="shared" si="90"/>
        <v>24153</v>
      </c>
      <c r="CX48" s="40">
        <f t="shared" si="90"/>
        <v>627568</v>
      </c>
      <c r="CY48" s="40">
        <f t="shared" si="90"/>
        <v>605819</v>
      </c>
      <c r="CZ48" s="51"/>
      <c r="DA48" s="38"/>
      <c r="DB48" s="39" t="s">
        <v>45</v>
      </c>
      <c r="DC48" s="40">
        <f aca="true" t="shared" si="91" ref="DC48:DL48">SUM(DC47,DC16)</f>
        <v>0</v>
      </c>
      <c r="DD48" s="40">
        <f t="shared" si="91"/>
        <v>0</v>
      </c>
      <c r="DE48" s="40">
        <f t="shared" si="91"/>
        <v>0</v>
      </c>
      <c r="DF48" s="40">
        <f t="shared" si="91"/>
        <v>0</v>
      </c>
      <c r="DG48" s="40">
        <f t="shared" si="91"/>
        <v>0</v>
      </c>
      <c r="DH48" s="40">
        <f t="shared" si="91"/>
        <v>0</v>
      </c>
      <c r="DI48" s="40">
        <f t="shared" si="91"/>
        <v>0</v>
      </c>
      <c r="DJ48" s="40">
        <f t="shared" si="91"/>
        <v>0</v>
      </c>
      <c r="DK48" s="40">
        <f t="shared" si="91"/>
        <v>0</v>
      </c>
      <c r="DL48" s="40">
        <f t="shared" si="91"/>
        <v>0</v>
      </c>
      <c r="DM48" s="17"/>
      <c r="DN48" s="38"/>
      <c r="DO48" s="39" t="s">
        <v>45</v>
      </c>
      <c r="DP48" s="40">
        <f aca="true" t="shared" si="92" ref="DP48:DY48">SUM(DP47,DP16)</f>
        <v>0</v>
      </c>
      <c r="DQ48" s="40">
        <f t="shared" si="92"/>
        <v>0</v>
      </c>
      <c r="DR48" s="40">
        <f t="shared" si="92"/>
        <v>0</v>
      </c>
      <c r="DS48" s="40">
        <f t="shared" si="92"/>
        <v>0</v>
      </c>
      <c r="DT48" s="40">
        <f t="shared" si="92"/>
        <v>0</v>
      </c>
      <c r="DU48" s="40">
        <f t="shared" si="92"/>
        <v>0</v>
      </c>
      <c r="DV48" s="40">
        <f t="shared" si="92"/>
        <v>0</v>
      </c>
      <c r="DW48" s="40">
        <f t="shared" si="92"/>
        <v>0</v>
      </c>
      <c r="DX48" s="40">
        <f t="shared" si="92"/>
        <v>0</v>
      </c>
      <c r="DY48" s="40">
        <f t="shared" si="92"/>
        <v>0</v>
      </c>
      <c r="DZ48" s="17"/>
      <c r="EA48" s="38"/>
      <c r="EB48" s="39" t="s">
        <v>45</v>
      </c>
      <c r="EC48" s="40">
        <f aca="true" t="shared" si="93" ref="EC48:EL48">SUM(EC47,EC16)</f>
        <v>3442120</v>
      </c>
      <c r="ED48" s="40">
        <f t="shared" si="93"/>
        <v>875589</v>
      </c>
      <c r="EE48" s="40">
        <f t="shared" si="93"/>
        <v>706241</v>
      </c>
      <c r="EF48" s="40">
        <f t="shared" si="93"/>
        <v>102526</v>
      </c>
      <c r="EG48" s="40">
        <f t="shared" si="93"/>
        <v>100028</v>
      </c>
      <c r="EH48" s="40">
        <f t="shared" si="93"/>
        <v>69429</v>
      </c>
      <c r="EI48" s="40">
        <f t="shared" si="93"/>
        <v>66937</v>
      </c>
      <c r="EJ48" s="40">
        <f t="shared" si="93"/>
        <v>1968</v>
      </c>
      <c r="EK48" s="40">
        <f t="shared" si="93"/>
        <v>710</v>
      </c>
      <c r="EL48" s="40">
        <f t="shared" si="93"/>
        <v>472</v>
      </c>
      <c r="EM48" s="17"/>
      <c r="EN48" s="38"/>
      <c r="EO48" s="39" t="s">
        <v>45</v>
      </c>
      <c r="EP48" s="40">
        <f aca="true" t="shared" si="94" ref="EP48:EY48">SUM(EP47,EP16)</f>
        <v>557370537</v>
      </c>
      <c r="EQ48" s="40">
        <f t="shared" si="94"/>
        <v>77153992</v>
      </c>
      <c r="ER48" s="40">
        <f t="shared" si="94"/>
        <v>57941035</v>
      </c>
      <c r="ES48" s="40">
        <f t="shared" si="94"/>
        <v>659950</v>
      </c>
      <c r="ET48" s="40">
        <f t="shared" si="94"/>
        <v>515851</v>
      </c>
      <c r="EU48" s="40">
        <f t="shared" si="94"/>
        <v>659857</v>
      </c>
      <c r="EV48" s="40">
        <f t="shared" si="94"/>
        <v>515778</v>
      </c>
      <c r="EW48" s="40">
        <f t="shared" si="94"/>
        <v>5978</v>
      </c>
      <c r="EX48" s="40">
        <f t="shared" si="94"/>
        <v>19064</v>
      </c>
      <c r="EY48" s="40">
        <f t="shared" si="94"/>
        <v>11251</v>
      </c>
      <c r="EZ48" s="7"/>
      <c r="FA48" s="38"/>
      <c r="FB48" s="39" t="s">
        <v>45</v>
      </c>
      <c r="FC48" s="40">
        <f aca="true" t="shared" si="95" ref="FC48:FL48">SUM(FC47,FC16)</f>
        <v>12705</v>
      </c>
      <c r="FD48" s="40">
        <f t="shared" si="95"/>
        <v>61442</v>
      </c>
      <c r="FE48" s="40">
        <f t="shared" si="95"/>
        <v>49279</v>
      </c>
      <c r="FF48" s="40">
        <f t="shared" si="95"/>
        <v>208323</v>
      </c>
      <c r="FG48" s="40">
        <f t="shared" si="95"/>
        <v>207188</v>
      </c>
      <c r="FH48" s="40">
        <f t="shared" si="95"/>
        <v>133109</v>
      </c>
      <c r="FI48" s="40">
        <f t="shared" si="95"/>
        <v>132358</v>
      </c>
      <c r="FJ48" s="40">
        <f t="shared" si="95"/>
        <v>41</v>
      </c>
      <c r="FK48" s="40">
        <f t="shared" si="95"/>
        <v>104</v>
      </c>
      <c r="FL48" s="40">
        <f t="shared" si="95"/>
        <v>70</v>
      </c>
      <c r="FM48" s="7"/>
      <c r="FN48" s="38"/>
      <c r="FO48" s="39" t="s">
        <v>45</v>
      </c>
      <c r="FP48" s="40">
        <f aca="true" t="shared" si="96" ref="FP48:FY48">SUM(FP47,FP16)</f>
        <v>33260936</v>
      </c>
      <c r="FQ48" s="40">
        <f t="shared" si="96"/>
        <v>20142448</v>
      </c>
      <c r="FR48" s="40">
        <f t="shared" si="96"/>
        <v>18051296</v>
      </c>
      <c r="FS48" s="40">
        <f t="shared" si="96"/>
        <v>274154</v>
      </c>
      <c r="FT48" s="40">
        <f t="shared" si="96"/>
        <v>246812</v>
      </c>
      <c r="FU48" s="40">
        <f t="shared" si="96"/>
        <v>273885</v>
      </c>
      <c r="FV48" s="40">
        <f t="shared" si="96"/>
        <v>246570</v>
      </c>
      <c r="FW48" s="40">
        <f t="shared" si="96"/>
        <v>1197</v>
      </c>
      <c r="FX48" s="40">
        <f t="shared" si="96"/>
        <v>5415</v>
      </c>
      <c r="FY48" s="40">
        <f t="shared" si="96"/>
        <v>4227</v>
      </c>
      <c r="FZ48" s="7"/>
      <c r="GA48" s="38"/>
      <c r="GB48" s="39" t="s">
        <v>45</v>
      </c>
      <c r="GC48" s="40">
        <f aca="true" t="shared" si="97" ref="GC48:GL48">SUM(GC47,GC16)</f>
        <v>164337086</v>
      </c>
      <c r="GD48" s="40">
        <f t="shared" si="97"/>
        <v>204014839</v>
      </c>
      <c r="GE48" s="40">
        <f t="shared" si="97"/>
        <v>148029273</v>
      </c>
      <c r="GF48" s="40">
        <f t="shared" si="97"/>
        <v>8913126</v>
      </c>
      <c r="GG48" s="40">
        <f t="shared" si="97"/>
        <v>8177357</v>
      </c>
      <c r="GH48" s="40">
        <f t="shared" si="97"/>
        <v>6535654</v>
      </c>
      <c r="GI48" s="40">
        <f t="shared" si="97"/>
        <v>5829648</v>
      </c>
      <c r="GJ48" s="40">
        <f t="shared" si="97"/>
        <v>33528</v>
      </c>
      <c r="GK48" s="40">
        <f t="shared" si="97"/>
        <v>181587</v>
      </c>
      <c r="GL48" s="40">
        <f t="shared" si="97"/>
        <v>110672</v>
      </c>
      <c r="GM48" s="7"/>
      <c r="GN48" s="38"/>
      <c r="GO48" s="39" t="s">
        <v>45</v>
      </c>
      <c r="GP48" s="40">
        <f aca="true" t="shared" si="98" ref="GP48:GY48">SUM(GP47,GP16)</f>
        <v>5692086</v>
      </c>
      <c r="GQ48" s="40">
        <f t="shared" si="98"/>
        <v>16107209</v>
      </c>
      <c r="GR48" s="40">
        <f t="shared" si="98"/>
        <v>16094706</v>
      </c>
      <c r="GS48" s="40">
        <f t="shared" si="98"/>
        <v>29601628</v>
      </c>
      <c r="GT48" s="40">
        <f t="shared" si="98"/>
        <v>29585132</v>
      </c>
      <c r="GU48" s="40">
        <f t="shared" si="98"/>
        <v>23904857</v>
      </c>
      <c r="GV48" s="40">
        <f t="shared" si="98"/>
        <v>23891635</v>
      </c>
      <c r="GW48" s="40">
        <f t="shared" si="98"/>
        <v>397</v>
      </c>
      <c r="GX48" s="40">
        <f t="shared" si="98"/>
        <v>6856</v>
      </c>
      <c r="GY48" s="40">
        <f t="shared" si="98"/>
        <v>6745</v>
      </c>
      <c r="GZ48" s="7"/>
      <c r="HA48" s="38"/>
      <c r="HB48" s="39" t="s">
        <v>45</v>
      </c>
      <c r="HC48" s="40">
        <f aca="true" t="shared" si="99" ref="HC48:HL48">SUM(HC47,HC16)</f>
        <v>4136</v>
      </c>
      <c r="HD48" s="40">
        <f t="shared" si="99"/>
        <v>0</v>
      </c>
      <c r="HE48" s="40">
        <f t="shared" si="99"/>
        <v>0</v>
      </c>
      <c r="HF48" s="40">
        <f t="shared" si="99"/>
        <v>0</v>
      </c>
      <c r="HG48" s="40">
        <f t="shared" si="99"/>
        <v>0</v>
      </c>
      <c r="HH48" s="40">
        <f t="shared" si="99"/>
        <v>0</v>
      </c>
      <c r="HI48" s="40">
        <f t="shared" si="99"/>
        <v>0</v>
      </c>
      <c r="HJ48" s="40">
        <f t="shared" si="99"/>
        <v>6</v>
      </c>
      <c r="HK48" s="40">
        <f t="shared" si="99"/>
        <v>0</v>
      </c>
      <c r="HL48" s="40">
        <f t="shared" si="99"/>
        <v>0</v>
      </c>
      <c r="HM48" s="7"/>
      <c r="HN48" s="38"/>
      <c r="HO48" s="39" t="s">
        <v>45</v>
      </c>
      <c r="HP48" s="40">
        <f aca="true" t="shared" si="100" ref="HP48:HY48">SUM(HP47,HP16)</f>
        <v>0</v>
      </c>
      <c r="HQ48" s="40">
        <f t="shared" si="100"/>
        <v>31971</v>
      </c>
      <c r="HR48" s="40">
        <f t="shared" si="100"/>
        <v>31971</v>
      </c>
      <c r="HS48" s="40">
        <f t="shared" si="100"/>
        <v>437779</v>
      </c>
      <c r="HT48" s="40">
        <f t="shared" si="100"/>
        <v>437779</v>
      </c>
      <c r="HU48" s="40">
        <f t="shared" si="100"/>
        <v>262705</v>
      </c>
      <c r="HV48" s="40">
        <f t="shared" si="100"/>
        <v>262705</v>
      </c>
      <c r="HW48" s="40">
        <f t="shared" si="100"/>
        <v>0</v>
      </c>
      <c r="HX48" s="40">
        <f t="shared" si="100"/>
        <v>21</v>
      </c>
      <c r="HY48" s="40">
        <f t="shared" si="100"/>
        <v>21</v>
      </c>
      <c r="HZ48" s="7"/>
      <c r="IA48" s="38"/>
      <c r="IB48" s="39" t="s">
        <v>45</v>
      </c>
      <c r="IC48" s="40">
        <f aca="true" t="shared" si="101" ref="IC48:IL48">SUM(IC47,IC16)</f>
        <v>0</v>
      </c>
      <c r="ID48" s="40">
        <f t="shared" si="101"/>
        <v>0</v>
      </c>
      <c r="IE48" s="40">
        <f t="shared" si="101"/>
        <v>0</v>
      </c>
      <c r="IF48" s="40">
        <f t="shared" si="101"/>
        <v>0</v>
      </c>
      <c r="IG48" s="40">
        <f t="shared" si="101"/>
        <v>0</v>
      </c>
      <c r="IH48" s="40">
        <f t="shared" si="101"/>
        <v>0</v>
      </c>
      <c r="II48" s="40">
        <f t="shared" si="101"/>
        <v>0</v>
      </c>
      <c r="IJ48" s="40">
        <f t="shared" si="101"/>
        <v>0</v>
      </c>
      <c r="IK48" s="40">
        <f t="shared" si="101"/>
        <v>0</v>
      </c>
      <c r="IL48" s="40">
        <f t="shared" si="101"/>
        <v>0</v>
      </c>
      <c r="IM48" s="7"/>
      <c r="IN48" s="41">
        <f t="shared" si="0"/>
        <v>799283261</v>
      </c>
      <c r="IO48" s="42">
        <f t="shared" si="1"/>
        <v>921326686</v>
      </c>
      <c r="IP48" s="42">
        <f t="shared" si="2"/>
        <v>753004870</v>
      </c>
      <c r="IQ48" s="42">
        <f t="shared" si="3"/>
        <v>4452710775</v>
      </c>
      <c r="IR48" s="42">
        <f>SUM(G48,T48,AG48,AT48,CT48,DG48,DT48,EG48,ET48,FG48,FT48,GG48,GT48,HG48,HT48,IG48)</f>
        <v>4437236118</v>
      </c>
      <c r="IS48" s="42">
        <f t="shared" si="5"/>
        <v>1472409462</v>
      </c>
      <c r="IT48" s="42">
        <f t="shared" si="6"/>
        <v>100341</v>
      </c>
      <c r="IU48" s="42">
        <f t="shared" si="7"/>
        <v>1245807</v>
      </c>
      <c r="IV48" s="42">
        <f t="shared" si="8"/>
        <v>1022543</v>
      </c>
    </row>
    <row r="50" ht="14.25">
      <c r="EI50" s="9"/>
    </row>
  </sheetData>
  <sheetProtection/>
  <mergeCells count="114">
    <mergeCell ref="HJ3:HL3"/>
    <mergeCell ref="HN3:HN4"/>
    <mergeCell ref="HO3:HO4"/>
    <mergeCell ref="HP3:HR3"/>
    <mergeCell ref="DU3:DV3"/>
    <mergeCell ref="EF3:EG3"/>
    <mergeCell ref="HA3:HA4"/>
    <mergeCell ref="HB3:HB4"/>
    <mergeCell ref="HC3:HE3"/>
    <mergeCell ref="GF3:GG3"/>
    <mergeCell ref="AP3:AR3"/>
    <mergeCell ref="DF3:DG3"/>
    <mergeCell ref="DH3:DI3"/>
    <mergeCell ref="DS3:DT3"/>
    <mergeCell ref="CC3:CE3"/>
    <mergeCell ref="CJ3:CL3"/>
    <mergeCell ref="CF3:CG3"/>
    <mergeCell ref="DA3:DA4"/>
    <mergeCell ref="BW3:BY3"/>
    <mergeCell ref="CA3:CA4"/>
    <mergeCell ref="S3:T3"/>
    <mergeCell ref="U3:V3"/>
    <mergeCell ref="AF3:AG3"/>
    <mergeCell ref="AH3:AI3"/>
    <mergeCell ref="AS3:AT3"/>
    <mergeCell ref="AU3:AV3"/>
    <mergeCell ref="AN3:AN4"/>
    <mergeCell ref="AO3:AO4"/>
    <mergeCell ref="W3:Y3"/>
    <mergeCell ref="AJ3:AL3"/>
    <mergeCell ref="GH3:GI3"/>
    <mergeCell ref="GO3:GO4"/>
    <mergeCell ref="GP3:GR3"/>
    <mergeCell ref="BA3:BA4"/>
    <mergeCell ref="BB3:BB4"/>
    <mergeCell ref="BC3:BE3"/>
    <mergeCell ref="BJ3:BL3"/>
    <mergeCell ref="BN3:BN4"/>
    <mergeCell ref="GJ3:GL3"/>
    <mergeCell ref="GN3:GN4"/>
    <mergeCell ref="IJ3:IL3"/>
    <mergeCell ref="HW3:HY3"/>
    <mergeCell ref="IA3:IA4"/>
    <mergeCell ref="IB3:IB4"/>
    <mergeCell ref="IF3:IG3"/>
    <mergeCell ref="IH3:II3"/>
    <mergeCell ref="IC3:IE3"/>
    <mergeCell ref="HU3:HV3"/>
    <mergeCell ref="FS3:FT3"/>
    <mergeCell ref="HS3:HT3"/>
    <mergeCell ref="GS3:GT3"/>
    <mergeCell ref="GU3:GV3"/>
    <mergeCell ref="FW3:FY3"/>
    <mergeCell ref="GA3:GA4"/>
    <mergeCell ref="GB3:GB4"/>
    <mergeCell ref="GW3:GY3"/>
    <mergeCell ref="HF3:HG3"/>
    <mergeCell ref="HH3:HI3"/>
    <mergeCell ref="BS3:BT3"/>
    <mergeCell ref="CH3:CI3"/>
    <mergeCell ref="BP3:BR3"/>
    <mergeCell ref="CN3:CN4"/>
    <mergeCell ref="FU3:FV3"/>
    <mergeCell ref="GC3:GE3"/>
    <mergeCell ref="FH3:FI3"/>
    <mergeCell ref="FJ3:FL3"/>
    <mergeCell ref="FN3:FN4"/>
    <mergeCell ref="FO3:FO4"/>
    <mergeCell ref="FF3:FG3"/>
    <mergeCell ref="FP3:FR3"/>
    <mergeCell ref="EH3:EI3"/>
    <mergeCell ref="ES3:ET3"/>
    <mergeCell ref="EU3:EV3"/>
    <mergeCell ref="EP3:ER3"/>
    <mergeCell ref="EN3:EN4"/>
    <mergeCell ref="EO3:EO4"/>
    <mergeCell ref="EJ3:EL3"/>
    <mergeCell ref="EW3:EY3"/>
    <mergeCell ref="FA3:FA4"/>
    <mergeCell ref="FB3:FB4"/>
    <mergeCell ref="FC3:FE3"/>
    <mergeCell ref="DB3:DB4"/>
    <mergeCell ref="CP3:CR3"/>
    <mergeCell ref="CS3:CT3"/>
    <mergeCell ref="EC3:EE3"/>
    <mergeCell ref="CW3:CY3"/>
    <mergeCell ref="DN3:DN4"/>
    <mergeCell ref="DJ3:DL3"/>
    <mergeCell ref="DW3:DY3"/>
    <mergeCell ref="DC3:DE3"/>
    <mergeCell ref="DO3:DO4"/>
    <mergeCell ref="EA3:EA4"/>
    <mergeCell ref="EB3:EB4"/>
    <mergeCell ref="DP3:DR3"/>
    <mergeCell ref="CU3:CV3"/>
    <mergeCell ref="B3:B4"/>
    <mergeCell ref="CB3:CB4"/>
    <mergeCell ref="J3:L3"/>
    <mergeCell ref="N3:N4"/>
    <mergeCell ref="F3:G3"/>
    <mergeCell ref="CO3:CO4"/>
    <mergeCell ref="BO3:BO4"/>
    <mergeCell ref="BF3:BG3"/>
    <mergeCell ref="BH3:BI3"/>
    <mergeCell ref="A3:A4"/>
    <mergeCell ref="AC3:AE3"/>
    <mergeCell ref="C3:E3"/>
    <mergeCell ref="AA3:AA4"/>
    <mergeCell ref="AB3:AB4"/>
    <mergeCell ref="BU3:BV3"/>
    <mergeCell ref="AW3:AY3"/>
    <mergeCell ref="H3:I3"/>
    <mergeCell ref="O3:O4"/>
    <mergeCell ref="P3:R3"/>
  </mergeCells>
  <printOptions horizontalCentered="1"/>
  <pageMargins left="0.4330708661417323" right="0.31496062992125984" top="0.8267716535433072" bottom="0.7480314960629921" header="0.5118110236220472" footer="0.5118110236220472"/>
  <pageSetup fitToWidth="0" fitToHeight="1" horizontalDpi="600" verticalDpi="600" orientation="landscape" paperSize="9" scale="67" r:id="rId1"/>
  <headerFooter alignWithMargins="0">
    <oddFooter>&amp;R
H29概要調書（土地概況）</oddFooter>
  </headerFooter>
  <colBreaks count="18" manualBreakCount="18">
    <brk id="13" max="65535" man="1"/>
    <brk id="26" max="65535" man="1"/>
    <brk id="39" max="47" man="1"/>
    <brk id="52" max="47" man="1"/>
    <brk id="65" max="47" man="1"/>
    <brk id="78" max="47" man="1"/>
    <brk id="91" max="65535" man="1"/>
    <brk id="104" max="65535" man="1"/>
    <brk id="117" max="65535" man="1"/>
    <brk id="130" max="65535" man="1"/>
    <brk id="143" max="65535" man="1"/>
    <brk id="156" max="65535" man="1"/>
    <brk id="169" max="65535" man="1"/>
    <brk id="182" max="65535" man="1"/>
    <brk id="195" max="65535" man="1"/>
    <brk id="208" max="65535" man="1"/>
    <brk id="221" max="65535" man="1"/>
    <brk id="2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V52"/>
  <sheetViews>
    <sheetView showGridLines="0" view="pageBreakPreview" zoomScale="75" zoomScaleNormal="75" zoomScaleSheetLayoutView="75" zoomScalePageLayoutView="0" workbookViewId="0" topLeftCell="A1">
      <selection activeCell="AN46" sqref="AN46"/>
    </sheetView>
  </sheetViews>
  <sheetFormatPr defaultColWidth="15.59765625" defaultRowHeight="15"/>
  <cols>
    <col min="1" max="1" width="3" style="6" customWidth="1"/>
    <col min="2" max="2" width="3.5" style="6" customWidth="1"/>
    <col min="3" max="3" width="14.59765625" style="6" customWidth="1"/>
    <col min="4" max="10" width="15.59765625" style="8" customWidth="1"/>
    <col min="11" max="13" width="15.59765625" style="6" customWidth="1"/>
    <col min="14" max="14" width="3" style="6" customWidth="1"/>
    <col min="15" max="15" width="3.5" style="6" customWidth="1"/>
    <col min="16" max="16" width="14.59765625" style="6" customWidth="1"/>
    <col min="17" max="23" width="15.59765625" style="8" customWidth="1"/>
    <col min="24" max="26" width="15.59765625" style="6" customWidth="1"/>
    <col min="27" max="27" width="2.5" style="6" customWidth="1"/>
    <col min="28" max="28" width="3.5" style="6" customWidth="1"/>
    <col min="29" max="29" width="14.59765625" style="6" customWidth="1"/>
    <col min="30" max="36" width="15.59765625" style="8" customWidth="1"/>
    <col min="37" max="16384" width="15.59765625" style="6" customWidth="1"/>
  </cols>
  <sheetData>
    <row r="1" spans="2:28" ht="18.75">
      <c r="B1" s="44" t="s">
        <v>120</v>
      </c>
      <c r="O1" s="44" t="s">
        <v>120</v>
      </c>
      <c r="AB1" s="44" t="s">
        <v>120</v>
      </c>
    </row>
    <row r="2" spans="2:36" s="28" customFormat="1" ht="17.25">
      <c r="B2" s="29" t="s">
        <v>114</v>
      </c>
      <c r="D2" s="29"/>
      <c r="E2" s="29"/>
      <c r="F2" s="29"/>
      <c r="G2" s="29"/>
      <c r="H2" s="29"/>
      <c r="I2" s="29"/>
      <c r="J2" s="29"/>
      <c r="O2" s="29" t="s">
        <v>115</v>
      </c>
      <c r="Q2" s="29"/>
      <c r="R2" s="29"/>
      <c r="S2" s="29"/>
      <c r="T2" s="29"/>
      <c r="U2" s="29"/>
      <c r="V2" s="29"/>
      <c r="W2" s="29"/>
      <c r="AB2" s="29" t="s">
        <v>116</v>
      </c>
      <c r="AD2" s="29"/>
      <c r="AE2" s="29"/>
      <c r="AF2" s="29"/>
      <c r="AG2" s="29"/>
      <c r="AH2" s="29"/>
      <c r="AI2" s="29"/>
      <c r="AJ2" s="29"/>
    </row>
    <row r="3" spans="2:39" s="7" customFormat="1" ht="17.25" customHeight="1">
      <c r="B3" s="105" t="s">
        <v>37</v>
      </c>
      <c r="C3" s="103" t="s">
        <v>38</v>
      </c>
      <c r="D3" s="102" t="s">
        <v>40</v>
      </c>
      <c r="E3" s="102"/>
      <c r="F3" s="102"/>
      <c r="G3" s="106" t="s">
        <v>41</v>
      </c>
      <c r="H3" s="108"/>
      <c r="I3" s="106" t="s">
        <v>122</v>
      </c>
      <c r="J3" s="107"/>
      <c r="K3" s="102" t="s">
        <v>46</v>
      </c>
      <c r="L3" s="102"/>
      <c r="M3" s="102"/>
      <c r="O3" s="105" t="s">
        <v>37</v>
      </c>
      <c r="P3" s="103" t="s">
        <v>38</v>
      </c>
      <c r="Q3" s="102" t="s">
        <v>40</v>
      </c>
      <c r="R3" s="102"/>
      <c r="S3" s="102"/>
      <c r="T3" s="106" t="s">
        <v>41</v>
      </c>
      <c r="U3" s="108"/>
      <c r="V3" s="106" t="s">
        <v>122</v>
      </c>
      <c r="W3" s="107"/>
      <c r="X3" s="102" t="s">
        <v>46</v>
      </c>
      <c r="Y3" s="102"/>
      <c r="Z3" s="102"/>
      <c r="AB3" s="105" t="s">
        <v>37</v>
      </c>
      <c r="AC3" s="103" t="s">
        <v>38</v>
      </c>
      <c r="AD3" s="102" t="s">
        <v>40</v>
      </c>
      <c r="AE3" s="102"/>
      <c r="AF3" s="102"/>
      <c r="AG3" s="106" t="s">
        <v>41</v>
      </c>
      <c r="AH3" s="108"/>
      <c r="AI3" s="106" t="s">
        <v>122</v>
      </c>
      <c r="AJ3" s="107"/>
      <c r="AK3" s="102" t="s">
        <v>46</v>
      </c>
      <c r="AL3" s="102"/>
      <c r="AM3" s="102"/>
    </row>
    <row r="4" spans="2:39" s="7" customFormat="1" ht="54" customHeight="1">
      <c r="B4" s="105"/>
      <c r="C4" s="104"/>
      <c r="D4" s="45" t="s">
        <v>1</v>
      </c>
      <c r="E4" s="45" t="s">
        <v>2</v>
      </c>
      <c r="F4" s="45" t="s">
        <v>42</v>
      </c>
      <c r="G4" s="45" t="s">
        <v>33</v>
      </c>
      <c r="H4" s="45" t="s">
        <v>43</v>
      </c>
      <c r="I4" s="45" t="s">
        <v>123</v>
      </c>
      <c r="J4" s="45" t="s">
        <v>124</v>
      </c>
      <c r="K4" s="46" t="s">
        <v>53</v>
      </c>
      <c r="L4" s="46" t="s">
        <v>47</v>
      </c>
      <c r="M4" s="46" t="s">
        <v>42</v>
      </c>
      <c r="O4" s="105"/>
      <c r="P4" s="104"/>
      <c r="Q4" s="45" t="s">
        <v>1</v>
      </c>
      <c r="R4" s="45" t="s">
        <v>2</v>
      </c>
      <c r="S4" s="45" t="s">
        <v>42</v>
      </c>
      <c r="T4" s="45" t="s">
        <v>33</v>
      </c>
      <c r="U4" s="45" t="s">
        <v>43</v>
      </c>
      <c r="V4" s="45" t="s">
        <v>123</v>
      </c>
      <c r="W4" s="45" t="s">
        <v>124</v>
      </c>
      <c r="X4" s="46" t="s">
        <v>48</v>
      </c>
      <c r="Y4" s="46" t="s">
        <v>47</v>
      </c>
      <c r="Z4" s="46" t="s">
        <v>42</v>
      </c>
      <c r="AB4" s="105"/>
      <c r="AC4" s="104"/>
      <c r="AD4" s="45" t="s">
        <v>1</v>
      </c>
      <c r="AE4" s="45" t="s">
        <v>2</v>
      </c>
      <c r="AF4" s="45" t="s">
        <v>42</v>
      </c>
      <c r="AG4" s="45" t="s">
        <v>33</v>
      </c>
      <c r="AH4" s="45" t="s">
        <v>43</v>
      </c>
      <c r="AI4" s="45" t="s">
        <v>123</v>
      </c>
      <c r="AJ4" s="45" t="s">
        <v>124</v>
      </c>
      <c r="AK4" s="46" t="s">
        <v>48</v>
      </c>
      <c r="AL4" s="46" t="s">
        <v>47</v>
      </c>
      <c r="AM4" s="46" t="s">
        <v>42</v>
      </c>
    </row>
    <row r="5" spans="2:48" s="7" customFormat="1" ht="15" customHeight="1">
      <c r="B5" s="13">
        <v>1</v>
      </c>
      <c r="C5" s="14" t="s">
        <v>54</v>
      </c>
      <c r="D5" s="15">
        <v>2994828</v>
      </c>
      <c r="E5" s="15">
        <v>5325455</v>
      </c>
      <c r="F5" s="15">
        <v>5250166</v>
      </c>
      <c r="G5" s="15">
        <v>224781576</v>
      </c>
      <c r="H5" s="15">
        <v>224759284</v>
      </c>
      <c r="I5" s="15">
        <v>136830168</v>
      </c>
      <c r="J5" s="15">
        <v>136815975</v>
      </c>
      <c r="K5" s="15">
        <v>1954</v>
      </c>
      <c r="L5" s="15">
        <v>10741</v>
      </c>
      <c r="M5" s="15">
        <v>10603</v>
      </c>
      <c r="O5" s="13">
        <v>1</v>
      </c>
      <c r="P5" s="14" t="str">
        <f aca="true" t="shared" si="0" ref="P5:P37">C5</f>
        <v>那 覇 市</v>
      </c>
      <c r="Q5" s="15">
        <v>11943488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48795</v>
      </c>
      <c r="Y5" s="15">
        <v>0</v>
      </c>
      <c r="Z5" s="15">
        <v>0</v>
      </c>
      <c r="AB5" s="13">
        <v>1</v>
      </c>
      <c r="AC5" s="14" t="str">
        <f aca="true" t="shared" si="1" ref="AC5:AC37">P5</f>
        <v>那 覇 市</v>
      </c>
      <c r="AD5" s="15">
        <v>17667307</v>
      </c>
      <c r="AE5" s="15">
        <v>21922693</v>
      </c>
      <c r="AF5" s="15">
        <v>21816611</v>
      </c>
      <c r="AG5" s="15">
        <v>1553392202</v>
      </c>
      <c r="AH5" s="15">
        <v>1552803956</v>
      </c>
      <c r="AI5" s="15">
        <v>589443011</v>
      </c>
      <c r="AJ5" s="15">
        <v>589333430</v>
      </c>
      <c r="AK5" s="15">
        <v>56207</v>
      </c>
      <c r="AL5" s="15">
        <v>92563</v>
      </c>
      <c r="AM5" s="15">
        <v>91421</v>
      </c>
      <c r="AN5" s="7" t="str">
        <f>IF('内訳（地積等１）○'!IN5+SUM(D5,Q5)='内訳（地積等２）○'!AD5,"○","ERRRR")</f>
        <v>○</v>
      </c>
      <c r="AO5" s="7" t="str">
        <f>IF('内訳（地積等１）○'!IO5+SUM(E5,R5)='内訳（地積等２）○'!AE5,"○","ERRRR")</f>
        <v>○</v>
      </c>
      <c r="AP5" s="7" t="str">
        <f>IF('内訳（地積等１）○'!IP5+SUM(F5,S5)='内訳（地積等２）○'!AF5,"○","ERRRR")</f>
        <v>○</v>
      </c>
      <c r="AQ5" s="7" t="str">
        <f>IF('内訳（地積等１）○'!IQ5+SUM(G5,T5)='内訳（地積等２）○'!AG5,"○","ERRRR")</f>
        <v>○</v>
      </c>
      <c r="AR5" s="7" t="str">
        <f>IF('内訳（地積等１）○'!IR5+SUM(H5,U5)='内訳（地積等２）○'!AH5,"○","ERRRR")</f>
        <v>○</v>
      </c>
      <c r="AS5" s="7" t="str">
        <f>IF('内訳（地積等１）○'!IS5+SUM(J5,W5)='内訳（地積等２）○'!AJ5,"○","ERRRR")</f>
        <v>○</v>
      </c>
      <c r="AT5" s="7" t="str">
        <f>IF('内訳（地積等１）○'!IT5+SUM(K5,X5)='内訳（地積等２）○'!AK5,"○","ERRRR")</f>
        <v>○</v>
      </c>
      <c r="AU5" s="7" t="str">
        <f>IF('内訳（地積等１）○'!IU5+SUM(L5,Y5)='内訳（地積等２）○'!AL5,"○","ERRRR")</f>
        <v>○</v>
      </c>
      <c r="AV5" s="7" t="str">
        <f>IF('内訳（地積等１）○'!IV5+SUM(M5,Z5)='内訳（地積等２）○'!AM5,"○","ERRRR")</f>
        <v>○</v>
      </c>
    </row>
    <row r="6" spans="2:48" s="7" customFormat="1" ht="15" customHeight="1">
      <c r="B6" s="18">
        <v>2</v>
      </c>
      <c r="C6" s="19" t="s">
        <v>55</v>
      </c>
      <c r="D6" s="20">
        <v>1379213</v>
      </c>
      <c r="E6" s="20">
        <v>6320845</v>
      </c>
      <c r="F6" s="20">
        <v>6319241</v>
      </c>
      <c r="G6" s="20">
        <v>134255433</v>
      </c>
      <c r="H6" s="20">
        <v>134230921</v>
      </c>
      <c r="I6" s="20">
        <v>80849580</v>
      </c>
      <c r="J6" s="20">
        <v>80834566</v>
      </c>
      <c r="K6" s="20">
        <v>1490</v>
      </c>
      <c r="L6" s="20">
        <v>11542</v>
      </c>
      <c r="M6" s="20">
        <v>11423</v>
      </c>
      <c r="O6" s="18">
        <v>2</v>
      </c>
      <c r="P6" s="19" t="str">
        <f t="shared" si="0"/>
        <v>宜野湾市</v>
      </c>
      <c r="Q6" s="20">
        <v>2221639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17187</v>
      </c>
      <c r="Y6" s="20">
        <v>0</v>
      </c>
      <c r="Z6" s="20">
        <v>0</v>
      </c>
      <c r="AB6" s="18">
        <v>2</v>
      </c>
      <c r="AC6" s="19" t="str">
        <f t="shared" si="1"/>
        <v>宜野湾市</v>
      </c>
      <c r="AD6" s="20">
        <v>4565393</v>
      </c>
      <c r="AE6" s="20">
        <v>13983884</v>
      </c>
      <c r="AF6" s="20">
        <v>13975823</v>
      </c>
      <c r="AG6" s="20">
        <v>462749596</v>
      </c>
      <c r="AH6" s="20">
        <v>462553766</v>
      </c>
      <c r="AI6" s="20">
        <v>174739819</v>
      </c>
      <c r="AJ6" s="20">
        <v>174685922</v>
      </c>
      <c r="AK6" s="20">
        <v>20148</v>
      </c>
      <c r="AL6" s="20">
        <v>47299</v>
      </c>
      <c r="AM6" s="20">
        <v>46780</v>
      </c>
      <c r="AN6" s="7" t="str">
        <f>IF('内訳（地積等１）○'!IN6+SUM(D6,Q6)='内訳（地積等２）○'!AD6,"○","ERRRR")</f>
        <v>○</v>
      </c>
      <c r="AO6" s="7" t="str">
        <f>IF('内訳（地積等１）○'!IO6+SUM(E6,R6)='内訳（地積等２）○'!AE6,"○","ERRRR")</f>
        <v>○</v>
      </c>
      <c r="AP6" s="7" t="str">
        <f>IF('内訳（地積等１）○'!IP6+SUM(F6,S6)='内訳（地積等２）○'!AF6,"○","ERRRR")</f>
        <v>○</v>
      </c>
      <c r="AQ6" s="7" t="str">
        <f>IF('内訳（地積等１）○'!IQ6+SUM(G6,T6)='内訳（地積等２）○'!AG6,"○","ERRRR")</f>
        <v>○</v>
      </c>
      <c r="AR6" s="7" t="str">
        <f>IF('内訳（地積等１）○'!IR6+SUM(H6,U6)='内訳（地積等２）○'!AH6,"○","ERRRR")</f>
        <v>○</v>
      </c>
      <c r="AS6" s="7" t="str">
        <f>IF('内訳（地積等１）○'!IS6+SUM(J6,W6)='内訳（地積等２）○'!AJ6,"○","ERRRR")</f>
        <v>○</v>
      </c>
      <c r="AT6" s="7" t="str">
        <f>IF('内訳（地積等１）○'!IT6+SUM(K6,X6)='内訳（地積等２）○'!AK6,"○","ERRRR")</f>
        <v>○</v>
      </c>
      <c r="AU6" s="7" t="str">
        <f>IF('内訳（地積等１）○'!IU6+SUM(L6,Y6)='内訳（地積等２）○'!AL6,"○","ERRRR")</f>
        <v>○</v>
      </c>
      <c r="AV6" s="7" t="str">
        <f>IF('内訳（地積等１）○'!IV6+SUM(M6,Z6)='内訳（地積等２）○'!AM6,"○","ERRRR")</f>
        <v>○</v>
      </c>
    </row>
    <row r="7" spans="2:48" s="7" customFormat="1" ht="15" customHeight="1">
      <c r="B7" s="18">
        <v>3</v>
      </c>
      <c r="C7" s="19" t="s">
        <v>56</v>
      </c>
      <c r="D7" s="20">
        <v>5386392</v>
      </c>
      <c r="E7" s="20">
        <v>2920914</v>
      </c>
      <c r="F7" s="20">
        <v>2894272</v>
      </c>
      <c r="G7" s="20">
        <v>16727165</v>
      </c>
      <c r="H7" s="20">
        <v>16709416</v>
      </c>
      <c r="I7" s="20">
        <v>9891099</v>
      </c>
      <c r="J7" s="20">
        <v>9879802</v>
      </c>
      <c r="K7" s="20">
        <v>3953</v>
      </c>
      <c r="L7" s="20">
        <v>3089</v>
      </c>
      <c r="M7" s="20">
        <v>2973</v>
      </c>
      <c r="O7" s="18">
        <v>3</v>
      </c>
      <c r="P7" s="19" t="str">
        <f t="shared" si="0"/>
        <v>石 垣 市</v>
      </c>
      <c r="Q7" s="20">
        <v>16121048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37312</v>
      </c>
      <c r="Y7" s="20">
        <v>0</v>
      </c>
      <c r="Z7" s="20">
        <v>0</v>
      </c>
      <c r="AB7" s="18">
        <v>3</v>
      </c>
      <c r="AC7" s="19" t="str">
        <f t="shared" si="1"/>
        <v>石 垣 市</v>
      </c>
      <c r="AD7" s="20">
        <v>122065885</v>
      </c>
      <c r="AE7" s="20">
        <v>101530171</v>
      </c>
      <c r="AF7" s="20">
        <v>93090593</v>
      </c>
      <c r="AG7" s="20">
        <v>149552498</v>
      </c>
      <c r="AH7" s="20">
        <v>149100377</v>
      </c>
      <c r="AI7" s="20">
        <v>59324632</v>
      </c>
      <c r="AJ7" s="20">
        <v>59048287</v>
      </c>
      <c r="AK7" s="20">
        <v>49297</v>
      </c>
      <c r="AL7" s="20">
        <v>63106</v>
      </c>
      <c r="AM7" s="20">
        <v>56862</v>
      </c>
      <c r="AN7" s="7" t="str">
        <f>IF('内訳（地積等１）○'!IN7+SUM(D7,Q7)='内訳（地積等２）○'!AD7,"○","ERRRR")</f>
        <v>○</v>
      </c>
      <c r="AO7" s="7" t="str">
        <f>IF('内訳（地積等１）○'!IO7+SUM(E7,R7)='内訳（地積等２）○'!AE7,"○","ERRRR")</f>
        <v>○</v>
      </c>
      <c r="AP7" s="7" t="str">
        <f>IF('内訳（地積等１）○'!IP7+SUM(F7,S7)='内訳（地積等２）○'!AF7,"○","ERRRR")</f>
        <v>○</v>
      </c>
      <c r="AQ7" s="7" t="str">
        <f>IF('内訳（地積等１）○'!IQ7+SUM(G7,T7)='内訳（地積等２）○'!AG7,"○","ERRRR")</f>
        <v>○</v>
      </c>
      <c r="AR7" s="7" t="str">
        <f>IF('内訳（地積等１）○'!IR7+SUM(H7,U7)='内訳（地積等２）○'!AH7,"○","ERRRR")</f>
        <v>○</v>
      </c>
      <c r="AS7" s="7" t="str">
        <f>IF('内訳（地積等１）○'!IS7+SUM(J7,W7)='内訳（地積等２）○'!AJ7,"○","ERRRR")</f>
        <v>○</v>
      </c>
      <c r="AT7" s="7" t="str">
        <f>IF('内訳（地積等１）○'!IT7+SUM(K7,X7)='内訳（地積等２）○'!AK7,"○","ERRRR")</f>
        <v>○</v>
      </c>
      <c r="AU7" s="7" t="str">
        <f>IF('内訳（地積等１）○'!IU7+SUM(L7,Y7)='内訳（地積等２）○'!AL7,"○","ERRRR")</f>
        <v>○</v>
      </c>
      <c r="AV7" s="7" t="str">
        <f>IF('内訳（地積等１）○'!IV7+SUM(M7,Z7)='内訳（地積等２）○'!AM7,"○","ERRRR")</f>
        <v>○</v>
      </c>
    </row>
    <row r="8" spans="2:48" s="7" customFormat="1" ht="15" customHeight="1">
      <c r="B8" s="18">
        <v>4</v>
      </c>
      <c r="C8" s="19" t="s">
        <v>57</v>
      </c>
      <c r="D8" s="20">
        <v>913450</v>
      </c>
      <c r="E8" s="20">
        <v>3614726</v>
      </c>
      <c r="F8" s="20">
        <v>3612629</v>
      </c>
      <c r="G8" s="20">
        <v>106495762</v>
      </c>
      <c r="H8" s="20">
        <v>106472415</v>
      </c>
      <c r="I8" s="20">
        <v>64966666</v>
      </c>
      <c r="J8" s="20">
        <v>64951810</v>
      </c>
      <c r="K8" s="20">
        <v>1069</v>
      </c>
      <c r="L8" s="20">
        <v>8981</v>
      </c>
      <c r="M8" s="20">
        <v>8862</v>
      </c>
      <c r="O8" s="18">
        <v>4</v>
      </c>
      <c r="P8" s="19" t="str">
        <f t="shared" si="0"/>
        <v>浦 添 市</v>
      </c>
      <c r="Q8" s="20">
        <v>5609148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22792</v>
      </c>
      <c r="Y8" s="20">
        <v>0</v>
      </c>
      <c r="Z8" s="20">
        <v>0</v>
      </c>
      <c r="AB8" s="18">
        <v>4</v>
      </c>
      <c r="AC8" s="19" t="str">
        <f t="shared" si="1"/>
        <v>浦 添 市</v>
      </c>
      <c r="AD8" s="20">
        <v>7453821</v>
      </c>
      <c r="AE8" s="20">
        <v>12026179</v>
      </c>
      <c r="AF8" s="20">
        <v>11961619</v>
      </c>
      <c r="AG8" s="20">
        <v>533467989</v>
      </c>
      <c r="AH8" s="20">
        <v>532933150</v>
      </c>
      <c r="AI8" s="20">
        <v>201641716</v>
      </c>
      <c r="AJ8" s="20">
        <v>201571592</v>
      </c>
      <c r="AK8" s="20">
        <v>25520</v>
      </c>
      <c r="AL8" s="20">
        <v>44072</v>
      </c>
      <c r="AM8" s="20">
        <v>43388</v>
      </c>
      <c r="AN8" s="7" t="str">
        <f>IF('内訳（地積等１）○'!IN8+SUM(D8,Q8)='内訳（地積等２）○'!AD8,"○","ERRRR")</f>
        <v>○</v>
      </c>
      <c r="AO8" s="7" t="str">
        <f>IF('内訳（地積等１）○'!IO8+SUM(E8,R8)='内訳（地積等２）○'!AE8,"○","ERRRR")</f>
        <v>○</v>
      </c>
      <c r="AP8" s="7" t="str">
        <f>IF('内訳（地積等１）○'!IP8+SUM(F8,S8)='内訳（地積等２）○'!AF8,"○","ERRRR")</f>
        <v>○</v>
      </c>
      <c r="AQ8" s="7" t="str">
        <f>IF('内訳（地積等１）○'!IQ8+SUM(G8,T8)='内訳（地積等２）○'!AG8,"○","ERRRR")</f>
        <v>○</v>
      </c>
      <c r="AR8" s="7" t="str">
        <f>IF('内訳（地積等１）○'!IR8+SUM(H8,U8)='内訳（地積等２）○'!AH8,"○","ERRRR")</f>
        <v>○</v>
      </c>
      <c r="AS8" s="7" t="str">
        <f>IF('内訳（地積等１）○'!IS8+SUM(J8,W8)='内訳（地積等２）○'!AJ8,"○","ERRRR")</f>
        <v>○</v>
      </c>
      <c r="AT8" s="7" t="str">
        <f>IF('内訳（地積等１）○'!IT8+SUM(K8,X8)='内訳（地積等２）○'!AK8,"○","ERRRR")</f>
        <v>○</v>
      </c>
      <c r="AU8" s="7" t="str">
        <f>IF('内訳（地積等１）○'!IU8+SUM(L8,Y8)='内訳（地積等２）○'!AL8,"○","ERRRR")</f>
        <v>○</v>
      </c>
      <c r="AV8" s="7" t="str">
        <f>IF('内訳（地積等１）○'!IV8+SUM(M8,Z8)='内訳（地積等２）○'!AM8,"○","ERRRR")</f>
        <v>○</v>
      </c>
    </row>
    <row r="9" spans="2:48" s="7" customFormat="1" ht="15" customHeight="1">
      <c r="B9" s="18">
        <v>5</v>
      </c>
      <c r="C9" s="19" t="s">
        <v>58</v>
      </c>
      <c r="D9" s="20">
        <v>5791360</v>
      </c>
      <c r="E9" s="20">
        <v>12229952</v>
      </c>
      <c r="F9" s="20">
        <v>11070144</v>
      </c>
      <c r="G9" s="20">
        <v>29001563</v>
      </c>
      <c r="H9" s="20">
        <v>28950917</v>
      </c>
      <c r="I9" s="20">
        <v>17935429</v>
      </c>
      <c r="J9" s="20">
        <v>17893962</v>
      </c>
      <c r="K9" s="20">
        <v>3396</v>
      </c>
      <c r="L9" s="20">
        <v>10741</v>
      </c>
      <c r="M9" s="20">
        <v>9044</v>
      </c>
      <c r="O9" s="18">
        <v>5</v>
      </c>
      <c r="P9" s="19" t="str">
        <f t="shared" si="0"/>
        <v>名 護 市</v>
      </c>
      <c r="Q9" s="20">
        <v>15155801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45204</v>
      </c>
      <c r="Y9" s="20">
        <v>0</v>
      </c>
      <c r="Z9" s="20">
        <v>0</v>
      </c>
      <c r="AB9" s="18">
        <v>5</v>
      </c>
      <c r="AC9" s="19" t="str">
        <f t="shared" si="1"/>
        <v>名 護 市</v>
      </c>
      <c r="AD9" s="20">
        <v>112810305</v>
      </c>
      <c r="AE9" s="20">
        <v>88351452</v>
      </c>
      <c r="AF9" s="20">
        <v>68826684</v>
      </c>
      <c r="AG9" s="20">
        <v>160520197</v>
      </c>
      <c r="AH9" s="20">
        <v>159375747</v>
      </c>
      <c r="AI9" s="20">
        <v>62488470</v>
      </c>
      <c r="AJ9" s="20">
        <v>62070033</v>
      </c>
      <c r="AK9" s="20">
        <v>52746</v>
      </c>
      <c r="AL9" s="20">
        <v>79865</v>
      </c>
      <c r="AM9" s="20">
        <v>64459</v>
      </c>
      <c r="AN9" s="7" t="str">
        <f>IF('内訳（地積等１）○'!IN9+SUM(D9,Q9)='内訳（地積等２）○'!AD9,"○","ERRRR")</f>
        <v>○</v>
      </c>
      <c r="AO9" s="7" t="str">
        <f>IF('内訳（地積等１）○'!IO9+SUM(E9,R9)='内訳（地積等２）○'!AE9,"○","ERRRR")</f>
        <v>○</v>
      </c>
      <c r="AP9" s="7" t="str">
        <f>IF('内訳（地積等１）○'!IP9+SUM(F9,S9)='内訳（地積等２）○'!AF9,"○","ERRRR")</f>
        <v>○</v>
      </c>
      <c r="AQ9" s="7" t="str">
        <f>IF('内訳（地積等１）○'!IQ9+SUM(G9,T9)='内訳（地積等２）○'!AG9,"○","ERRRR")</f>
        <v>○</v>
      </c>
      <c r="AR9" s="7" t="str">
        <f>IF('内訳（地積等１）○'!IR9+SUM(H9,U9)='内訳（地積等２）○'!AH9,"○","ERRRR")</f>
        <v>○</v>
      </c>
      <c r="AS9" s="7" t="str">
        <f>IF('内訳（地積等１）○'!IS9+SUM(J9,W9)='内訳（地積等２）○'!AJ9,"○","ERRRR")</f>
        <v>○</v>
      </c>
      <c r="AT9" s="7" t="str">
        <f>IF('内訳（地積等１）○'!IT9+SUM(K9,X9)='内訳（地積等２）○'!AK9,"○","ERRRR")</f>
        <v>○</v>
      </c>
      <c r="AU9" s="7" t="str">
        <f>IF('内訳（地積等１）○'!IU9+SUM(L9,Y9)='内訳（地積等２）○'!AL9,"○","ERRRR")</f>
        <v>○</v>
      </c>
      <c r="AV9" s="7" t="str">
        <f>IF('内訳（地積等１）○'!IV9+SUM(M9,Z9)='内訳（地積等２）○'!AM9,"○","ERRRR")</f>
        <v>○</v>
      </c>
    </row>
    <row r="10" spans="2:48" s="7" customFormat="1" ht="15" customHeight="1">
      <c r="B10" s="18">
        <v>6</v>
      </c>
      <c r="C10" s="19" t="s">
        <v>59</v>
      </c>
      <c r="D10" s="20">
        <v>1035664</v>
      </c>
      <c r="E10" s="20">
        <v>3052604</v>
      </c>
      <c r="F10" s="20">
        <v>3000994</v>
      </c>
      <c r="G10" s="20">
        <v>11585105</v>
      </c>
      <c r="H10" s="20">
        <v>11535555</v>
      </c>
      <c r="I10" s="20">
        <v>7416346</v>
      </c>
      <c r="J10" s="20">
        <v>7385265</v>
      </c>
      <c r="K10" s="20">
        <v>1483</v>
      </c>
      <c r="L10" s="20">
        <v>5226</v>
      </c>
      <c r="M10" s="20">
        <v>4881</v>
      </c>
      <c r="O10" s="18">
        <v>6</v>
      </c>
      <c r="P10" s="19" t="str">
        <f t="shared" si="0"/>
        <v>糸 満 市</v>
      </c>
      <c r="Q10" s="20">
        <v>6805735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24985</v>
      </c>
      <c r="Y10" s="20">
        <v>0</v>
      </c>
      <c r="Z10" s="20">
        <v>0</v>
      </c>
      <c r="AB10" s="18">
        <v>6</v>
      </c>
      <c r="AC10" s="19" t="str">
        <f t="shared" si="1"/>
        <v>糸 満 市</v>
      </c>
      <c r="AD10" s="20">
        <v>10174785</v>
      </c>
      <c r="AE10" s="20">
        <v>33639386</v>
      </c>
      <c r="AF10" s="20">
        <v>28270184</v>
      </c>
      <c r="AG10" s="20">
        <v>166411743</v>
      </c>
      <c r="AH10" s="20">
        <v>165984869</v>
      </c>
      <c r="AI10" s="20">
        <v>62248355</v>
      </c>
      <c r="AJ10" s="20">
        <v>61977612</v>
      </c>
      <c r="AK10" s="20">
        <v>28937</v>
      </c>
      <c r="AL10" s="20">
        <v>56786</v>
      </c>
      <c r="AM10" s="20">
        <v>50168</v>
      </c>
      <c r="AN10" s="7" t="str">
        <f>IF('内訳（地積等１）○'!IN10+SUM(D10,Q10)='内訳（地積等２）○'!AD10,"○","ERRRR")</f>
        <v>○</v>
      </c>
      <c r="AO10" s="7" t="str">
        <f>IF('内訳（地積等１）○'!IO10+SUM(E10,R10)='内訳（地積等２）○'!AE10,"○","ERRRR")</f>
        <v>○</v>
      </c>
      <c r="AP10" s="7" t="str">
        <f>IF('内訳（地積等１）○'!IP10+SUM(F10,S10)='内訳（地積等２）○'!AF10,"○","ERRRR")</f>
        <v>○</v>
      </c>
      <c r="AQ10" s="7" t="str">
        <f>IF('内訳（地積等１）○'!IQ10+SUM(G10,T10)='内訳（地積等２）○'!AG10,"○","ERRRR")</f>
        <v>○</v>
      </c>
      <c r="AR10" s="7" t="str">
        <f>IF('内訳（地積等１）○'!IR10+SUM(H10,U10)='内訳（地積等２）○'!AH10,"○","ERRRR")</f>
        <v>○</v>
      </c>
      <c r="AS10" s="7" t="str">
        <f>IF('内訳（地積等１）○'!IS10+SUM(J10,W10)='内訳（地積等２）○'!AJ10,"○","ERRRR")</f>
        <v>○</v>
      </c>
      <c r="AT10" s="7" t="str">
        <f>IF('内訳（地積等１）○'!IT10+SUM(K10,X10)='内訳（地積等２）○'!AK10,"○","ERRRR")</f>
        <v>○</v>
      </c>
      <c r="AU10" s="7" t="str">
        <f>IF('内訳（地積等１）○'!IU10+SUM(L10,Y10)='内訳（地積等２）○'!AL10,"○","ERRRR")</f>
        <v>○</v>
      </c>
      <c r="AV10" s="7" t="str">
        <f>IF('内訳（地積等１）○'!IV10+SUM(M10,Z10)='内訳（地積等２）○'!AM10,"○","ERRRR")</f>
        <v>○</v>
      </c>
    </row>
    <row r="11" spans="2:48" s="7" customFormat="1" ht="15" customHeight="1">
      <c r="B11" s="18">
        <v>7</v>
      </c>
      <c r="C11" s="19" t="s">
        <v>60</v>
      </c>
      <c r="D11" s="20">
        <v>7097</v>
      </c>
      <c r="E11" s="20">
        <v>13693404</v>
      </c>
      <c r="F11" s="20">
        <v>13689399</v>
      </c>
      <c r="G11" s="20">
        <v>205331490</v>
      </c>
      <c r="H11" s="20">
        <v>205314268</v>
      </c>
      <c r="I11" s="20">
        <v>124363291</v>
      </c>
      <c r="J11" s="20">
        <v>124352410</v>
      </c>
      <c r="K11" s="20">
        <v>12</v>
      </c>
      <c r="L11" s="20">
        <v>14180</v>
      </c>
      <c r="M11" s="20">
        <v>14101</v>
      </c>
      <c r="O11" s="18">
        <v>7</v>
      </c>
      <c r="P11" s="19" t="str">
        <f t="shared" si="0"/>
        <v>沖 縄 市</v>
      </c>
      <c r="Q11" s="20">
        <v>15323657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34413</v>
      </c>
      <c r="Y11" s="20">
        <v>0</v>
      </c>
      <c r="Z11" s="20">
        <v>0</v>
      </c>
      <c r="AB11" s="18">
        <v>7</v>
      </c>
      <c r="AC11" s="19" t="str">
        <f t="shared" si="1"/>
        <v>沖 縄 市</v>
      </c>
      <c r="AD11" s="20">
        <v>15463155</v>
      </c>
      <c r="AE11" s="20">
        <v>31508225</v>
      </c>
      <c r="AF11" s="20">
        <v>30362829</v>
      </c>
      <c r="AG11" s="20">
        <v>612320802</v>
      </c>
      <c r="AH11" s="20">
        <v>612072542</v>
      </c>
      <c r="AI11" s="20">
        <v>256199770</v>
      </c>
      <c r="AJ11" s="20">
        <v>256111835</v>
      </c>
      <c r="AK11" s="20">
        <v>34711</v>
      </c>
      <c r="AL11" s="20">
        <v>71764</v>
      </c>
      <c r="AM11" s="20">
        <v>69358</v>
      </c>
      <c r="AN11" s="7" t="str">
        <f>IF('内訳（地積等１）○'!IN11+SUM(D11,Q11)='内訳（地積等２）○'!AD11,"○","ERRRR")</f>
        <v>○</v>
      </c>
      <c r="AO11" s="7" t="str">
        <f>IF('内訳（地積等１）○'!IO11+SUM(E11,R11)='内訳（地積等２）○'!AE11,"○","ERRRR")</f>
        <v>○</v>
      </c>
      <c r="AP11" s="7" t="str">
        <f>IF('内訳（地積等１）○'!IP11+SUM(F11,S11)='内訳（地積等２）○'!AF11,"○","ERRRR")</f>
        <v>○</v>
      </c>
      <c r="AQ11" s="7" t="str">
        <f>IF('内訳（地積等１）○'!IQ11+SUM(G11,T11)='内訳（地積等２）○'!AG11,"○","ERRRR")</f>
        <v>○</v>
      </c>
      <c r="AR11" s="7" t="str">
        <f>IF('内訳（地積等１）○'!IR11+SUM(H11,U11)='内訳（地積等２）○'!AH11,"○","ERRRR")</f>
        <v>○</v>
      </c>
      <c r="AS11" s="7" t="str">
        <f>IF('内訳（地積等１）○'!IS11+SUM(J11,W11)='内訳（地積等２）○'!AJ11,"○","ERRRR")</f>
        <v>○</v>
      </c>
      <c r="AT11" s="7" t="str">
        <f>IF('内訳（地積等１）○'!IT11+SUM(K11,X11)='内訳（地積等２）○'!AK11,"○","ERRRR")</f>
        <v>○</v>
      </c>
      <c r="AU11" s="7" t="str">
        <f>IF('内訳（地積等１）○'!IU11+SUM(L11,Y11)='内訳（地積等２）○'!AL11,"○","ERRRR")</f>
        <v>○</v>
      </c>
      <c r="AV11" s="7" t="str">
        <f>IF('内訳（地積等１）○'!IV11+SUM(M11,Z11)='内訳（地積等２）○'!AM11,"○","ERRRR")</f>
        <v>○</v>
      </c>
    </row>
    <row r="12" spans="2:48" s="7" customFormat="1" ht="15" customHeight="1">
      <c r="B12" s="18">
        <v>8</v>
      </c>
      <c r="C12" s="19" t="s">
        <v>61</v>
      </c>
      <c r="D12" s="20">
        <v>907818</v>
      </c>
      <c r="E12" s="20">
        <v>1665599</v>
      </c>
      <c r="F12" s="20">
        <v>1663690</v>
      </c>
      <c r="G12" s="20">
        <v>30129030</v>
      </c>
      <c r="H12" s="20">
        <v>30112117</v>
      </c>
      <c r="I12" s="20">
        <v>19106976</v>
      </c>
      <c r="J12" s="20">
        <v>19095505</v>
      </c>
      <c r="K12" s="20">
        <v>1229</v>
      </c>
      <c r="L12" s="20">
        <v>3827</v>
      </c>
      <c r="M12" s="20">
        <v>3697</v>
      </c>
      <c r="O12" s="18">
        <v>8</v>
      </c>
      <c r="P12" s="19" t="str">
        <f t="shared" si="0"/>
        <v>豊見城市</v>
      </c>
      <c r="Q12" s="20">
        <v>5471457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14257</v>
      </c>
      <c r="Y12" s="20">
        <v>0</v>
      </c>
      <c r="Z12" s="20">
        <v>0</v>
      </c>
      <c r="AB12" s="18">
        <v>8</v>
      </c>
      <c r="AC12" s="19" t="str">
        <f t="shared" si="1"/>
        <v>豊見城市</v>
      </c>
      <c r="AD12" s="20">
        <v>7093120</v>
      </c>
      <c r="AE12" s="20">
        <v>12356880</v>
      </c>
      <c r="AF12" s="20">
        <v>10514731</v>
      </c>
      <c r="AG12" s="20">
        <v>210676874</v>
      </c>
      <c r="AH12" s="20">
        <v>210448843</v>
      </c>
      <c r="AI12" s="20">
        <v>72418299</v>
      </c>
      <c r="AJ12" s="20">
        <v>72286727</v>
      </c>
      <c r="AK12" s="20">
        <v>16628</v>
      </c>
      <c r="AL12" s="20">
        <v>34002</v>
      </c>
      <c r="AM12" s="20">
        <v>31063</v>
      </c>
      <c r="AN12" s="7" t="str">
        <f>IF('内訳（地積等１）○'!IN12+SUM(D12,Q12)='内訳（地積等２）○'!AD12,"○","ERRRR")</f>
        <v>○</v>
      </c>
      <c r="AO12" s="7" t="str">
        <f>IF('内訳（地積等１）○'!IO12+SUM(E12,R12)='内訳（地積等２）○'!AE12,"○","ERRRR")</f>
        <v>○</v>
      </c>
      <c r="AP12" s="7" t="str">
        <f>IF('内訳（地積等１）○'!IP12+SUM(F12,S12)='内訳（地積等２）○'!AF12,"○","ERRRR")</f>
        <v>○</v>
      </c>
      <c r="AQ12" s="7" t="str">
        <f>IF('内訳（地積等１）○'!IQ12+SUM(G12,T12)='内訳（地積等２）○'!AG12,"○","ERRRR")</f>
        <v>○</v>
      </c>
      <c r="AR12" s="7" t="str">
        <f>IF('内訳（地積等１）○'!IR12+SUM(H12,U12)='内訳（地積等２）○'!AH12,"○","ERRRR")</f>
        <v>○</v>
      </c>
      <c r="AS12" s="7" t="str">
        <f>IF('内訳（地積等１）○'!IS12+SUM(J12,W12)='内訳（地積等２）○'!AJ12,"○","ERRRR")</f>
        <v>○</v>
      </c>
      <c r="AT12" s="7" t="str">
        <f>IF('内訳（地積等１）○'!IT12+SUM(K12,X12)='内訳（地積等２）○'!AK12,"○","ERRRR")</f>
        <v>○</v>
      </c>
      <c r="AU12" s="7" t="str">
        <f>IF('内訳（地積等１）○'!IU12+SUM(L12,Y12)='内訳（地積等２）○'!AL12,"○","ERRRR")</f>
        <v>○</v>
      </c>
      <c r="AV12" s="7" t="str">
        <f>IF('内訳（地積等１）○'!IV12+SUM(M12,Z12)='内訳（地積等２）○'!AM12,"○","ERRRR")</f>
        <v>○</v>
      </c>
    </row>
    <row r="13" spans="2:48" s="7" customFormat="1" ht="15" customHeight="1">
      <c r="B13" s="18">
        <v>9</v>
      </c>
      <c r="C13" s="19" t="s">
        <v>62</v>
      </c>
      <c r="D13" s="20">
        <v>4858754</v>
      </c>
      <c r="E13" s="20">
        <v>8602431</v>
      </c>
      <c r="F13" s="20">
        <v>8539792</v>
      </c>
      <c r="G13" s="20">
        <v>70870831</v>
      </c>
      <c r="H13" s="20">
        <v>70784602</v>
      </c>
      <c r="I13" s="20">
        <v>43843076</v>
      </c>
      <c r="J13" s="20">
        <v>43788619</v>
      </c>
      <c r="K13" s="20">
        <v>3718</v>
      </c>
      <c r="L13" s="20">
        <v>15413</v>
      </c>
      <c r="M13" s="20">
        <v>14851</v>
      </c>
      <c r="O13" s="18">
        <v>9</v>
      </c>
      <c r="P13" s="19" t="str">
        <f t="shared" si="0"/>
        <v>うるま市</v>
      </c>
      <c r="Q13" s="20">
        <v>16229962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55432</v>
      </c>
      <c r="Y13" s="20">
        <v>0</v>
      </c>
      <c r="Z13" s="20">
        <v>0</v>
      </c>
      <c r="AB13" s="18">
        <v>9</v>
      </c>
      <c r="AC13" s="19" t="str">
        <f t="shared" si="1"/>
        <v>うるま市</v>
      </c>
      <c r="AD13" s="20">
        <v>29080380</v>
      </c>
      <c r="AE13" s="20">
        <v>57939620</v>
      </c>
      <c r="AF13" s="20">
        <v>48935743</v>
      </c>
      <c r="AG13" s="20">
        <v>354642550</v>
      </c>
      <c r="AH13" s="20">
        <v>352922801</v>
      </c>
      <c r="AI13" s="20">
        <v>141405641</v>
      </c>
      <c r="AJ13" s="20">
        <v>140799946</v>
      </c>
      <c r="AK13" s="20">
        <v>68504</v>
      </c>
      <c r="AL13" s="20">
        <v>142169</v>
      </c>
      <c r="AM13" s="20">
        <v>119657</v>
      </c>
      <c r="AN13" s="7" t="str">
        <f>IF('内訳（地積等１）○'!IN13+SUM(D13,Q13)='内訳（地積等２）○'!AD13,"○","ERRRR")</f>
        <v>○</v>
      </c>
      <c r="AO13" s="7" t="str">
        <f>IF('内訳（地積等１）○'!IO13+SUM(E13,R13)='内訳（地積等２）○'!AE13,"○","ERRRR")</f>
        <v>○</v>
      </c>
      <c r="AP13" s="7" t="str">
        <f>IF('内訳（地積等１）○'!IP13+SUM(F13,S13)='内訳（地積等２）○'!AF13,"○","ERRRR")</f>
        <v>○</v>
      </c>
      <c r="AQ13" s="7" t="str">
        <f>IF('内訳（地積等１）○'!IQ13+SUM(G13,T13)='内訳（地積等２）○'!AG13,"○","ERRRR")</f>
        <v>○</v>
      </c>
      <c r="AR13" s="7" t="str">
        <f>IF('内訳（地積等１）○'!IR13+SUM(H13,U13)='内訳（地積等２）○'!AH13,"○","ERRRR")</f>
        <v>○</v>
      </c>
      <c r="AS13" s="7" t="str">
        <f>IF('内訳（地積等１）○'!IS13+SUM(J13,W13)='内訳（地積等２）○'!AJ13,"○","ERRRR")</f>
        <v>○</v>
      </c>
      <c r="AT13" s="7" t="str">
        <f>IF('内訳（地積等１）○'!IT13+SUM(K13,X13)='内訳（地積等２）○'!AK13,"○","ERRRR")</f>
        <v>○</v>
      </c>
      <c r="AU13" s="7" t="str">
        <f>IF('内訳（地積等１）○'!IU13+SUM(L13,Y13)='内訳（地積等２）○'!AL13,"○","ERRRR")</f>
        <v>○</v>
      </c>
      <c r="AV13" s="7" t="str">
        <f>IF('内訳（地積等１）○'!IV13+SUM(M13,Z13)='内訳（地積等２）○'!AM13,"○","ERRRR")</f>
        <v>○</v>
      </c>
    </row>
    <row r="14" spans="2:48" s="7" customFormat="1" ht="15" customHeight="1">
      <c r="B14" s="18">
        <v>10</v>
      </c>
      <c r="C14" s="19" t="s">
        <v>63</v>
      </c>
      <c r="D14" s="20">
        <v>7664042</v>
      </c>
      <c r="E14" s="20">
        <v>4623397</v>
      </c>
      <c r="F14" s="20">
        <v>4534166</v>
      </c>
      <c r="G14" s="20">
        <v>15885006</v>
      </c>
      <c r="H14" s="20">
        <v>15821665</v>
      </c>
      <c r="I14" s="20">
        <v>10649828</v>
      </c>
      <c r="J14" s="20">
        <v>10608255</v>
      </c>
      <c r="K14" s="20">
        <v>6245</v>
      </c>
      <c r="L14" s="20">
        <v>6169</v>
      </c>
      <c r="M14" s="20">
        <v>5686</v>
      </c>
      <c r="O14" s="18">
        <v>10</v>
      </c>
      <c r="P14" s="19" t="str">
        <f t="shared" si="0"/>
        <v>宮古島市</v>
      </c>
      <c r="Q14" s="20">
        <v>23702459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60971</v>
      </c>
      <c r="Y14" s="20">
        <v>0</v>
      </c>
      <c r="Z14" s="20">
        <v>0</v>
      </c>
      <c r="AB14" s="18">
        <v>10</v>
      </c>
      <c r="AC14" s="19" t="str">
        <f t="shared" si="1"/>
        <v>宮古島市</v>
      </c>
      <c r="AD14" s="20">
        <v>55580189</v>
      </c>
      <c r="AE14" s="20">
        <v>140489277</v>
      </c>
      <c r="AF14" s="20">
        <v>113927621</v>
      </c>
      <c r="AG14" s="20">
        <v>104396070</v>
      </c>
      <c r="AH14" s="20">
        <v>101514475</v>
      </c>
      <c r="AI14" s="20">
        <v>46433721</v>
      </c>
      <c r="AJ14" s="20">
        <v>45326179</v>
      </c>
      <c r="AK14" s="20">
        <v>80479</v>
      </c>
      <c r="AL14" s="20">
        <v>118125</v>
      </c>
      <c r="AM14" s="20">
        <v>91453</v>
      </c>
      <c r="AN14" s="7" t="str">
        <f>IF('内訳（地積等１）○'!IN14+SUM(D14,Q14)='内訳（地積等２）○'!AD14,"○","ERRRR")</f>
        <v>○</v>
      </c>
      <c r="AO14" s="7" t="str">
        <f>IF('内訳（地積等１）○'!IO14+SUM(E14,R14)='内訳（地積等２）○'!AE14,"○","ERRRR")</f>
        <v>○</v>
      </c>
      <c r="AP14" s="7" t="str">
        <f>IF('内訳（地積等１）○'!IP14+SUM(F14,S14)='内訳（地積等２）○'!AF14,"○","ERRRR")</f>
        <v>○</v>
      </c>
      <c r="AQ14" s="7" t="str">
        <f>IF('内訳（地積等１）○'!IQ14+SUM(G14,T14)='内訳（地積等２）○'!AG14,"○","ERRRR")</f>
        <v>○</v>
      </c>
      <c r="AR14" s="7" t="str">
        <f>IF('内訳（地積等１）○'!IR14+SUM(H14,U14)='内訳（地積等２）○'!AH14,"○","ERRRR")</f>
        <v>○</v>
      </c>
      <c r="AS14" s="7" t="str">
        <f>IF('内訳（地積等１）○'!IS14+SUM(J14,W14)='内訳（地積等２）○'!AJ14,"○","ERRRR")</f>
        <v>○</v>
      </c>
      <c r="AT14" s="7" t="str">
        <f>IF('内訳（地積等１）○'!IT14+SUM(K14,X14)='内訳（地積等２）○'!AK14,"○","ERRRR")</f>
        <v>○</v>
      </c>
      <c r="AU14" s="7" t="str">
        <f>IF('内訳（地積等１）○'!IU14+SUM(L14,Y14)='内訳（地積等２）○'!AL14,"○","ERRRR")</f>
        <v>○</v>
      </c>
      <c r="AV14" s="7" t="str">
        <f>IF('内訳（地積等１）○'!IV14+SUM(M14,Z14)='内訳（地積等２）○'!AM14,"○","ERRRR")</f>
        <v>○</v>
      </c>
    </row>
    <row r="15" spans="2:48" s="7" customFormat="1" ht="15" customHeight="1">
      <c r="B15" s="22">
        <v>11</v>
      </c>
      <c r="C15" s="23" t="s">
        <v>64</v>
      </c>
      <c r="D15" s="24">
        <v>884871</v>
      </c>
      <c r="E15" s="24">
        <v>1972608</v>
      </c>
      <c r="F15" s="24">
        <v>1952847</v>
      </c>
      <c r="G15" s="24">
        <v>8653621</v>
      </c>
      <c r="H15" s="24">
        <v>8625912</v>
      </c>
      <c r="I15" s="24">
        <v>5605261</v>
      </c>
      <c r="J15" s="24">
        <v>5585785</v>
      </c>
      <c r="K15" s="24">
        <v>1423</v>
      </c>
      <c r="L15" s="24">
        <v>3743</v>
      </c>
      <c r="M15" s="24">
        <v>3560</v>
      </c>
      <c r="O15" s="22">
        <v>11</v>
      </c>
      <c r="P15" s="23" t="str">
        <f t="shared" si="0"/>
        <v>南城市</v>
      </c>
      <c r="Q15" s="24">
        <v>5616612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37318</v>
      </c>
      <c r="Y15" s="24">
        <v>0</v>
      </c>
      <c r="Z15" s="24">
        <v>0</v>
      </c>
      <c r="AB15" s="22">
        <v>11</v>
      </c>
      <c r="AC15" s="23" t="str">
        <f t="shared" si="1"/>
        <v>南城市</v>
      </c>
      <c r="AD15" s="24">
        <v>8107887</v>
      </c>
      <c r="AE15" s="24">
        <v>38476838</v>
      </c>
      <c r="AF15" s="24">
        <v>31140599</v>
      </c>
      <c r="AG15" s="24">
        <v>103555684</v>
      </c>
      <c r="AH15" s="24">
        <v>102816699</v>
      </c>
      <c r="AI15" s="24">
        <v>36659678</v>
      </c>
      <c r="AJ15" s="24">
        <v>36296538</v>
      </c>
      <c r="AK15" s="24">
        <v>42609</v>
      </c>
      <c r="AL15" s="24">
        <v>73101</v>
      </c>
      <c r="AM15" s="24">
        <v>61383</v>
      </c>
      <c r="AN15" s="7" t="str">
        <f>IF('内訳（地積等１）○'!IN15+SUM(D15,Q15)='内訳（地積等２）○'!AD15,"○","ERRRR")</f>
        <v>○</v>
      </c>
      <c r="AO15" s="7" t="str">
        <f>IF('内訳（地積等１）○'!IO15+SUM(E15,R15)='内訳（地積等２）○'!AE15,"○","ERRRR")</f>
        <v>○</v>
      </c>
      <c r="AP15" s="7" t="str">
        <f>IF('内訳（地積等１）○'!IP15+SUM(F15,S15)='内訳（地積等２）○'!AF15,"○","ERRRR")</f>
        <v>○</v>
      </c>
      <c r="AQ15" s="7" t="str">
        <f>IF('内訳（地積等１）○'!IQ15+SUM(G15,T15)='内訳（地積等２）○'!AG15,"○","ERRRR")</f>
        <v>○</v>
      </c>
      <c r="AR15" s="7" t="str">
        <f>IF('内訳（地積等１）○'!IR15+SUM(H15,U15)='内訳（地積等２）○'!AH15,"○","ERRRR")</f>
        <v>○</v>
      </c>
      <c r="AS15" s="7" t="str">
        <f>IF('内訳（地積等１）○'!IS15+SUM(J15,W15)='内訳（地積等２）○'!AJ15,"○","ERRRR")</f>
        <v>○</v>
      </c>
      <c r="AT15" s="7" t="str">
        <f>IF('内訳（地積等１）○'!IT15+SUM(K15,X15)='内訳（地積等２）○'!AK15,"○","ERRRR")</f>
        <v>○</v>
      </c>
      <c r="AU15" s="7" t="str">
        <f>IF('内訳（地積等１）○'!IU15+SUM(L15,Y15)='内訳（地積等２）○'!AL15,"○","ERRRR")</f>
        <v>○</v>
      </c>
      <c r="AV15" s="7" t="str">
        <f>IF('内訳（地積等１）○'!IV15+SUM(M15,Z15)='内訳（地積等２）○'!AM15,"○","ERRRR")</f>
        <v>○</v>
      </c>
    </row>
    <row r="16" spans="2:48" s="7" customFormat="1" ht="15" customHeight="1">
      <c r="B16" s="35"/>
      <c r="C16" s="36" t="s">
        <v>117</v>
      </c>
      <c r="D16" s="34">
        <f>SUM(D5:D15)</f>
        <v>31823489</v>
      </c>
      <c r="E16" s="34">
        <f aca="true" t="shared" si="2" ref="E16:M16">SUM(E5:E15)</f>
        <v>64021935</v>
      </c>
      <c r="F16" s="34">
        <f t="shared" si="2"/>
        <v>62527340</v>
      </c>
      <c r="G16" s="34">
        <f t="shared" si="2"/>
        <v>853716582</v>
      </c>
      <c r="H16" s="34">
        <f t="shared" si="2"/>
        <v>853317072</v>
      </c>
      <c r="I16" s="34">
        <f t="shared" si="2"/>
        <v>521457720</v>
      </c>
      <c r="J16" s="34">
        <f t="shared" si="2"/>
        <v>521191954</v>
      </c>
      <c r="K16" s="34">
        <f t="shared" si="2"/>
        <v>25972</v>
      </c>
      <c r="L16" s="34">
        <f t="shared" si="2"/>
        <v>93652</v>
      </c>
      <c r="M16" s="34">
        <f t="shared" si="2"/>
        <v>89681</v>
      </c>
      <c r="O16" s="35"/>
      <c r="P16" s="36" t="s">
        <v>117</v>
      </c>
      <c r="Q16" s="34">
        <f>SUM(Q5:Q15)</f>
        <v>124201006</v>
      </c>
      <c r="R16" s="34">
        <f aca="true" t="shared" si="3" ref="R16:Z16">SUM(R5:R15)</f>
        <v>0</v>
      </c>
      <c r="S16" s="34">
        <f t="shared" si="3"/>
        <v>0</v>
      </c>
      <c r="T16" s="34">
        <f t="shared" si="3"/>
        <v>0</v>
      </c>
      <c r="U16" s="34">
        <f t="shared" si="3"/>
        <v>0</v>
      </c>
      <c r="V16" s="34"/>
      <c r="W16" s="34">
        <f t="shared" si="3"/>
        <v>0</v>
      </c>
      <c r="X16" s="34">
        <f t="shared" si="3"/>
        <v>398666</v>
      </c>
      <c r="Y16" s="34">
        <f t="shared" si="3"/>
        <v>0</v>
      </c>
      <c r="Z16" s="34">
        <f t="shared" si="3"/>
        <v>0</v>
      </c>
      <c r="AB16" s="35"/>
      <c r="AC16" s="36" t="s">
        <v>117</v>
      </c>
      <c r="AD16" s="34">
        <f>SUM(AD5:AD15)</f>
        <v>390062227</v>
      </c>
      <c r="AE16" s="34">
        <f aca="true" t="shared" si="4" ref="AE16:AM16">SUM(AE5:AE15)</f>
        <v>552224605</v>
      </c>
      <c r="AF16" s="34">
        <f t="shared" si="4"/>
        <v>472823037</v>
      </c>
      <c r="AG16" s="34">
        <f t="shared" si="4"/>
        <v>4411686205</v>
      </c>
      <c r="AH16" s="34">
        <f t="shared" si="4"/>
        <v>4402527225</v>
      </c>
      <c r="AI16" s="34">
        <f t="shared" si="4"/>
        <v>1703003112</v>
      </c>
      <c r="AJ16" s="34">
        <f t="shared" si="4"/>
        <v>1699508101</v>
      </c>
      <c r="AK16" s="34">
        <f t="shared" si="4"/>
        <v>475786</v>
      </c>
      <c r="AL16" s="34">
        <f t="shared" si="4"/>
        <v>822852</v>
      </c>
      <c r="AM16" s="34">
        <f t="shared" si="4"/>
        <v>725992</v>
      </c>
      <c r="AN16" s="7" t="str">
        <f>IF('内訳（地積等１）○'!IN16+SUM(D16,Q16)='内訳（地積等２）○'!AD16,"○","ERRRR")</f>
        <v>○</v>
      </c>
      <c r="AO16" s="7" t="str">
        <f>IF('内訳（地積等１）○'!IO16+SUM(E16,R16)='内訳（地積等２）○'!AE16,"○","ERRRR")</f>
        <v>○</v>
      </c>
      <c r="AP16" s="7" t="str">
        <f>IF('内訳（地積等１）○'!IP16+SUM(F16,S16)='内訳（地積等２）○'!AF16,"○","ERRRR")</f>
        <v>○</v>
      </c>
      <c r="AQ16" s="7" t="str">
        <f>IF('内訳（地積等１）○'!IQ16+SUM(G16,T16)='内訳（地積等２）○'!AG16,"○","ERRRR")</f>
        <v>○</v>
      </c>
      <c r="AR16" s="7" t="str">
        <f>IF('内訳（地積等１）○'!IR16+SUM(H16,U16)='内訳（地積等２）○'!AH16,"○","ERRRR")</f>
        <v>○</v>
      </c>
      <c r="AS16" s="7" t="str">
        <f>IF('内訳（地積等１）○'!IS16+SUM(J16,W16)='内訳（地積等２）○'!AJ16,"○","ERRRR")</f>
        <v>○</v>
      </c>
      <c r="AT16" s="7" t="str">
        <f>IF('内訳（地積等１）○'!IT16+SUM(K16,X16)='内訳（地積等２）○'!AK16,"○","ERRRR")</f>
        <v>○</v>
      </c>
      <c r="AU16" s="7" t="str">
        <f>IF('内訳（地積等１）○'!IU16+SUM(L16,Y16)='内訳（地積等２）○'!AL16,"○","ERRRR")</f>
        <v>○</v>
      </c>
      <c r="AV16" s="7" t="str">
        <f>IF('内訳（地積等１）○'!IV16+SUM(M16,Z16)='内訳（地積等２）○'!AM16,"○","ERRRR")</f>
        <v>○</v>
      </c>
    </row>
    <row r="17" spans="2:48" s="7" customFormat="1" ht="15" customHeight="1">
      <c r="B17" s="25">
        <v>12</v>
      </c>
      <c r="C17" s="26" t="s">
        <v>65</v>
      </c>
      <c r="D17" s="27">
        <v>2213926</v>
      </c>
      <c r="E17" s="27">
        <v>901138</v>
      </c>
      <c r="F17" s="27">
        <v>544706</v>
      </c>
      <c r="G17" s="27">
        <v>139689</v>
      </c>
      <c r="H17" s="27">
        <v>107452</v>
      </c>
      <c r="I17" s="27">
        <v>99703</v>
      </c>
      <c r="J17" s="27">
        <v>73263</v>
      </c>
      <c r="K17" s="27">
        <v>1563</v>
      </c>
      <c r="L17" s="27">
        <v>2121</v>
      </c>
      <c r="M17" s="27">
        <v>1100</v>
      </c>
      <c r="O17" s="25">
        <v>12</v>
      </c>
      <c r="P17" s="26" t="str">
        <f t="shared" si="0"/>
        <v>国 頭 村</v>
      </c>
      <c r="Q17" s="27">
        <v>5144618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9787</v>
      </c>
      <c r="Y17" s="27">
        <v>0</v>
      </c>
      <c r="Z17" s="27">
        <v>0</v>
      </c>
      <c r="AB17" s="25">
        <v>12</v>
      </c>
      <c r="AC17" s="26" t="str">
        <f t="shared" si="1"/>
        <v>国 頭 村</v>
      </c>
      <c r="AD17" s="27">
        <v>146949082</v>
      </c>
      <c r="AE17" s="27">
        <v>47850918</v>
      </c>
      <c r="AF17" s="27">
        <v>35529523</v>
      </c>
      <c r="AG17" s="27">
        <v>6099264</v>
      </c>
      <c r="AH17" s="27">
        <v>5439281</v>
      </c>
      <c r="AI17" s="27">
        <v>2323188</v>
      </c>
      <c r="AJ17" s="27">
        <v>2033170</v>
      </c>
      <c r="AK17" s="27">
        <v>13416</v>
      </c>
      <c r="AL17" s="27">
        <v>30334</v>
      </c>
      <c r="AM17" s="27">
        <v>13929</v>
      </c>
      <c r="AN17" s="7" t="str">
        <f>IF('内訳（地積等１）○'!IN17+SUM(D17,Q17)='内訳（地積等２）○'!AD17,"○","ERRRR")</f>
        <v>○</v>
      </c>
      <c r="AO17" s="7" t="str">
        <f>IF('内訳（地積等１）○'!IO17+SUM(E17,R17)='内訳（地積等２）○'!AE17,"○","ERRRR")</f>
        <v>○</v>
      </c>
      <c r="AP17" s="7" t="str">
        <f>IF('内訳（地積等１）○'!IP17+SUM(F17,S17)='内訳（地積等２）○'!AF17,"○","ERRRR")</f>
        <v>○</v>
      </c>
      <c r="AQ17" s="7" t="str">
        <f>IF('内訳（地積等１）○'!IQ17+SUM(G17,T17)='内訳（地積等２）○'!AG17,"○","ERRRR")</f>
        <v>○</v>
      </c>
      <c r="AR17" s="7" t="str">
        <f>IF('内訳（地積等１）○'!IR17+SUM(H17,U17)='内訳（地積等２）○'!AH17,"○","ERRRR")</f>
        <v>○</v>
      </c>
      <c r="AS17" s="7" t="str">
        <f>IF('内訳（地積等１）○'!IS17+SUM(J17,W17)='内訳（地積等２）○'!AJ17,"○","ERRRR")</f>
        <v>○</v>
      </c>
      <c r="AT17" s="7" t="str">
        <f>IF('内訳（地積等１）○'!IT17+SUM(K17,X17)='内訳（地積等２）○'!AK17,"○","ERRRR")</f>
        <v>○</v>
      </c>
      <c r="AU17" s="7" t="str">
        <f>IF('内訳（地積等１）○'!IU17+SUM(L17,Y17)='内訳（地積等２）○'!AL17,"○","ERRRR")</f>
        <v>○</v>
      </c>
      <c r="AV17" s="7" t="str">
        <f>IF('内訳（地積等１）○'!IV17+SUM(M17,Z17)='内訳（地積等２）○'!AM17,"○","ERRRR")</f>
        <v>○</v>
      </c>
    </row>
    <row r="18" spans="2:48" s="7" customFormat="1" ht="15" customHeight="1">
      <c r="B18" s="18">
        <v>13</v>
      </c>
      <c r="C18" s="19" t="s">
        <v>66</v>
      </c>
      <c r="D18" s="20">
        <v>293907</v>
      </c>
      <c r="E18" s="20">
        <v>291190</v>
      </c>
      <c r="F18" s="20">
        <v>256860</v>
      </c>
      <c r="G18" s="20">
        <v>367663</v>
      </c>
      <c r="H18" s="20">
        <v>347368</v>
      </c>
      <c r="I18" s="20">
        <v>240340</v>
      </c>
      <c r="J18" s="20">
        <v>226267</v>
      </c>
      <c r="K18" s="20">
        <v>76</v>
      </c>
      <c r="L18" s="20">
        <v>634</v>
      </c>
      <c r="M18" s="20">
        <v>488</v>
      </c>
      <c r="O18" s="18">
        <v>13</v>
      </c>
      <c r="P18" s="19" t="str">
        <f t="shared" si="0"/>
        <v>大宜味村</v>
      </c>
      <c r="Q18" s="20">
        <v>20636838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6851</v>
      </c>
      <c r="Y18" s="20">
        <v>0</v>
      </c>
      <c r="Z18" s="20">
        <v>0</v>
      </c>
      <c r="AB18" s="18">
        <v>13</v>
      </c>
      <c r="AC18" s="19" t="str">
        <f t="shared" si="1"/>
        <v>大宜味村</v>
      </c>
      <c r="AD18" s="20">
        <v>32811629</v>
      </c>
      <c r="AE18" s="20">
        <v>30738371</v>
      </c>
      <c r="AF18" s="20">
        <v>22787186</v>
      </c>
      <c r="AG18" s="20">
        <v>3386750</v>
      </c>
      <c r="AH18" s="20">
        <v>2762272</v>
      </c>
      <c r="AI18" s="20">
        <v>1410457</v>
      </c>
      <c r="AJ18" s="20">
        <v>1172461</v>
      </c>
      <c r="AK18" s="20">
        <v>9201</v>
      </c>
      <c r="AL18" s="20">
        <v>24874</v>
      </c>
      <c r="AM18" s="20">
        <v>14695</v>
      </c>
      <c r="AN18" s="7" t="str">
        <f>IF('内訳（地積等１）○'!IN18+SUM(D18,Q18)='内訳（地積等２）○'!AD18,"○","ERRRR")</f>
        <v>○</v>
      </c>
      <c r="AO18" s="7" t="str">
        <f>IF('内訳（地積等１）○'!IO18+SUM(E18,R18)='内訳（地積等２）○'!AE18,"○","ERRRR")</f>
        <v>○</v>
      </c>
      <c r="AP18" s="7" t="str">
        <f>IF('内訳（地積等１）○'!IP18+SUM(F18,S18)='内訳（地積等２）○'!AF18,"○","ERRRR")</f>
        <v>○</v>
      </c>
      <c r="AQ18" s="7" t="str">
        <f>IF('内訳（地積等１）○'!IQ18+SUM(G18,T18)='内訳（地積等２）○'!AG18,"○","ERRRR")</f>
        <v>○</v>
      </c>
      <c r="AR18" s="7" t="str">
        <f>IF('内訳（地積等１）○'!IR18+SUM(H18,U18)='内訳（地積等２）○'!AH18,"○","ERRRR")</f>
        <v>○</v>
      </c>
      <c r="AS18" s="7" t="str">
        <f>IF('内訳（地積等１）○'!IS18+SUM(J18,W18)='内訳（地積等２）○'!AJ18,"○","ERRRR")</f>
        <v>○</v>
      </c>
      <c r="AT18" s="7" t="str">
        <f>IF('内訳（地積等１）○'!IT18+SUM(K18,X18)='内訳（地積等２）○'!AK18,"○","ERRRR")</f>
        <v>○</v>
      </c>
      <c r="AU18" s="7" t="str">
        <f>IF('内訳（地積等１）○'!IU18+SUM(L18,Y18)='内訳（地積等２）○'!AL18,"○","ERRRR")</f>
        <v>○</v>
      </c>
      <c r="AV18" s="7" t="str">
        <f>IF('内訳（地積等１）○'!IV18+SUM(M18,Z18)='内訳（地積等２）○'!AM18,"○","ERRRR")</f>
        <v>○</v>
      </c>
    </row>
    <row r="19" spans="2:48" s="7" customFormat="1" ht="15" customHeight="1">
      <c r="B19" s="18">
        <v>14</v>
      </c>
      <c r="C19" s="19" t="s">
        <v>67</v>
      </c>
      <c r="D19" s="20">
        <v>715057</v>
      </c>
      <c r="E19" s="20">
        <v>395543</v>
      </c>
      <c r="F19" s="20">
        <v>356111</v>
      </c>
      <c r="G19" s="20">
        <v>167253</v>
      </c>
      <c r="H19" s="20">
        <v>164634</v>
      </c>
      <c r="I19" s="20">
        <v>164485</v>
      </c>
      <c r="J19" s="20">
        <v>161925</v>
      </c>
      <c r="K19" s="20">
        <v>381</v>
      </c>
      <c r="L19" s="20">
        <v>555</v>
      </c>
      <c r="M19" s="20">
        <v>459</v>
      </c>
      <c r="O19" s="18">
        <v>14</v>
      </c>
      <c r="P19" s="19" t="str">
        <f t="shared" si="0"/>
        <v>東    村</v>
      </c>
      <c r="Q19" s="20">
        <v>4665681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4691</v>
      </c>
      <c r="Y19" s="20">
        <v>0</v>
      </c>
      <c r="Z19" s="20">
        <v>0</v>
      </c>
      <c r="AB19" s="18">
        <v>14</v>
      </c>
      <c r="AC19" s="19" t="str">
        <f t="shared" si="1"/>
        <v>東    村</v>
      </c>
      <c r="AD19" s="20">
        <v>20214308</v>
      </c>
      <c r="AE19" s="20">
        <v>19858196</v>
      </c>
      <c r="AF19" s="20">
        <v>15710470</v>
      </c>
      <c r="AG19" s="20">
        <v>1376851</v>
      </c>
      <c r="AH19" s="20">
        <v>1149468</v>
      </c>
      <c r="AI19" s="20">
        <v>776066</v>
      </c>
      <c r="AJ19" s="20">
        <v>675693</v>
      </c>
      <c r="AK19" s="20">
        <v>6212</v>
      </c>
      <c r="AL19" s="20">
        <v>8419</v>
      </c>
      <c r="AM19" s="20">
        <v>5292</v>
      </c>
      <c r="AN19" s="7" t="str">
        <f>IF('内訳（地積等１）○'!IN19+SUM(D19,Q19)='内訳（地積等２）○'!AD19,"○","ERRRR")</f>
        <v>○</v>
      </c>
      <c r="AO19" s="7" t="str">
        <f>IF('内訳（地積等１）○'!IO19+SUM(E19,R19)='内訳（地積等２）○'!AE19,"○","ERRRR")</f>
        <v>○</v>
      </c>
      <c r="AP19" s="7" t="str">
        <f>IF('内訳（地積等１）○'!IP19+SUM(F19,S19)='内訳（地積等２）○'!AF19,"○","ERRRR")</f>
        <v>○</v>
      </c>
      <c r="AQ19" s="7" t="str">
        <f>IF('内訳（地積等１）○'!IQ19+SUM(G19,T19)='内訳（地積等２）○'!AG19,"○","ERRRR")</f>
        <v>○</v>
      </c>
      <c r="AR19" s="7" t="str">
        <f>IF('内訳（地積等１）○'!IR19+SUM(H19,U19)='内訳（地積等２）○'!AH19,"○","ERRRR")</f>
        <v>○</v>
      </c>
      <c r="AS19" s="7" t="str">
        <f>IF('内訳（地積等１）○'!IS19+SUM(J19,W19)='内訳（地積等２）○'!AJ19,"○","ERRRR")</f>
        <v>○</v>
      </c>
      <c r="AT19" s="7" t="str">
        <f>IF('内訳（地積等１）○'!IT19+SUM(K19,X19)='内訳（地積等２）○'!AK19,"○","ERRRR")</f>
        <v>○</v>
      </c>
      <c r="AU19" s="7" t="str">
        <f>IF('内訳（地積等１）○'!IU19+SUM(L19,Y19)='内訳（地積等２）○'!AL19,"○","ERRRR")</f>
        <v>○</v>
      </c>
      <c r="AV19" s="7" t="str">
        <f>IF('内訳（地積等１）○'!IV19+SUM(M19,Z19)='内訳（地積等２）○'!AM19,"○","ERRRR")</f>
        <v>○</v>
      </c>
    </row>
    <row r="20" spans="2:48" s="7" customFormat="1" ht="15" customHeight="1">
      <c r="B20" s="18">
        <v>15</v>
      </c>
      <c r="C20" s="19" t="s">
        <v>68</v>
      </c>
      <c r="D20" s="20">
        <v>856884</v>
      </c>
      <c r="E20" s="20">
        <v>1212485</v>
      </c>
      <c r="F20" s="20">
        <v>852640</v>
      </c>
      <c r="G20" s="20">
        <v>275616</v>
      </c>
      <c r="H20" s="20">
        <v>251378</v>
      </c>
      <c r="I20" s="20">
        <v>263433</v>
      </c>
      <c r="J20" s="20">
        <v>239318</v>
      </c>
      <c r="K20" s="20">
        <v>504</v>
      </c>
      <c r="L20" s="20">
        <v>2365</v>
      </c>
      <c r="M20" s="20">
        <v>1467</v>
      </c>
      <c r="O20" s="18">
        <v>15</v>
      </c>
      <c r="P20" s="19" t="str">
        <f t="shared" si="0"/>
        <v>今帰仁村</v>
      </c>
      <c r="Q20" s="20">
        <v>3367489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13909</v>
      </c>
      <c r="Y20" s="20">
        <v>0</v>
      </c>
      <c r="Z20" s="20">
        <v>0</v>
      </c>
      <c r="AB20" s="18">
        <v>15</v>
      </c>
      <c r="AC20" s="19" t="str">
        <f t="shared" si="1"/>
        <v>今帰仁村</v>
      </c>
      <c r="AD20" s="20">
        <v>10865742</v>
      </c>
      <c r="AE20" s="20">
        <v>26492046</v>
      </c>
      <c r="AF20" s="20">
        <v>19337084</v>
      </c>
      <c r="AG20" s="20">
        <v>14116363</v>
      </c>
      <c r="AH20" s="20">
        <v>13468308</v>
      </c>
      <c r="AI20" s="20">
        <v>5376640</v>
      </c>
      <c r="AJ20" s="20">
        <v>5122744</v>
      </c>
      <c r="AK20" s="20">
        <v>15887</v>
      </c>
      <c r="AL20" s="20">
        <v>35415</v>
      </c>
      <c r="AM20" s="20">
        <v>24759</v>
      </c>
      <c r="AN20" s="7" t="str">
        <f>IF('内訳（地積等１）○'!IN20+SUM(D20,Q20)='内訳（地積等２）○'!AD20,"○","ERRRR")</f>
        <v>○</v>
      </c>
      <c r="AO20" s="7" t="str">
        <f>IF('内訳（地積等１）○'!IO20+SUM(E20,R20)='内訳（地積等２）○'!AE20,"○","ERRRR")</f>
        <v>○</v>
      </c>
      <c r="AP20" s="7" t="str">
        <f>IF('内訳（地積等１）○'!IP20+SUM(F20,S20)='内訳（地積等２）○'!AF20,"○","ERRRR")</f>
        <v>○</v>
      </c>
      <c r="AQ20" s="7" t="str">
        <f>IF('内訳（地積等１）○'!IQ20+SUM(G20,T20)='内訳（地積等２）○'!AG20,"○","ERRRR")</f>
        <v>○</v>
      </c>
      <c r="AR20" s="7" t="str">
        <f>IF('内訳（地積等１）○'!IR20+SUM(H20,U20)='内訳（地積等２）○'!AH20,"○","ERRRR")</f>
        <v>○</v>
      </c>
      <c r="AS20" s="7" t="str">
        <f>IF('内訳（地積等１）○'!IS20+SUM(J20,W20)='内訳（地積等２）○'!AJ20,"○","ERRRR")</f>
        <v>○</v>
      </c>
      <c r="AT20" s="7" t="str">
        <f>IF('内訳（地積等１）○'!IT20+SUM(K20,X20)='内訳（地積等２）○'!AK20,"○","ERRRR")</f>
        <v>○</v>
      </c>
      <c r="AU20" s="7" t="str">
        <f>IF('内訳（地積等１）○'!IU20+SUM(L20,Y20)='内訳（地積等２）○'!AL20,"○","ERRRR")</f>
        <v>○</v>
      </c>
      <c r="AV20" s="7" t="str">
        <f>IF('内訳（地積等１）○'!IV20+SUM(M20,Z20)='内訳（地積等２）○'!AM20,"○","ERRRR")</f>
        <v>○</v>
      </c>
    </row>
    <row r="21" spans="2:48" s="7" customFormat="1" ht="15" customHeight="1">
      <c r="B21" s="18">
        <v>16</v>
      </c>
      <c r="C21" s="19" t="s">
        <v>69</v>
      </c>
      <c r="D21" s="20">
        <v>689029</v>
      </c>
      <c r="E21" s="20">
        <v>1787207</v>
      </c>
      <c r="F21" s="20">
        <v>1323739</v>
      </c>
      <c r="G21" s="20">
        <v>1356653</v>
      </c>
      <c r="H21" s="20">
        <v>1331001</v>
      </c>
      <c r="I21" s="20">
        <v>857440</v>
      </c>
      <c r="J21" s="20">
        <v>836891</v>
      </c>
      <c r="K21" s="20">
        <v>935</v>
      </c>
      <c r="L21" s="20">
        <v>2734</v>
      </c>
      <c r="M21" s="20">
        <v>1891</v>
      </c>
      <c r="O21" s="18">
        <v>16</v>
      </c>
      <c r="P21" s="19" t="str">
        <f t="shared" si="0"/>
        <v>本 部 町</v>
      </c>
      <c r="Q21" s="20">
        <v>3736947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15333</v>
      </c>
      <c r="Y21" s="20">
        <v>0</v>
      </c>
      <c r="Z21" s="20">
        <v>0</v>
      </c>
      <c r="AB21" s="18">
        <v>16</v>
      </c>
      <c r="AC21" s="19" t="str">
        <f t="shared" si="1"/>
        <v>本 部 町</v>
      </c>
      <c r="AD21" s="20">
        <v>10097990</v>
      </c>
      <c r="AE21" s="20">
        <v>41200925</v>
      </c>
      <c r="AF21" s="20">
        <v>29310001</v>
      </c>
      <c r="AG21" s="20">
        <v>25109122</v>
      </c>
      <c r="AH21" s="20">
        <v>24279641</v>
      </c>
      <c r="AI21" s="20">
        <v>9336456</v>
      </c>
      <c r="AJ21" s="20">
        <v>9018850</v>
      </c>
      <c r="AK21" s="20">
        <v>22356</v>
      </c>
      <c r="AL21" s="20">
        <v>50954</v>
      </c>
      <c r="AM21" s="20">
        <v>35435</v>
      </c>
      <c r="AN21" s="7" t="str">
        <f>IF('内訳（地積等１）○'!IN21+SUM(D21,Q21)='内訳（地積等２）○'!AD21,"○","ERRRR")</f>
        <v>○</v>
      </c>
      <c r="AO21" s="7" t="str">
        <f>IF('内訳（地積等１）○'!IO21+SUM(E21,R21)='内訳（地積等２）○'!AE21,"○","ERRRR")</f>
        <v>○</v>
      </c>
      <c r="AP21" s="7" t="str">
        <f>IF('内訳（地積等１）○'!IP21+SUM(F21,S21)='内訳（地積等２）○'!AF21,"○","ERRRR")</f>
        <v>○</v>
      </c>
      <c r="AQ21" s="7" t="str">
        <f>IF('内訳（地積等１）○'!IQ21+SUM(G21,T21)='内訳（地積等２）○'!AG21,"○","ERRRR")</f>
        <v>○</v>
      </c>
      <c r="AR21" s="7" t="str">
        <f>IF('内訳（地積等１）○'!IR21+SUM(H21,U21)='内訳（地積等２）○'!AH21,"○","ERRRR")</f>
        <v>○</v>
      </c>
      <c r="AS21" s="7" t="str">
        <f>IF('内訳（地積等１）○'!IS21+SUM(J21,W21)='内訳（地積等２）○'!AJ21,"○","ERRRR")</f>
        <v>○</v>
      </c>
      <c r="AT21" s="7" t="str">
        <f>IF('内訳（地積等１）○'!IT21+SUM(K21,X21)='内訳（地積等２）○'!AK21,"○","ERRRR")</f>
        <v>○</v>
      </c>
      <c r="AU21" s="7" t="str">
        <f>IF('内訳（地積等１）○'!IU21+SUM(L21,Y21)='内訳（地積等２）○'!AL21,"○","ERRRR")</f>
        <v>○</v>
      </c>
      <c r="AV21" s="7" t="str">
        <f>IF('内訳（地積等１）○'!IV21+SUM(M21,Z21)='内訳（地積等２）○'!AM21,"○","ERRRR")</f>
        <v>○</v>
      </c>
    </row>
    <row r="22" spans="2:48" s="7" customFormat="1" ht="15" customHeight="1">
      <c r="B22" s="18">
        <v>17</v>
      </c>
      <c r="C22" s="19" t="s">
        <v>70</v>
      </c>
      <c r="D22" s="20">
        <v>903849</v>
      </c>
      <c r="E22" s="20">
        <v>1841104</v>
      </c>
      <c r="F22" s="20">
        <v>1654167</v>
      </c>
      <c r="G22" s="20">
        <v>914427</v>
      </c>
      <c r="H22" s="20">
        <v>866846</v>
      </c>
      <c r="I22" s="20">
        <v>883331</v>
      </c>
      <c r="J22" s="20">
        <v>836520</v>
      </c>
      <c r="K22" s="20">
        <v>1266</v>
      </c>
      <c r="L22" s="20">
        <v>5004</v>
      </c>
      <c r="M22" s="20">
        <v>4051</v>
      </c>
      <c r="O22" s="18">
        <v>17</v>
      </c>
      <c r="P22" s="19" t="str">
        <f t="shared" si="0"/>
        <v>恩 納 村</v>
      </c>
      <c r="Q22" s="20">
        <v>4286054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11984</v>
      </c>
      <c r="Y22" s="20">
        <v>0</v>
      </c>
      <c r="Z22" s="20">
        <v>0</v>
      </c>
      <c r="AB22" s="18">
        <v>17</v>
      </c>
      <c r="AC22" s="19" t="str">
        <f t="shared" si="1"/>
        <v>恩 納 村</v>
      </c>
      <c r="AD22" s="20">
        <v>28027409</v>
      </c>
      <c r="AE22" s="20">
        <v>20977630</v>
      </c>
      <c r="AF22" s="20">
        <v>16684569</v>
      </c>
      <c r="AG22" s="20">
        <v>25332693</v>
      </c>
      <c r="AH22" s="20">
        <v>25009932</v>
      </c>
      <c r="AI22" s="20">
        <v>10988834</v>
      </c>
      <c r="AJ22" s="20">
        <v>10814879</v>
      </c>
      <c r="AK22" s="20">
        <v>15239</v>
      </c>
      <c r="AL22" s="20">
        <v>31727</v>
      </c>
      <c r="AM22" s="20">
        <v>25330</v>
      </c>
      <c r="AN22" s="7" t="str">
        <f>IF('内訳（地積等１）○'!IN22+SUM(D22,Q22)='内訳（地積等２）○'!AD22,"○","ERRRR")</f>
        <v>○</v>
      </c>
      <c r="AO22" s="7" t="str">
        <f>IF('内訳（地積等１）○'!IO22+SUM(E22,R22)='内訳（地積等２）○'!AE22,"○","ERRRR")</f>
        <v>○</v>
      </c>
      <c r="AP22" s="7" t="str">
        <f>IF('内訳（地積等１）○'!IP22+SUM(F22,S22)='内訳（地積等２）○'!AF22,"○","ERRRR")</f>
        <v>○</v>
      </c>
      <c r="AQ22" s="7" t="str">
        <f>IF('内訳（地積等１）○'!IQ22+SUM(G22,T22)='内訳（地積等２）○'!AG22,"○","ERRRR")</f>
        <v>○</v>
      </c>
      <c r="AR22" s="7" t="str">
        <f>IF('内訳（地積等１）○'!IR22+SUM(H22,U22)='内訳（地積等２）○'!AH22,"○","ERRRR")</f>
        <v>○</v>
      </c>
      <c r="AS22" s="7" t="str">
        <f>IF('内訳（地積等１）○'!IS22+SUM(J22,W22)='内訳（地積等２）○'!AJ22,"○","ERRRR")</f>
        <v>○</v>
      </c>
      <c r="AT22" s="7" t="str">
        <f>IF('内訳（地積等１）○'!IT22+SUM(K22,X22)='内訳（地積等２）○'!AK22,"○","ERRRR")</f>
        <v>○</v>
      </c>
      <c r="AU22" s="7" t="str">
        <f>IF('内訳（地積等１）○'!IU22+SUM(L22,Y22)='内訳（地積等２）○'!AL22,"○","ERRRR")</f>
        <v>○</v>
      </c>
      <c r="AV22" s="7" t="str">
        <f>IF('内訳（地積等１）○'!IV22+SUM(M22,Z22)='内訳（地積等２）○'!AM22,"○","ERRRR")</f>
        <v>○</v>
      </c>
    </row>
    <row r="23" spans="2:48" s="7" customFormat="1" ht="15" customHeight="1">
      <c r="B23" s="18">
        <v>18</v>
      </c>
      <c r="C23" s="19" t="s">
        <v>71</v>
      </c>
      <c r="D23" s="20">
        <v>14429728</v>
      </c>
      <c r="E23" s="20">
        <v>1010681</v>
      </c>
      <c r="F23" s="20">
        <v>831057</v>
      </c>
      <c r="G23" s="20">
        <v>181536</v>
      </c>
      <c r="H23" s="20">
        <v>161068</v>
      </c>
      <c r="I23" s="20">
        <v>181455</v>
      </c>
      <c r="J23" s="20">
        <v>161015</v>
      </c>
      <c r="K23" s="20">
        <v>1388</v>
      </c>
      <c r="L23" s="20">
        <v>1444</v>
      </c>
      <c r="M23" s="20">
        <v>1131</v>
      </c>
      <c r="O23" s="18">
        <v>18</v>
      </c>
      <c r="P23" s="19" t="str">
        <f t="shared" si="0"/>
        <v>宜野座村</v>
      </c>
      <c r="Q23" s="20">
        <v>3619330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7175</v>
      </c>
      <c r="Y23" s="20">
        <v>0</v>
      </c>
      <c r="Z23" s="20">
        <v>0</v>
      </c>
      <c r="AB23" s="18">
        <v>18</v>
      </c>
      <c r="AC23" s="19" t="str">
        <f t="shared" si="1"/>
        <v>宜野座村</v>
      </c>
      <c r="AD23" s="20">
        <v>21643747</v>
      </c>
      <c r="AE23" s="20">
        <v>9656253</v>
      </c>
      <c r="AF23" s="20">
        <v>7798706</v>
      </c>
      <c r="AG23" s="20">
        <v>7122789</v>
      </c>
      <c r="AH23" s="20">
        <v>6927022</v>
      </c>
      <c r="AI23" s="20">
        <v>2678197</v>
      </c>
      <c r="AJ23" s="20">
        <v>2586570</v>
      </c>
      <c r="AK23" s="20">
        <v>11080</v>
      </c>
      <c r="AL23" s="20">
        <v>11940</v>
      </c>
      <c r="AM23" s="20">
        <v>9534</v>
      </c>
      <c r="AN23" s="7" t="str">
        <f>IF('内訳（地積等１）○'!IN23+SUM(D23,Q23)='内訳（地積等２）○'!AD23,"○","ERRRR")</f>
        <v>○</v>
      </c>
      <c r="AO23" s="7" t="str">
        <f>IF('内訳（地積等１）○'!IO23+SUM(E23,R23)='内訳（地積等２）○'!AE23,"○","ERRRR")</f>
        <v>○</v>
      </c>
      <c r="AP23" s="7" t="str">
        <f>IF('内訳（地積等１）○'!IP23+SUM(F23,S23)='内訳（地積等２）○'!AF23,"○","ERRRR")</f>
        <v>○</v>
      </c>
      <c r="AQ23" s="7" t="str">
        <f>IF('内訳（地積等１）○'!IQ23+SUM(G23,T23)='内訳（地積等２）○'!AG23,"○","ERRRR")</f>
        <v>○</v>
      </c>
      <c r="AR23" s="7" t="str">
        <f>IF('内訳（地積等１）○'!IR23+SUM(H23,U23)='内訳（地積等２）○'!AH23,"○","ERRRR")</f>
        <v>○</v>
      </c>
      <c r="AS23" s="7" t="str">
        <f>IF('内訳（地積等１）○'!IS23+SUM(J23,W23)='内訳（地積等２）○'!AJ23,"○","ERRRR")</f>
        <v>○</v>
      </c>
      <c r="AT23" s="7" t="str">
        <f>IF('内訳（地積等１）○'!IT23+SUM(K23,X23)='内訳（地積等２）○'!AK23,"○","ERRRR")</f>
        <v>○</v>
      </c>
      <c r="AU23" s="7" t="str">
        <f>IF('内訳（地積等１）○'!IU23+SUM(L23,Y23)='内訳（地積等２）○'!AL23,"○","ERRRR")</f>
        <v>○</v>
      </c>
      <c r="AV23" s="7" t="str">
        <f>IF('内訳（地積等１）○'!IV23+SUM(M23,Z23)='内訳（地積等２）○'!AM23,"○","ERRRR")</f>
        <v>○</v>
      </c>
    </row>
    <row r="24" spans="2:48" s="7" customFormat="1" ht="15" customHeight="1">
      <c r="B24" s="18">
        <v>19</v>
      </c>
      <c r="C24" s="19" t="s">
        <v>72</v>
      </c>
      <c r="D24" s="20">
        <v>17123116</v>
      </c>
      <c r="E24" s="20">
        <v>6963058</v>
      </c>
      <c r="F24" s="20">
        <v>6451551</v>
      </c>
      <c r="G24" s="20">
        <v>6071331</v>
      </c>
      <c r="H24" s="20">
        <v>6047545</v>
      </c>
      <c r="I24" s="20">
        <v>4910737</v>
      </c>
      <c r="J24" s="20">
        <v>4887952</v>
      </c>
      <c r="K24" s="20">
        <v>2471</v>
      </c>
      <c r="L24" s="20">
        <v>5778</v>
      </c>
      <c r="M24" s="20">
        <v>5310</v>
      </c>
      <c r="O24" s="18">
        <v>19</v>
      </c>
      <c r="P24" s="19" t="str">
        <f t="shared" si="0"/>
        <v>金 武 町</v>
      </c>
      <c r="Q24" s="20">
        <v>2526574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8020</v>
      </c>
      <c r="Y24" s="20">
        <v>0</v>
      </c>
      <c r="Z24" s="20">
        <v>0</v>
      </c>
      <c r="AB24" s="18">
        <v>19</v>
      </c>
      <c r="AC24" s="19" t="str">
        <f t="shared" si="1"/>
        <v>金 武 町</v>
      </c>
      <c r="AD24" s="20">
        <v>22469239</v>
      </c>
      <c r="AE24" s="20">
        <v>13856375</v>
      </c>
      <c r="AF24" s="20">
        <v>12426619</v>
      </c>
      <c r="AG24" s="20">
        <v>26987624</v>
      </c>
      <c r="AH24" s="20">
        <v>26819672</v>
      </c>
      <c r="AI24" s="20">
        <v>11336044</v>
      </c>
      <c r="AJ24" s="20">
        <v>11262200</v>
      </c>
      <c r="AK24" s="20">
        <v>13020</v>
      </c>
      <c r="AL24" s="20">
        <v>20739</v>
      </c>
      <c r="AM24" s="20">
        <v>18589</v>
      </c>
      <c r="AN24" s="7" t="str">
        <f>IF('内訳（地積等１）○'!IN24+SUM(D24,Q24)='内訳（地積等２）○'!AD24,"○","ERRRR")</f>
        <v>○</v>
      </c>
      <c r="AO24" s="7" t="str">
        <f>IF('内訳（地積等１）○'!IO24+SUM(E24,R24)='内訳（地積等２）○'!AE24,"○","ERRRR")</f>
        <v>○</v>
      </c>
      <c r="AP24" s="7" t="str">
        <f>IF('内訳（地積等１）○'!IP24+SUM(F24,S24)='内訳（地積等２）○'!AF24,"○","ERRRR")</f>
        <v>○</v>
      </c>
      <c r="AQ24" s="7" t="str">
        <f>IF('内訳（地積等１）○'!IQ24+SUM(G24,T24)='内訳（地積等２）○'!AG24,"○","ERRRR")</f>
        <v>○</v>
      </c>
      <c r="AR24" s="7" t="str">
        <f>IF('内訳（地積等１）○'!IR24+SUM(H24,U24)='内訳（地積等２）○'!AH24,"○","ERRRR")</f>
        <v>○</v>
      </c>
      <c r="AS24" s="7" t="str">
        <f>IF('内訳（地積等１）○'!IS24+SUM(J24,W24)='内訳（地積等２）○'!AJ24,"○","ERRRR")</f>
        <v>○</v>
      </c>
      <c r="AT24" s="7" t="str">
        <f>IF('内訳（地積等１）○'!IT24+SUM(K24,X24)='内訳（地積等２）○'!AK24,"○","ERRRR")</f>
        <v>○</v>
      </c>
      <c r="AU24" s="7" t="str">
        <f>IF('内訳（地積等１）○'!IU24+SUM(L24,Y24)='内訳（地積等２）○'!AL24,"○","ERRRR")</f>
        <v>○</v>
      </c>
      <c r="AV24" s="7" t="str">
        <f>IF('内訳（地積等１）○'!IV24+SUM(M24,Z24)='内訳（地積等２）○'!AM24,"○","ERRRR")</f>
        <v>○</v>
      </c>
    </row>
    <row r="25" spans="2:48" s="7" customFormat="1" ht="15" customHeight="1">
      <c r="B25" s="18">
        <v>20</v>
      </c>
      <c r="C25" s="19" t="s">
        <v>73</v>
      </c>
      <c r="D25" s="20">
        <v>2094606</v>
      </c>
      <c r="E25" s="20">
        <v>507083</v>
      </c>
      <c r="F25" s="20">
        <v>225711</v>
      </c>
      <c r="G25" s="20">
        <v>6702</v>
      </c>
      <c r="H25" s="20">
        <v>2993</v>
      </c>
      <c r="I25" s="20">
        <v>6702</v>
      </c>
      <c r="J25" s="20">
        <v>2993</v>
      </c>
      <c r="K25" s="20">
        <v>791</v>
      </c>
      <c r="L25" s="20">
        <v>601</v>
      </c>
      <c r="M25" s="20">
        <v>335</v>
      </c>
      <c r="O25" s="18">
        <v>20</v>
      </c>
      <c r="P25" s="19" t="str">
        <f t="shared" si="0"/>
        <v>伊 江 村</v>
      </c>
      <c r="Q25" s="20">
        <v>1650947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9900</v>
      </c>
      <c r="Y25" s="20">
        <v>0</v>
      </c>
      <c r="Z25" s="20">
        <v>0</v>
      </c>
      <c r="AB25" s="18">
        <v>20</v>
      </c>
      <c r="AC25" s="19" t="str">
        <f t="shared" si="1"/>
        <v>伊 江 村</v>
      </c>
      <c r="AD25" s="20">
        <v>5101130</v>
      </c>
      <c r="AE25" s="20">
        <v>15765531</v>
      </c>
      <c r="AF25" s="20">
        <v>12808661</v>
      </c>
      <c r="AG25" s="20">
        <v>8589294</v>
      </c>
      <c r="AH25" s="20">
        <v>8446064</v>
      </c>
      <c r="AI25" s="20">
        <v>2945556</v>
      </c>
      <c r="AJ25" s="20">
        <v>2851420</v>
      </c>
      <c r="AK25" s="20">
        <v>12171</v>
      </c>
      <c r="AL25" s="20">
        <v>17334</v>
      </c>
      <c r="AM25" s="20">
        <v>14347</v>
      </c>
      <c r="AN25" s="7" t="str">
        <f>IF('内訳（地積等１）○'!IN25+SUM(D25,Q25)='内訳（地積等２）○'!AD25,"○","ERRRR")</f>
        <v>○</v>
      </c>
      <c r="AO25" s="7" t="str">
        <f>IF('内訳（地積等１）○'!IO25+SUM(E25,R25)='内訳（地積等２）○'!AE25,"○","ERRRR")</f>
        <v>○</v>
      </c>
      <c r="AP25" s="7" t="str">
        <f>IF('内訳（地積等１）○'!IP25+SUM(F25,S25)='内訳（地積等２）○'!AF25,"○","ERRRR")</f>
        <v>○</v>
      </c>
      <c r="AQ25" s="7" t="str">
        <f>IF('内訳（地積等１）○'!IQ25+SUM(G25,T25)='内訳（地積等２）○'!AG25,"○","ERRRR")</f>
        <v>○</v>
      </c>
      <c r="AR25" s="7" t="str">
        <f>IF('内訳（地積等１）○'!IR25+SUM(H25,U25)='内訳（地積等２）○'!AH25,"○","ERRRR")</f>
        <v>○</v>
      </c>
      <c r="AS25" s="7" t="str">
        <f>IF('内訳（地積等１）○'!IS25+SUM(J25,W25)='内訳（地積等２）○'!AJ25,"○","ERRRR")</f>
        <v>○</v>
      </c>
      <c r="AT25" s="7" t="str">
        <f>IF('内訳（地積等１）○'!IT25+SUM(K25,X25)='内訳（地積等２）○'!AK25,"○","ERRRR")</f>
        <v>○</v>
      </c>
      <c r="AU25" s="7" t="str">
        <f>IF('内訳（地積等１）○'!IU25+SUM(L25,Y25)='内訳（地積等２）○'!AL25,"○","ERRRR")</f>
        <v>○</v>
      </c>
      <c r="AV25" s="7" t="str">
        <f>IF('内訳（地積等１）○'!IV25+SUM(M25,Z25)='内訳（地積等２）○'!AM25,"○","ERRRR")</f>
        <v>○</v>
      </c>
    </row>
    <row r="26" spans="2:48" s="7" customFormat="1" ht="15" customHeight="1">
      <c r="B26" s="18">
        <v>21</v>
      </c>
      <c r="C26" s="19" t="s">
        <v>74</v>
      </c>
      <c r="D26" s="20">
        <v>6467069</v>
      </c>
      <c r="E26" s="20">
        <v>10377790</v>
      </c>
      <c r="F26" s="20">
        <v>10206835</v>
      </c>
      <c r="G26" s="20">
        <v>50535135</v>
      </c>
      <c r="H26" s="20">
        <v>50484432</v>
      </c>
      <c r="I26" s="20">
        <v>30640052</v>
      </c>
      <c r="J26" s="20">
        <v>30605500</v>
      </c>
      <c r="K26" s="20">
        <v>1906</v>
      </c>
      <c r="L26" s="20">
        <v>11525</v>
      </c>
      <c r="M26" s="20">
        <v>10969</v>
      </c>
      <c r="O26" s="18">
        <v>21</v>
      </c>
      <c r="P26" s="19" t="str">
        <f t="shared" si="0"/>
        <v>読 谷 村</v>
      </c>
      <c r="Q26" s="20">
        <v>4821966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15334</v>
      </c>
      <c r="Y26" s="20">
        <v>0</v>
      </c>
      <c r="Z26" s="20">
        <v>0</v>
      </c>
      <c r="AB26" s="18">
        <v>21</v>
      </c>
      <c r="AC26" s="19" t="str">
        <f t="shared" si="1"/>
        <v>読 谷 村</v>
      </c>
      <c r="AD26" s="20">
        <v>12245175</v>
      </c>
      <c r="AE26" s="20">
        <v>23034825</v>
      </c>
      <c r="AF26" s="20">
        <v>21281079</v>
      </c>
      <c r="AG26" s="20">
        <v>153803115</v>
      </c>
      <c r="AH26" s="20">
        <v>153621989</v>
      </c>
      <c r="AI26" s="20">
        <v>61065117</v>
      </c>
      <c r="AJ26" s="20">
        <v>60954095</v>
      </c>
      <c r="AK26" s="20">
        <v>18941</v>
      </c>
      <c r="AL26" s="20">
        <v>45176</v>
      </c>
      <c r="AM26" s="20">
        <v>41584</v>
      </c>
      <c r="AN26" s="7" t="str">
        <f>IF('内訳（地積等１）○'!IN26+SUM(D26,Q26)='内訳（地積等２）○'!AD26,"○","ERRRR")</f>
        <v>○</v>
      </c>
      <c r="AO26" s="7" t="str">
        <f>IF('内訳（地積等１）○'!IO26+SUM(E26,R26)='内訳（地積等２）○'!AE26,"○","ERRRR")</f>
        <v>○</v>
      </c>
      <c r="AP26" s="7" t="str">
        <f>IF('内訳（地積等１）○'!IP26+SUM(F26,S26)='内訳（地積等２）○'!AF26,"○","ERRRR")</f>
        <v>○</v>
      </c>
      <c r="AQ26" s="7" t="str">
        <f>IF('内訳（地積等１）○'!IQ26+SUM(G26,T26)='内訳（地積等２）○'!AG26,"○","ERRRR")</f>
        <v>○</v>
      </c>
      <c r="AR26" s="7" t="str">
        <f>IF('内訳（地積等１）○'!IR26+SUM(H26,U26)='内訳（地積等２）○'!AH26,"○","ERRRR")</f>
        <v>○</v>
      </c>
      <c r="AS26" s="7" t="str">
        <f>IF('内訳（地積等１）○'!IS26+SUM(J26,W26)='内訳（地積等２）○'!AJ26,"○","ERRRR")</f>
        <v>○</v>
      </c>
      <c r="AT26" s="7" t="str">
        <f>IF('内訳（地積等１）○'!IT26+SUM(K26,X26)='内訳（地積等２）○'!AK26,"○","ERRRR")</f>
        <v>○</v>
      </c>
      <c r="AU26" s="7" t="str">
        <f>IF('内訳（地積等１）○'!IU26+SUM(L26,Y26)='内訳（地積等２）○'!AL26,"○","ERRRR")</f>
        <v>○</v>
      </c>
      <c r="AV26" s="7" t="str">
        <f>IF('内訳（地積等１）○'!IV26+SUM(M26,Z26)='内訳（地積等２）○'!AM26,"○","ERRRR")</f>
        <v>○</v>
      </c>
    </row>
    <row r="27" spans="2:48" s="7" customFormat="1" ht="15" customHeight="1">
      <c r="B27" s="18">
        <v>22</v>
      </c>
      <c r="C27" s="19" t="s">
        <v>75</v>
      </c>
      <c r="D27" s="20">
        <v>2850231</v>
      </c>
      <c r="E27" s="20">
        <v>9480311</v>
      </c>
      <c r="F27" s="20">
        <v>9480003</v>
      </c>
      <c r="G27" s="20">
        <v>127541601</v>
      </c>
      <c r="H27" s="20">
        <v>127537979</v>
      </c>
      <c r="I27" s="20">
        <v>76534285</v>
      </c>
      <c r="J27" s="20">
        <v>76532055</v>
      </c>
      <c r="K27" s="20">
        <v>699</v>
      </c>
      <c r="L27" s="20">
        <v>8666</v>
      </c>
      <c r="M27" s="20">
        <v>8648</v>
      </c>
      <c r="O27" s="18">
        <v>22</v>
      </c>
      <c r="P27" s="19" t="str">
        <f t="shared" si="0"/>
        <v>嘉手納町</v>
      </c>
      <c r="Q27" s="20">
        <v>1311583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4735</v>
      </c>
      <c r="Y27" s="20">
        <v>0</v>
      </c>
      <c r="Z27" s="20">
        <v>0</v>
      </c>
      <c r="AB27" s="18">
        <v>22</v>
      </c>
      <c r="AC27" s="19" t="str">
        <f t="shared" si="1"/>
        <v>嘉手納町</v>
      </c>
      <c r="AD27" s="20">
        <v>4479166</v>
      </c>
      <c r="AE27" s="20">
        <v>10640834</v>
      </c>
      <c r="AF27" s="20">
        <v>10629910</v>
      </c>
      <c r="AG27" s="20">
        <v>168726362</v>
      </c>
      <c r="AH27" s="20">
        <v>168693258</v>
      </c>
      <c r="AI27" s="20">
        <v>87692747</v>
      </c>
      <c r="AJ27" s="20">
        <v>87684290</v>
      </c>
      <c r="AK27" s="20">
        <v>5953</v>
      </c>
      <c r="AL27" s="20">
        <v>14437</v>
      </c>
      <c r="AM27" s="20">
        <v>14332</v>
      </c>
      <c r="AN27" s="7" t="str">
        <f>IF('内訳（地積等１）○'!IN27+SUM(D27,Q27)='内訳（地積等２）○'!AD27,"○","ERRRR")</f>
        <v>○</v>
      </c>
      <c r="AO27" s="7" t="str">
        <f>IF('内訳（地積等１）○'!IO27+SUM(E27,R27)='内訳（地積等２）○'!AE27,"○","ERRRR")</f>
        <v>○</v>
      </c>
      <c r="AP27" s="7" t="str">
        <f>IF('内訳（地積等１）○'!IP27+SUM(F27,S27)='内訳（地積等２）○'!AF27,"○","ERRRR")</f>
        <v>○</v>
      </c>
      <c r="AQ27" s="7" t="str">
        <f>IF('内訳（地積等１）○'!IQ27+SUM(G27,T27)='内訳（地積等２）○'!AG27,"○","ERRRR")</f>
        <v>○</v>
      </c>
      <c r="AR27" s="7" t="str">
        <f>IF('内訳（地積等１）○'!IR27+SUM(H27,U27)='内訳（地積等２）○'!AH27,"○","ERRRR")</f>
        <v>○</v>
      </c>
      <c r="AS27" s="7" t="str">
        <f>IF('内訳（地積等１）○'!IS27+SUM(J27,W27)='内訳（地積等２）○'!AJ27,"○","ERRRR")</f>
        <v>○</v>
      </c>
      <c r="AT27" s="7" t="str">
        <f>IF('内訳（地積等１）○'!IT27+SUM(K27,X27)='内訳（地積等２）○'!AK27,"○","ERRRR")</f>
        <v>○</v>
      </c>
      <c r="AU27" s="7" t="str">
        <f>IF('内訳（地積等１）○'!IU27+SUM(L27,Y27)='内訳（地積等２）○'!AL27,"○","ERRRR")</f>
        <v>○</v>
      </c>
      <c r="AV27" s="7" t="str">
        <f>IF('内訳（地積等１）○'!IV27+SUM(M27,Z27)='内訳（地積等２）○'!AM27,"○","ERRRR")</f>
        <v>○</v>
      </c>
    </row>
    <row r="28" spans="2:48" s="7" customFormat="1" ht="15" customHeight="1">
      <c r="B28" s="21">
        <v>23</v>
      </c>
      <c r="C28" s="19" t="s">
        <v>76</v>
      </c>
      <c r="D28" s="20">
        <v>234682</v>
      </c>
      <c r="E28" s="20">
        <v>7001577</v>
      </c>
      <c r="F28" s="20">
        <v>7001072</v>
      </c>
      <c r="G28" s="20">
        <v>120909478</v>
      </c>
      <c r="H28" s="20">
        <v>120901257</v>
      </c>
      <c r="I28" s="20">
        <v>72588413</v>
      </c>
      <c r="J28" s="20">
        <v>72583457</v>
      </c>
      <c r="K28" s="20">
        <v>424</v>
      </c>
      <c r="L28" s="20">
        <v>9180</v>
      </c>
      <c r="M28" s="20">
        <v>9147</v>
      </c>
      <c r="O28" s="21">
        <v>23</v>
      </c>
      <c r="P28" s="19" t="str">
        <f t="shared" si="0"/>
        <v>北 谷 町</v>
      </c>
      <c r="Q28" s="20">
        <v>3062106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8262</v>
      </c>
      <c r="Y28" s="20">
        <v>0</v>
      </c>
      <c r="Z28" s="20">
        <v>0</v>
      </c>
      <c r="AB28" s="21">
        <v>23</v>
      </c>
      <c r="AC28" s="19" t="str">
        <f t="shared" si="1"/>
        <v>北 谷 町</v>
      </c>
      <c r="AD28" s="20">
        <v>3556759</v>
      </c>
      <c r="AE28" s="20">
        <v>10373241</v>
      </c>
      <c r="AF28" s="20">
        <v>10289645</v>
      </c>
      <c r="AG28" s="20">
        <v>259333380</v>
      </c>
      <c r="AH28" s="20">
        <v>259292209</v>
      </c>
      <c r="AI28" s="20">
        <v>121115842</v>
      </c>
      <c r="AJ28" s="20">
        <v>121101486</v>
      </c>
      <c r="AK28" s="20">
        <v>8991</v>
      </c>
      <c r="AL28" s="20">
        <v>22617</v>
      </c>
      <c r="AM28" s="20">
        <v>22266</v>
      </c>
      <c r="AN28" s="7" t="str">
        <f>IF('内訳（地積等１）○'!IN28+SUM(D28,Q28)='内訳（地積等２）○'!AD28,"○","ERRRR")</f>
        <v>○</v>
      </c>
      <c r="AO28" s="7" t="str">
        <f>IF('内訳（地積等１）○'!IO28+SUM(E28,R28)='内訳（地積等２）○'!AE28,"○","ERRRR")</f>
        <v>○</v>
      </c>
      <c r="AP28" s="7" t="str">
        <f>IF('内訳（地積等１）○'!IP28+SUM(F28,S28)='内訳（地積等２）○'!AF28,"○","ERRRR")</f>
        <v>○</v>
      </c>
      <c r="AQ28" s="7" t="str">
        <f>IF('内訳（地積等１）○'!IQ28+SUM(G28,T28)='内訳（地積等２）○'!AG28,"○","ERRRR")</f>
        <v>○</v>
      </c>
      <c r="AR28" s="7" t="str">
        <f>IF('内訳（地積等１）○'!IR28+SUM(H28,U28)='内訳（地積等２）○'!AH28,"○","ERRRR")</f>
        <v>○</v>
      </c>
      <c r="AS28" s="7" t="str">
        <f>IF('内訳（地積等１）○'!IS28+SUM(J28,W28)='内訳（地積等２）○'!AJ28,"○","ERRRR")</f>
        <v>○</v>
      </c>
      <c r="AT28" s="7" t="str">
        <f>IF('内訳（地積等１）○'!IT28+SUM(K28,X28)='内訳（地積等２）○'!AK28,"○","ERRRR")</f>
        <v>○</v>
      </c>
      <c r="AU28" s="7" t="str">
        <f>IF('内訳（地積等１）○'!IU28+SUM(L28,Y28)='内訳（地積等２）○'!AL28,"○","ERRRR")</f>
        <v>○</v>
      </c>
      <c r="AV28" s="7" t="str">
        <f>IF('内訳（地積等１）○'!IV28+SUM(M28,Z28)='内訳（地積等２）○'!AM28,"○","ERRRR")</f>
        <v>○</v>
      </c>
    </row>
    <row r="29" spans="2:48" s="7" customFormat="1" ht="15" customHeight="1">
      <c r="B29" s="18">
        <v>24</v>
      </c>
      <c r="C29" s="19" t="s">
        <v>77</v>
      </c>
      <c r="D29" s="20">
        <v>283168</v>
      </c>
      <c r="E29" s="20">
        <v>2216376</v>
      </c>
      <c r="F29" s="20">
        <v>2215360</v>
      </c>
      <c r="G29" s="20">
        <v>31052903</v>
      </c>
      <c r="H29" s="20">
        <v>31046375</v>
      </c>
      <c r="I29" s="20">
        <v>19157228</v>
      </c>
      <c r="J29" s="20">
        <v>19152761</v>
      </c>
      <c r="K29" s="20">
        <v>509</v>
      </c>
      <c r="L29" s="20">
        <v>4012</v>
      </c>
      <c r="M29" s="20">
        <v>3975</v>
      </c>
      <c r="O29" s="18">
        <v>24</v>
      </c>
      <c r="P29" s="19" t="str">
        <f t="shared" si="0"/>
        <v>北中城村</v>
      </c>
      <c r="Q29" s="20">
        <v>1760259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9772</v>
      </c>
      <c r="Y29" s="20">
        <v>0</v>
      </c>
      <c r="Z29" s="20">
        <v>0</v>
      </c>
      <c r="AB29" s="18">
        <v>24</v>
      </c>
      <c r="AC29" s="19" t="str">
        <f t="shared" si="1"/>
        <v>北中城村</v>
      </c>
      <c r="AD29" s="20">
        <v>2719923</v>
      </c>
      <c r="AE29" s="20">
        <v>8055680</v>
      </c>
      <c r="AF29" s="20">
        <v>7033712</v>
      </c>
      <c r="AG29" s="20">
        <v>82780640</v>
      </c>
      <c r="AH29" s="20">
        <v>82715074</v>
      </c>
      <c r="AI29" s="20">
        <v>33574565</v>
      </c>
      <c r="AJ29" s="20">
        <v>33537098</v>
      </c>
      <c r="AK29" s="20">
        <v>11594</v>
      </c>
      <c r="AL29" s="20">
        <v>20259</v>
      </c>
      <c r="AM29" s="20">
        <v>18101</v>
      </c>
      <c r="AN29" s="7" t="str">
        <f>IF('内訳（地積等１）○'!IN29+SUM(D29,Q29)='内訳（地積等２）○'!AD29,"○","ERRRR")</f>
        <v>○</v>
      </c>
      <c r="AO29" s="7" t="str">
        <f>IF('内訳（地積等１）○'!IO29+SUM(E29,R29)='内訳（地積等２）○'!AE29,"○","ERRRR")</f>
        <v>○</v>
      </c>
      <c r="AP29" s="7" t="str">
        <f>IF('内訳（地積等１）○'!IP29+SUM(F29,S29)='内訳（地積等２）○'!AF29,"○","ERRRR")</f>
        <v>○</v>
      </c>
      <c r="AQ29" s="7" t="str">
        <f>IF('内訳（地積等１）○'!IQ29+SUM(G29,T29)='内訳（地積等２）○'!AG29,"○","ERRRR")</f>
        <v>○</v>
      </c>
      <c r="AR29" s="7" t="str">
        <f>IF('内訳（地積等１）○'!IR29+SUM(H29,U29)='内訳（地積等２）○'!AH29,"○","ERRRR")</f>
        <v>○</v>
      </c>
      <c r="AS29" s="7" t="str">
        <f>IF('内訳（地積等１）○'!IS29+SUM(J29,W29)='内訳（地積等２）○'!AJ29,"○","ERRRR")</f>
        <v>○</v>
      </c>
      <c r="AT29" s="7" t="str">
        <f>IF('内訳（地積等１）○'!IT29+SUM(K29,X29)='内訳（地積等２）○'!AK29,"○","ERRRR")</f>
        <v>○</v>
      </c>
      <c r="AU29" s="7" t="str">
        <f>IF('内訳（地積等１）○'!IU29+SUM(L29,Y29)='内訳（地積等２）○'!AL29,"○","ERRRR")</f>
        <v>○</v>
      </c>
      <c r="AV29" s="7" t="str">
        <f>IF('内訳（地積等１）○'!IV29+SUM(M29,Z29)='内訳（地積等２）○'!AM29,"○","ERRRR")</f>
        <v>○</v>
      </c>
    </row>
    <row r="30" spans="2:48" s="7" customFormat="1" ht="15" customHeight="1">
      <c r="B30" s="18">
        <v>25</v>
      </c>
      <c r="C30" s="19" t="s">
        <v>78</v>
      </c>
      <c r="D30" s="20">
        <v>136407</v>
      </c>
      <c r="E30" s="20">
        <v>892643</v>
      </c>
      <c r="F30" s="20">
        <v>871614</v>
      </c>
      <c r="G30" s="20">
        <v>7108733</v>
      </c>
      <c r="H30" s="20">
        <v>7099242</v>
      </c>
      <c r="I30" s="20">
        <v>4510216</v>
      </c>
      <c r="J30" s="20">
        <v>4503910</v>
      </c>
      <c r="K30" s="20">
        <v>229</v>
      </c>
      <c r="L30" s="20">
        <v>2282</v>
      </c>
      <c r="M30" s="20">
        <v>2081</v>
      </c>
      <c r="O30" s="18">
        <v>25</v>
      </c>
      <c r="P30" s="19" t="str">
        <f t="shared" si="0"/>
        <v>中 城 村</v>
      </c>
      <c r="Q30" s="20">
        <v>2261950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13170</v>
      </c>
      <c r="Y30" s="20">
        <v>0</v>
      </c>
      <c r="Z30" s="20">
        <v>0</v>
      </c>
      <c r="AB30" s="18">
        <v>25</v>
      </c>
      <c r="AC30" s="19" t="str">
        <f t="shared" si="1"/>
        <v>中 城 村</v>
      </c>
      <c r="AD30" s="20">
        <v>3173533</v>
      </c>
      <c r="AE30" s="20">
        <v>11469452</v>
      </c>
      <c r="AF30" s="20">
        <v>9056631</v>
      </c>
      <c r="AG30" s="20">
        <v>69045924</v>
      </c>
      <c r="AH30" s="20">
        <v>68745125</v>
      </c>
      <c r="AI30" s="20">
        <v>24284150</v>
      </c>
      <c r="AJ30" s="20">
        <v>24182384</v>
      </c>
      <c r="AK30" s="20">
        <v>14916</v>
      </c>
      <c r="AL30" s="20">
        <v>25011</v>
      </c>
      <c r="AM30" s="20">
        <v>20737</v>
      </c>
      <c r="AN30" s="7" t="str">
        <f>IF('内訳（地積等１）○'!IN30+SUM(D30,Q30)='内訳（地積等２）○'!AD30,"○","ERRRR")</f>
        <v>○</v>
      </c>
      <c r="AO30" s="7" t="str">
        <f>IF('内訳（地積等１）○'!IO30+SUM(E30,R30)='内訳（地積等２）○'!AE30,"○","ERRRR")</f>
        <v>○</v>
      </c>
      <c r="AP30" s="7" t="str">
        <f>IF('内訳（地積等１）○'!IP30+SUM(F30,S30)='内訳（地積等２）○'!AF30,"○","ERRRR")</f>
        <v>○</v>
      </c>
      <c r="AQ30" s="7" t="str">
        <f>IF('内訳（地積等１）○'!IQ30+SUM(G30,T30)='内訳（地積等２）○'!AG30,"○","ERRRR")</f>
        <v>○</v>
      </c>
      <c r="AR30" s="7" t="str">
        <f>IF('内訳（地積等１）○'!IR30+SUM(H30,U30)='内訳（地積等２）○'!AH30,"○","ERRRR")</f>
        <v>○</v>
      </c>
      <c r="AS30" s="7" t="str">
        <f>IF('内訳（地積等１）○'!IS30+SUM(J30,W30)='内訳（地積等２）○'!AJ30,"○","ERRRR")</f>
        <v>○</v>
      </c>
      <c r="AT30" s="7" t="str">
        <f>IF('内訳（地積等１）○'!IT30+SUM(K30,X30)='内訳（地積等２）○'!AK30,"○","ERRRR")</f>
        <v>○</v>
      </c>
      <c r="AU30" s="7" t="str">
        <f>IF('内訳（地積等１）○'!IU30+SUM(L30,Y30)='内訳（地積等２）○'!AL30,"○","ERRRR")</f>
        <v>○</v>
      </c>
      <c r="AV30" s="7" t="str">
        <f>IF('内訳（地積等１）○'!IV30+SUM(M30,Z30)='内訳（地積等２）○'!AM30,"○","ERRRR")</f>
        <v>○</v>
      </c>
    </row>
    <row r="31" spans="2:48" s="7" customFormat="1" ht="15" customHeight="1">
      <c r="B31" s="18">
        <v>26</v>
      </c>
      <c r="C31" s="19" t="s">
        <v>79</v>
      </c>
      <c r="D31" s="20">
        <v>1115747</v>
      </c>
      <c r="E31" s="20">
        <v>1437696</v>
      </c>
      <c r="F31" s="20">
        <v>1288528</v>
      </c>
      <c r="G31" s="20">
        <v>12319207</v>
      </c>
      <c r="H31" s="20">
        <v>12295810</v>
      </c>
      <c r="I31" s="20">
        <v>7870562</v>
      </c>
      <c r="J31" s="20">
        <v>7853672</v>
      </c>
      <c r="K31" s="20">
        <v>911</v>
      </c>
      <c r="L31" s="20">
        <v>3317</v>
      </c>
      <c r="M31" s="20">
        <v>2841</v>
      </c>
      <c r="O31" s="18">
        <v>26</v>
      </c>
      <c r="P31" s="19" t="str">
        <f t="shared" si="0"/>
        <v>西 原 町</v>
      </c>
      <c r="Q31" s="20">
        <v>2100776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14955</v>
      </c>
      <c r="Y31" s="20">
        <v>0</v>
      </c>
      <c r="Z31" s="20">
        <v>0</v>
      </c>
      <c r="AB31" s="18">
        <v>26</v>
      </c>
      <c r="AC31" s="19" t="str">
        <f t="shared" si="1"/>
        <v>西 原 町</v>
      </c>
      <c r="AD31" s="20">
        <v>4265186</v>
      </c>
      <c r="AE31" s="20">
        <v>10651016</v>
      </c>
      <c r="AF31" s="20">
        <v>9143147</v>
      </c>
      <c r="AG31" s="20">
        <v>128884165</v>
      </c>
      <c r="AH31" s="20">
        <v>128690340</v>
      </c>
      <c r="AI31" s="20">
        <v>49621253</v>
      </c>
      <c r="AJ31" s="20">
        <v>49492623</v>
      </c>
      <c r="AK31" s="20">
        <v>17125</v>
      </c>
      <c r="AL31" s="20">
        <v>24543</v>
      </c>
      <c r="AM31" s="20">
        <v>21707</v>
      </c>
      <c r="AN31" s="7" t="str">
        <f>IF('内訳（地積等１）○'!IN31+SUM(D31,Q31)='内訳（地積等２）○'!AD31,"○","ERRRR")</f>
        <v>○</v>
      </c>
      <c r="AO31" s="7" t="str">
        <f>IF('内訳（地積等１）○'!IO31+SUM(E31,R31)='内訳（地積等２）○'!AE31,"○","ERRRR")</f>
        <v>○</v>
      </c>
      <c r="AP31" s="7" t="str">
        <f>IF('内訳（地積等１）○'!IP31+SUM(F31,S31)='内訳（地積等２）○'!AF31,"○","ERRRR")</f>
        <v>○</v>
      </c>
      <c r="AQ31" s="7" t="str">
        <f>IF('内訳（地積等１）○'!IQ31+SUM(G31,T31)='内訳（地積等２）○'!AG31,"○","ERRRR")</f>
        <v>○</v>
      </c>
      <c r="AR31" s="7" t="str">
        <f>IF('内訳（地積等１）○'!IR31+SUM(H31,U31)='内訳（地積等２）○'!AH31,"○","ERRRR")</f>
        <v>○</v>
      </c>
      <c r="AS31" s="7" t="str">
        <f>IF('内訳（地積等１）○'!IS31+SUM(J31,W31)='内訳（地積等２）○'!AJ31,"○","ERRRR")</f>
        <v>○</v>
      </c>
      <c r="AT31" s="7" t="str">
        <f>IF('内訳（地積等１）○'!IT31+SUM(K31,X31)='内訳（地積等２）○'!AK31,"○","ERRRR")</f>
        <v>○</v>
      </c>
      <c r="AU31" s="7" t="str">
        <f>IF('内訳（地積等１）○'!IU31+SUM(L31,Y31)='内訳（地積等２）○'!AL31,"○","ERRRR")</f>
        <v>○</v>
      </c>
      <c r="AV31" s="7" t="str">
        <f>IF('内訳（地積等１）○'!IV31+SUM(M31,Z31)='内訳（地積等２）○'!AM31,"○","ERRRR")</f>
        <v>○</v>
      </c>
    </row>
    <row r="32" spans="2:48" s="7" customFormat="1" ht="15" customHeight="1">
      <c r="B32" s="18">
        <v>27</v>
      </c>
      <c r="C32" s="19" t="s">
        <v>80</v>
      </c>
      <c r="D32" s="20">
        <v>534648</v>
      </c>
      <c r="E32" s="20">
        <v>373716</v>
      </c>
      <c r="F32" s="20">
        <v>367837</v>
      </c>
      <c r="G32" s="20">
        <v>2643021</v>
      </c>
      <c r="H32" s="20">
        <v>2630765</v>
      </c>
      <c r="I32" s="20">
        <v>1591102</v>
      </c>
      <c r="J32" s="20">
        <v>1583724</v>
      </c>
      <c r="K32" s="20">
        <v>580</v>
      </c>
      <c r="L32" s="20">
        <v>1222</v>
      </c>
      <c r="M32" s="20">
        <v>1133</v>
      </c>
      <c r="O32" s="18">
        <v>27</v>
      </c>
      <c r="P32" s="19" t="str">
        <f t="shared" si="0"/>
        <v>与那原町</v>
      </c>
      <c r="Q32" s="20">
        <v>765191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5579</v>
      </c>
      <c r="Y32" s="20">
        <v>0</v>
      </c>
      <c r="Z32" s="20">
        <v>0</v>
      </c>
      <c r="AB32" s="18">
        <v>27</v>
      </c>
      <c r="AC32" s="19" t="str">
        <f t="shared" si="1"/>
        <v>与那原町</v>
      </c>
      <c r="AD32" s="20">
        <v>1580881</v>
      </c>
      <c r="AE32" s="20">
        <v>3270251</v>
      </c>
      <c r="AF32" s="20">
        <v>2679462</v>
      </c>
      <c r="AG32" s="20">
        <v>50663313</v>
      </c>
      <c r="AH32" s="20">
        <v>50573201</v>
      </c>
      <c r="AI32" s="20">
        <v>16178847</v>
      </c>
      <c r="AJ32" s="20">
        <v>16139041</v>
      </c>
      <c r="AK32" s="20">
        <v>6914</v>
      </c>
      <c r="AL32" s="20">
        <v>10833</v>
      </c>
      <c r="AM32" s="20">
        <v>9745</v>
      </c>
      <c r="AN32" s="7" t="str">
        <f>IF('内訳（地積等１）○'!IN32+SUM(D32,Q32)='内訳（地積等２）○'!AD32,"○","ERRRR")</f>
        <v>○</v>
      </c>
      <c r="AO32" s="7" t="str">
        <f>IF('内訳（地積等１）○'!IO32+SUM(E32,R32)='内訳（地積等２）○'!AE32,"○","ERRRR")</f>
        <v>○</v>
      </c>
      <c r="AP32" s="7" t="str">
        <f>IF('内訳（地積等１）○'!IP32+SUM(F32,S32)='内訳（地積等２）○'!AF32,"○","ERRRR")</f>
        <v>○</v>
      </c>
      <c r="AQ32" s="7" t="str">
        <f>IF('内訳（地積等１）○'!IQ32+SUM(G32,T32)='内訳（地積等２）○'!AG32,"○","ERRRR")</f>
        <v>○</v>
      </c>
      <c r="AR32" s="7" t="str">
        <f>IF('内訳（地積等１）○'!IR32+SUM(H32,U32)='内訳（地積等２）○'!AH32,"○","ERRRR")</f>
        <v>○</v>
      </c>
      <c r="AS32" s="7" t="str">
        <f>IF('内訳（地積等１）○'!IS32+SUM(J32,W32)='内訳（地積等２）○'!AJ32,"○","ERRRR")</f>
        <v>○</v>
      </c>
      <c r="AT32" s="7" t="str">
        <f>IF('内訳（地積等１）○'!IT32+SUM(K32,X32)='内訳（地積等２）○'!AK32,"○","ERRRR")</f>
        <v>○</v>
      </c>
      <c r="AU32" s="7" t="str">
        <f>IF('内訳（地積等１）○'!IU32+SUM(L32,Y32)='内訳（地積等２）○'!AL32,"○","ERRRR")</f>
        <v>○</v>
      </c>
      <c r="AV32" s="7" t="str">
        <f>IF('内訳（地積等１）○'!IV32+SUM(M32,Z32)='内訳（地積等２）○'!AM32,"○","ERRRR")</f>
        <v>○</v>
      </c>
    </row>
    <row r="33" spans="2:48" s="7" customFormat="1" ht="15" customHeight="1">
      <c r="B33" s="18">
        <v>28</v>
      </c>
      <c r="C33" s="19" t="s">
        <v>81</v>
      </c>
      <c r="D33" s="20">
        <v>278450</v>
      </c>
      <c r="E33" s="20">
        <v>673535</v>
      </c>
      <c r="F33" s="20">
        <v>670623</v>
      </c>
      <c r="G33" s="20">
        <v>14230398</v>
      </c>
      <c r="H33" s="20">
        <v>14219832</v>
      </c>
      <c r="I33" s="20">
        <v>9352712</v>
      </c>
      <c r="J33" s="20">
        <v>9345740</v>
      </c>
      <c r="K33" s="20">
        <v>799</v>
      </c>
      <c r="L33" s="20">
        <v>2069</v>
      </c>
      <c r="M33" s="20">
        <v>2001</v>
      </c>
      <c r="O33" s="18">
        <v>28</v>
      </c>
      <c r="P33" s="19" t="str">
        <f t="shared" si="0"/>
        <v>南風原町</v>
      </c>
      <c r="Q33" s="20">
        <v>2862929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12234</v>
      </c>
      <c r="Y33" s="20">
        <v>0</v>
      </c>
      <c r="Z33" s="20">
        <v>0</v>
      </c>
      <c r="AB33" s="18">
        <v>28</v>
      </c>
      <c r="AC33" s="19" t="str">
        <f t="shared" si="1"/>
        <v>南風原町</v>
      </c>
      <c r="AD33" s="20">
        <v>3799641</v>
      </c>
      <c r="AE33" s="20">
        <v>6960359</v>
      </c>
      <c r="AF33" s="20">
        <v>6217977</v>
      </c>
      <c r="AG33" s="20">
        <v>139326690</v>
      </c>
      <c r="AH33" s="20">
        <v>139165001</v>
      </c>
      <c r="AI33" s="20">
        <v>51708995</v>
      </c>
      <c r="AJ33" s="20">
        <v>51630100</v>
      </c>
      <c r="AK33" s="20">
        <v>14226</v>
      </c>
      <c r="AL33" s="20">
        <v>21968</v>
      </c>
      <c r="AM33" s="20">
        <v>20577</v>
      </c>
      <c r="AN33" s="7" t="str">
        <f>IF('内訳（地積等１）○'!IN33+SUM(D33,Q33)='内訳（地積等２）○'!AD33,"○","ERRRR")</f>
        <v>○</v>
      </c>
      <c r="AO33" s="7" t="str">
        <f>IF('内訳（地積等１）○'!IO33+SUM(E33,R33)='内訳（地積等２）○'!AE33,"○","ERRRR")</f>
        <v>○</v>
      </c>
      <c r="AP33" s="7" t="str">
        <f>IF('内訳（地積等１）○'!IP33+SUM(F33,S33)='内訳（地積等２）○'!AF33,"○","ERRRR")</f>
        <v>○</v>
      </c>
      <c r="AQ33" s="7" t="str">
        <f>IF('内訳（地積等１）○'!IQ33+SUM(G33,T33)='内訳（地積等２）○'!AG33,"○","ERRRR")</f>
        <v>○</v>
      </c>
      <c r="AR33" s="7" t="str">
        <f>IF('内訳（地積等１）○'!IR33+SUM(H33,U33)='内訳（地積等２）○'!AH33,"○","ERRRR")</f>
        <v>○</v>
      </c>
      <c r="AS33" s="7" t="str">
        <f>IF('内訳（地積等１）○'!IS33+SUM(J33,W33)='内訳（地積等２）○'!AJ33,"○","ERRRR")</f>
        <v>○</v>
      </c>
      <c r="AT33" s="7" t="str">
        <f>IF('内訳（地積等１）○'!IT33+SUM(K33,X33)='内訳（地積等２）○'!AK33,"○","ERRRR")</f>
        <v>○</v>
      </c>
      <c r="AU33" s="7" t="str">
        <f>IF('内訳（地積等１）○'!IU33+SUM(L33,Y33)='内訳（地積等２）○'!AL33,"○","ERRRR")</f>
        <v>○</v>
      </c>
      <c r="AV33" s="7" t="str">
        <f>IF('内訳（地積等１）○'!IV33+SUM(M33,Z33)='内訳（地積等２）○'!AM33,"○","ERRRR")</f>
        <v>○</v>
      </c>
    </row>
    <row r="34" spans="2:48" s="7" customFormat="1" ht="15" customHeight="1">
      <c r="B34" s="18">
        <v>29</v>
      </c>
      <c r="C34" s="19" t="s">
        <v>82</v>
      </c>
      <c r="D34" s="20">
        <v>81223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126</v>
      </c>
      <c r="L34" s="20">
        <v>0</v>
      </c>
      <c r="M34" s="20">
        <v>0</v>
      </c>
      <c r="O34" s="18">
        <v>29</v>
      </c>
      <c r="P34" s="19" t="str">
        <f t="shared" si="0"/>
        <v>渡嘉敷村</v>
      </c>
      <c r="Q34" s="20">
        <v>6368428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793</v>
      </c>
      <c r="Y34" s="20">
        <v>0</v>
      </c>
      <c r="Z34" s="20">
        <v>0</v>
      </c>
      <c r="AB34" s="18">
        <v>29</v>
      </c>
      <c r="AC34" s="19" t="str">
        <f t="shared" si="1"/>
        <v>渡嘉敷村</v>
      </c>
      <c r="AD34" s="20">
        <v>15337723</v>
      </c>
      <c r="AE34" s="20">
        <v>2720904</v>
      </c>
      <c r="AF34" s="20">
        <v>1969084</v>
      </c>
      <c r="AG34" s="20">
        <v>1015024</v>
      </c>
      <c r="AH34" s="20">
        <v>960009</v>
      </c>
      <c r="AI34" s="20">
        <v>396575</v>
      </c>
      <c r="AJ34" s="20">
        <v>376897</v>
      </c>
      <c r="AK34" s="20">
        <v>1620</v>
      </c>
      <c r="AL34" s="20">
        <v>4902</v>
      </c>
      <c r="AM34" s="20">
        <v>3221</v>
      </c>
      <c r="AN34" s="7" t="str">
        <f>IF('内訳（地積等１）○'!IN34+SUM(D34,Q34)='内訳（地積等２）○'!AD34,"○","ERRRR")</f>
        <v>○</v>
      </c>
      <c r="AO34" s="7" t="str">
        <f>IF('内訳（地積等１）○'!IO34+SUM(E34,R34)='内訳（地積等２）○'!AE34,"○","ERRRR")</f>
        <v>○</v>
      </c>
      <c r="AP34" s="7" t="str">
        <f>IF('内訳（地積等１）○'!IP34+SUM(F34,S34)='内訳（地積等２）○'!AF34,"○","ERRRR")</f>
        <v>○</v>
      </c>
      <c r="AQ34" s="7" t="str">
        <f>IF('内訳（地積等１）○'!IQ34+SUM(G34,T34)='内訳（地積等２）○'!AG34,"○","ERRRR")</f>
        <v>○</v>
      </c>
      <c r="AR34" s="7" t="str">
        <f>IF('内訳（地積等１）○'!IR34+SUM(H34,U34)='内訳（地積等２）○'!AH34,"○","ERRRR")</f>
        <v>○</v>
      </c>
      <c r="AS34" s="7" t="str">
        <f>IF('内訳（地積等１）○'!IS34+SUM(J34,W34)='内訳（地積等２）○'!AJ34,"○","ERRRR")</f>
        <v>○</v>
      </c>
      <c r="AT34" s="7" t="str">
        <f>IF('内訳（地積等１）○'!IT34+SUM(K34,X34)='内訳（地積等２）○'!AK34,"○","ERRRR")</f>
        <v>○</v>
      </c>
      <c r="AU34" s="7" t="str">
        <f>IF('内訳（地積等１）○'!IU34+SUM(L34,Y34)='内訳（地積等２）○'!AL34,"○","ERRRR")</f>
        <v>○</v>
      </c>
      <c r="AV34" s="7" t="str">
        <f>IF('内訳（地積等１）○'!IV34+SUM(M34,Z34)='内訳（地積等２）○'!AM34,"○","ERRRR")</f>
        <v>○</v>
      </c>
    </row>
    <row r="35" spans="2:48" s="7" customFormat="1" ht="15" customHeight="1">
      <c r="B35" s="18">
        <v>30</v>
      </c>
      <c r="C35" s="23" t="s">
        <v>83</v>
      </c>
      <c r="D35" s="20">
        <v>66153</v>
      </c>
      <c r="E35" s="20">
        <v>9099</v>
      </c>
      <c r="F35" s="20">
        <v>4999</v>
      </c>
      <c r="G35" s="20">
        <v>213</v>
      </c>
      <c r="H35" s="20">
        <v>118</v>
      </c>
      <c r="I35" s="20">
        <v>213</v>
      </c>
      <c r="J35" s="20">
        <v>118</v>
      </c>
      <c r="K35" s="24">
        <v>62</v>
      </c>
      <c r="L35" s="24">
        <v>35</v>
      </c>
      <c r="M35" s="24">
        <v>24</v>
      </c>
      <c r="O35" s="18">
        <v>30</v>
      </c>
      <c r="P35" s="19" t="str">
        <f t="shared" si="0"/>
        <v>座間味村</v>
      </c>
      <c r="Q35" s="20">
        <v>4777898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4">
        <v>731</v>
      </c>
      <c r="Y35" s="24">
        <v>0</v>
      </c>
      <c r="Z35" s="24">
        <v>0</v>
      </c>
      <c r="AB35" s="18">
        <v>30</v>
      </c>
      <c r="AC35" s="19" t="str">
        <f t="shared" si="1"/>
        <v>座間味村</v>
      </c>
      <c r="AD35" s="20">
        <v>14497163</v>
      </c>
      <c r="AE35" s="20">
        <v>1265289</v>
      </c>
      <c r="AF35" s="20">
        <v>892681</v>
      </c>
      <c r="AG35" s="20">
        <v>1098943</v>
      </c>
      <c r="AH35" s="20">
        <v>997098</v>
      </c>
      <c r="AI35" s="20">
        <v>277893</v>
      </c>
      <c r="AJ35" s="20">
        <v>249674</v>
      </c>
      <c r="AK35" s="24">
        <v>3000</v>
      </c>
      <c r="AL35" s="24">
        <v>5542</v>
      </c>
      <c r="AM35" s="24">
        <v>3776</v>
      </c>
      <c r="AN35" s="7" t="str">
        <f>IF('内訳（地積等１）○'!IN35+SUM(D35,Q35)='内訳（地積等２）○'!AD35,"○","ERRRR")</f>
        <v>○</v>
      </c>
      <c r="AO35" s="7" t="str">
        <f>IF('内訳（地積等１）○'!IO35+SUM(E35,R35)='内訳（地積等２）○'!AE35,"○","ERRRR")</f>
        <v>○</v>
      </c>
      <c r="AP35" s="7" t="str">
        <f>IF('内訳（地積等１）○'!IP35+SUM(F35,S35)='内訳（地積等２）○'!AF35,"○","ERRRR")</f>
        <v>○</v>
      </c>
      <c r="AQ35" s="7" t="str">
        <f>IF('内訳（地積等１）○'!IQ35+SUM(G35,T35)='内訳（地積等２）○'!AG35,"○","ERRRR")</f>
        <v>○</v>
      </c>
      <c r="AR35" s="7" t="str">
        <f>IF('内訳（地積等１）○'!IR35+SUM(H35,U35)='内訳（地積等２）○'!AH35,"○","ERRRR")</f>
        <v>○</v>
      </c>
      <c r="AS35" s="7" t="str">
        <f>IF('内訳（地積等１）○'!IS35+SUM(J35,W35)='内訳（地積等２）○'!AJ35,"○","ERRRR")</f>
        <v>○</v>
      </c>
      <c r="AT35" s="7" t="str">
        <f>IF('内訳（地積等１）○'!IT35+SUM(K35,X35)='内訳（地積等２）○'!AK35,"○","ERRRR")</f>
        <v>○</v>
      </c>
      <c r="AU35" s="7" t="str">
        <f>IF('内訳（地積等１）○'!IU35+SUM(L35,Y35)='内訳（地積等２）○'!AL35,"○","ERRRR")</f>
        <v>○</v>
      </c>
      <c r="AV35" s="7" t="str">
        <f>IF('内訳（地積等１）○'!IV35+SUM(M35,Z35)='内訳（地積等２）○'!AM35,"○","ERRRR")</f>
        <v>○</v>
      </c>
    </row>
    <row r="36" spans="2:48" s="7" customFormat="1" ht="15" customHeight="1">
      <c r="B36" s="18">
        <v>31</v>
      </c>
      <c r="C36" s="23" t="s">
        <v>84</v>
      </c>
      <c r="D36" s="20">
        <v>29860</v>
      </c>
      <c r="E36" s="20">
        <v>1732</v>
      </c>
      <c r="F36" s="20">
        <v>371</v>
      </c>
      <c r="G36" s="20">
        <v>59</v>
      </c>
      <c r="H36" s="20">
        <v>12</v>
      </c>
      <c r="I36" s="20">
        <v>59</v>
      </c>
      <c r="J36" s="20">
        <v>12</v>
      </c>
      <c r="K36" s="24">
        <v>51</v>
      </c>
      <c r="L36" s="24">
        <v>7</v>
      </c>
      <c r="M36" s="24">
        <v>3</v>
      </c>
      <c r="O36" s="18">
        <v>31</v>
      </c>
      <c r="P36" s="19" t="str">
        <f t="shared" si="0"/>
        <v>粟 国 村</v>
      </c>
      <c r="Q36" s="20">
        <v>1096515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4">
        <v>2581</v>
      </c>
      <c r="Y36" s="24">
        <v>0</v>
      </c>
      <c r="Z36" s="24">
        <v>0</v>
      </c>
      <c r="AB36" s="18">
        <v>31</v>
      </c>
      <c r="AC36" s="19" t="str">
        <f t="shared" si="1"/>
        <v>粟 国 村</v>
      </c>
      <c r="AD36" s="20">
        <v>1201266</v>
      </c>
      <c r="AE36" s="20">
        <v>5732946</v>
      </c>
      <c r="AF36" s="20">
        <v>2645434</v>
      </c>
      <c r="AG36" s="20">
        <v>616997</v>
      </c>
      <c r="AH36" s="20">
        <v>307730</v>
      </c>
      <c r="AI36" s="20">
        <v>230909</v>
      </c>
      <c r="AJ36" s="20">
        <v>119082</v>
      </c>
      <c r="AK36" s="24">
        <v>3107</v>
      </c>
      <c r="AL36" s="24">
        <v>17230</v>
      </c>
      <c r="AM36" s="24">
        <v>6898</v>
      </c>
      <c r="AN36" s="7" t="str">
        <f>IF('内訳（地積等１）○'!IN36+SUM(D36,Q36)='内訳（地積等２）○'!AD36,"○","ERRRR")</f>
        <v>○</v>
      </c>
      <c r="AO36" s="7" t="str">
        <f>IF('内訳（地積等１）○'!IO36+SUM(E36,R36)='内訳（地積等２）○'!AE36,"○","ERRRR")</f>
        <v>○</v>
      </c>
      <c r="AP36" s="7" t="str">
        <f>IF('内訳（地積等１）○'!IP36+SUM(F36,S36)='内訳（地積等２）○'!AF36,"○","ERRRR")</f>
        <v>○</v>
      </c>
      <c r="AQ36" s="7" t="str">
        <f>IF('内訳（地積等１）○'!IQ36+SUM(G36,T36)='内訳（地積等２）○'!AG36,"○","ERRRR")</f>
        <v>○</v>
      </c>
      <c r="AR36" s="7" t="str">
        <f>IF('内訳（地積等１）○'!IR36+SUM(H36,U36)='内訳（地積等２）○'!AH36,"○","ERRRR")</f>
        <v>○</v>
      </c>
      <c r="AS36" s="7" t="str">
        <f>IF('内訳（地積等１）○'!IS36+SUM(J36,W36)='内訳（地積等２）○'!AJ36,"○","ERRRR")</f>
        <v>○</v>
      </c>
      <c r="AT36" s="7" t="str">
        <f>IF('内訳（地積等１）○'!IT36+SUM(K36,X36)='内訳（地積等２）○'!AK36,"○","ERRRR")</f>
        <v>○</v>
      </c>
      <c r="AU36" s="7" t="str">
        <f>IF('内訳（地積等１）○'!IU36+SUM(L36,Y36)='内訳（地積等２）○'!AL36,"○","ERRRR")</f>
        <v>○</v>
      </c>
      <c r="AV36" s="7" t="str">
        <f>IF('内訳（地積等１）○'!IV36+SUM(M36,Z36)='内訳（地積等２）○'!AM36,"○","ERRRR")</f>
        <v>○</v>
      </c>
    </row>
    <row r="37" spans="2:48" s="7" customFormat="1" ht="15" customHeight="1">
      <c r="B37" s="18">
        <v>32</v>
      </c>
      <c r="C37" s="19" t="s">
        <v>85</v>
      </c>
      <c r="D37" s="20">
        <v>158270</v>
      </c>
      <c r="E37" s="20">
        <v>63</v>
      </c>
      <c r="F37" s="20">
        <v>63</v>
      </c>
      <c r="G37" s="20">
        <v>34</v>
      </c>
      <c r="H37" s="20">
        <v>34</v>
      </c>
      <c r="I37" s="20">
        <v>34</v>
      </c>
      <c r="J37" s="20">
        <v>34</v>
      </c>
      <c r="K37" s="20">
        <v>79</v>
      </c>
      <c r="L37" s="20">
        <v>1</v>
      </c>
      <c r="M37" s="20">
        <v>1</v>
      </c>
      <c r="O37" s="18">
        <v>32</v>
      </c>
      <c r="P37" s="19" t="str">
        <f t="shared" si="0"/>
        <v>渡名喜村</v>
      </c>
      <c r="Q37" s="20">
        <v>556590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215</v>
      </c>
      <c r="Y37" s="20">
        <v>0</v>
      </c>
      <c r="Z37" s="20">
        <v>0</v>
      </c>
      <c r="AB37" s="18">
        <v>32</v>
      </c>
      <c r="AC37" s="19" t="str">
        <f t="shared" si="1"/>
        <v>渡名喜村</v>
      </c>
      <c r="AD37" s="20">
        <v>1623785</v>
      </c>
      <c r="AE37" s="20">
        <v>2207568</v>
      </c>
      <c r="AF37" s="20">
        <v>778931</v>
      </c>
      <c r="AG37" s="20">
        <v>168392</v>
      </c>
      <c r="AH37" s="20">
        <v>67762</v>
      </c>
      <c r="AI37" s="20">
        <v>65664</v>
      </c>
      <c r="AJ37" s="20">
        <v>30363</v>
      </c>
      <c r="AK37" s="20">
        <v>509</v>
      </c>
      <c r="AL37" s="20">
        <v>6050</v>
      </c>
      <c r="AM37" s="20">
        <v>1732</v>
      </c>
      <c r="AN37" s="7" t="str">
        <f>IF('内訳（地積等１）○'!IN37+SUM(D37,Q37)='内訳（地積等２）○'!AD37,"○","ERRRR")</f>
        <v>○</v>
      </c>
      <c r="AO37" s="7" t="str">
        <f>IF('内訳（地積等１）○'!IO37+SUM(E37,R37)='内訳（地積等２）○'!AE37,"○","ERRRR")</f>
        <v>○</v>
      </c>
      <c r="AP37" s="7" t="str">
        <f>IF('内訳（地積等１）○'!IP37+SUM(F37,S37)='内訳（地積等２）○'!AF37,"○","ERRRR")</f>
        <v>○</v>
      </c>
      <c r="AQ37" s="7" t="str">
        <f>IF('内訳（地積等１）○'!IQ37+SUM(G37,T37)='内訳（地積等２）○'!AG37,"○","ERRRR")</f>
        <v>○</v>
      </c>
      <c r="AR37" s="7" t="str">
        <f>IF('内訳（地積等１）○'!IR37+SUM(H37,U37)='内訳（地積等２）○'!AH37,"○","ERRRR")</f>
        <v>○</v>
      </c>
      <c r="AS37" s="7" t="str">
        <f>IF('内訳（地積等１）○'!IS37+SUM(J37,W37)='内訳（地積等２）○'!AJ37,"○","ERRRR")</f>
        <v>○</v>
      </c>
      <c r="AT37" s="7" t="str">
        <f>IF('内訳（地積等１）○'!IT37+SUM(K37,X37)='内訳（地積等２）○'!AK37,"○","ERRRR")</f>
        <v>○</v>
      </c>
      <c r="AU37" s="7" t="str">
        <f>IF('内訳（地積等１）○'!IU37+SUM(L37,Y37)='内訳（地積等２）○'!AL37,"○","ERRRR")</f>
        <v>○</v>
      </c>
      <c r="AV37" s="7" t="str">
        <f>IF('内訳（地積等１）○'!IV37+SUM(M37,Z37)='内訳（地積等２）○'!AM37,"○","ERRRR")</f>
        <v>○</v>
      </c>
    </row>
    <row r="38" spans="2:48" s="7" customFormat="1" ht="15" customHeight="1">
      <c r="B38" s="25">
        <v>33</v>
      </c>
      <c r="C38" s="26" t="s">
        <v>86</v>
      </c>
      <c r="D38" s="27">
        <v>357501</v>
      </c>
      <c r="E38" s="27">
        <v>170838</v>
      </c>
      <c r="F38" s="27">
        <v>170751</v>
      </c>
      <c r="G38" s="27">
        <v>329302</v>
      </c>
      <c r="H38" s="27">
        <v>329069</v>
      </c>
      <c r="I38" s="27">
        <v>282124</v>
      </c>
      <c r="J38" s="27">
        <v>281934</v>
      </c>
      <c r="K38" s="27">
        <v>346</v>
      </c>
      <c r="L38" s="27">
        <v>70</v>
      </c>
      <c r="M38" s="27">
        <v>69</v>
      </c>
      <c r="O38" s="18">
        <v>33</v>
      </c>
      <c r="P38" s="26" t="str">
        <f aca="true" t="shared" si="5" ref="P38:P46">C38</f>
        <v>南大東村</v>
      </c>
      <c r="Q38" s="20">
        <v>8626038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7">
        <v>4070</v>
      </c>
      <c r="Y38" s="27">
        <v>0</v>
      </c>
      <c r="Z38" s="27">
        <v>0</v>
      </c>
      <c r="AB38" s="18">
        <v>33</v>
      </c>
      <c r="AC38" s="26" t="str">
        <f aca="true" t="shared" si="6" ref="AC38:AC46">P38</f>
        <v>南大東村</v>
      </c>
      <c r="AD38" s="20">
        <v>12092138</v>
      </c>
      <c r="AE38" s="20">
        <v>18191671</v>
      </c>
      <c r="AF38" s="20">
        <v>17864806</v>
      </c>
      <c r="AG38" s="20">
        <v>1676006</v>
      </c>
      <c r="AH38" s="20">
        <v>1613704</v>
      </c>
      <c r="AI38" s="20">
        <v>1161454</v>
      </c>
      <c r="AJ38" s="20">
        <v>1143109</v>
      </c>
      <c r="AK38" s="27">
        <v>5674</v>
      </c>
      <c r="AL38" s="27">
        <v>3899</v>
      </c>
      <c r="AM38" s="27">
        <v>3252</v>
      </c>
      <c r="AN38" s="7" t="str">
        <f>IF('内訳（地積等１）○'!IN38+SUM(D38,Q38)='内訳（地積等２）○'!AD38,"○","ERRRR")</f>
        <v>○</v>
      </c>
      <c r="AO38" s="7" t="str">
        <f>IF('内訳（地積等１）○'!IO38+SUM(E38,R38)='内訳（地積等２）○'!AE38,"○","ERRRR")</f>
        <v>○</v>
      </c>
      <c r="AP38" s="7" t="str">
        <f>IF('内訳（地積等１）○'!IP38+SUM(F38,S38)='内訳（地積等２）○'!AF38,"○","ERRRR")</f>
        <v>○</v>
      </c>
      <c r="AQ38" s="7" t="str">
        <f>IF('内訳（地積等１）○'!IQ38+SUM(G38,T38)='内訳（地積等２）○'!AG38,"○","ERRRR")</f>
        <v>○</v>
      </c>
      <c r="AR38" s="7" t="str">
        <f>IF('内訳（地積等１）○'!IR38+SUM(H38,U38)='内訳（地積等２）○'!AH38,"○","ERRRR")</f>
        <v>○</v>
      </c>
      <c r="AS38" s="7" t="str">
        <f>IF('内訳（地積等１）○'!IS38+SUM(J38,W38)='内訳（地積等２）○'!AJ38,"○","ERRRR")</f>
        <v>○</v>
      </c>
      <c r="AT38" s="7" t="str">
        <f>IF('内訳（地積等１）○'!IT38+SUM(K38,X38)='内訳（地積等２）○'!AK38,"○","ERRRR")</f>
        <v>○</v>
      </c>
      <c r="AU38" s="7" t="str">
        <f>IF('内訳（地積等１）○'!IU38+SUM(L38,Y38)='内訳（地積等２）○'!AL38,"○","ERRRR")</f>
        <v>○</v>
      </c>
      <c r="AV38" s="7" t="str">
        <f>IF('内訳（地積等１）○'!IV38+SUM(M38,Z38)='内訳（地積等２）○'!AM38,"○","ERRRR")</f>
        <v>○</v>
      </c>
    </row>
    <row r="39" spans="2:48" s="7" customFormat="1" ht="15" customHeight="1">
      <c r="B39" s="18">
        <v>34</v>
      </c>
      <c r="C39" s="19" t="s">
        <v>87</v>
      </c>
      <c r="D39" s="20">
        <v>305549</v>
      </c>
      <c r="E39" s="20">
        <v>95392</v>
      </c>
      <c r="F39" s="20">
        <v>92646</v>
      </c>
      <c r="G39" s="20">
        <v>846</v>
      </c>
      <c r="H39" s="20">
        <v>822</v>
      </c>
      <c r="I39" s="20">
        <v>846</v>
      </c>
      <c r="J39" s="20">
        <v>822</v>
      </c>
      <c r="K39" s="20">
        <v>270</v>
      </c>
      <c r="L39" s="20">
        <v>21</v>
      </c>
      <c r="M39" s="20">
        <v>18</v>
      </c>
      <c r="O39" s="18">
        <v>34</v>
      </c>
      <c r="P39" s="19" t="str">
        <f t="shared" si="5"/>
        <v>北大東村</v>
      </c>
      <c r="Q39" s="20">
        <v>4541457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1389</v>
      </c>
      <c r="Y39" s="20">
        <v>0</v>
      </c>
      <c r="Z39" s="20">
        <v>0</v>
      </c>
      <c r="AB39" s="18">
        <v>34</v>
      </c>
      <c r="AC39" s="19" t="str">
        <f t="shared" si="6"/>
        <v>北大東村</v>
      </c>
      <c r="AD39" s="20">
        <v>6005718</v>
      </c>
      <c r="AE39" s="20">
        <v>7060154</v>
      </c>
      <c r="AF39" s="20">
        <v>6894895</v>
      </c>
      <c r="AG39" s="20">
        <v>234779</v>
      </c>
      <c r="AH39" s="20">
        <v>220707</v>
      </c>
      <c r="AI39" s="20">
        <v>159055</v>
      </c>
      <c r="AJ39" s="20">
        <v>153242</v>
      </c>
      <c r="AK39" s="20">
        <v>2109</v>
      </c>
      <c r="AL39" s="20">
        <v>1076</v>
      </c>
      <c r="AM39" s="20">
        <v>965</v>
      </c>
      <c r="AN39" s="7" t="str">
        <f>IF('内訳（地積等１）○'!IN39+SUM(D39,Q39)='内訳（地積等２）○'!AD39,"○","ERRRR")</f>
        <v>○</v>
      </c>
      <c r="AO39" s="7" t="str">
        <f>IF('内訳（地積等１）○'!IO39+SUM(E39,R39)='内訳（地積等２）○'!AE39,"○","ERRRR")</f>
        <v>○</v>
      </c>
      <c r="AP39" s="7" t="str">
        <f>IF('内訳（地積等１）○'!IP39+SUM(F39,S39)='内訳（地積等２）○'!AF39,"○","ERRRR")</f>
        <v>○</v>
      </c>
      <c r="AQ39" s="7" t="str">
        <f>IF('内訳（地積等１）○'!IQ39+SUM(G39,T39)='内訳（地積等２）○'!AG39,"○","ERRRR")</f>
        <v>○</v>
      </c>
      <c r="AR39" s="7" t="str">
        <f>IF('内訳（地積等１）○'!IR39+SUM(H39,U39)='内訳（地積等２）○'!AH39,"○","ERRRR")</f>
        <v>○</v>
      </c>
      <c r="AS39" s="7" t="str">
        <f>IF('内訳（地積等１）○'!IS39+SUM(J39,W39)='内訳（地積等２）○'!AJ39,"○","ERRRR")</f>
        <v>○</v>
      </c>
      <c r="AT39" s="7" t="str">
        <f>IF('内訳（地積等１）○'!IT39+SUM(K39,X39)='内訳（地積等２）○'!AK39,"○","ERRRR")</f>
        <v>○</v>
      </c>
      <c r="AU39" s="7" t="str">
        <f>IF('内訳（地積等１）○'!IU39+SUM(L39,Y39)='内訳（地積等２）○'!AL39,"○","ERRRR")</f>
        <v>○</v>
      </c>
      <c r="AV39" s="7" t="str">
        <f>IF('内訳（地積等１）○'!IV39+SUM(M39,Z39)='内訳（地積等２）○'!AM39,"○","ERRRR")</f>
        <v>○</v>
      </c>
    </row>
    <row r="40" spans="2:48" s="7" customFormat="1" ht="15" customHeight="1">
      <c r="B40" s="18">
        <v>35</v>
      </c>
      <c r="C40" s="19" t="s">
        <v>88</v>
      </c>
      <c r="D40" s="20">
        <v>673287</v>
      </c>
      <c r="E40" s="20">
        <v>506330</v>
      </c>
      <c r="F40" s="20">
        <v>282976</v>
      </c>
      <c r="G40" s="20">
        <v>22549</v>
      </c>
      <c r="H40" s="20">
        <v>13076</v>
      </c>
      <c r="I40" s="20">
        <v>22549</v>
      </c>
      <c r="J40" s="20">
        <v>13076</v>
      </c>
      <c r="K40" s="20">
        <v>596</v>
      </c>
      <c r="L40" s="20">
        <v>1273</v>
      </c>
      <c r="M40" s="20">
        <v>701</v>
      </c>
      <c r="O40" s="18">
        <v>35</v>
      </c>
      <c r="P40" s="19" t="str">
        <f t="shared" si="5"/>
        <v>伊平屋村</v>
      </c>
      <c r="Q40" s="20">
        <v>1498023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3370</v>
      </c>
      <c r="Y40" s="20">
        <v>0</v>
      </c>
      <c r="Z40" s="20">
        <v>0</v>
      </c>
      <c r="AB40" s="18">
        <v>35</v>
      </c>
      <c r="AC40" s="19" t="str">
        <f t="shared" si="6"/>
        <v>伊平屋村</v>
      </c>
      <c r="AD40" s="20">
        <v>14783869</v>
      </c>
      <c r="AE40" s="20">
        <v>5799665</v>
      </c>
      <c r="AF40" s="20">
        <v>3689390</v>
      </c>
      <c r="AG40" s="20">
        <v>598703</v>
      </c>
      <c r="AH40" s="20">
        <v>439494</v>
      </c>
      <c r="AI40" s="20">
        <v>336256</v>
      </c>
      <c r="AJ40" s="20">
        <v>247372</v>
      </c>
      <c r="AK40" s="20">
        <v>5633</v>
      </c>
      <c r="AL40" s="20">
        <v>9001</v>
      </c>
      <c r="AM40" s="20">
        <v>5098</v>
      </c>
      <c r="AN40" s="7" t="str">
        <f>IF('内訳（地積等１）○'!IN40+SUM(D40,Q40)='内訳（地積等２）○'!AD40,"○","ERRRR")</f>
        <v>○</v>
      </c>
      <c r="AO40" s="7" t="str">
        <f>IF('内訳（地積等１）○'!IO40+SUM(E40,R40)='内訳（地積等２）○'!AE40,"○","ERRRR")</f>
        <v>○</v>
      </c>
      <c r="AP40" s="7" t="str">
        <f>IF('内訳（地積等１）○'!IP40+SUM(F40,S40)='内訳（地積等２）○'!AF40,"○","ERRRR")</f>
        <v>○</v>
      </c>
      <c r="AQ40" s="7" t="str">
        <f>IF('内訳（地積等１）○'!IQ40+SUM(G40,T40)='内訳（地積等２）○'!AG40,"○","ERRRR")</f>
        <v>○</v>
      </c>
      <c r="AR40" s="7" t="str">
        <f>IF('内訳（地積等１）○'!IR40+SUM(H40,U40)='内訳（地積等２）○'!AH40,"○","ERRRR")</f>
        <v>○</v>
      </c>
      <c r="AS40" s="7" t="str">
        <f>IF('内訳（地積等１）○'!IS40+SUM(J40,W40)='内訳（地積等２）○'!AJ40,"○","ERRRR")</f>
        <v>○</v>
      </c>
      <c r="AT40" s="7" t="str">
        <f>IF('内訳（地積等１）○'!IT40+SUM(K40,X40)='内訳（地積等２）○'!AK40,"○","ERRRR")</f>
        <v>○</v>
      </c>
      <c r="AU40" s="7" t="str">
        <f>IF('内訳（地積等１）○'!IU40+SUM(L40,Y40)='内訳（地積等２）○'!AL40,"○","ERRRR")</f>
        <v>○</v>
      </c>
      <c r="AV40" s="7" t="str">
        <f>IF('内訳（地積等１）○'!IV40+SUM(M40,Z40)='内訳（地積等２）○'!AM40,"○","ERRRR")</f>
        <v>○</v>
      </c>
    </row>
    <row r="41" spans="2:48" s="7" customFormat="1" ht="15" customHeight="1">
      <c r="B41" s="18">
        <v>36</v>
      </c>
      <c r="C41" s="19" t="s">
        <v>89</v>
      </c>
      <c r="D41" s="20">
        <v>723377</v>
      </c>
      <c r="E41" s="20">
        <v>105941</v>
      </c>
      <c r="F41" s="20">
        <v>59585</v>
      </c>
      <c r="G41" s="20">
        <v>7015</v>
      </c>
      <c r="H41" s="20">
        <v>5653</v>
      </c>
      <c r="I41" s="20">
        <v>6782</v>
      </c>
      <c r="J41" s="20">
        <v>5420</v>
      </c>
      <c r="K41" s="20">
        <v>994</v>
      </c>
      <c r="L41" s="20">
        <v>285</v>
      </c>
      <c r="M41" s="20">
        <v>152</v>
      </c>
      <c r="O41" s="18">
        <v>36</v>
      </c>
      <c r="P41" s="19" t="str">
        <f t="shared" si="5"/>
        <v>伊是名村</v>
      </c>
      <c r="Q41" s="20">
        <v>2177807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7732</v>
      </c>
      <c r="Y41" s="20">
        <v>0</v>
      </c>
      <c r="Z41" s="20">
        <v>0</v>
      </c>
      <c r="AB41" s="18">
        <v>36</v>
      </c>
      <c r="AC41" s="19" t="str">
        <f t="shared" si="6"/>
        <v>伊是名村</v>
      </c>
      <c r="AD41" s="20">
        <v>7075572</v>
      </c>
      <c r="AE41" s="20">
        <v>7424981</v>
      </c>
      <c r="AF41" s="20">
        <v>4884506</v>
      </c>
      <c r="AG41" s="20">
        <v>1003239</v>
      </c>
      <c r="AH41" s="20">
        <v>731442</v>
      </c>
      <c r="AI41" s="20">
        <v>481950</v>
      </c>
      <c r="AJ41" s="20">
        <v>357684</v>
      </c>
      <c r="AK41" s="20">
        <v>11006</v>
      </c>
      <c r="AL41" s="20">
        <v>11472</v>
      </c>
      <c r="AM41" s="20">
        <v>6678</v>
      </c>
      <c r="AN41" s="7" t="str">
        <f>IF('内訳（地積等１）○'!IN41+SUM(D41,Q41)='内訳（地積等２）○'!AD41,"○","ERRRR")</f>
        <v>○</v>
      </c>
      <c r="AO41" s="7" t="str">
        <f>IF('内訳（地積等１）○'!IO41+SUM(E41,R41)='内訳（地積等２）○'!AE41,"○","ERRRR")</f>
        <v>○</v>
      </c>
      <c r="AP41" s="7" t="str">
        <f>IF('内訳（地積等１）○'!IP41+SUM(F41,S41)='内訳（地積等２）○'!AF41,"○","ERRRR")</f>
        <v>○</v>
      </c>
      <c r="AQ41" s="7" t="str">
        <f>IF('内訳（地積等１）○'!IQ41+SUM(G41,T41)='内訳（地積等２）○'!AG41,"○","ERRRR")</f>
        <v>○</v>
      </c>
      <c r="AR41" s="7" t="str">
        <f>IF('内訳（地積等１）○'!IR41+SUM(H41,U41)='内訳（地積等２）○'!AH41,"○","ERRRR")</f>
        <v>○</v>
      </c>
      <c r="AS41" s="7" t="str">
        <f>IF('内訳（地積等１）○'!IS41+SUM(J41,W41)='内訳（地積等２）○'!AJ41,"○","ERRRR")</f>
        <v>○</v>
      </c>
      <c r="AT41" s="7" t="str">
        <f>IF('内訳（地積等１）○'!IT41+SUM(K41,X41)='内訳（地積等２）○'!AK41,"○","ERRRR")</f>
        <v>○</v>
      </c>
      <c r="AU41" s="7" t="str">
        <f>IF('内訳（地積等１）○'!IU41+SUM(L41,Y41)='内訳（地積等２）○'!AL41,"○","ERRRR")</f>
        <v>○</v>
      </c>
      <c r="AV41" s="7" t="str">
        <f>IF('内訳（地積等１）○'!IV41+SUM(M41,Z41)='内訳（地積等２）○'!AM41,"○","ERRRR")</f>
        <v>○</v>
      </c>
    </row>
    <row r="42" spans="2:48" s="7" customFormat="1" ht="15" customHeight="1">
      <c r="B42" s="18">
        <v>37</v>
      </c>
      <c r="C42" s="19" t="s">
        <v>90</v>
      </c>
      <c r="D42" s="20">
        <v>1544147</v>
      </c>
      <c r="E42" s="20">
        <v>339802</v>
      </c>
      <c r="F42" s="20">
        <v>247459</v>
      </c>
      <c r="G42" s="20">
        <v>391774</v>
      </c>
      <c r="H42" s="20">
        <v>388622</v>
      </c>
      <c r="I42" s="20">
        <v>271752</v>
      </c>
      <c r="J42" s="20">
        <v>268966</v>
      </c>
      <c r="K42" s="20">
        <v>1702</v>
      </c>
      <c r="L42" s="20">
        <v>566</v>
      </c>
      <c r="M42" s="20">
        <v>422</v>
      </c>
      <c r="O42" s="18">
        <v>37</v>
      </c>
      <c r="P42" s="19" t="str">
        <f t="shared" si="5"/>
        <v>久米島町</v>
      </c>
      <c r="Q42" s="20">
        <v>11072885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17927</v>
      </c>
      <c r="Y42" s="20">
        <v>0</v>
      </c>
      <c r="Z42" s="20">
        <v>0</v>
      </c>
      <c r="AB42" s="18">
        <v>37</v>
      </c>
      <c r="AC42" s="19" t="str">
        <f t="shared" si="6"/>
        <v>久米島町</v>
      </c>
      <c r="AD42" s="20">
        <v>37638464</v>
      </c>
      <c r="AE42" s="20">
        <v>26011536</v>
      </c>
      <c r="AF42" s="20">
        <v>19878954</v>
      </c>
      <c r="AG42" s="20">
        <v>14114094</v>
      </c>
      <c r="AH42" s="20">
        <v>13828250</v>
      </c>
      <c r="AI42" s="20">
        <v>5333019</v>
      </c>
      <c r="AJ42" s="20">
        <v>5148158</v>
      </c>
      <c r="AK42" s="20">
        <v>23204</v>
      </c>
      <c r="AL42" s="20">
        <v>37634</v>
      </c>
      <c r="AM42" s="20">
        <v>26312</v>
      </c>
      <c r="AN42" s="7" t="str">
        <f>IF('内訳（地積等１）○'!IN42+SUM(D42,Q42)='内訳（地積等２）○'!AD42,"○","ERRRR")</f>
        <v>○</v>
      </c>
      <c r="AO42" s="7" t="str">
        <f>IF('内訳（地積等１）○'!IO42+SUM(E42,R42)='内訳（地積等２）○'!AE42,"○","ERRRR")</f>
        <v>○</v>
      </c>
      <c r="AP42" s="7" t="str">
        <f>IF('内訳（地積等１）○'!IP42+SUM(F42,S42)='内訳（地積等２）○'!AF42,"○","ERRRR")</f>
        <v>○</v>
      </c>
      <c r="AQ42" s="7" t="str">
        <f>IF('内訳（地積等１）○'!IQ42+SUM(G42,T42)='内訳（地積等２）○'!AG42,"○","ERRRR")</f>
        <v>○</v>
      </c>
      <c r="AR42" s="7" t="str">
        <f>IF('内訳（地積等１）○'!IR42+SUM(H42,U42)='内訳（地積等２）○'!AH42,"○","ERRRR")</f>
        <v>○</v>
      </c>
      <c r="AS42" s="7" t="str">
        <f>IF('内訳（地積等１）○'!IS42+SUM(J42,W42)='内訳（地積等２）○'!AJ42,"○","ERRRR")</f>
        <v>○</v>
      </c>
      <c r="AT42" s="7" t="str">
        <f>IF('内訳（地積等１）○'!IT42+SUM(K42,X42)='内訳（地積等２）○'!AK42,"○","ERRRR")</f>
        <v>○</v>
      </c>
      <c r="AU42" s="7" t="str">
        <f>IF('内訳（地積等１）○'!IU42+SUM(L42,Y42)='内訳（地積等２）○'!AL42,"○","ERRRR")</f>
        <v>○</v>
      </c>
      <c r="AV42" s="7" t="str">
        <f>IF('内訳（地積等１）○'!IV42+SUM(M42,Z42)='内訳（地積等２）○'!AM42,"○","ERRRR")</f>
        <v>○</v>
      </c>
    </row>
    <row r="43" spans="2:48" s="7" customFormat="1" ht="15" customHeight="1">
      <c r="B43" s="18">
        <v>38</v>
      </c>
      <c r="C43" s="19" t="s">
        <v>91</v>
      </c>
      <c r="D43" s="20">
        <v>410383</v>
      </c>
      <c r="E43" s="20">
        <v>1637295</v>
      </c>
      <c r="F43" s="20">
        <v>1564969</v>
      </c>
      <c r="G43" s="20">
        <v>4745492</v>
      </c>
      <c r="H43" s="20">
        <v>4724095</v>
      </c>
      <c r="I43" s="20">
        <v>3118129</v>
      </c>
      <c r="J43" s="20">
        <v>3103310</v>
      </c>
      <c r="K43" s="20">
        <v>1041</v>
      </c>
      <c r="L43" s="20">
        <v>2389</v>
      </c>
      <c r="M43" s="20">
        <v>2181</v>
      </c>
      <c r="O43" s="18">
        <v>38</v>
      </c>
      <c r="P43" s="19" t="str">
        <f t="shared" si="5"/>
        <v>八重瀬町</v>
      </c>
      <c r="Q43" s="20">
        <v>3213419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17102</v>
      </c>
      <c r="Y43" s="20">
        <v>0</v>
      </c>
      <c r="Z43" s="20">
        <v>0</v>
      </c>
      <c r="AB43" s="18">
        <v>38</v>
      </c>
      <c r="AC43" s="19" t="str">
        <f t="shared" si="6"/>
        <v>八重瀬町</v>
      </c>
      <c r="AD43" s="20">
        <v>4465740</v>
      </c>
      <c r="AE43" s="20">
        <v>20846876</v>
      </c>
      <c r="AF43" s="20">
        <v>16751957</v>
      </c>
      <c r="AG43" s="20">
        <v>73936422</v>
      </c>
      <c r="AH43" s="20">
        <v>73559213</v>
      </c>
      <c r="AI43" s="20">
        <v>24015114</v>
      </c>
      <c r="AJ43" s="20">
        <v>23775139</v>
      </c>
      <c r="AK43" s="20">
        <v>20421</v>
      </c>
      <c r="AL43" s="20">
        <v>33902</v>
      </c>
      <c r="AM43" s="20">
        <v>28730</v>
      </c>
      <c r="AN43" s="7" t="str">
        <f>IF('内訳（地積等１）○'!IN43+SUM(D43,Q43)='内訳（地積等２）○'!AD43,"○","ERRRR")</f>
        <v>○</v>
      </c>
      <c r="AO43" s="7" t="str">
        <f>IF('内訳（地積等１）○'!IO43+SUM(E43,R43)='内訳（地積等２）○'!AE43,"○","ERRRR")</f>
        <v>○</v>
      </c>
      <c r="AP43" s="7" t="str">
        <f>IF('内訳（地積等１）○'!IP43+SUM(F43,S43)='内訳（地積等２）○'!AF43,"○","ERRRR")</f>
        <v>○</v>
      </c>
      <c r="AQ43" s="7" t="str">
        <f>IF('内訳（地積等１）○'!IQ43+SUM(G43,T43)='内訳（地積等２）○'!AG43,"○","ERRRR")</f>
        <v>○</v>
      </c>
      <c r="AR43" s="7" t="str">
        <f>IF('内訳（地積等１）○'!IR43+SUM(H43,U43)='内訳（地積等２）○'!AH43,"○","ERRRR")</f>
        <v>○</v>
      </c>
      <c r="AS43" s="7" t="str">
        <f>IF('内訳（地積等１）○'!IS43+SUM(J43,W43)='内訳（地積等２）○'!AJ43,"○","ERRRR")</f>
        <v>○</v>
      </c>
      <c r="AT43" s="7" t="str">
        <f>IF('内訳（地積等１）○'!IT43+SUM(K43,X43)='内訳（地積等２）○'!AK43,"○","ERRRR")</f>
        <v>○</v>
      </c>
      <c r="AU43" s="7" t="str">
        <f>IF('内訳（地積等１）○'!IU43+SUM(L43,Y43)='内訳（地積等２）○'!AL43,"○","ERRRR")</f>
        <v>○</v>
      </c>
      <c r="AV43" s="7" t="str">
        <f>IF('内訳（地積等１）○'!IV43+SUM(M43,Z43)='内訳（地積等２）○'!AM43,"○","ERRRR")</f>
        <v>○</v>
      </c>
    </row>
    <row r="44" spans="2:48" s="7" customFormat="1" ht="15" customHeight="1">
      <c r="B44" s="18">
        <v>39</v>
      </c>
      <c r="C44" s="19" t="s">
        <v>92</v>
      </c>
      <c r="D44" s="20">
        <v>600834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142</v>
      </c>
      <c r="L44" s="20">
        <v>0</v>
      </c>
      <c r="M44" s="20">
        <v>0</v>
      </c>
      <c r="O44" s="18">
        <v>39</v>
      </c>
      <c r="P44" s="19" t="str">
        <f t="shared" si="5"/>
        <v>多良間村</v>
      </c>
      <c r="Q44" s="20">
        <v>1381220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1132</v>
      </c>
      <c r="Y44" s="20">
        <v>0</v>
      </c>
      <c r="Z44" s="20">
        <v>0</v>
      </c>
      <c r="AB44" s="18">
        <v>39</v>
      </c>
      <c r="AC44" s="19" t="str">
        <f t="shared" si="6"/>
        <v>多良間村</v>
      </c>
      <c r="AD44" s="20">
        <v>5236935</v>
      </c>
      <c r="AE44" s="20">
        <v>11344951</v>
      </c>
      <c r="AF44" s="20">
        <v>10468361</v>
      </c>
      <c r="AG44" s="20">
        <v>1542189</v>
      </c>
      <c r="AH44" s="20">
        <v>1492074</v>
      </c>
      <c r="AI44" s="20">
        <v>746377</v>
      </c>
      <c r="AJ44" s="20">
        <v>715040</v>
      </c>
      <c r="AK44" s="20">
        <v>1576</v>
      </c>
      <c r="AL44" s="20">
        <v>5556</v>
      </c>
      <c r="AM44" s="20">
        <v>5002</v>
      </c>
      <c r="AN44" s="7" t="str">
        <f>IF('内訳（地積等１）○'!IN44+SUM(D44,Q44)='内訳（地積等２）○'!AD44,"○","ERRRR")</f>
        <v>○</v>
      </c>
      <c r="AO44" s="7" t="str">
        <f>IF('内訳（地積等１）○'!IO44+SUM(E44,R44)='内訳（地積等２）○'!AE44,"○","ERRRR")</f>
        <v>○</v>
      </c>
      <c r="AP44" s="7" t="str">
        <f>IF('内訳（地積等１）○'!IP44+SUM(F44,S44)='内訳（地積等２）○'!AF44,"○","ERRRR")</f>
        <v>○</v>
      </c>
      <c r="AQ44" s="7" t="str">
        <f>IF('内訳（地積等１）○'!IQ44+SUM(G44,T44)='内訳（地積等２）○'!AG44,"○","ERRRR")</f>
        <v>○</v>
      </c>
      <c r="AR44" s="7" t="str">
        <f>IF('内訳（地積等１）○'!IR44+SUM(H44,U44)='内訳（地積等２）○'!AH44,"○","ERRRR")</f>
        <v>○</v>
      </c>
      <c r="AS44" s="7" t="str">
        <f>IF('内訳（地積等１）○'!IS44+SUM(J44,W44)='内訳（地積等２）○'!AJ44,"○","ERRRR")</f>
        <v>○</v>
      </c>
      <c r="AT44" s="7" t="str">
        <f>IF('内訳（地積等１）○'!IT44+SUM(K44,X44)='内訳（地積等２）○'!AK44,"○","ERRRR")</f>
        <v>○</v>
      </c>
      <c r="AU44" s="7" t="str">
        <f>IF('内訳（地積等１）○'!IU44+SUM(L44,Y44)='内訳（地積等２）○'!AL44,"○","ERRRR")</f>
        <v>○</v>
      </c>
      <c r="AV44" s="7" t="str">
        <f>IF('内訳（地積等１）○'!IV44+SUM(M44,Z44)='内訳（地積等２）○'!AM44,"○","ERRRR")</f>
        <v>○</v>
      </c>
    </row>
    <row r="45" spans="2:48" s="7" customFormat="1" ht="15" customHeight="1">
      <c r="B45" s="18">
        <v>40</v>
      </c>
      <c r="C45" s="19" t="s">
        <v>93</v>
      </c>
      <c r="D45" s="20">
        <v>1432445</v>
      </c>
      <c r="E45" s="20">
        <v>391835</v>
      </c>
      <c r="F45" s="20">
        <v>357540</v>
      </c>
      <c r="G45" s="20">
        <v>20155</v>
      </c>
      <c r="H45" s="20">
        <v>19230</v>
      </c>
      <c r="I45" s="20">
        <v>20155</v>
      </c>
      <c r="J45" s="20">
        <v>19230</v>
      </c>
      <c r="K45" s="20">
        <v>1274</v>
      </c>
      <c r="L45" s="20">
        <v>412</v>
      </c>
      <c r="M45" s="20">
        <v>352</v>
      </c>
      <c r="O45" s="18">
        <v>40</v>
      </c>
      <c r="P45" s="19" t="str">
        <f t="shared" si="5"/>
        <v>竹 富 町</v>
      </c>
      <c r="Q45" s="20">
        <v>12581058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9628</v>
      </c>
      <c r="Y45" s="20">
        <v>0</v>
      </c>
      <c r="Z45" s="20">
        <v>0</v>
      </c>
      <c r="AB45" s="18">
        <v>40</v>
      </c>
      <c r="AC45" s="19" t="str">
        <f t="shared" si="6"/>
        <v>竹 富 町</v>
      </c>
      <c r="AD45" s="20">
        <v>281408548</v>
      </c>
      <c r="AE45" s="20">
        <v>53006103</v>
      </c>
      <c r="AF45" s="20">
        <v>45981921</v>
      </c>
      <c r="AG45" s="20">
        <v>7250947</v>
      </c>
      <c r="AH45" s="20">
        <v>6968014</v>
      </c>
      <c r="AI45" s="20">
        <v>4017111</v>
      </c>
      <c r="AJ45" s="20">
        <v>3862324</v>
      </c>
      <c r="AK45" s="20">
        <v>13695</v>
      </c>
      <c r="AL45" s="20">
        <v>26792</v>
      </c>
      <c r="AM45" s="20">
        <v>20464</v>
      </c>
      <c r="AN45" s="7" t="str">
        <f>IF('内訳（地積等１）○'!IN45+SUM(D45,Q45)='内訳（地積等２）○'!AD45,"○","ERRRR")</f>
        <v>○</v>
      </c>
      <c r="AO45" s="7" t="str">
        <f>IF('内訳（地積等１）○'!IO45+SUM(E45,R45)='内訳（地積等２）○'!AE45,"○","ERRRR")</f>
        <v>○</v>
      </c>
      <c r="AP45" s="7" t="str">
        <f>IF('内訳（地積等１）○'!IP45+SUM(F45,S45)='内訳（地積等２）○'!AF45,"○","ERRRR")</f>
        <v>○</v>
      </c>
      <c r="AQ45" s="7" t="str">
        <f>IF('内訳（地積等１）○'!IQ45+SUM(G45,T45)='内訳（地積等２）○'!AG45,"○","ERRRR")</f>
        <v>○</v>
      </c>
      <c r="AR45" s="7" t="str">
        <f>IF('内訳（地積等１）○'!IR45+SUM(H45,U45)='内訳（地積等２）○'!AH45,"○","ERRRR")</f>
        <v>○</v>
      </c>
      <c r="AS45" s="7" t="str">
        <f>IF('内訳（地積等１）○'!IS45+SUM(J45,W45)='内訳（地積等２）○'!AJ45,"○","ERRRR")</f>
        <v>○</v>
      </c>
      <c r="AT45" s="7" t="str">
        <f>IF('内訳（地積等１）○'!IT45+SUM(K45,X45)='内訳（地積等２）○'!AK45,"○","ERRRR")</f>
        <v>○</v>
      </c>
      <c r="AU45" s="7" t="str">
        <f>IF('内訳（地積等１）○'!IU45+SUM(L45,Y45)='内訳（地積等２）○'!AL45,"○","ERRRR")</f>
        <v>○</v>
      </c>
      <c r="AV45" s="7" t="str">
        <f>IF('内訳（地積等１）○'!IV45+SUM(M45,Z45)='内訳（地積等２）○'!AM45,"○","ERRRR")</f>
        <v>○</v>
      </c>
    </row>
    <row r="46" spans="2:48" s="7" customFormat="1" ht="15" customHeight="1">
      <c r="B46" s="18">
        <v>41</v>
      </c>
      <c r="C46" s="19" t="s">
        <v>94</v>
      </c>
      <c r="D46" s="20">
        <v>1009751</v>
      </c>
      <c r="E46" s="20">
        <v>287516</v>
      </c>
      <c r="F46" s="20">
        <v>266226</v>
      </c>
      <c r="G46" s="20">
        <v>15514</v>
      </c>
      <c r="H46" s="20">
        <v>14154</v>
      </c>
      <c r="I46" s="20">
        <v>13978</v>
      </c>
      <c r="J46" s="20">
        <v>12791</v>
      </c>
      <c r="K46" s="20">
        <v>398</v>
      </c>
      <c r="L46" s="20">
        <v>132</v>
      </c>
      <c r="M46" s="20">
        <v>107</v>
      </c>
      <c r="O46" s="18">
        <v>41</v>
      </c>
      <c r="P46" s="19" t="str">
        <f t="shared" si="5"/>
        <v>与那国町</v>
      </c>
      <c r="Q46" s="20">
        <v>1322524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2739</v>
      </c>
      <c r="Y46" s="20">
        <v>0</v>
      </c>
      <c r="Z46" s="20">
        <v>0</v>
      </c>
      <c r="AB46" s="18">
        <v>41</v>
      </c>
      <c r="AC46" s="19" t="str">
        <f t="shared" si="6"/>
        <v>与那国町</v>
      </c>
      <c r="AD46" s="20">
        <v>16286452</v>
      </c>
      <c r="AE46" s="20">
        <v>11568445</v>
      </c>
      <c r="AF46" s="20">
        <v>8929870</v>
      </c>
      <c r="AG46" s="20">
        <v>2155377</v>
      </c>
      <c r="AH46" s="20">
        <v>2033473</v>
      </c>
      <c r="AI46" s="20">
        <v>1017157</v>
      </c>
      <c r="AJ46" s="20">
        <v>948803</v>
      </c>
      <c r="AK46" s="20">
        <v>4010</v>
      </c>
      <c r="AL46" s="20">
        <v>5671</v>
      </c>
      <c r="AM46" s="20">
        <v>4202</v>
      </c>
      <c r="AN46" s="7" t="str">
        <f>IF('内訳（地積等１）○'!IN46+SUM(D46,Q46)='内訳（地積等２）○'!AD46,"○","ERRRR")</f>
        <v>○</v>
      </c>
      <c r="AO46" s="7" t="str">
        <f>IF('内訳（地積等１）○'!IO46+SUM(E46,R46)='内訳（地積等２）○'!AE46,"○","ERRRR")</f>
        <v>○</v>
      </c>
      <c r="AP46" s="7" t="str">
        <f>IF('内訳（地積等１）○'!IP46+SUM(F46,S46)='内訳（地積等２）○'!AF46,"○","ERRRR")</f>
        <v>○</v>
      </c>
      <c r="AQ46" s="7" t="str">
        <f>IF('内訳（地積等１）○'!IQ46+SUM(G46,T46)='内訳（地積等２）○'!AG46,"○","ERRRR")</f>
        <v>○</v>
      </c>
      <c r="AR46" s="7" t="str">
        <f>IF('内訳（地積等１）○'!IR46+SUM(H46,U46)='内訳（地積等２）○'!AH46,"○","ERRRR")</f>
        <v>○</v>
      </c>
      <c r="AS46" s="7" t="str">
        <f>IF('内訳（地積等１）○'!IS46+SUM(J46,W46)='内訳（地積等２）○'!AJ46,"○","ERRRR")</f>
        <v>○</v>
      </c>
      <c r="AT46" s="7" t="str">
        <f>IF('内訳（地積等１）○'!IT46+SUM(K46,X46)='内訳（地積等２）○'!AK46,"○","ERRRR")</f>
        <v>○</v>
      </c>
      <c r="AU46" s="7" t="str">
        <f>IF('内訳（地積等１）○'!IU46+SUM(L46,Y46)='内訳（地積等２）○'!AL46,"○","ERRRR")</f>
        <v>○</v>
      </c>
      <c r="AV46" s="7" t="str">
        <f>IF('内訳（地積等１）○'!IV46+SUM(M46,Z46)='内訳（地積等２）○'!AM46,"○","ERRRR")</f>
        <v>○</v>
      </c>
    </row>
    <row r="47" spans="2:48" s="7" customFormat="1" ht="15" customHeight="1">
      <c r="B47" s="35"/>
      <c r="C47" s="36" t="s">
        <v>44</v>
      </c>
      <c r="D47" s="37">
        <f>SUM(D17:D46)</f>
        <v>58613284</v>
      </c>
      <c r="E47" s="37">
        <f aca="true" t="shared" si="7" ref="E47:M47">SUM(E17:E46)</f>
        <v>50908976</v>
      </c>
      <c r="F47" s="37">
        <f t="shared" si="7"/>
        <v>47645999</v>
      </c>
      <c r="G47" s="37">
        <f t="shared" si="7"/>
        <v>381354299</v>
      </c>
      <c r="H47" s="37">
        <f t="shared" si="7"/>
        <v>380990862</v>
      </c>
      <c r="I47" s="37">
        <f t="shared" si="7"/>
        <v>233588817</v>
      </c>
      <c r="J47" s="37">
        <f t="shared" si="7"/>
        <v>233292676</v>
      </c>
      <c r="K47" s="37">
        <f t="shared" si="7"/>
        <v>22513</v>
      </c>
      <c r="L47" s="37">
        <f t="shared" si="7"/>
        <v>68700</v>
      </c>
      <c r="M47" s="37">
        <f t="shared" si="7"/>
        <v>61057</v>
      </c>
      <c r="O47" s="35"/>
      <c r="P47" s="36" t="s">
        <v>44</v>
      </c>
      <c r="Q47" s="37">
        <f aca="true" t="shared" si="8" ref="Q47:Z47">SUM(Q17:Q46)</f>
        <v>127795100</v>
      </c>
      <c r="R47" s="37">
        <f t="shared" si="8"/>
        <v>0</v>
      </c>
      <c r="S47" s="37">
        <f t="shared" si="8"/>
        <v>0</v>
      </c>
      <c r="T47" s="37">
        <f t="shared" si="8"/>
        <v>0</v>
      </c>
      <c r="U47" s="37">
        <f t="shared" si="8"/>
        <v>0</v>
      </c>
      <c r="V47" s="37">
        <f t="shared" si="8"/>
        <v>0</v>
      </c>
      <c r="W47" s="37">
        <f t="shared" si="8"/>
        <v>0</v>
      </c>
      <c r="X47" s="37">
        <f t="shared" si="8"/>
        <v>241100</v>
      </c>
      <c r="Y47" s="37">
        <f t="shared" si="8"/>
        <v>0</v>
      </c>
      <c r="Z47" s="37">
        <f t="shared" si="8"/>
        <v>0</v>
      </c>
      <c r="AB47" s="35"/>
      <c r="AC47" s="36" t="s">
        <v>44</v>
      </c>
      <c r="AD47" s="37">
        <f aca="true" t="shared" si="9" ref="AD47:AM47">SUM(AD17:AD46)</f>
        <v>751653913</v>
      </c>
      <c r="AE47" s="37">
        <f t="shared" si="9"/>
        <v>484032992</v>
      </c>
      <c r="AF47" s="37">
        <f t="shared" si="9"/>
        <v>390355172</v>
      </c>
      <c r="AG47" s="37">
        <f t="shared" si="9"/>
        <v>1276095451</v>
      </c>
      <c r="AH47" s="37">
        <f t="shared" si="9"/>
        <v>1269016827</v>
      </c>
      <c r="AI47" s="37">
        <f t="shared" si="9"/>
        <v>530651488</v>
      </c>
      <c r="AJ47" s="37">
        <f t="shared" si="9"/>
        <v>527385991</v>
      </c>
      <c r="AK47" s="37">
        <f t="shared" si="9"/>
        <v>312806</v>
      </c>
      <c r="AL47" s="37">
        <f t="shared" si="9"/>
        <v>585307</v>
      </c>
      <c r="AM47" s="37">
        <f t="shared" si="9"/>
        <v>447289</v>
      </c>
      <c r="AN47" s="7" t="str">
        <f>IF('内訳（地積等１）○'!IN47+SUM(D47,Q47)='内訳（地積等２）○'!AD47,"○","ERRRR")</f>
        <v>○</v>
      </c>
      <c r="AO47" s="7" t="str">
        <f>IF('内訳（地積等１）○'!IO47+SUM(E47,R47)='内訳（地積等２）○'!AE47,"○","ERRRR")</f>
        <v>○</v>
      </c>
      <c r="AP47" s="7" t="str">
        <f>IF('内訳（地積等１）○'!IP47+SUM(F47,S47)='内訳（地積等２）○'!AF47,"○","ERRRR")</f>
        <v>○</v>
      </c>
      <c r="AQ47" s="7" t="str">
        <f>IF('内訳（地積等１）○'!IQ47+SUM(G47,T47)='内訳（地積等２）○'!AG47,"○","ERRRR")</f>
        <v>○</v>
      </c>
      <c r="AR47" s="7" t="str">
        <f>IF('内訳（地積等１）○'!IR47+SUM(H47,U47)='内訳（地積等２）○'!AH47,"○","ERRRR")</f>
        <v>○</v>
      </c>
      <c r="AS47" s="7" t="str">
        <f>IF('内訳（地積等１）○'!IS47+SUM(J47,W47)='内訳（地積等２）○'!AJ47,"○","ERRRR")</f>
        <v>○</v>
      </c>
      <c r="AT47" s="7" t="str">
        <f>IF('内訳（地積等１）○'!IT47+SUM(K47,X47)='内訳（地積等２）○'!AK47,"○","ERRRR")</f>
        <v>○</v>
      </c>
      <c r="AU47" s="7" t="str">
        <f>IF('内訳（地積等１）○'!IU47+SUM(L47,Y47)='内訳（地積等２）○'!AL47,"○","ERRRR")</f>
        <v>○</v>
      </c>
      <c r="AV47" s="7" t="str">
        <f>IF('内訳（地積等１）○'!IV47+SUM(M47,Z47)='内訳（地積等２）○'!AM47,"○","ERRRR")</f>
        <v>○</v>
      </c>
    </row>
    <row r="48" spans="2:48" s="42" customFormat="1" ht="15" customHeight="1">
      <c r="B48" s="38"/>
      <c r="C48" s="39" t="s">
        <v>45</v>
      </c>
      <c r="D48" s="40">
        <f>SUM(D47,D16)</f>
        <v>90436773</v>
      </c>
      <c r="E48" s="40">
        <f aca="true" t="shared" si="10" ref="E48:M48">SUM(E47,E16)</f>
        <v>114930911</v>
      </c>
      <c r="F48" s="40">
        <f t="shared" si="10"/>
        <v>110173339</v>
      </c>
      <c r="G48" s="40">
        <f t="shared" si="10"/>
        <v>1235070881</v>
      </c>
      <c r="H48" s="40">
        <f t="shared" si="10"/>
        <v>1234307934</v>
      </c>
      <c r="I48" s="40">
        <f t="shared" si="10"/>
        <v>755046537</v>
      </c>
      <c r="J48" s="40">
        <f t="shared" si="10"/>
        <v>754484630</v>
      </c>
      <c r="K48" s="40">
        <f t="shared" si="10"/>
        <v>48485</v>
      </c>
      <c r="L48" s="40">
        <f t="shared" si="10"/>
        <v>162352</v>
      </c>
      <c r="M48" s="40">
        <f t="shared" si="10"/>
        <v>150738</v>
      </c>
      <c r="N48" s="7"/>
      <c r="O48" s="38"/>
      <c r="P48" s="39" t="s">
        <v>45</v>
      </c>
      <c r="Q48" s="40">
        <f aca="true" t="shared" si="11" ref="Q48:Z48">SUM(Q47,Q16)</f>
        <v>251996106</v>
      </c>
      <c r="R48" s="40">
        <f t="shared" si="11"/>
        <v>0</v>
      </c>
      <c r="S48" s="40">
        <f t="shared" si="11"/>
        <v>0</v>
      </c>
      <c r="T48" s="40">
        <f t="shared" si="11"/>
        <v>0</v>
      </c>
      <c r="U48" s="40">
        <f t="shared" si="11"/>
        <v>0</v>
      </c>
      <c r="V48" s="40">
        <f t="shared" si="11"/>
        <v>0</v>
      </c>
      <c r="W48" s="40">
        <f t="shared" si="11"/>
        <v>0</v>
      </c>
      <c r="X48" s="40">
        <f t="shared" si="11"/>
        <v>639766</v>
      </c>
      <c r="Y48" s="40">
        <f t="shared" si="11"/>
        <v>0</v>
      </c>
      <c r="Z48" s="40">
        <f t="shared" si="11"/>
        <v>0</v>
      </c>
      <c r="AA48" s="7"/>
      <c r="AB48" s="38"/>
      <c r="AC48" s="39" t="s">
        <v>45</v>
      </c>
      <c r="AD48" s="40">
        <f aca="true" t="shared" si="12" ref="AD48:AM48">SUM(AD47,AD16)</f>
        <v>1141716140</v>
      </c>
      <c r="AE48" s="40">
        <f t="shared" si="12"/>
        <v>1036257597</v>
      </c>
      <c r="AF48" s="40">
        <f t="shared" si="12"/>
        <v>863178209</v>
      </c>
      <c r="AG48" s="40">
        <f t="shared" si="12"/>
        <v>5687781656</v>
      </c>
      <c r="AH48" s="40">
        <f t="shared" si="12"/>
        <v>5671544052</v>
      </c>
      <c r="AI48" s="40">
        <f t="shared" si="12"/>
        <v>2233654600</v>
      </c>
      <c r="AJ48" s="40">
        <f t="shared" si="12"/>
        <v>2226894092</v>
      </c>
      <c r="AK48" s="40">
        <f t="shared" si="12"/>
        <v>788592</v>
      </c>
      <c r="AL48" s="40">
        <f t="shared" si="12"/>
        <v>1408159</v>
      </c>
      <c r="AM48" s="40">
        <f t="shared" si="12"/>
        <v>1173281</v>
      </c>
      <c r="AN48" s="42" t="str">
        <f>IF('内訳（地積等１）○'!IN48+SUM(D48,Q48)='内訳（地積等２）○'!AD48,"○","ERRRR")</f>
        <v>○</v>
      </c>
      <c r="AO48" s="42" t="str">
        <f>IF('内訳（地積等１）○'!IO48+SUM(E48,R48)='内訳（地積等２）○'!AE48,"○","ERRRR")</f>
        <v>○</v>
      </c>
      <c r="AP48" s="42" t="str">
        <f>IF('内訳（地積等１）○'!IP48+SUM(F48,S48)='内訳（地積等２）○'!AF48,"○","ERRRR")</f>
        <v>○</v>
      </c>
      <c r="AQ48" s="42" t="str">
        <f>IF('内訳（地積等１）○'!IQ48+SUM(G48,T48)='内訳（地積等２）○'!AG48,"○","ERRRR")</f>
        <v>○</v>
      </c>
      <c r="AR48" s="42" t="str">
        <f>IF('内訳（地積等１）○'!IR48+SUM(H48,U48)='内訳（地積等２）○'!AH48,"○","ERRRR")</f>
        <v>○</v>
      </c>
      <c r="AS48" s="42" t="str">
        <f>IF('内訳（地積等１）○'!IS48+SUM(J48,W48)='内訳（地積等２）○'!AJ48,"○","ERRRR")</f>
        <v>○</v>
      </c>
      <c r="AT48" s="42" t="str">
        <f>IF('内訳（地積等１）○'!IT48+SUM(K48,X48)='内訳（地積等２）○'!AK48,"○","ERRRR")</f>
        <v>○</v>
      </c>
      <c r="AU48" s="42" t="str">
        <f>IF('内訳（地積等１）○'!IU48+SUM(L48,Y48)='内訳（地積等２）○'!AL48,"○","ERRRR")</f>
        <v>○</v>
      </c>
      <c r="AV48" s="42" t="str">
        <f>IF('内訳（地積等１）○'!IV48+SUM(M48,Z48)='内訳（地積等２）○'!AM48,"○","ERRRR")</f>
        <v>○</v>
      </c>
    </row>
    <row r="52" ht="14.25">
      <c r="L52" s="65"/>
    </row>
  </sheetData>
  <sheetProtection/>
  <mergeCells count="18">
    <mergeCell ref="B3:B4"/>
    <mergeCell ref="C3:C4"/>
    <mergeCell ref="D3:F3"/>
    <mergeCell ref="G3:H3"/>
    <mergeCell ref="Q3:S3"/>
    <mergeCell ref="I3:J3"/>
    <mergeCell ref="K3:M3"/>
    <mergeCell ref="O3:O4"/>
    <mergeCell ref="P3:P4"/>
    <mergeCell ref="T3:U3"/>
    <mergeCell ref="V3:W3"/>
    <mergeCell ref="AG3:AH3"/>
    <mergeCell ref="AD3:AF3"/>
    <mergeCell ref="AK3:AM3"/>
    <mergeCell ref="X3:Z3"/>
    <mergeCell ref="AB3:AB4"/>
    <mergeCell ref="AC3:AC4"/>
    <mergeCell ref="AI3:AJ3"/>
  </mergeCells>
  <printOptions horizontalCentered="1"/>
  <pageMargins left="0.4330708661417323" right="0.31496062992125984" top="0.8267716535433072" bottom="0.7480314960629921" header="0.5118110236220472" footer="0.5118110236220472"/>
  <pageSetup fitToWidth="0" fitToHeight="1" horizontalDpi="600" verticalDpi="600" orientation="landscape" paperSize="9" scale="67" r:id="rId1"/>
  <headerFooter alignWithMargins="0">
    <oddFooter>&amp;R
H29概要調書（土地概況）</oddFooter>
  </headerFooter>
  <colBreaks count="2" manualBreakCount="2">
    <brk id="14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税政班　稲福</cp:lastModifiedBy>
  <cp:lastPrinted>2017-07-13T01:44:20Z</cp:lastPrinted>
  <dcterms:created xsi:type="dcterms:W3CDTF">2003-03-10T08:29:16Z</dcterms:created>
  <dcterms:modified xsi:type="dcterms:W3CDTF">2018-10-16T02:50:02Z</dcterms:modified>
  <cp:category/>
  <cp:version/>
  <cp:contentType/>
  <cp:contentStatus/>
</cp:coreProperties>
</file>