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55" windowHeight="8655" activeTab="0"/>
  </bookViews>
  <sheets>
    <sheet name="1.年次別・月別入込状況" sheetId="1" r:id="rId1"/>
    <sheet name="2.年次別・校種別入込状況" sheetId="2" r:id="rId2"/>
    <sheet name="3.公立・私立別入込状況" sheetId="3" r:id="rId3"/>
    <sheet name="4.月別・校種別入込状況" sheetId="4" r:id="rId4"/>
    <sheet name="5.月別・地域別入込状況" sheetId="5" r:id="rId5"/>
    <sheet name="その他の統計(6～8)" sheetId="6" r:id="rId6"/>
  </sheets>
  <definedNames>
    <definedName name="_xlnm.Print_Area" localSheetId="0">'1.年次別・月別入込状況'!$A$1:$O$62</definedName>
    <definedName name="_xlnm.Print_Area" localSheetId="1">'2.年次別・校種別入込状況'!$A$1:$R$64</definedName>
    <definedName name="_xlnm.Print_Area" localSheetId="2">'3.公立・私立別入込状況'!$A$1:$P$64</definedName>
    <definedName name="_xlnm.Print_Area" localSheetId="3">'4.月別・校種別入込状況'!$A$1:$O$18</definedName>
    <definedName name="_xlnm.Print_Area" localSheetId="4">'5.月別・地域別入込状況'!$A$1:$S$18</definedName>
    <definedName name="_xlnm.Print_Area" localSheetId="5">'その他の統計(6～8)'!$A$1:$J$51</definedName>
  </definedNames>
  <calcPr fullCalcOnLoad="1"/>
</workbook>
</file>

<file path=xl/sharedStrings.xml><?xml version="1.0" encoding="utf-8"?>
<sst xmlns="http://schemas.openxmlformats.org/spreadsheetml/2006/main" count="519" uniqueCount="221">
  <si>
    <t>（１）年次別・月別入込状況</t>
  </si>
  <si>
    <t>年次別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</si>
  <si>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</si>
  <si>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</si>
  <si>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</si>
  <si>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</si>
  <si>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</si>
  <si>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</si>
  <si>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</si>
  <si>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</si>
  <si>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</si>
  <si>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</si>
  <si>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</si>
  <si>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</si>
  <si>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</si>
  <si>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昭和５５年</t>
  </si>
  <si>
    <t>（校）</t>
  </si>
  <si>
    <t>（人）</t>
  </si>
  <si>
    <t>５８年</t>
  </si>
  <si>
    <t>６１年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</si>
  <si>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</si>
  <si>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</si>
  <si>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</si>
  <si>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</si>
  <si>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</si>
  <si>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</si>
  <si>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</si>
  <si>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</si>
  <si>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</si>
  <si>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</si>
  <si>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</si>
  <si>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</si>
  <si>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</si>
  <si>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</si>
  <si>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</si>
  <si>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</si>
  <si>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</si>
  <si>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</si>
  <si>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</si>
  <si>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</si>
  <si>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</si>
  <si>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</si>
  <si>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</si>
  <si>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</si>
  <si>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（予定）</t>
  </si>
  <si>
    <t>（２）年次別・校種別入込状況</t>
  </si>
  <si>
    <t>区　分</t>
  </si>
  <si>
    <t>入　　　　込　　　　人　　　　数</t>
  </si>
  <si>
    <t>入　　　　込　　　　校　　　　数</t>
  </si>
  <si>
    <t>総　数</t>
  </si>
  <si>
    <t>校種別内訳</t>
  </si>
  <si>
    <t>小学校</t>
  </si>
  <si>
    <t>中学校</t>
  </si>
  <si>
    <t>高　校</t>
  </si>
  <si>
    <t>専　門</t>
  </si>
  <si>
    <t>短　大</t>
  </si>
  <si>
    <t>大　学</t>
  </si>
  <si>
    <t>その他</t>
  </si>
  <si>
    <t>（実数）</t>
  </si>
  <si>
    <t>（実数）</t>
  </si>
  <si>
    <t>（％）</t>
  </si>
  <si>
    <t>２０年</t>
  </si>
  <si>
    <t>２１年</t>
  </si>
  <si>
    <t>（％）</t>
  </si>
  <si>
    <t>１７年</t>
  </si>
  <si>
    <t>１８年</t>
  </si>
  <si>
    <t>１９年</t>
  </si>
  <si>
    <t>（３）年次別・公立・私立別入込状況</t>
  </si>
  <si>
    <t>公　　　　　　　　立</t>
  </si>
  <si>
    <t>私　　　　　　　　立</t>
  </si>
  <si>
    <t>校種別内訳</t>
  </si>
  <si>
    <t>（人）</t>
  </si>
  <si>
    <t>（校）</t>
  </si>
  <si>
    <t>（人）</t>
  </si>
  <si>
    <t>（校）</t>
  </si>
  <si>
    <t>２２年</t>
  </si>
  <si>
    <t>２３年</t>
  </si>
  <si>
    <t>１７年</t>
  </si>
  <si>
    <t>１８年</t>
  </si>
  <si>
    <t>１９年</t>
  </si>
  <si>
    <t>２４年</t>
  </si>
  <si>
    <t>（単位：校、人、％）</t>
  </si>
  <si>
    <t>区分</t>
  </si>
  <si>
    <t>合  計</t>
  </si>
  <si>
    <t>小学校</t>
  </si>
  <si>
    <t>中学校</t>
  </si>
  <si>
    <t>高  校</t>
  </si>
  <si>
    <t>専門学校</t>
  </si>
  <si>
    <t>大  学</t>
  </si>
  <si>
    <t>その他</t>
  </si>
  <si>
    <t xml:space="preserve"> 月</t>
  </si>
  <si>
    <t>校数</t>
  </si>
  <si>
    <t>人数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</si>
  <si>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</si>
  <si>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</si>
  <si>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</si>
  <si>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</si>
  <si>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</si>
  <si>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</si>
  <si>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</si>
  <si>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</si>
  <si>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</si>
  <si>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</si>
  <si>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</si>
  <si>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</si>
  <si>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</si>
  <si>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構成比</t>
  </si>
  <si>
    <t>1月</t>
  </si>
  <si>
    <t>合　計</t>
  </si>
  <si>
    <t>発地別内訳</t>
  </si>
  <si>
    <t>北海道・東北</t>
  </si>
  <si>
    <t>関　東</t>
  </si>
  <si>
    <t>甲信越・北陸</t>
  </si>
  <si>
    <t>東　海</t>
  </si>
  <si>
    <t>近　畿</t>
  </si>
  <si>
    <t>中　国</t>
  </si>
  <si>
    <t>四　国</t>
  </si>
  <si>
    <t>九　州</t>
  </si>
  <si>
    <t>入込人数</t>
  </si>
  <si>
    <t>市町村名</t>
  </si>
  <si>
    <t>那覇市</t>
  </si>
  <si>
    <t>恩納村</t>
  </si>
  <si>
    <t>神奈川県</t>
  </si>
  <si>
    <t>名護市</t>
  </si>
  <si>
    <t>兵庫県</t>
  </si>
  <si>
    <t>本部町</t>
  </si>
  <si>
    <t>千葉県</t>
  </si>
  <si>
    <t>読谷村</t>
  </si>
  <si>
    <t>埼玉県</t>
  </si>
  <si>
    <t>伊江村</t>
  </si>
  <si>
    <t>愛知県</t>
  </si>
  <si>
    <t>茨城県</t>
  </si>
  <si>
    <t>糸満市</t>
  </si>
  <si>
    <t>静岡県</t>
  </si>
  <si>
    <t>群馬県</t>
  </si>
  <si>
    <t>長野県</t>
  </si>
  <si>
    <t>北谷町</t>
  </si>
  <si>
    <t>今帰仁村</t>
  </si>
  <si>
    <t>岐阜県</t>
  </si>
  <si>
    <t>沖縄市</t>
  </si>
  <si>
    <t>新潟県</t>
  </si>
  <si>
    <t>岡山県</t>
  </si>
  <si>
    <t>東村</t>
  </si>
  <si>
    <t>三重県</t>
  </si>
  <si>
    <t>滋賀県</t>
  </si>
  <si>
    <t>宜野湾市</t>
  </si>
  <si>
    <t>栃木県</t>
  </si>
  <si>
    <t>北中城村</t>
  </si>
  <si>
    <t>福島県</t>
  </si>
  <si>
    <t>渡嘉敷村</t>
  </si>
  <si>
    <t>広島県</t>
  </si>
  <si>
    <t>座間味村</t>
  </si>
  <si>
    <t>山梨県</t>
  </si>
  <si>
    <t>国頭村</t>
  </si>
  <si>
    <t>奈良県</t>
  </si>
  <si>
    <t>伊是名村</t>
  </si>
  <si>
    <t>福井県</t>
  </si>
  <si>
    <t>竹富町</t>
  </si>
  <si>
    <t>北海道</t>
  </si>
  <si>
    <t>金武町</t>
  </si>
  <si>
    <t>香川県</t>
  </si>
  <si>
    <t>和歌山県</t>
  </si>
  <si>
    <t>徳島県</t>
  </si>
  <si>
    <t>福岡県</t>
  </si>
  <si>
    <t>大宜味村</t>
  </si>
  <si>
    <t>石川県</t>
  </si>
  <si>
    <t>熊本県</t>
  </si>
  <si>
    <t>伊平屋村</t>
  </si>
  <si>
    <t>山口県</t>
  </si>
  <si>
    <t>宮城県</t>
  </si>
  <si>
    <t>山形県</t>
  </si>
  <si>
    <t>富山県</t>
  </si>
  <si>
    <t>高知県</t>
  </si>
  <si>
    <t>鳥取県</t>
  </si>
  <si>
    <t>愛媛県</t>
  </si>
  <si>
    <t>滞在日数</t>
  </si>
  <si>
    <t>岩手県</t>
  </si>
  <si>
    <t>1泊2日</t>
  </si>
  <si>
    <t>秋田県</t>
  </si>
  <si>
    <t>2泊3日</t>
  </si>
  <si>
    <t>長崎県</t>
  </si>
  <si>
    <t>3泊4日</t>
  </si>
  <si>
    <t>宮崎県</t>
  </si>
  <si>
    <t>4泊5日</t>
  </si>
  <si>
    <t>佐賀県</t>
  </si>
  <si>
    <t>鹿児島県</t>
  </si>
  <si>
    <t>大分県</t>
  </si>
  <si>
    <t>島根県</t>
  </si>
  <si>
    <t>（単位：人、校）</t>
  </si>
  <si>
    <t>（単位：校、％）</t>
  </si>
  <si>
    <t>注）  同一校の複数市町村への宿泊を含む。</t>
  </si>
  <si>
    <t>（単位：校、％）</t>
  </si>
  <si>
    <t>5泊6日以上</t>
  </si>
  <si>
    <t>その他・不明</t>
  </si>
  <si>
    <t>合計</t>
  </si>
  <si>
    <t>(注）  同一校であってもコースが別である場合はそれぞれに集計している。</t>
  </si>
  <si>
    <t>合計</t>
  </si>
  <si>
    <t>２５年</t>
  </si>
  <si>
    <t>中城村</t>
  </si>
  <si>
    <t>２６年</t>
  </si>
  <si>
    <t>２５年</t>
  </si>
  <si>
    <t>２６年</t>
  </si>
  <si>
    <t>２７年</t>
  </si>
  <si>
    <t>２７年</t>
  </si>
  <si>
    <r>
      <t>（４）月別・校種別入込状況（平成26年</t>
    </r>
    <r>
      <rPr>
        <sz val="11"/>
        <rFont val="ＭＳ Ｐゴシック"/>
        <family val="3"/>
      </rPr>
      <t>）</t>
    </r>
  </si>
  <si>
    <r>
      <t>（５）　月別・地域別入込状況（平成26</t>
    </r>
    <r>
      <rPr>
        <sz val="11"/>
        <rFont val="ＭＳ Ｐゴシック"/>
        <family val="3"/>
      </rPr>
      <t>年）</t>
    </r>
  </si>
  <si>
    <t>（６）発地（都道府県）別入込状況（平成26年）</t>
  </si>
  <si>
    <r>
      <t>（７）宿泊地別入込状況（平成26</t>
    </r>
    <r>
      <rPr>
        <sz val="11"/>
        <rFont val="ＭＳ Ｐゴシック"/>
        <family val="3"/>
      </rPr>
      <t>年）</t>
    </r>
  </si>
  <si>
    <r>
      <t>（８）滞在日数別入込状況(平成26</t>
    </r>
    <r>
      <rPr>
        <sz val="11"/>
        <rFont val="ＭＳ Ｐゴシック"/>
        <family val="3"/>
      </rPr>
      <t>年)</t>
    </r>
  </si>
  <si>
    <t>東京都</t>
  </si>
  <si>
    <t>大阪府</t>
  </si>
  <si>
    <t>京都府</t>
  </si>
  <si>
    <t>青森県</t>
  </si>
  <si>
    <t>石垣市</t>
  </si>
  <si>
    <t>豊見城市</t>
  </si>
  <si>
    <t>うるま市</t>
  </si>
  <si>
    <t>宮古島市</t>
  </si>
  <si>
    <t>南城市</t>
  </si>
  <si>
    <t>久米島町</t>
  </si>
  <si>
    <t>その他・不明</t>
  </si>
  <si>
    <t>都道府県名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</si>
</sst>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&quot;○&quot;;;"/>
    <numFmt numFmtId="186" formatCode="00"/>
    <numFmt numFmtId="187" formatCode="0.0"/>
    <numFmt numFmtId="188" formatCode="#,###&quot;校&quot;"/>
    <numFmt numFmtId="189" formatCode="#,##0&quot;人&quot;"/>
    <numFmt numFmtId="190" formatCode="\(0.0%\)"/>
    <numFmt numFmtId="191" formatCode="#,##0.0"/>
    <numFmt numFmtId="192" formatCode="0.0_);[Red]\(0.0\)"/>
    <numFmt numFmtId="193" formatCode="0.0%"/>
    <numFmt numFmtId="194" formatCode="[&lt;=999]000;[&lt;=9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0.00_);[Red]\(0.00\)"/>
    <numFmt numFmtId="200" formatCode="#,##0.0_ "/>
    <numFmt numFmtId="201" formatCode="#,##0_ "/>
    <numFmt numFmtId="202" formatCode="#,##0.0;&quot;▲ &quot;#,##0.0"/>
    <numFmt numFmtId="203" formatCode="#,##0;&quot;▲ &quot;#,##0"/>
    <numFmt numFmtId="204" formatCode="0.000%"/>
    <numFmt numFmtId="205" formatCode="#,##0_);[Red]\(#,##0\)"/>
    <numFmt numFmtId="206" formatCode="[$€-2]\ #,##0.00_);[Red]\([$€-2]\ #,##0.00\)"/>
    <numFmt numFmtId="207" formatCode="#,##0.0;[Red]\-#,##0.0"/>
    <numFmt numFmtId="208" formatCode="#,##0.000;[Red]\-#,##0.000"/>
  </numFmts>
  <fonts count="47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name val="明朝"/>
      <family val="3"/>
    </font>
    <font>
      <u val="single"/>
      <sz val="12"/>
      <color indexed="36"/>
      <name val="ＭＳ ゴシック"/>
      <family val="3"/>
    </font>
    <font>
      <sz val="16"/>
      <name val="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9">
    <xf numFmtId="0" fontId="0" fillId="0" borderId="0" xfId="0" applyAlignment="1">
      <alignment vertical="center"/>
    </xf>
    <xf numFmtId="3" fontId="5" fillId="0" borderId="0" xfId="65" applyNumberFormat="1" applyFont="1" applyAlignment="1">
      <alignment vertical="center"/>
      <protection/>
    </xf>
    <xf numFmtId="3" fontId="5" fillId="0" borderId="0" xfId="63" applyNumberFormat="1" applyFont="1" applyFill="1" applyAlignment="1">
      <alignment vertical="center"/>
      <protection/>
    </xf>
    <xf numFmtId="3" fontId="5" fillId="0" borderId="0" xfId="63" applyNumberFormat="1" applyFont="1" applyFill="1" applyAlignment="1">
      <alignment horizontal="right" vertical="center"/>
      <protection/>
    </xf>
    <xf numFmtId="3" fontId="5" fillId="33" borderId="0" xfId="63" applyNumberFormat="1" applyFont="1" applyFill="1" applyAlignment="1">
      <alignment vertical="center"/>
      <protection/>
    </xf>
    <xf numFmtId="3" fontId="0" fillId="0" borderId="10" xfId="63" applyNumberFormat="1" applyFont="1" applyFill="1" applyBorder="1" applyAlignment="1">
      <alignment horizontal="center" vertical="center"/>
      <protection/>
    </xf>
    <xf numFmtId="3" fontId="0" fillId="0" borderId="11" xfId="63" applyNumberFormat="1" applyFont="1" applyFill="1" applyBorder="1" applyAlignment="1">
      <alignment horizontal="center" vertical="center"/>
      <protection/>
    </xf>
    <xf numFmtId="3" fontId="0" fillId="0" borderId="12" xfId="63" applyNumberFormat="1" applyFont="1" applyFill="1" applyBorder="1" applyAlignment="1">
      <alignment horizontal="center" vertical="center"/>
      <protection/>
    </xf>
    <xf numFmtId="3" fontId="0" fillId="0" borderId="13" xfId="63" applyNumberFormat="1" applyFont="1" applyFill="1" applyBorder="1" applyAlignment="1">
      <alignment horizontal="center" vertical="center"/>
      <protection/>
    </xf>
    <xf numFmtId="3" fontId="0" fillId="33" borderId="0" xfId="63" applyNumberFormat="1" applyFont="1" applyFill="1" applyAlignment="1">
      <alignment horizontal="center" vertical="center"/>
      <protection/>
    </xf>
    <xf numFmtId="3" fontId="0" fillId="0" borderId="14" xfId="63" applyNumberFormat="1" applyFont="1" applyFill="1" applyBorder="1" applyAlignment="1">
      <alignment horizontal="right" vertical="center"/>
      <protection/>
    </xf>
    <xf numFmtId="3" fontId="0" fillId="0" borderId="0" xfId="63" applyNumberFormat="1" applyFont="1" applyFill="1" applyBorder="1" applyAlignment="1">
      <alignment horizontal="right" vertical="center"/>
      <protection/>
    </xf>
    <xf numFmtId="3" fontId="0" fillId="0" borderId="15" xfId="63" applyNumberFormat="1" applyFont="1" applyFill="1" applyBorder="1" applyAlignment="1">
      <alignment vertical="center"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16" xfId="63" applyNumberFormat="1" applyFont="1" applyFill="1" applyBorder="1" applyAlignment="1">
      <alignment vertical="center"/>
      <protection/>
    </xf>
    <xf numFmtId="3" fontId="0" fillId="33" borderId="0" xfId="63" applyNumberFormat="1" applyFont="1" applyFill="1" applyAlignment="1">
      <alignment vertical="center"/>
      <protection/>
    </xf>
    <xf numFmtId="3" fontId="0" fillId="0" borderId="17" xfId="63" applyNumberFormat="1" applyFont="1" applyFill="1" applyBorder="1" applyAlignment="1">
      <alignment horizontal="right" vertical="center"/>
      <protection/>
    </xf>
    <xf numFmtId="3" fontId="0" fillId="0" borderId="18" xfId="63" applyNumberFormat="1" applyFont="1" applyFill="1" applyBorder="1" applyAlignment="1">
      <alignment horizontal="right" vertical="center"/>
      <protection/>
    </xf>
    <xf numFmtId="3" fontId="0" fillId="0" borderId="19" xfId="63" applyNumberFormat="1" applyFont="1" applyFill="1" applyBorder="1" applyAlignment="1">
      <alignment vertical="center"/>
      <protection/>
    </xf>
    <xf numFmtId="3" fontId="0" fillId="0" borderId="18" xfId="63" applyNumberFormat="1" applyFont="1" applyFill="1" applyBorder="1" applyAlignment="1">
      <alignment vertical="center"/>
      <protection/>
    </xf>
    <xf numFmtId="3" fontId="0" fillId="0" borderId="20" xfId="63" applyNumberFormat="1" applyFont="1" applyFill="1" applyBorder="1" applyAlignment="1">
      <alignment vertical="center"/>
      <protection/>
    </xf>
    <xf numFmtId="3" fontId="0" fillId="0" borderId="21" xfId="63" applyNumberFormat="1" applyFont="1" applyFill="1" applyBorder="1" applyAlignment="1">
      <alignment horizontal="right" vertical="center"/>
      <protection/>
    </xf>
    <xf numFmtId="3" fontId="0" fillId="0" borderId="22" xfId="63" applyNumberFormat="1" applyFont="1" applyFill="1" applyBorder="1" applyAlignment="1">
      <alignment horizontal="right" vertical="center"/>
      <protection/>
    </xf>
    <xf numFmtId="3" fontId="0" fillId="0" borderId="23" xfId="63" applyNumberFormat="1" applyFont="1" applyFill="1" applyBorder="1" applyAlignment="1">
      <alignment vertical="center"/>
      <protection/>
    </xf>
    <xf numFmtId="3" fontId="0" fillId="0" borderId="22" xfId="63" applyNumberFormat="1" applyFont="1" applyFill="1" applyBorder="1" applyAlignment="1">
      <alignment vertical="center"/>
      <protection/>
    </xf>
    <xf numFmtId="3" fontId="0" fillId="0" borderId="24" xfId="63" applyNumberFormat="1" applyFont="1" applyFill="1" applyBorder="1" applyAlignment="1">
      <alignment vertical="center"/>
      <protection/>
    </xf>
    <xf numFmtId="3" fontId="6" fillId="0" borderId="25" xfId="62" applyNumberFormat="1" applyFont="1" applyBorder="1" applyAlignment="1">
      <alignment horizontal="right" vertical="center"/>
      <protection/>
    </xf>
    <xf numFmtId="3" fontId="6" fillId="0" borderId="20" xfId="62" applyNumberFormat="1" applyFont="1" applyBorder="1" applyAlignment="1">
      <alignment horizontal="right" vertical="center"/>
      <protection/>
    </xf>
    <xf numFmtId="3" fontId="6" fillId="0" borderId="26" xfId="62" applyNumberFormat="1" applyFont="1" applyBorder="1" applyAlignment="1">
      <alignment horizontal="right" vertical="center"/>
      <protection/>
    </xf>
    <xf numFmtId="3" fontId="6" fillId="0" borderId="27" xfId="62" applyNumberFormat="1" applyFont="1" applyBorder="1" applyAlignment="1">
      <alignment horizontal="right" vertical="center"/>
      <protection/>
    </xf>
    <xf numFmtId="3" fontId="6" fillId="0" borderId="24" xfId="62" applyNumberFormat="1" applyFont="1" applyBorder="1" applyAlignment="1">
      <alignment horizontal="right" vertical="center"/>
      <protection/>
    </xf>
    <xf numFmtId="3" fontId="6" fillId="0" borderId="28" xfId="62" applyNumberFormat="1" applyFont="1" applyBorder="1" applyAlignment="1">
      <alignment horizontal="right" vertical="center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3" fontId="6" fillId="0" borderId="29" xfId="62" applyNumberFormat="1" applyFont="1" applyBorder="1" applyAlignment="1">
      <alignment horizontal="right" vertical="center"/>
      <protection/>
    </xf>
    <xf numFmtId="3" fontId="6" fillId="0" borderId="30" xfId="62" applyNumberFormat="1" applyFont="1" applyBorder="1" applyAlignment="1">
      <alignment horizontal="right" vertical="center"/>
      <protection/>
    </xf>
    <xf numFmtId="3" fontId="6" fillId="0" borderId="30" xfId="62" applyNumberFormat="1" applyFont="1" applyFill="1" applyBorder="1" applyAlignment="1">
      <alignment horizontal="right" vertical="center"/>
      <protection/>
    </xf>
    <xf numFmtId="3" fontId="6" fillId="0" borderId="31" xfId="62" applyNumberFormat="1" applyFont="1" applyBorder="1" applyAlignment="1">
      <alignment horizontal="right" vertical="center"/>
      <protection/>
    </xf>
    <xf numFmtId="3" fontId="0" fillId="0" borderId="0" xfId="65" applyNumberFormat="1" applyFont="1" applyAlignment="1">
      <alignment vertical="center"/>
      <protection/>
    </xf>
    <xf numFmtId="3" fontId="0" fillId="0" borderId="0" xfId="63" applyNumberFormat="1" applyFont="1" applyFill="1" applyAlignment="1">
      <alignment vertical="center"/>
      <protection/>
    </xf>
    <xf numFmtId="3" fontId="0" fillId="0" borderId="0" xfId="63" applyNumberFormat="1" applyFont="1" applyFill="1" applyAlignment="1">
      <alignment horizontal="right" vertical="center"/>
      <protection/>
    </xf>
    <xf numFmtId="3" fontId="6" fillId="0" borderId="32" xfId="63" applyNumberFormat="1" applyFont="1" applyFill="1" applyBorder="1" applyAlignment="1">
      <alignment horizontal="center" vertical="center"/>
      <protection/>
    </xf>
    <xf numFmtId="3" fontId="6" fillId="0" borderId="33" xfId="63" applyNumberFormat="1" applyFont="1" applyFill="1" applyBorder="1" applyAlignment="1">
      <alignment horizontal="center" vertical="center"/>
      <protection/>
    </xf>
    <xf numFmtId="3" fontId="6" fillId="0" borderId="34" xfId="63" applyNumberFormat="1" applyFont="1" applyFill="1" applyBorder="1" applyAlignment="1">
      <alignment horizontal="center" vertical="center"/>
      <protection/>
    </xf>
    <xf numFmtId="3" fontId="6" fillId="0" borderId="15" xfId="63" applyNumberFormat="1" applyFont="1" applyFill="1" applyBorder="1" applyAlignment="1">
      <alignment horizontal="center" vertical="center"/>
      <protection/>
    </xf>
    <xf numFmtId="3" fontId="6" fillId="0" borderId="19" xfId="63" applyNumberFormat="1" applyFont="1" applyFill="1" applyBorder="1" applyAlignment="1">
      <alignment horizontal="center" vertical="center"/>
      <protection/>
    </xf>
    <xf numFmtId="3" fontId="0" fillId="33" borderId="0" xfId="63" applyNumberFormat="1" applyFont="1" applyFill="1" applyBorder="1" applyAlignment="1">
      <alignment horizontal="center" vertical="center"/>
      <protection/>
    </xf>
    <xf numFmtId="3" fontId="6" fillId="0" borderId="35" xfId="63" applyNumberFormat="1" applyFont="1" applyFill="1" applyBorder="1" applyAlignment="1">
      <alignment horizontal="center" vertical="center"/>
      <protection/>
    </xf>
    <xf numFmtId="3" fontId="6" fillId="0" borderId="36" xfId="63" applyNumberFormat="1" applyFont="1" applyFill="1" applyBorder="1" applyAlignment="1">
      <alignment horizontal="center" vertical="center"/>
      <protection/>
    </xf>
    <xf numFmtId="3" fontId="6" fillId="0" borderId="37" xfId="63" applyNumberFormat="1" applyFont="1" applyFill="1" applyBorder="1" applyAlignment="1">
      <alignment horizontal="center" vertical="center"/>
      <protection/>
    </xf>
    <xf numFmtId="3" fontId="6" fillId="0" borderId="38" xfId="63" applyNumberFormat="1" applyFont="1" applyFill="1" applyBorder="1" applyAlignment="1">
      <alignment horizontal="center" vertical="center"/>
      <protection/>
    </xf>
    <xf numFmtId="3" fontId="6" fillId="0" borderId="39" xfId="63" applyNumberFormat="1" applyFont="1" applyFill="1" applyBorder="1" applyAlignment="1">
      <alignment horizontal="center" vertical="center"/>
      <protection/>
    </xf>
    <xf numFmtId="3" fontId="6" fillId="0" borderId="40" xfId="63" applyNumberFormat="1" applyFont="1" applyFill="1" applyBorder="1" applyAlignment="1">
      <alignment horizontal="center" vertical="center"/>
      <protection/>
    </xf>
    <xf numFmtId="3" fontId="6" fillId="0" borderId="41" xfId="63" applyNumberFormat="1" applyFont="1" applyFill="1" applyBorder="1" applyAlignment="1">
      <alignment horizontal="center" vertical="center"/>
      <protection/>
    </xf>
    <xf numFmtId="3" fontId="6" fillId="0" borderId="34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Border="1" applyAlignment="1">
      <alignment vertical="center"/>
      <protection/>
    </xf>
    <xf numFmtId="3" fontId="6" fillId="0" borderId="42" xfId="63" applyNumberFormat="1" applyFont="1" applyFill="1" applyBorder="1" applyAlignment="1">
      <alignment vertical="center"/>
      <protection/>
    </xf>
    <xf numFmtId="3" fontId="6" fillId="0" borderId="16" xfId="63" applyNumberFormat="1" applyFont="1" applyFill="1" applyBorder="1" applyAlignment="1">
      <alignment vertical="center"/>
      <protection/>
    </xf>
    <xf numFmtId="3" fontId="6" fillId="0" borderId="43" xfId="63" applyNumberFormat="1" applyFont="1" applyFill="1" applyBorder="1" applyAlignment="1">
      <alignment vertical="center"/>
      <protection/>
    </xf>
    <xf numFmtId="3" fontId="6" fillId="0" borderId="44" xfId="63" applyNumberFormat="1" applyFont="1" applyFill="1" applyBorder="1" applyAlignment="1">
      <alignment vertical="center"/>
      <protection/>
    </xf>
    <xf numFmtId="3" fontId="6" fillId="0" borderId="45" xfId="63" applyNumberFormat="1" applyFont="1" applyFill="1" applyBorder="1" applyAlignment="1">
      <alignment horizontal="right" vertical="center"/>
      <protection/>
    </xf>
    <xf numFmtId="191" fontId="6" fillId="0" borderId="0" xfId="63" applyNumberFormat="1" applyFont="1" applyFill="1" applyBorder="1" applyAlignment="1">
      <alignment vertical="center"/>
      <protection/>
    </xf>
    <xf numFmtId="191" fontId="6" fillId="0" borderId="42" xfId="63" applyNumberFormat="1" applyFont="1" applyFill="1" applyBorder="1" applyAlignment="1">
      <alignment vertical="center"/>
      <protection/>
    </xf>
    <xf numFmtId="191" fontId="6" fillId="0" borderId="16" xfId="63" applyNumberFormat="1" applyFont="1" applyFill="1" applyBorder="1" applyAlignment="1">
      <alignment vertical="center"/>
      <protection/>
    </xf>
    <xf numFmtId="191" fontId="6" fillId="0" borderId="43" xfId="63" applyNumberFormat="1" applyFont="1" applyFill="1" applyBorder="1" applyAlignment="1">
      <alignment vertical="center"/>
      <protection/>
    </xf>
    <xf numFmtId="191" fontId="6" fillId="0" borderId="44" xfId="63" applyNumberFormat="1" applyFont="1" applyFill="1" applyBorder="1" applyAlignment="1">
      <alignment vertical="center"/>
      <protection/>
    </xf>
    <xf numFmtId="191" fontId="6" fillId="0" borderId="45" xfId="63" applyNumberFormat="1" applyFont="1" applyFill="1" applyBorder="1" applyAlignment="1">
      <alignment horizontal="right" vertical="center"/>
      <protection/>
    </xf>
    <xf numFmtId="3" fontId="6" fillId="0" borderId="46" xfId="63" applyNumberFormat="1" applyFont="1" applyFill="1" applyBorder="1" applyAlignment="1">
      <alignment horizontal="right" vertical="center"/>
      <protection/>
    </xf>
    <xf numFmtId="3" fontId="6" fillId="0" borderId="18" xfId="63" applyNumberFormat="1" applyFont="1" applyFill="1" applyBorder="1" applyAlignment="1">
      <alignment vertical="center"/>
      <protection/>
    </xf>
    <xf numFmtId="3" fontId="6" fillId="0" borderId="47" xfId="63" applyNumberFormat="1" applyFont="1" applyFill="1" applyBorder="1" applyAlignment="1">
      <alignment vertical="center"/>
      <protection/>
    </xf>
    <xf numFmtId="3" fontId="6" fillId="0" borderId="20" xfId="63" applyNumberFormat="1" applyFont="1" applyFill="1" applyBorder="1" applyAlignment="1">
      <alignment vertical="center"/>
      <protection/>
    </xf>
    <xf numFmtId="3" fontId="6" fillId="0" borderId="48" xfId="63" applyNumberFormat="1" applyFont="1" applyFill="1" applyBorder="1" applyAlignment="1">
      <alignment vertical="center"/>
      <protection/>
    </xf>
    <xf numFmtId="3" fontId="6" fillId="0" borderId="49" xfId="63" applyNumberFormat="1" applyFont="1" applyFill="1" applyBorder="1" applyAlignment="1">
      <alignment vertical="center"/>
      <protection/>
    </xf>
    <xf numFmtId="3" fontId="6" fillId="0" borderId="26" xfId="63" applyNumberFormat="1" applyFont="1" applyFill="1" applyBorder="1" applyAlignment="1">
      <alignment horizontal="right" vertical="center"/>
      <protection/>
    </xf>
    <xf numFmtId="3" fontId="6" fillId="0" borderId="50" xfId="63" applyNumberFormat="1" applyFont="1" applyFill="1" applyBorder="1" applyAlignment="1">
      <alignment horizontal="right" vertical="center"/>
      <protection/>
    </xf>
    <xf numFmtId="3" fontId="6" fillId="0" borderId="23" xfId="63" applyNumberFormat="1" applyFont="1" applyFill="1" applyBorder="1" applyAlignment="1">
      <alignment horizontal="center" vertical="center"/>
      <protection/>
    </xf>
    <xf numFmtId="191" fontId="6" fillId="0" borderId="22" xfId="63" applyNumberFormat="1" applyFont="1" applyFill="1" applyBorder="1" applyAlignment="1">
      <alignment vertical="center"/>
      <protection/>
    </xf>
    <xf numFmtId="191" fontId="6" fillId="0" borderId="51" xfId="63" applyNumberFormat="1" applyFont="1" applyFill="1" applyBorder="1" applyAlignment="1">
      <alignment vertical="center"/>
      <protection/>
    </xf>
    <xf numFmtId="191" fontId="6" fillId="0" borderId="24" xfId="63" applyNumberFormat="1" applyFont="1" applyFill="1" applyBorder="1" applyAlignment="1">
      <alignment vertical="center"/>
      <protection/>
    </xf>
    <xf numFmtId="191" fontId="6" fillId="0" borderId="52" xfId="63" applyNumberFormat="1" applyFont="1" applyFill="1" applyBorder="1" applyAlignment="1">
      <alignment vertical="center"/>
      <protection/>
    </xf>
    <xf numFmtId="191" fontId="6" fillId="0" borderId="53" xfId="63" applyNumberFormat="1" applyFont="1" applyFill="1" applyBorder="1" applyAlignment="1">
      <alignment vertical="center"/>
      <protection/>
    </xf>
    <xf numFmtId="191" fontId="6" fillId="0" borderId="28" xfId="63" applyNumberFormat="1" applyFont="1" applyFill="1" applyBorder="1" applyAlignment="1">
      <alignment horizontal="right" vertical="center"/>
      <protection/>
    </xf>
    <xf numFmtId="3" fontId="6" fillId="0" borderId="35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Alignment="1">
      <alignment vertical="center"/>
      <protection/>
    </xf>
    <xf numFmtId="3" fontId="6" fillId="0" borderId="0" xfId="63" applyNumberFormat="1" applyFont="1" applyFill="1" applyAlignment="1">
      <alignment horizontal="right" vertical="center"/>
      <protection/>
    </xf>
    <xf numFmtId="3" fontId="6" fillId="33" borderId="0" xfId="63" applyNumberFormat="1" applyFont="1" applyFill="1" applyAlignment="1">
      <alignment vertical="center"/>
      <protection/>
    </xf>
    <xf numFmtId="3" fontId="6" fillId="33" borderId="0" xfId="63" applyNumberFormat="1" applyFont="1" applyFill="1" applyAlignment="1">
      <alignment horizontal="center" vertical="center"/>
      <protection/>
    </xf>
    <xf numFmtId="3" fontId="6" fillId="33" borderId="0" xfId="63" applyNumberFormat="1" applyFont="1" applyFill="1" applyBorder="1" applyAlignment="1">
      <alignment horizontal="center" vertical="center"/>
      <protection/>
    </xf>
    <xf numFmtId="3" fontId="6" fillId="0" borderId="54" xfId="63" applyNumberFormat="1" applyFont="1" applyFill="1" applyBorder="1" applyAlignment="1">
      <alignment vertical="center"/>
      <protection/>
    </xf>
    <xf numFmtId="38" fontId="6" fillId="0" borderId="42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44" xfId="49" applyFont="1" applyFill="1" applyBorder="1" applyAlignment="1">
      <alignment vertical="center"/>
    </xf>
    <xf numFmtId="38" fontId="6" fillId="0" borderId="45" xfId="49" applyFont="1" applyFill="1" applyBorder="1" applyAlignment="1">
      <alignment vertical="center"/>
    </xf>
    <xf numFmtId="3" fontId="6" fillId="0" borderId="55" xfId="63" applyNumberFormat="1" applyFont="1" applyFill="1" applyBorder="1" applyAlignment="1">
      <alignment vertical="center"/>
      <protection/>
    </xf>
    <xf numFmtId="38" fontId="6" fillId="0" borderId="47" xfId="49" applyFont="1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26" xfId="49" applyFont="1" applyFill="1" applyBorder="1" applyAlignment="1">
      <alignment vertical="center"/>
    </xf>
    <xf numFmtId="3" fontId="6" fillId="0" borderId="56" xfId="63" applyNumberFormat="1" applyFont="1" applyFill="1" applyBorder="1" applyAlignment="1">
      <alignment vertical="center"/>
      <protection/>
    </xf>
    <xf numFmtId="38" fontId="6" fillId="0" borderId="51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53" xfId="49" applyFont="1" applyFill="1" applyBorder="1" applyAlignment="1">
      <alignment vertical="center"/>
    </xf>
    <xf numFmtId="38" fontId="6" fillId="0" borderId="28" xfId="49" applyFont="1" applyFill="1" applyBorder="1" applyAlignment="1">
      <alignment vertical="center"/>
    </xf>
    <xf numFmtId="3" fontId="6" fillId="0" borderId="57" xfId="63" applyNumberFormat="1" applyFont="1" applyFill="1" applyBorder="1" applyAlignment="1">
      <alignment vertical="center"/>
      <protection/>
    </xf>
    <xf numFmtId="38" fontId="6" fillId="0" borderId="58" xfId="49" applyFont="1" applyFill="1" applyBorder="1" applyAlignment="1">
      <alignment vertical="center"/>
    </xf>
    <xf numFmtId="38" fontId="6" fillId="0" borderId="30" xfId="49" applyFont="1" applyFill="1" applyBorder="1" applyAlignment="1">
      <alignment vertical="center"/>
    </xf>
    <xf numFmtId="38" fontId="6" fillId="0" borderId="59" xfId="49" applyFont="1" applyFill="1" applyBorder="1" applyAlignment="1">
      <alignment vertical="center"/>
    </xf>
    <xf numFmtId="38" fontId="6" fillId="0" borderId="60" xfId="49" applyFont="1" applyFill="1" applyBorder="1" applyAlignment="1">
      <alignment vertical="center"/>
    </xf>
    <xf numFmtId="38" fontId="6" fillId="0" borderId="31" xfId="49" applyFont="1" applyFill="1" applyBorder="1" applyAlignment="1">
      <alignment vertical="center"/>
    </xf>
    <xf numFmtId="3" fontId="6" fillId="33" borderId="0" xfId="63" applyNumberFormat="1" applyFont="1" applyFill="1" applyAlignment="1">
      <alignment horizontal="right" vertical="center"/>
      <protection/>
    </xf>
    <xf numFmtId="3" fontId="0" fillId="0" borderId="32" xfId="63" applyNumberFormat="1" applyFont="1" applyFill="1" applyBorder="1" applyAlignment="1">
      <alignment horizontal="right" vertical="center"/>
      <protection/>
    </xf>
    <xf numFmtId="3" fontId="0" fillId="0" borderId="0" xfId="63" applyNumberFormat="1" applyFont="1" applyFill="1" applyAlignment="1">
      <alignment horizontal="distributed" vertical="center"/>
      <protection/>
    </xf>
    <xf numFmtId="3" fontId="0" fillId="0" borderId="34" xfId="63" applyNumberFormat="1" applyFont="1" applyFill="1" applyBorder="1" applyAlignment="1">
      <alignment horizontal="right" vertical="center"/>
      <protection/>
    </xf>
    <xf numFmtId="3" fontId="0" fillId="0" borderId="32" xfId="63" applyNumberFormat="1" applyFont="1" applyFill="1" applyBorder="1" applyAlignment="1">
      <alignment horizontal="centerContinuous" vertical="center"/>
      <protection/>
    </xf>
    <xf numFmtId="3" fontId="0" fillId="0" borderId="61" xfId="63" applyNumberFormat="1" applyFont="1" applyFill="1" applyBorder="1" applyAlignment="1">
      <alignment horizontal="centerContinuous" vertical="center"/>
      <protection/>
    </xf>
    <xf numFmtId="3" fontId="0" fillId="0" borderId="33" xfId="63" applyNumberFormat="1" applyFont="1" applyFill="1" applyBorder="1" applyAlignment="1">
      <alignment horizontal="centerContinuous" vertical="center"/>
      <protection/>
    </xf>
    <xf numFmtId="3" fontId="0" fillId="0" borderId="35" xfId="63" applyNumberFormat="1" applyFont="1" applyFill="1" applyBorder="1" applyAlignment="1">
      <alignment vertical="center"/>
      <protection/>
    </xf>
    <xf numFmtId="3" fontId="0" fillId="0" borderId="62" xfId="63" applyNumberFormat="1" applyFont="1" applyFill="1" applyBorder="1" applyAlignment="1">
      <alignment horizontal="center" vertical="center"/>
      <protection/>
    </xf>
    <xf numFmtId="3" fontId="0" fillId="0" borderId="37" xfId="63" applyNumberFormat="1" applyFont="1" applyFill="1" applyBorder="1" applyAlignment="1">
      <alignment horizontal="center" vertical="center"/>
      <protection/>
    </xf>
    <xf numFmtId="3" fontId="0" fillId="0" borderId="63" xfId="63" applyNumberFormat="1" applyFont="1" applyFill="1" applyBorder="1" applyAlignment="1">
      <alignment horizontal="center" vertical="center"/>
      <protection/>
    </xf>
    <xf numFmtId="3" fontId="0" fillId="0" borderId="64" xfId="63" applyNumberFormat="1" applyFont="1" applyFill="1" applyBorder="1" applyAlignment="1">
      <alignment horizontal="center" vertical="center"/>
      <protection/>
    </xf>
    <xf numFmtId="3" fontId="0" fillId="0" borderId="39" xfId="63" applyNumberFormat="1" applyFont="1" applyFill="1" applyBorder="1" applyAlignment="1">
      <alignment horizontal="center" vertical="center"/>
      <protection/>
    </xf>
    <xf numFmtId="0" fontId="0" fillId="0" borderId="14" xfId="63" applyNumberFormat="1" applyFont="1" applyFill="1" applyBorder="1" applyAlignment="1">
      <alignment horizontal="center"/>
      <protection/>
    </xf>
    <xf numFmtId="3" fontId="0" fillId="0" borderId="34" xfId="63" applyNumberFormat="1" applyFont="1" applyFill="1" applyBorder="1" applyAlignment="1">
      <alignment horizontal="right"/>
      <protection/>
    </xf>
    <xf numFmtId="3" fontId="0" fillId="0" borderId="42" xfId="63" applyNumberFormat="1" applyFont="1" applyFill="1" applyBorder="1" applyAlignment="1">
      <alignment horizontal="right"/>
      <protection/>
    </xf>
    <xf numFmtId="3" fontId="0" fillId="0" borderId="65" xfId="63" applyNumberFormat="1" applyFont="1" applyFill="1" applyBorder="1" applyAlignment="1">
      <alignment horizontal="right"/>
      <protection/>
    </xf>
    <xf numFmtId="3" fontId="0" fillId="0" borderId="15" xfId="63" applyNumberFormat="1" applyFont="1" applyFill="1" applyBorder="1" applyAlignment="1">
      <alignment horizontal="right"/>
      <protection/>
    </xf>
    <xf numFmtId="3" fontId="0" fillId="0" borderId="0" xfId="63" applyNumberFormat="1" applyFont="1" applyFill="1" applyBorder="1" applyAlignment="1">
      <alignment horizontal="right"/>
      <protection/>
    </xf>
    <xf numFmtId="0" fontId="0" fillId="0" borderId="66" xfId="63" applyNumberFormat="1" applyFont="1" applyFill="1" applyBorder="1" applyAlignment="1">
      <alignment horizontal="center"/>
      <protection/>
    </xf>
    <xf numFmtId="3" fontId="0" fillId="0" borderId="67" xfId="63" applyNumberFormat="1" applyFont="1" applyFill="1" applyBorder="1" applyAlignment="1">
      <alignment horizontal="right"/>
      <protection/>
    </xf>
    <xf numFmtId="3" fontId="0" fillId="0" borderId="68" xfId="63" applyNumberFormat="1" applyFont="1" applyFill="1" applyBorder="1" applyAlignment="1">
      <alignment horizontal="right"/>
      <protection/>
    </xf>
    <xf numFmtId="3" fontId="0" fillId="0" borderId="69" xfId="63" applyNumberFormat="1" applyFont="1" applyFill="1" applyBorder="1" applyAlignment="1">
      <alignment horizontal="right"/>
      <protection/>
    </xf>
    <xf numFmtId="3" fontId="0" fillId="0" borderId="70" xfId="63" applyNumberFormat="1" applyFont="1" applyFill="1" applyBorder="1" applyAlignment="1">
      <alignment horizontal="right"/>
      <protection/>
    </xf>
    <xf numFmtId="3" fontId="0" fillId="0" borderId="71" xfId="63" applyNumberFormat="1" applyFont="1" applyFill="1" applyBorder="1" applyAlignment="1">
      <alignment horizontal="right"/>
      <protection/>
    </xf>
    <xf numFmtId="0" fontId="0" fillId="0" borderId="72" xfId="63" applyNumberFormat="1" applyFont="1" applyFill="1" applyBorder="1" applyAlignment="1">
      <alignment horizontal="center"/>
      <protection/>
    </xf>
    <xf numFmtId="3" fontId="0" fillId="0" borderId="62" xfId="63" applyNumberFormat="1" applyFont="1" applyFill="1" applyBorder="1" applyAlignment="1">
      <alignment horizontal="right"/>
      <protection/>
    </xf>
    <xf numFmtId="3" fontId="0" fillId="0" borderId="37" xfId="63" applyNumberFormat="1" applyFont="1" applyFill="1" applyBorder="1" applyAlignment="1">
      <alignment horizontal="right"/>
      <protection/>
    </xf>
    <xf numFmtId="3" fontId="0" fillId="0" borderId="63" xfId="63" applyNumberFormat="1" applyFont="1" applyFill="1" applyBorder="1" applyAlignment="1">
      <alignment horizontal="right"/>
      <protection/>
    </xf>
    <xf numFmtId="3" fontId="0" fillId="0" borderId="64" xfId="63" applyNumberFormat="1" applyFont="1" applyFill="1" applyBorder="1" applyAlignment="1">
      <alignment horizontal="right"/>
      <protection/>
    </xf>
    <xf numFmtId="3" fontId="0" fillId="0" borderId="39" xfId="63" applyNumberFormat="1" applyFont="1" applyFill="1" applyBorder="1" applyAlignment="1">
      <alignment horizontal="right"/>
      <protection/>
    </xf>
    <xf numFmtId="0" fontId="0" fillId="0" borderId="10" xfId="63" applyNumberFormat="1" applyFont="1" applyFill="1" applyBorder="1" applyAlignment="1">
      <alignment horizontal="center"/>
      <protection/>
    </xf>
    <xf numFmtId="3" fontId="0" fillId="0" borderId="73" xfId="63" applyNumberFormat="1" applyFont="1" applyFill="1" applyBorder="1" applyAlignment="1">
      <alignment horizontal="right"/>
      <protection/>
    </xf>
    <xf numFmtId="3" fontId="0" fillId="0" borderId="74" xfId="63" applyNumberFormat="1" applyFont="1" applyFill="1" applyBorder="1" applyAlignment="1">
      <alignment horizontal="right"/>
      <protection/>
    </xf>
    <xf numFmtId="3" fontId="0" fillId="0" borderId="75" xfId="63" applyNumberFormat="1" applyFont="1" applyFill="1" applyBorder="1" applyAlignment="1">
      <alignment horizontal="right"/>
      <protection/>
    </xf>
    <xf numFmtId="3" fontId="0" fillId="0" borderId="11" xfId="63" applyNumberFormat="1" applyFont="1" applyFill="1" applyBorder="1" applyAlignment="1">
      <alignment horizontal="right"/>
      <protection/>
    </xf>
    <xf numFmtId="3" fontId="0" fillId="0" borderId="12" xfId="63" applyNumberFormat="1" applyFont="1" applyFill="1" applyBorder="1" applyAlignment="1">
      <alignment horizontal="right"/>
      <protection/>
    </xf>
    <xf numFmtId="0" fontId="0" fillId="0" borderId="76" xfId="63" applyNumberFormat="1" applyFont="1" applyFill="1" applyBorder="1" applyAlignment="1">
      <alignment horizontal="center"/>
      <protection/>
    </xf>
    <xf numFmtId="191" fontId="0" fillId="0" borderId="35" xfId="63" applyNumberFormat="1" applyFont="1" applyFill="1" applyBorder="1" applyAlignment="1">
      <alignment horizontal="right"/>
      <protection/>
    </xf>
    <xf numFmtId="191" fontId="0" fillId="0" borderId="58" xfId="63" applyNumberFormat="1" applyFont="1" applyFill="1" applyBorder="1" applyAlignment="1">
      <alignment horizontal="right"/>
      <protection/>
    </xf>
    <xf numFmtId="191" fontId="0" fillId="0" borderId="29" xfId="63" applyNumberFormat="1" applyFont="1" applyFill="1" applyBorder="1" applyAlignment="1">
      <alignment horizontal="right"/>
      <protection/>
    </xf>
    <xf numFmtId="191" fontId="0" fillId="0" borderId="36" xfId="63" applyNumberFormat="1" applyFont="1" applyFill="1" applyBorder="1" applyAlignment="1">
      <alignment horizontal="right"/>
      <protection/>
    </xf>
    <xf numFmtId="191" fontId="0" fillId="0" borderId="59" xfId="63" applyNumberFormat="1" applyFont="1" applyFill="1" applyBorder="1" applyAlignment="1">
      <alignment horizontal="right"/>
      <protection/>
    </xf>
    <xf numFmtId="191" fontId="0" fillId="0" borderId="0" xfId="63" applyNumberFormat="1" applyFont="1" applyFill="1" applyAlignment="1">
      <alignment vertical="center"/>
      <protection/>
    </xf>
    <xf numFmtId="3" fontId="0" fillId="0" borderId="77" xfId="65" applyNumberFormat="1" applyFont="1" applyBorder="1" applyAlignment="1">
      <alignment horizontal="right" vertical="center"/>
      <protection/>
    </xf>
    <xf numFmtId="3" fontId="0" fillId="0" borderId="0" xfId="65" applyNumberFormat="1" applyFont="1" applyAlignment="1">
      <alignment horizontal="distributed" vertical="center"/>
      <protection/>
    </xf>
    <xf numFmtId="3" fontId="0" fillId="0" borderId="14" xfId="65" applyNumberFormat="1" applyFont="1" applyBorder="1" applyAlignment="1">
      <alignment horizontal="right" vertical="center"/>
      <protection/>
    </xf>
    <xf numFmtId="3" fontId="0" fillId="0" borderId="76" xfId="65" applyNumberFormat="1" applyFont="1" applyBorder="1" applyAlignment="1">
      <alignment vertical="center"/>
      <protection/>
    </xf>
    <xf numFmtId="3" fontId="0" fillId="0" borderId="63" xfId="65" applyNumberFormat="1" applyFont="1" applyBorder="1" applyAlignment="1">
      <alignment horizontal="center" vertical="center"/>
      <protection/>
    </xf>
    <xf numFmtId="3" fontId="0" fillId="0" borderId="41" xfId="65" applyNumberFormat="1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3" fontId="0" fillId="0" borderId="78" xfId="65" applyNumberFormat="1" applyFont="1" applyBorder="1" applyAlignment="1">
      <alignment horizontal="center" vertical="center"/>
      <protection/>
    </xf>
    <xf numFmtId="3" fontId="0" fillId="0" borderId="14" xfId="65" applyNumberFormat="1" applyFont="1" applyBorder="1" applyAlignment="1">
      <alignment horizontal="center"/>
      <protection/>
    </xf>
    <xf numFmtId="3" fontId="0" fillId="0" borderId="27" xfId="65" applyNumberFormat="1" applyFont="1" applyBorder="1" applyAlignment="1">
      <alignment/>
      <protection/>
    </xf>
    <xf numFmtId="3" fontId="0" fillId="0" borderId="28" xfId="65" applyNumberFormat="1" applyFont="1" applyBorder="1" applyAlignment="1">
      <alignment/>
      <protection/>
    </xf>
    <xf numFmtId="3" fontId="0" fillId="0" borderId="56" xfId="65" applyNumberFormat="1" applyFont="1" applyBorder="1" applyAlignment="1">
      <alignment/>
      <protection/>
    </xf>
    <xf numFmtId="3" fontId="0" fillId="0" borderId="51" xfId="65" applyNumberFormat="1" applyFont="1" applyBorder="1" applyAlignment="1">
      <alignment/>
      <protection/>
    </xf>
    <xf numFmtId="3" fontId="0" fillId="0" borderId="66" xfId="65" applyNumberFormat="1" applyFont="1" applyBorder="1" applyAlignment="1">
      <alignment horizontal="center"/>
      <protection/>
    </xf>
    <xf numFmtId="3" fontId="0" fillId="0" borderId="69" xfId="65" applyNumberFormat="1" applyFont="1" applyBorder="1" applyAlignment="1">
      <alignment/>
      <protection/>
    </xf>
    <xf numFmtId="3" fontId="0" fillId="0" borderId="79" xfId="65" applyNumberFormat="1" applyFont="1" applyBorder="1" applyAlignment="1">
      <alignment/>
      <protection/>
    </xf>
    <xf numFmtId="3" fontId="0" fillId="0" borderId="80" xfId="65" applyNumberFormat="1" applyFont="1" applyBorder="1" applyAlignment="1">
      <alignment/>
      <protection/>
    </xf>
    <xf numFmtId="3" fontId="0" fillId="0" borderId="68" xfId="65" applyNumberFormat="1" applyFont="1" applyBorder="1" applyAlignment="1">
      <alignment/>
      <protection/>
    </xf>
    <xf numFmtId="3" fontId="0" fillId="0" borderId="69" xfId="65" applyNumberFormat="1" applyFont="1" applyFill="1" applyBorder="1" applyAlignment="1">
      <alignment/>
      <protection/>
    </xf>
    <xf numFmtId="3" fontId="0" fillId="0" borderId="79" xfId="65" applyNumberFormat="1" applyFont="1" applyFill="1" applyBorder="1" applyAlignment="1">
      <alignment/>
      <protection/>
    </xf>
    <xf numFmtId="3" fontId="0" fillId="0" borderId="80" xfId="65" applyNumberFormat="1" applyFont="1" applyFill="1" applyBorder="1" applyAlignment="1">
      <alignment/>
      <protection/>
    </xf>
    <xf numFmtId="3" fontId="0" fillId="0" borderId="68" xfId="65" applyNumberFormat="1" applyFont="1" applyFill="1" applyBorder="1" applyAlignment="1">
      <alignment/>
      <protection/>
    </xf>
    <xf numFmtId="3" fontId="0" fillId="0" borderId="17" xfId="65" applyNumberFormat="1" applyFont="1" applyBorder="1" applyAlignment="1">
      <alignment horizontal="center"/>
      <protection/>
    </xf>
    <xf numFmtId="3" fontId="0" fillId="0" borderId="25" xfId="65" applyNumberFormat="1" applyFont="1" applyBorder="1" applyAlignment="1">
      <alignment/>
      <protection/>
    </xf>
    <xf numFmtId="3" fontId="0" fillId="0" borderId="26" xfId="65" applyNumberFormat="1" applyFont="1" applyBorder="1" applyAlignment="1">
      <alignment/>
      <protection/>
    </xf>
    <xf numFmtId="3" fontId="0" fillId="0" borderId="55" xfId="65" applyNumberFormat="1" applyFont="1" applyBorder="1" applyAlignment="1">
      <alignment/>
      <protection/>
    </xf>
    <xf numFmtId="3" fontId="0" fillId="0" borderId="47" xfId="65" applyNumberFormat="1" applyFont="1" applyBorder="1" applyAlignment="1">
      <alignment/>
      <protection/>
    </xf>
    <xf numFmtId="3" fontId="0" fillId="0" borderId="55" xfId="65" applyNumberFormat="1" applyFont="1" applyFill="1" applyBorder="1" applyAlignment="1">
      <alignment/>
      <protection/>
    </xf>
    <xf numFmtId="3" fontId="0" fillId="0" borderId="47" xfId="65" applyNumberFormat="1" applyFont="1" applyFill="1" applyBorder="1" applyAlignment="1">
      <alignment/>
      <protection/>
    </xf>
    <xf numFmtId="3" fontId="0" fillId="0" borderId="10" xfId="65" applyNumberFormat="1" applyFont="1" applyBorder="1" applyAlignment="1">
      <alignment horizontal="center"/>
      <protection/>
    </xf>
    <xf numFmtId="3" fontId="0" fillId="0" borderId="75" xfId="65" applyNumberFormat="1" applyFont="1" applyBorder="1" applyAlignment="1">
      <alignment/>
      <protection/>
    </xf>
    <xf numFmtId="3" fontId="0" fillId="0" borderId="81" xfId="65" applyNumberFormat="1" applyFont="1" applyBorder="1" applyAlignment="1">
      <alignment/>
      <protection/>
    </xf>
    <xf numFmtId="3" fontId="0" fillId="0" borderId="82" xfId="65" applyNumberFormat="1" applyFont="1" applyBorder="1" applyAlignment="1">
      <alignment/>
      <protection/>
    </xf>
    <xf numFmtId="3" fontId="0" fillId="0" borderId="74" xfId="65" applyNumberFormat="1" applyFont="1" applyBorder="1" applyAlignment="1">
      <alignment/>
      <protection/>
    </xf>
    <xf numFmtId="187" fontId="0" fillId="0" borderId="75" xfId="65" applyNumberFormat="1" applyFont="1" applyBorder="1" applyAlignment="1">
      <alignment/>
      <protection/>
    </xf>
    <xf numFmtId="187" fontId="0" fillId="0" borderId="81" xfId="65" applyNumberFormat="1" applyFont="1" applyBorder="1" applyAlignment="1">
      <alignment/>
      <protection/>
    </xf>
    <xf numFmtId="187" fontId="0" fillId="0" borderId="82" xfId="65" applyNumberFormat="1" applyFont="1" applyBorder="1" applyAlignment="1">
      <alignment/>
      <protection/>
    </xf>
    <xf numFmtId="187" fontId="0" fillId="0" borderId="74" xfId="65" applyNumberFormat="1" applyFont="1" applyBorder="1" applyAlignment="1">
      <alignment/>
      <protection/>
    </xf>
    <xf numFmtId="3" fontId="0" fillId="0" borderId="0" xfId="65" applyNumberFormat="1" applyFont="1" applyBorder="1" applyAlignment="1">
      <alignment horizontal="center" vertical="center"/>
      <protection/>
    </xf>
    <xf numFmtId="187" fontId="0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Fill="1" applyAlignment="1">
      <alignment vertical="center"/>
      <protection/>
    </xf>
    <xf numFmtId="3" fontId="0" fillId="0" borderId="0" xfId="64" applyNumberFormat="1" applyFont="1" applyFill="1" applyAlignment="1">
      <alignment horizontal="distributed" vertical="center"/>
      <protection/>
    </xf>
    <xf numFmtId="0" fontId="0" fillId="0" borderId="0" xfId="64" applyFont="1" applyFill="1">
      <alignment/>
      <protection/>
    </xf>
    <xf numFmtId="3" fontId="0" fillId="0" borderId="0" xfId="64" applyNumberFormat="1" applyFont="1" applyFill="1" applyAlignment="1">
      <alignment horizontal="left" vertical="center"/>
      <protection/>
    </xf>
    <xf numFmtId="3" fontId="0" fillId="0" borderId="0" xfId="64" applyNumberFormat="1" applyFont="1" applyFill="1" applyBorder="1" applyAlignment="1">
      <alignment horizontal="right"/>
      <protection/>
    </xf>
    <xf numFmtId="0" fontId="0" fillId="0" borderId="0" xfId="64" applyFont="1" applyFill="1" applyBorder="1" applyAlignment="1">
      <alignment horizontal="right"/>
      <protection/>
    </xf>
    <xf numFmtId="3" fontId="0" fillId="0" borderId="10" xfId="64" applyNumberFormat="1" applyFont="1" applyFill="1" applyBorder="1" applyAlignment="1">
      <alignment horizontal="center"/>
      <protection/>
    </xf>
    <xf numFmtId="3" fontId="0" fillId="0" borderId="11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distributed" vertical="center"/>
      <protection/>
    </xf>
    <xf numFmtId="3" fontId="0" fillId="0" borderId="32" xfId="64" applyNumberFormat="1" applyFont="1" applyFill="1" applyBorder="1" applyAlignment="1">
      <alignment horizontal="center"/>
      <protection/>
    </xf>
    <xf numFmtId="38" fontId="0" fillId="0" borderId="0" xfId="49" applyFont="1" applyFill="1" applyBorder="1" applyAlignment="1">
      <alignment horizontal="right"/>
    </xf>
    <xf numFmtId="3" fontId="0" fillId="0" borderId="0" xfId="64" applyNumberFormat="1" applyFont="1" applyFill="1" applyBorder="1" applyAlignment="1">
      <alignment vertical="center"/>
      <protection/>
    </xf>
    <xf numFmtId="3" fontId="0" fillId="0" borderId="34" xfId="64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4" applyFont="1" applyFill="1" applyBorder="1">
      <alignment/>
      <protection/>
    </xf>
    <xf numFmtId="0" fontId="0" fillId="0" borderId="0" xfId="64" applyFont="1" applyFill="1" applyBorder="1" applyAlignment="1">
      <alignment horizontal="distributed"/>
      <protection/>
    </xf>
    <xf numFmtId="187" fontId="0" fillId="0" borderId="0" xfId="64" applyNumberFormat="1" applyFont="1" applyFill="1" applyBorder="1">
      <alignment/>
      <protection/>
    </xf>
    <xf numFmtId="187" fontId="10" fillId="0" borderId="0" xfId="64" applyNumberFormat="1" applyFont="1" applyFill="1" applyBorder="1">
      <alignment/>
      <protection/>
    </xf>
    <xf numFmtId="3" fontId="0" fillId="0" borderId="0" xfId="64" applyNumberFormat="1" applyFont="1" applyFill="1" applyAlignment="1">
      <alignment horizontal="center" vertical="center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Alignment="1">
      <alignment horizontal="right"/>
      <protection/>
    </xf>
    <xf numFmtId="3" fontId="0" fillId="0" borderId="0" xfId="64" applyNumberFormat="1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left"/>
      <protection/>
    </xf>
    <xf numFmtId="3" fontId="0" fillId="0" borderId="35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38" fontId="11" fillId="0" borderId="0" xfId="49" applyFont="1" applyFill="1" applyBorder="1" applyAlignment="1">
      <alignment/>
    </xf>
    <xf numFmtId="10" fontId="0" fillId="0" borderId="0" xfId="64" applyNumberFormat="1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9" fontId="10" fillId="0" borderId="0" xfId="64" applyNumberFormat="1" applyFont="1" applyFill="1" applyBorder="1">
      <alignment/>
      <protection/>
    </xf>
    <xf numFmtId="3" fontId="10" fillId="0" borderId="0" xfId="64" applyNumberFormat="1" applyFont="1" applyFill="1" applyBorder="1">
      <alignment/>
      <protection/>
    </xf>
    <xf numFmtId="3" fontId="6" fillId="0" borderId="65" xfId="62" applyNumberFormat="1" applyFont="1" applyBorder="1" applyAlignment="1">
      <alignment horizontal="right" vertical="center"/>
      <protection/>
    </xf>
    <xf numFmtId="3" fontId="6" fillId="0" borderId="16" xfId="62" applyNumberFormat="1" applyFont="1" applyBorder="1" applyAlignment="1">
      <alignment horizontal="right" vertical="center"/>
      <protection/>
    </xf>
    <xf numFmtId="3" fontId="6" fillId="0" borderId="45" xfId="62" applyNumberFormat="1" applyFont="1" applyBorder="1" applyAlignment="1">
      <alignment horizontal="right" vertical="center"/>
      <protection/>
    </xf>
    <xf numFmtId="3" fontId="6" fillId="0" borderId="16" xfId="62" applyNumberFormat="1" applyFont="1" applyFill="1" applyBorder="1" applyAlignment="1">
      <alignment horizontal="right" vertical="center"/>
      <protection/>
    </xf>
    <xf numFmtId="3" fontId="6" fillId="0" borderId="24" xfId="62" applyNumberFormat="1" applyFont="1" applyFill="1" applyBorder="1" applyAlignment="1">
      <alignment horizontal="right" vertical="center"/>
      <protection/>
    </xf>
    <xf numFmtId="205" fontId="0" fillId="0" borderId="10" xfId="64" applyNumberFormat="1" applyFont="1" applyFill="1" applyBorder="1" applyAlignment="1">
      <alignment/>
      <protection/>
    </xf>
    <xf numFmtId="205" fontId="0" fillId="0" borderId="11" xfId="64" applyNumberFormat="1" applyFont="1" applyFill="1" applyBorder="1" applyAlignment="1">
      <alignment/>
      <protection/>
    </xf>
    <xf numFmtId="3" fontId="0" fillId="0" borderId="17" xfId="63" applyNumberFormat="1" applyFont="1" applyFill="1" applyBorder="1" applyAlignment="1">
      <alignment horizontal="right" vertical="center"/>
      <protection/>
    </xf>
    <xf numFmtId="3" fontId="0" fillId="0" borderId="0" xfId="65" applyNumberFormat="1" applyFont="1" applyFill="1" applyAlignment="1">
      <alignment vertical="center"/>
      <protection/>
    </xf>
    <xf numFmtId="3" fontId="0" fillId="0" borderId="0" xfId="65" applyNumberFormat="1" applyFont="1" applyAlignment="1">
      <alignment vertical="center"/>
      <protection/>
    </xf>
    <xf numFmtId="3" fontId="0" fillId="0" borderId="0" xfId="64" applyNumberFormat="1" applyFont="1" applyFill="1" applyAlignment="1">
      <alignment vertical="center"/>
      <protection/>
    </xf>
    <xf numFmtId="3" fontId="0" fillId="0" borderId="76" xfId="63" applyNumberFormat="1" applyFont="1" applyFill="1" applyBorder="1" applyAlignment="1">
      <alignment horizontal="right" vertical="center"/>
      <protection/>
    </xf>
    <xf numFmtId="3" fontId="0" fillId="0" borderId="59" xfId="63" applyNumberFormat="1" applyFont="1" applyFill="1" applyBorder="1" applyAlignment="1">
      <alignment horizontal="right" vertical="center"/>
      <protection/>
    </xf>
    <xf numFmtId="3" fontId="0" fillId="0" borderId="36" xfId="63" applyNumberFormat="1" applyFont="1" applyFill="1" applyBorder="1" applyAlignment="1">
      <alignment vertical="center"/>
      <protection/>
    </xf>
    <xf numFmtId="191" fontId="6" fillId="0" borderId="59" xfId="63" applyNumberFormat="1" applyFont="1" applyFill="1" applyBorder="1" applyAlignment="1">
      <alignment vertical="center"/>
      <protection/>
    </xf>
    <xf numFmtId="191" fontId="6" fillId="0" borderId="58" xfId="63" applyNumberFormat="1" applyFont="1" applyFill="1" applyBorder="1" applyAlignment="1">
      <alignment vertical="center"/>
      <protection/>
    </xf>
    <xf numFmtId="191" fontId="6" fillId="0" borderId="30" xfId="63" applyNumberFormat="1" applyFont="1" applyFill="1" applyBorder="1" applyAlignment="1">
      <alignment vertical="center"/>
      <protection/>
    </xf>
    <xf numFmtId="191" fontId="6" fillId="0" borderId="83" xfId="63" applyNumberFormat="1" applyFont="1" applyFill="1" applyBorder="1" applyAlignment="1">
      <alignment vertical="center"/>
      <protection/>
    </xf>
    <xf numFmtId="191" fontId="6" fillId="0" borderId="31" xfId="63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201" fontId="0" fillId="0" borderId="15" xfId="0" applyNumberFormat="1" applyBorder="1" applyAlignment="1">
      <alignment vertical="center"/>
    </xf>
    <xf numFmtId="201" fontId="0" fillId="0" borderId="0" xfId="64" applyNumberFormat="1" applyFont="1" applyFill="1" applyBorder="1" applyAlignment="1">
      <alignment vertical="center"/>
      <protection/>
    </xf>
    <xf numFmtId="10" fontId="0" fillId="0" borderId="0" xfId="64" applyNumberFormat="1" applyFont="1" applyFill="1" applyBorder="1" applyAlignment="1">
      <alignment horizontal="right"/>
      <protection/>
    </xf>
    <xf numFmtId="0" fontId="0" fillId="0" borderId="59" xfId="64" applyFont="1" applyFill="1" applyBorder="1" applyAlignment="1">
      <alignment/>
      <protection/>
    </xf>
    <xf numFmtId="0" fontId="0" fillId="0" borderId="34" xfId="64" applyFont="1" applyFill="1" applyBorder="1" applyAlignment="1">
      <alignment horizontal="center"/>
      <protection/>
    </xf>
    <xf numFmtId="3" fontId="0" fillId="0" borderId="34" xfId="64" applyNumberFormat="1" applyFont="1" applyFill="1" applyBorder="1" applyAlignment="1">
      <alignment horizontal="center" vertical="center"/>
      <protection/>
    </xf>
    <xf numFmtId="201" fontId="0" fillId="0" borderId="10" xfId="64" applyNumberFormat="1" applyFont="1" applyFill="1" applyBorder="1">
      <alignment/>
      <protection/>
    </xf>
    <xf numFmtId="193" fontId="0" fillId="0" borderId="11" xfId="64" applyNumberFormat="1" applyFont="1" applyFill="1" applyBorder="1" applyAlignment="1">
      <alignment horizontal="right"/>
      <protection/>
    </xf>
    <xf numFmtId="3" fontId="0" fillId="0" borderId="0" xfId="64" applyNumberFormat="1" applyFont="1" applyFill="1" applyBorder="1" applyAlignment="1">
      <alignment/>
      <protection/>
    </xf>
    <xf numFmtId="0" fontId="0" fillId="0" borderId="73" xfId="64" applyFont="1" applyFill="1" applyBorder="1" applyAlignment="1">
      <alignment horizontal="center"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32" xfId="64" applyFont="1" applyFill="1" applyBorder="1" applyAlignment="1">
      <alignment horizontal="left"/>
      <protection/>
    </xf>
    <xf numFmtId="205" fontId="0" fillId="0" borderId="77" xfId="49" applyNumberFormat="1" applyFont="1" applyFill="1" applyBorder="1" applyAlignment="1">
      <alignment/>
    </xf>
    <xf numFmtId="0" fontId="0" fillId="0" borderId="34" xfId="64" applyFont="1" applyFill="1" applyBorder="1" applyAlignment="1">
      <alignment horizontal="left"/>
      <protection/>
    </xf>
    <xf numFmtId="205" fontId="0" fillId="0" borderId="14" xfId="49" applyNumberFormat="1" applyFont="1" applyFill="1" applyBorder="1" applyAlignment="1">
      <alignment/>
    </xf>
    <xf numFmtId="3" fontId="6" fillId="0" borderId="35" xfId="64" applyNumberFormat="1" applyFont="1" applyFill="1" applyBorder="1" applyAlignment="1">
      <alignment horizontal="left" vertical="center"/>
      <protection/>
    </xf>
    <xf numFmtId="205" fontId="0" fillId="0" borderId="76" xfId="64" applyNumberFormat="1" applyFont="1" applyFill="1" applyBorder="1" applyAlignment="1">
      <alignment vertical="center"/>
      <protection/>
    </xf>
    <xf numFmtId="3" fontId="0" fillId="0" borderId="73" xfId="64" applyNumberFormat="1" applyFont="1" applyFill="1" applyBorder="1" applyAlignment="1">
      <alignment horizontal="center" vertical="center"/>
      <protection/>
    </xf>
    <xf numFmtId="205" fontId="0" fillId="0" borderId="10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>
      <alignment/>
      <protection/>
    </xf>
    <xf numFmtId="193" fontId="0" fillId="0" borderId="33" xfId="64" applyNumberFormat="1" applyFont="1" applyFill="1" applyBorder="1" applyAlignment="1">
      <alignment horizontal="right"/>
      <protection/>
    </xf>
    <xf numFmtId="193" fontId="0" fillId="0" borderId="15" xfId="64" applyNumberFormat="1" applyFont="1" applyFill="1" applyBorder="1" applyAlignment="1">
      <alignment horizontal="right"/>
      <protection/>
    </xf>
    <xf numFmtId="10" fontId="0" fillId="0" borderId="15" xfId="64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vertical="center"/>
    </xf>
    <xf numFmtId="201" fontId="0" fillId="0" borderId="14" xfId="0" applyNumberFormat="1" applyBorder="1" applyAlignment="1">
      <alignment vertical="center"/>
    </xf>
    <xf numFmtId="201" fontId="0" fillId="0" borderId="76" xfId="0" applyNumberFormat="1" applyBorder="1" applyAlignment="1">
      <alignment vertical="center"/>
    </xf>
    <xf numFmtId="0" fontId="0" fillId="0" borderId="33" xfId="64" applyFont="1" applyFill="1" applyBorder="1" applyAlignment="1">
      <alignment horizontal="center"/>
      <protection/>
    </xf>
    <xf numFmtId="0" fontId="0" fillId="0" borderId="7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191" fontId="0" fillId="0" borderId="75" xfId="63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vertical="center" shrinkToFit="1"/>
    </xf>
    <xf numFmtId="193" fontId="0" fillId="0" borderId="0" xfId="42" applyNumberFormat="1" applyFont="1" applyFill="1" applyBorder="1" applyAlignment="1">
      <alignment horizontal="right"/>
    </xf>
    <xf numFmtId="193" fontId="0" fillId="0" borderId="0" xfId="42" applyNumberFormat="1" applyFont="1" applyFill="1" applyBorder="1" applyAlignment="1">
      <alignment vertical="center"/>
    </xf>
    <xf numFmtId="193" fontId="0" fillId="0" borderId="0" xfId="42" applyNumberFormat="1" applyFont="1" applyFill="1" applyBorder="1" applyAlignment="1">
      <alignment/>
    </xf>
    <xf numFmtId="193" fontId="10" fillId="0" borderId="0" xfId="42" applyNumberFormat="1" applyFont="1" applyFill="1" applyBorder="1" applyAlignment="1">
      <alignment/>
    </xf>
    <xf numFmtId="193" fontId="0" fillId="0" borderId="0" xfId="42" applyNumberFormat="1" applyFont="1" applyFill="1" applyAlignment="1">
      <alignment horizontal="right"/>
    </xf>
    <xf numFmtId="193" fontId="0" fillId="0" borderId="0" xfId="42" applyNumberFormat="1" applyFont="1" applyFill="1" applyAlignment="1">
      <alignment horizontal="center" vertical="center"/>
    </xf>
    <xf numFmtId="193" fontId="0" fillId="0" borderId="0" xfId="42" applyNumberFormat="1" applyFont="1" applyFill="1" applyAlignment="1">
      <alignment/>
    </xf>
    <xf numFmtId="193" fontId="0" fillId="0" borderId="0" xfId="42" applyNumberFormat="1" applyFont="1" applyFill="1" applyBorder="1" applyAlignment="1">
      <alignment horizontal="distributed" vertical="center"/>
    </xf>
    <xf numFmtId="3" fontId="6" fillId="0" borderId="0" xfId="63" applyNumberFormat="1" applyFont="1" applyFill="1" applyBorder="1" applyAlignment="1">
      <alignment horizontal="center" vertical="center"/>
      <protection/>
    </xf>
    <xf numFmtId="3" fontId="0" fillId="0" borderId="73" xfId="63" applyNumberFormat="1" applyFont="1" applyFill="1" applyBorder="1" applyAlignment="1">
      <alignment horizontal="center" vertical="center"/>
      <protection/>
    </xf>
    <xf numFmtId="3" fontId="0" fillId="0" borderId="11" xfId="63" applyNumberFormat="1" applyFont="1" applyFill="1" applyBorder="1" applyAlignment="1">
      <alignment horizontal="center" vertical="center"/>
      <protection/>
    </xf>
    <xf numFmtId="191" fontId="6" fillId="0" borderId="59" xfId="63" applyNumberFormat="1" applyFont="1" applyFill="1" applyBorder="1" applyAlignment="1">
      <alignment horizontal="center" vertical="center"/>
      <protection/>
    </xf>
    <xf numFmtId="3" fontId="6" fillId="0" borderId="0" xfId="63" applyNumberFormat="1" applyFont="1" applyFill="1" applyBorder="1" applyAlignment="1">
      <alignment horizontal="center" vertical="center"/>
      <protection/>
    </xf>
    <xf numFmtId="191" fontId="6" fillId="0" borderId="22" xfId="63" applyNumberFormat="1" applyFont="1" applyFill="1" applyBorder="1" applyAlignment="1">
      <alignment horizontal="center" vertical="center"/>
      <protection/>
    </xf>
    <xf numFmtId="3" fontId="6" fillId="0" borderId="61" xfId="63" applyNumberFormat="1" applyFont="1" applyFill="1" applyBorder="1" applyAlignment="1">
      <alignment horizontal="center" vertical="center"/>
      <protection/>
    </xf>
    <xf numFmtId="3" fontId="6" fillId="0" borderId="84" xfId="63" applyNumberFormat="1" applyFont="1" applyFill="1" applyBorder="1" applyAlignment="1">
      <alignment horizontal="center" vertical="center"/>
      <protection/>
    </xf>
    <xf numFmtId="3" fontId="6" fillId="0" borderId="85" xfId="63" applyNumberFormat="1" applyFont="1" applyFill="1" applyBorder="1" applyAlignment="1">
      <alignment horizontal="center" vertical="center"/>
      <protection/>
    </xf>
    <xf numFmtId="3" fontId="6" fillId="0" borderId="86" xfId="63" applyNumberFormat="1" applyFont="1" applyFill="1" applyBorder="1" applyAlignment="1">
      <alignment horizontal="center" vertical="center"/>
      <protection/>
    </xf>
    <xf numFmtId="3" fontId="6" fillId="0" borderId="87" xfId="63" applyNumberFormat="1" applyFont="1" applyFill="1" applyBorder="1" applyAlignment="1">
      <alignment horizontal="center" vertical="center"/>
      <protection/>
    </xf>
    <xf numFmtId="3" fontId="6" fillId="0" borderId="18" xfId="63" applyNumberFormat="1" applyFont="1" applyFill="1" applyBorder="1" applyAlignment="1">
      <alignment horizontal="center" vertical="center"/>
      <protection/>
    </xf>
    <xf numFmtId="191" fontId="6" fillId="0" borderId="0" xfId="63" applyNumberFormat="1" applyFont="1" applyFill="1" applyBorder="1" applyAlignment="1">
      <alignment horizontal="center" vertical="center"/>
      <protection/>
    </xf>
    <xf numFmtId="3" fontId="6" fillId="0" borderId="59" xfId="63" applyNumberFormat="1" applyFont="1" applyFill="1" applyBorder="1" applyAlignment="1">
      <alignment horizontal="center" vertical="center"/>
      <protection/>
    </xf>
    <xf numFmtId="3" fontId="6" fillId="0" borderId="47" xfId="63" applyNumberFormat="1" applyFont="1" applyFill="1" applyBorder="1" applyAlignment="1">
      <alignment horizontal="center" vertical="center"/>
      <protection/>
    </xf>
    <xf numFmtId="3" fontId="6" fillId="0" borderId="88" xfId="63" applyNumberFormat="1" applyFont="1" applyFill="1" applyBorder="1" applyAlignment="1">
      <alignment horizontal="center" vertical="center"/>
      <protection/>
    </xf>
    <xf numFmtId="3" fontId="6" fillId="0" borderId="19" xfId="63" applyNumberFormat="1" applyFont="1" applyFill="1" applyBorder="1" applyAlignment="1">
      <alignment horizontal="center" vertical="center"/>
      <protection/>
    </xf>
    <xf numFmtId="3" fontId="6" fillId="0" borderId="55" xfId="63" applyNumberFormat="1" applyFont="1" applyFill="1" applyBorder="1" applyAlignment="1">
      <alignment horizontal="center" vertical="center"/>
      <protection/>
    </xf>
    <xf numFmtId="3" fontId="6" fillId="0" borderId="57" xfId="63" applyNumberFormat="1" applyFont="1" applyFill="1" applyBorder="1" applyAlignment="1">
      <alignment horizontal="center" vertical="center"/>
      <protection/>
    </xf>
    <xf numFmtId="3" fontId="6" fillId="0" borderId="49" xfId="63" applyNumberFormat="1" applyFont="1" applyFill="1" applyBorder="1" applyAlignment="1">
      <alignment horizontal="center" vertical="center"/>
      <protection/>
    </xf>
    <xf numFmtId="3" fontId="6" fillId="0" borderId="60" xfId="63" applyNumberFormat="1" applyFont="1" applyFill="1" applyBorder="1" applyAlignment="1">
      <alignment horizontal="center" vertical="center"/>
      <protection/>
    </xf>
    <xf numFmtId="3" fontId="0" fillId="0" borderId="32" xfId="63" applyNumberFormat="1" applyFont="1" applyFill="1" applyBorder="1" applyAlignment="1">
      <alignment horizontal="center" vertical="center"/>
      <protection/>
    </xf>
    <xf numFmtId="3" fontId="0" fillId="0" borderId="61" xfId="63" applyNumberFormat="1" applyFont="1" applyFill="1" applyBorder="1" applyAlignment="1">
      <alignment horizontal="center" vertical="center"/>
      <protection/>
    </xf>
    <xf numFmtId="3" fontId="0" fillId="0" borderId="34" xfId="63" applyNumberFormat="1" applyFont="1" applyFill="1" applyBorder="1" applyAlignment="1">
      <alignment horizontal="center" vertical="center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3" fontId="0" fillId="0" borderId="33" xfId="63" applyNumberFormat="1" applyFont="1" applyFill="1" applyBorder="1" applyAlignment="1">
      <alignment horizontal="center" vertical="center"/>
      <protection/>
    </xf>
    <xf numFmtId="3" fontId="0" fillId="0" borderId="32" xfId="65" applyNumberFormat="1" applyFont="1" applyBorder="1" applyAlignment="1">
      <alignment horizontal="center" vertical="center"/>
      <protection/>
    </xf>
    <xf numFmtId="3" fontId="0" fillId="0" borderId="33" xfId="65" applyNumberFormat="1" applyFont="1" applyBorder="1" applyAlignment="1">
      <alignment horizontal="center" vertical="center"/>
      <protection/>
    </xf>
    <xf numFmtId="3" fontId="0" fillId="0" borderId="34" xfId="65" applyNumberFormat="1" applyFont="1" applyBorder="1" applyAlignment="1">
      <alignment horizontal="center" vertical="center"/>
      <protection/>
    </xf>
    <xf numFmtId="3" fontId="0" fillId="0" borderId="15" xfId="65" applyNumberFormat="1" applyFont="1" applyBorder="1" applyAlignment="1">
      <alignment horizontal="center" vertical="center"/>
      <protection/>
    </xf>
    <xf numFmtId="3" fontId="0" fillId="0" borderId="61" xfId="65" applyNumberFormat="1" applyFont="1" applyBorder="1" applyAlignment="1">
      <alignment horizontal="center" vertical="center"/>
      <protection/>
    </xf>
    <xf numFmtId="3" fontId="0" fillId="0" borderId="73" xfId="64" applyNumberFormat="1" applyFont="1" applyFill="1" applyBorder="1" applyAlignment="1">
      <alignment horizontal="center"/>
      <protection/>
    </xf>
    <xf numFmtId="3" fontId="0" fillId="0" borderId="12" xfId="64" applyNumberFormat="1" applyFont="1" applyFill="1" applyBorder="1" applyAlignment="1">
      <alignment horizontal="center"/>
      <protection/>
    </xf>
    <xf numFmtId="0" fontId="9" fillId="0" borderId="61" xfId="64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left" vertical="top" wrapText="1"/>
      <protection/>
    </xf>
    <xf numFmtId="3" fontId="0" fillId="0" borderId="0" xfId="64" applyNumberFormat="1" applyFont="1" applyFill="1" applyBorder="1" applyAlignment="1">
      <alignment horizontal="right"/>
      <protection/>
    </xf>
    <xf numFmtId="3" fontId="13" fillId="0" borderId="73" xfId="64" applyNumberFormat="1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right"/>
      <protection/>
    </xf>
    <xf numFmtId="0" fontId="0" fillId="0" borderId="75" xfId="64" applyFont="1" applyFill="1" applyBorder="1" applyAlignment="1">
      <alignment horizontal="center"/>
      <protection/>
    </xf>
    <xf numFmtId="0" fontId="0" fillId="0" borderId="74" xfId="64" applyFont="1" applyFill="1" applyBorder="1" applyAlignment="1">
      <alignment horizontal="center"/>
      <protection/>
    </xf>
    <xf numFmtId="3" fontId="0" fillId="0" borderId="0" xfId="63" applyNumberFormat="1" applyFont="1" applyFill="1" applyBorder="1" applyAlignment="1">
      <alignment horizontal="right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0" fillId="0" borderId="77" xfId="63" applyNumberFormat="1" applyFont="1" applyFill="1" applyBorder="1" applyAlignment="1">
      <alignment horizontal="right" vertical="center"/>
      <protection/>
    </xf>
    <xf numFmtId="3" fontId="0" fillId="0" borderId="61" xfId="63" applyNumberFormat="1" applyFont="1" applyFill="1" applyBorder="1" applyAlignment="1">
      <alignment horizontal="right" vertical="center"/>
      <protection/>
    </xf>
    <xf numFmtId="3" fontId="0" fillId="0" borderId="33" xfId="63" applyNumberFormat="1" applyFont="1" applyFill="1" applyBorder="1" applyAlignment="1">
      <alignment vertical="center"/>
      <protection/>
    </xf>
    <xf numFmtId="3" fontId="6" fillId="0" borderId="89" xfId="62" applyNumberFormat="1" applyFont="1" applyBorder="1" applyAlignment="1">
      <alignment horizontal="right" vertical="center"/>
      <protection/>
    </xf>
    <xf numFmtId="3" fontId="6" fillId="0" borderId="90" xfId="62" applyNumberFormat="1" applyFont="1" applyBorder="1" applyAlignment="1">
      <alignment horizontal="right" vertical="center"/>
      <protection/>
    </xf>
    <xf numFmtId="3" fontId="6" fillId="0" borderId="90" xfId="62" applyNumberFormat="1" applyFont="1" applyFill="1" applyBorder="1" applyAlignment="1">
      <alignment horizontal="right" vertical="center"/>
      <protection/>
    </xf>
    <xf numFmtId="3" fontId="6" fillId="0" borderId="91" xfId="62" applyNumberFormat="1" applyFont="1" applyBorder="1" applyAlignment="1">
      <alignment horizontal="right" vertical="center"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191" fontId="6" fillId="0" borderId="0" xfId="63" applyNumberFormat="1" applyFont="1" applyFill="1" applyBorder="1" applyAlignment="1">
      <alignment horizontal="right" vertical="center"/>
      <protection/>
    </xf>
    <xf numFmtId="3" fontId="6" fillId="0" borderId="32" xfId="63" applyNumberFormat="1" applyFont="1" applyFill="1" applyBorder="1" applyAlignment="1">
      <alignment horizontal="right" vertical="center"/>
      <protection/>
    </xf>
    <xf numFmtId="3" fontId="6" fillId="0" borderId="61" xfId="63" applyNumberFormat="1" applyFont="1" applyFill="1" applyBorder="1" applyAlignment="1">
      <alignment vertical="center"/>
      <protection/>
    </xf>
    <xf numFmtId="3" fontId="6" fillId="0" borderId="92" xfId="63" applyNumberFormat="1" applyFont="1" applyFill="1" applyBorder="1" applyAlignment="1">
      <alignment vertical="center"/>
      <protection/>
    </xf>
    <xf numFmtId="3" fontId="6" fillId="0" borderId="90" xfId="63" applyNumberFormat="1" applyFont="1" applyFill="1" applyBorder="1" applyAlignment="1">
      <alignment vertical="center"/>
      <protection/>
    </xf>
    <xf numFmtId="3" fontId="6" fillId="0" borderId="93" xfId="63" applyNumberFormat="1" applyFont="1" applyFill="1" applyBorder="1" applyAlignment="1">
      <alignment vertical="center"/>
      <protection/>
    </xf>
    <xf numFmtId="3" fontId="6" fillId="0" borderId="91" xfId="63" applyNumberFormat="1" applyFont="1" applyFill="1" applyBorder="1" applyAlignment="1">
      <alignment horizontal="right" vertical="center"/>
      <protection/>
    </xf>
    <xf numFmtId="3" fontId="6" fillId="0" borderId="94" xfId="63" applyNumberFormat="1" applyFont="1" applyFill="1" applyBorder="1" applyAlignment="1">
      <alignment vertical="center"/>
      <protection/>
    </xf>
    <xf numFmtId="38" fontId="6" fillId="0" borderId="92" xfId="49" applyFont="1" applyFill="1" applyBorder="1" applyAlignment="1">
      <alignment vertical="center"/>
    </xf>
    <xf numFmtId="38" fontId="6" fillId="0" borderId="90" xfId="49" applyFont="1" applyFill="1" applyBorder="1" applyAlignment="1">
      <alignment vertical="center"/>
    </xf>
    <xf numFmtId="38" fontId="6" fillId="0" borderId="61" xfId="49" applyFont="1" applyFill="1" applyBorder="1" applyAlignment="1">
      <alignment vertical="center"/>
    </xf>
    <xf numFmtId="38" fontId="6" fillId="0" borderId="95" xfId="49" applyFont="1" applyFill="1" applyBorder="1" applyAlignment="1">
      <alignment vertical="center"/>
    </xf>
    <xf numFmtId="38" fontId="6" fillId="0" borderId="91" xfId="49" applyFont="1" applyFill="1" applyBorder="1" applyAlignment="1">
      <alignment vertical="center"/>
    </xf>
    <xf numFmtId="0" fontId="0" fillId="0" borderId="12" xfId="64" applyFont="1" applyFill="1" applyBorder="1" applyAlignment="1">
      <alignment horizontal="center"/>
      <protection/>
    </xf>
    <xf numFmtId="193" fontId="0" fillId="0" borderId="61" xfId="64" applyNumberFormat="1" applyFont="1" applyFill="1" applyBorder="1">
      <alignment/>
      <protection/>
    </xf>
    <xf numFmtId="193" fontId="0" fillId="0" borderId="34" xfId="64" applyNumberFormat="1" applyFont="1" applyFill="1" applyBorder="1">
      <alignment/>
      <protection/>
    </xf>
    <xf numFmtId="3" fontId="0" fillId="0" borderId="0" xfId="64" applyNumberFormat="1" applyFont="1" applyFill="1" applyBorder="1" applyAlignment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9" fontId="0" fillId="0" borderId="0" xfId="42" applyFont="1" applyFill="1" applyBorder="1" applyAlignment="1">
      <alignment vertical="center"/>
    </xf>
    <xf numFmtId="0" fontId="46" fillId="7" borderId="0" xfId="0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 ＭＯ収 ~1" xfId="61"/>
    <cellStyle name="標準_データベースH22-23-24" xfId="62"/>
    <cellStyle name="標準_学校種別" xfId="63"/>
    <cellStyle name="標準_県別状況" xfId="64"/>
    <cellStyle name="標準_地域別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29540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3049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723900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42900"/>
          <a:ext cx="7239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333375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7334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O64"/>
  <sheetViews>
    <sheetView tabSelected="1" view="pageBreakPreview" zoomScale="75" zoomScaleNormal="75" zoomScaleSheetLayoutView="75" zoomScalePageLayoutView="0"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54" sqref="E54"/>
    </sheetView>
  </sheetViews>
  <sheetFormatPr defaultColWidth="6.125" defaultRowHeight="13.5"/>
  <cols>
    <col min="1" max="1" width="12.25390625" style="15" customWidth="1"/>
    <col min="2" max="2" width="6.875" style="15" customWidth="1"/>
    <col min="3" max="3" width="9.75390625" style="15" customWidth="1"/>
    <col min="4" max="15" width="9.50390625" style="15" customWidth="1"/>
    <col min="16" max="16" width="9.25390625" style="15" customWidth="1"/>
    <col min="17" max="16384" width="6.125" style="15" customWidth="1"/>
  </cols>
  <sheetData>
    <row r="1" spans="1:15" s="4" customFormat="1" ht="23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9" customFormat="1" ht="21" customHeight="1" thickBot="1">
      <c r="A2" s="5" t="s">
        <v>1</v>
      </c>
      <c r="B2" s="288" t="s">
        <v>2</v>
      </c>
      <c r="C2" s="289"/>
      <c r="D2" s="7" t="s">
        <v>3</v>
      </c>
      <c r="E2" s="8" t="s">
        <v>4</v>
      </c>
      <c r="F2" s="7" t="s">
        <v>5</v>
      </c>
      <c r="G2" s="8" t="s">
        <v>6</v>
      </c>
      <c r="H2" s="7" t="s">
        <v>7</v>
      </c>
      <c r="I2" s="8" t="s">
        <v>8</v>
      </c>
      <c r="J2" s="7" t="s">
        <v>9</v>
      </c>
      <c r="K2" s="8" t="s">
        <v>10</v>
      </c>
      <c r="L2" s="7" t="s">
        <v>11</v>
      </c>
      <c r="M2" s="8" t="s">
        <v>12</v>
      </c>
      <c r="N2" s="8" t="s">
        <v>13</v>
      </c>
      <c r="O2" s="6" t="s">
        <v>14</v>
      </c>
    </row>
    <row r="3" spans="1:15" ht="14.25" customHeight="1">
      <c r="A3" s="10" t="s">
        <v>15</v>
      </c>
      <c r="B3" s="11" t="s">
        <v>16</v>
      </c>
      <c r="C3" s="12">
        <f aca="true" t="shared" si="0" ref="C3:C34">SUM(D3:O3)</f>
        <v>127</v>
      </c>
      <c r="D3" s="13">
        <v>1</v>
      </c>
      <c r="E3" s="14">
        <v>7</v>
      </c>
      <c r="F3" s="13">
        <v>18</v>
      </c>
      <c r="G3" s="14">
        <v>9</v>
      </c>
      <c r="H3" s="13">
        <v>14</v>
      </c>
      <c r="I3" s="14">
        <v>16</v>
      </c>
      <c r="J3" s="13">
        <v>15</v>
      </c>
      <c r="K3" s="14">
        <v>6</v>
      </c>
      <c r="L3" s="13">
        <v>12</v>
      </c>
      <c r="M3" s="14">
        <v>10</v>
      </c>
      <c r="N3" s="14">
        <v>10</v>
      </c>
      <c r="O3" s="12">
        <v>9</v>
      </c>
    </row>
    <row r="4" spans="1:15" ht="14.25" customHeight="1">
      <c r="A4" s="10"/>
      <c r="B4" s="11" t="s">
        <v>17</v>
      </c>
      <c r="C4" s="12">
        <f t="shared" si="0"/>
        <v>19988</v>
      </c>
      <c r="D4" s="13">
        <v>70</v>
      </c>
      <c r="E4" s="14">
        <v>520</v>
      </c>
      <c r="F4" s="13">
        <v>1828</v>
      </c>
      <c r="G4" s="14">
        <v>726</v>
      </c>
      <c r="H4" s="13">
        <v>1760</v>
      </c>
      <c r="I4" s="14">
        <v>2031</v>
      </c>
      <c r="J4" s="13">
        <v>3316</v>
      </c>
      <c r="K4" s="14">
        <v>770</v>
      </c>
      <c r="L4" s="13">
        <v>2089</v>
      </c>
      <c r="M4" s="14">
        <v>1260</v>
      </c>
      <c r="N4" s="14">
        <v>2895</v>
      </c>
      <c r="O4" s="12">
        <v>2723</v>
      </c>
    </row>
    <row r="5" spans="1:15" ht="14.25" customHeight="1">
      <c r="A5" s="16" t="s">
        <v>18</v>
      </c>
      <c r="B5" s="17" t="s">
        <v>16</v>
      </c>
      <c r="C5" s="18">
        <f t="shared" si="0"/>
        <v>234</v>
      </c>
      <c r="D5" s="19">
        <v>3</v>
      </c>
      <c r="E5" s="20">
        <v>6</v>
      </c>
      <c r="F5" s="19">
        <v>26</v>
      </c>
      <c r="G5" s="20">
        <v>15</v>
      </c>
      <c r="H5" s="19">
        <v>14</v>
      </c>
      <c r="I5" s="20">
        <v>31</v>
      </c>
      <c r="J5" s="19">
        <v>33</v>
      </c>
      <c r="K5" s="20">
        <v>23</v>
      </c>
      <c r="L5" s="19">
        <v>9</v>
      </c>
      <c r="M5" s="20">
        <v>31</v>
      </c>
      <c r="N5" s="20">
        <v>27</v>
      </c>
      <c r="O5" s="18">
        <v>16</v>
      </c>
    </row>
    <row r="6" spans="1:15" ht="14.25" customHeight="1">
      <c r="A6" s="21"/>
      <c r="B6" s="22" t="s">
        <v>17</v>
      </c>
      <c r="C6" s="23">
        <f t="shared" si="0"/>
        <v>34029</v>
      </c>
      <c r="D6" s="24">
        <v>92</v>
      </c>
      <c r="E6" s="25">
        <v>241</v>
      </c>
      <c r="F6" s="24">
        <v>2538</v>
      </c>
      <c r="G6" s="25">
        <v>1525</v>
      </c>
      <c r="H6" s="24">
        <v>1470</v>
      </c>
      <c r="I6" s="25">
        <v>4033</v>
      </c>
      <c r="J6" s="24">
        <v>4094</v>
      </c>
      <c r="K6" s="25">
        <v>4209</v>
      </c>
      <c r="L6" s="24">
        <v>569</v>
      </c>
      <c r="M6" s="25">
        <v>3589</v>
      </c>
      <c r="N6" s="25">
        <v>4500</v>
      </c>
      <c r="O6" s="23">
        <v>7169</v>
      </c>
    </row>
    <row r="7" spans="1:15" ht="14.25" customHeight="1">
      <c r="A7" s="10" t="s">
        <v>19</v>
      </c>
      <c r="B7" s="11" t="s">
        <v>16</v>
      </c>
      <c r="C7" s="12">
        <f t="shared" si="0"/>
        <v>291</v>
      </c>
      <c r="D7" s="13">
        <v>7</v>
      </c>
      <c r="E7" s="14">
        <v>8</v>
      </c>
      <c r="F7" s="13">
        <v>31</v>
      </c>
      <c r="G7" s="14">
        <v>15</v>
      </c>
      <c r="H7" s="13">
        <v>22</v>
      </c>
      <c r="I7" s="14">
        <v>33</v>
      </c>
      <c r="J7" s="13">
        <v>49</v>
      </c>
      <c r="K7" s="14">
        <v>33</v>
      </c>
      <c r="L7" s="13">
        <v>22</v>
      </c>
      <c r="M7" s="14">
        <v>40</v>
      </c>
      <c r="N7" s="14">
        <v>19</v>
      </c>
      <c r="O7" s="12">
        <v>12</v>
      </c>
    </row>
    <row r="8" spans="1:15" ht="14.25" customHeight="1">
      <c r="A8" s="10"/>
      <c r="B8" s="11" t="s">
        <v>17</v>
      </c>
      <c r="C8" s="12">
        <f t="shared" si="0"/>
        <v>47395</v>
      </c>
      <c r="D8" s="13">
        <v>690</v>
      </c>
      <c r="E8" s="14">
        <v>1067</v>
      </c>
      <c r="F8" s="13">
        <v>4368</v>
      </c>
      <c r="G8" s="14">
        <v>1890</v>
      </c>
      <c r="H8" s="13">
        <v>3894</v>
      </c>
      <c r="I8" s="14">
        <v>5758</v>
      </c>
      <c r="J8" s="13">
        <v>7205</v>
      </c>
      <c r="K8" s="14">
        <v>6876</v>
      </c>
      <c r="L8" s="13">
        <v>1261</v>
      </c>
      <c r="M8" s="14">
        <v>6067</v>
      </c>
      <c r="N8" s="14">
        <v>5376</v>
      </c>
      <c r="O8" s="12">
        <v>2943</v>
      </c>
    </row>
    <row r="9" spans="1:15" ht="14.25" customHeight="1">
      <c r="A9" s="16" t="s">
        <v>20</v>
      </c>
      <c r="B9" s="17" t="s">
        <v>16</v>
      </c>
      <c r="C9" s="18">
        <f t="shared" si="0"/>
        <v>474</v>
      </c>
      <c r="D9" s="19">
        <v>9</v>
      </c>
      <c r="E9" s="20">
        <v>18</v>
      </c>
      <c r="F9" s="19">
        <v>53</v>
      </c>
      <c r="G9" s="20">
        <v>18</v>
      </c>
      <c r="H9" s="19">
        <v>44</v>
      </c>
      <c r="I9" s="20">
        <v>41</v>
      </c>
      <c r="J9" s="19">
        <v>48</v>
      </c>
      <c r="K9" s="20">
        <v>44</v>
      </c>
      <c r="L9" s="19">
        <v>31</v>
      </c>
      <c r="M9" s="20">
        <v>73</v>
      </c>
      <c r="N9" s="20">
        <v>61</v>
      </c>
      <c r="O9" s="18">
        <v>34</v>
      </c>
    </row>
    <row r="10" spans="1:15" ht="14.25" customHeight="1">
      <c r="A10" s="21"/>
      <c r="B10" s="22" t="s">
        <v>17</v>
      </c>
      <c r="C10" s="23">
        <f t="shared" si="0"/>
        <v>75456</v>
      </c>
      <c r="D10" s="24">
        <v>1819</v>
      </c>
      <c r="E10" s="25">
        <v>1672</v>
      </c>
      <c r="F10" s="24">
        <v>7191</v>
      </c>
      <c r="G10" s="25">
        <v>3131</v>
      </c>
      <c r="H10" s="24">
        <v>6646</v>
      </c>
      <c r="I10" s="25">
        <v>6013</v>
      </c>
      <c r="J10" s="24">
        <v>5866</v>
      </c>
      <c r="K10" s="25">
        <v>5842</v>
      </c>
      <c r="L10" s="24">
        <v>2329</v>
      </c>
      <c r="M10" s="25">
        <v>13244</v>
      </c>
      <c r="N10" s="25">
        <v>13445</v>
      </c>
      <c r="O10" s="23">
        <v>8258</v>
      </c>
    </row>
    <row r="11" spans="1:15" ht="14.25" customHeight="1">
      <c r="A11" s="10" t="s">
        <v>21</v>
      </c>
      <c r="B11" s="11" t="s">
        <v>16</v>
      </c>
      <c r="C11" s="12">
        <f t="shared" si="0"/>
        <v>503</v>
      </c>
      <c r="D11" s="13">
        <v>18</v>
      </c>
      <c r="E11" s="14">
        <v>24</v>
      </c>
      <c r="F11" s="13">
        <v>55</v>
      </c>
      <c r="G11" s="14">
        <v>20</v>
      </c>
      <c r="H11" s="13">
        <v>37</v>
      </c>
      <c r="I11" s="14">
        <v>40</v>
      </c>
      <c r="J11" s="13">
        <v>39</v>
      </c>
      <c r="K11" s="14">
        <v>23</v>
      </c>
      <c r="L11" s="13">
        <v>24</v>
      </c>
      <c r="M11" s="14">
        <v>78</v>
      </c>
      <c r="N11" s="14">
        <v>81</v>
      </c>
      <c r="O11" s="12">
        <v>64</v>
      </c>
    </row>
    <row r="12" spans="1:15" ht="14.25" customHeight="1">
      <c r="A12" s="10"/>
      <c r="B12" s="11" t="s">
        <v>17</v>
      </c>
      <c r="C12" s="12">
        <f t="shared" si="0"/>
        <v>85293</v>
      </c>
      <c r="D12" s="13">
        <v>3378</v>
      </c>
      <c r="E12" s="14">
        <v>2979</v>
      </c>
      <c r="F12" s="13">
        <v>8325</v>
      </c>
      <c r="G12" s="14">
        <v>2819</v>
      </c>
      <c r="H12" s="13">
        <v>4344</v>
      </c>
      <c r="I12" s="14">
        <v>6322</v>
      </c>
      <c r="J12" s="13">
        <v>4265</v>
      </c>
      <c r="K12" s="14">
        <v>2856</v>
      </c>
      <c r="L12" s="13">
        <v>1486</v>
      </c>
      <c r="M12" s="14">
        <v>14684</v>
      </c>
      <c r="N12" s="14">
        <v>18866</v>
      </c>
      <c r="O12" s="12">
        <v>14969</v>
      </c>
    </row>
    <row r="13" spans="1:15" ht="14.25" customHeight="1">
      <c r="A13" s="16" t="s">
        <v>22</v>
      </c>
      <c r="B13" s="17" t="s">
        <v>16</v>
      </c>
      <c r="C13" s="18">
        <f t="shared" si="0"/>
        <v>535</v>
      </c>
      <c r="D13" s="19">
        <v>11</v>
      </c>
      <c r="E13" s="20">
        <v>21</v>
      </c>
      <c r="F13" s="19">
        <v>51</v>
      </c>
      <c r="G13" s="20">
        <v>21</v>
      </c>
      <c r="H13" s="19">
        <v>40</v>
      </c>
      <c r="I13" s="20">
        <v>55</v>
      </c>
      <c r="J13" s="19">
        <v>35</v>
      </c>
      <c r="K13" s="20">
        <v>38</v>
      </c>
      <c r="L13" s="19">
        <v>40</v>
      </c>
      <c r="M13" s="20">
        <v>76</v>
      </c>
      <c r="N13" s="20">
        <v>89</v>
      </c>
      <c r="O13" s="18">
        <v>58</v>
      </c>
    </row>
    <row r="14" spans="1:15" ht="14.25" customHeight="1">
      <c r="A14" s="21"/>
      <c r="B14" s="22" t="s">
        <v>17</v>
      </c>
      <c r="C14" s="23">
        <f t="shared" si="0"/>
        <v>98367</v>
      </c>
      <c r="D14" s="24">
        <v>3567</v>
      </c>
      <c r="E14" s="25">
        <v>3915</v>
      </c>
      <c r="F14" s="24">
        <v>9166</v>
      </c>
      <c r="G14" s="25">
        <v>2070</v>
      </c>
      <c r="H14" s="24">
        <v>7131</v>
      </c>
      <c r="I14" s="25">
        <v>8336</v>
      </c>
      <c r="J14" s="24">
        <v>4740</v>
      </c>
      <c r="K14" s="25">
        <v>5937</v>
      </c>
      <c r="L14" s="24">
        <v>3285</v>
      </c>
      <c r="M14" s="25">
        <v>15732</v>
      </c>
      <c r="N14" s="25">
        <v>20148</v>
      </c>
      <c r="O14" s="23">
        <v>14340</v>
      </c>
    </row>
    <row r="15" spans="1:15" ht="14.25" customHeight="1">
      <c r="A15" s="10" t="s">
        <v>23</v>
      </c>
      <c r="B15" s="11" t="s">
        <v>16</v>
      </c>
      <c r="C15" s="12">
        <f t="shared" si="0"/>
        <v>606</v>
      </c>
      <c r="D15" s="13">
        <v>17</v>
      </c>
      <c r="E15" s="14">
        <v>28</v>
      </c>
      <c r="F15" s="13">
        <v>61</v>
      </c>
      <c r="G15" s="14">
        <v>25</v>
      </c>
      <c r="H15" s="13">
        <v>41</v>
      </c>
      <c r="I15" s="14">
        <v>43</v>
      </c>
      <c r="J15" s="13">
        <v>45</v>
      </c>
      <c r="K15" s="14">
        <v>53</v>
      </c>
      <c r="L15" s="13">
        <v>25</v>
      </c>
      <c r="M15" s="14">
        <v>90</v>
      </c>
      <c r="N15" s="14">
        <v>96</v>
      </c>
      <c r="O15" s="12">
        <v>82</v>
      </c>
    </row>
    <row r="16" spans="1:15" ht="14.25" customHeight="1">
      <c r="A16" s="10"/>
      <c r="B16" s="11" t="s">
        <v>17</v>
      </c>
      <c r="C16" s="12">
        <f t="shared" si="0"/>
        <v>104976</v>
      </c>
      <c r="D16" s="13">
        <v>4136</v>
      </c>
      <c r="E16" s="14">
        <v>4890</v>
      </c>
      <c r="F16" s="13">
        <v>9381</v>
      </c>
      <c r="G16" s="14">
        <v>3411</v>
      </c>
      <c r="H16" s="13">
        <v>6471</v>
      </c>
      <c r="I16" s="14">
        <v>5866</v>
      </c>
      <c r="J16" s="13">
        <v>6411</v>
      </c>
      <c r="K16" s="14">
        <v>7276</v>
      </c>
      <c r="L16" s="13">
        <v>1806</v>
      </c>
      <c r="M16" s="14">
        <v>17245</v>
      </c>
      <c r="N16" s="14">
        <v>21236</v>
      </c>
      <c r="O16" s="12">
        <v>16847</v>
      </c>
    </row>
    <row r="17" spans="1:15" ht="14.25" customHeight="1">
      <c r="A17" s="16" t="s">
        <v>24</v>
      </c>
      <c r="B17" s="17" t="s">
        <v>16</v>
      </c>
      <c r="C17" s="18">
        <f t="shared" si="0"/>
        <v>650</v>
      </c>
      <c r="D17" s="19">
        <v>26</v>
      </c>
      <c r="E17" s="20">
        <v>31</v>
      </c>
      <c r="F17" s="19">
        <v>58</v>
      </c>
      <c r="G17" s="20">
        <v>29</v>
      </c>
      <c r="H17" s="19">
        <v>69</v>
      </c>
      <c r="I17" s="20">
        <v>47</v>
      </c>
      <c r="J17" s="19">
        <v>36</v>
      </c>
      <c r="K17" s="20">
        <v>25</v>
      </c>
      <c r="L17" s="19">
        <v>25</v>
      </c>
      <c r="M17" s="20">
        <v>104</v>
      </c>
      <c r="N17" s="20">
        <v>117</v>
      </c>
      <c r="O17" s="18">
        <v>83</v>
      </c>
    </row>
    <row r="18" spans="1:15" ht="14.25" customHeight="1">
      <c r="A18" s="21"/>
      <c r="B18" s="22" t="s">
        <v>17</v>
      </c>
      <c r="C18" s="23">
        <f t="shared" si="0"/>
        <v>110279</v>
      </c>
      <c r="D18" s="24">
        <v>5749</v>
      </c>
      <c r="E18" s="25">
        <v>6503</v>
      </c>
      <c r="F18" s="24">
        <v>9477</v>
      </c>
      <c r="G18" s="25">
        <v>3244</v>
      </c>
      <c r="H18" s="24">
        <v>9760</v>
      </c>
      <c r="I18" s="25">
        <v>6325</v>
      </c>
      <c r="J18" s="24">
        <v>4761</v>
      </c>
      <c r="K18" s="25">
        <v>3506</v>
      </c>
      <c r="L18" s="24">
        <v>1768</v>
      </c>
      <c r="M18" s="25">
        <v>17881</v>
      </c>
      <c r="N18" s="25">
        <v>23348</v>
      </c>
      <c r="O18" s="23">
        <v>17957</v>
      </c>
    </row>
    <row r="19" spans="1:15" ht="14.25" customHeight="1">
      <c r="A19" s="10" t="s">
        <v>25</v>
      </c>
      <c r="B19" s="11" t="s">
        <v>16</v>
      </c>
      <c r="C19" s="12">
        <f t="shared" si="0"/>
        <v>787</v>
      </c>
      <c r="D19" s="13">
        <v>30</v>
      </c>
      <c r="E19" s="14">
        <v>25</v>
      </c>
      <c r="F19" s="13">
        <v>70</v>
      </c>
      <c r="G19" s="14">
        <v>35</v>
      </c>
      <c r="H19" s="13">
        <v>35</v>
      </c>
      <c r="I19" s="14">
        <v>52</v>
      </c>
      <c r="J19" s="13">
        <v>54</v>
      </c>
      <c r="K19" s="14">
        <v>43</v>
      </c>
      <c r="L19" s="13">
        <v>48</v>
      </c>
      <c r="M19" s="14">
        <v>160</v>
      </c>
      <c r="N19" s="14">
        <v>144</v>
      </c>
      <c r="O19" s="12">
        <v>91</v>
      </c>
    </row>
    <row r="20" spans="1:15" ht="14.25" customHeight="1">
      <c r="A20" s="10"/>
      <c r="B20" s="11" t="s">
        <v>17</v>
      </c>
      <c r="C20" s="12">
        <f t="shared" si="0"/>
        <v>132801</v>
      </c>
      <c r="D20" s="13">
        <v>5090</v>
      </c>
      <c r="E20" s="14">
        <v>4310</v>
      </c>
      <c r="F20" s="13">
        <v>10843</v>
      </c>
      <c r="G20" s="14">
        <v>4850</v>
      </c>
      <c r="H20" s="13">
        <v>3657</v>
      </c>
      <c r="I20" s="14">
        <v>7085</v>
      </c>
      <c r="J20" s="13">
        <v>7621</v>
      </c>
      <c r="K20" s="14">
        <v>6057</v>
      </c>
      <c r="L20" s="13">
        <v>3851</v>
      </c>
      <c r="M20" s="14">
        <v>27952</v>
      </c>
      <c r="N20" s="14">
        <v>32226</v>
      </c>
      <c r="O20" s="12">
        <v>19259</v>
      </c>
    </row>
    <row r="21" spans="1:15" ht="14.25" customHeight="1">
      <c r="A21" s="16" t="s">
        <v>26</v>
      </c>
      <c r="B21" s="17" t="s">
        <v>16</v>
      </c>
      <c r="C21" s="18">
        <f t="shared" si="0"/>
        <v>878</v>
      </c>
      <c r="D21" s="19">
        <v>29</v>
      </c>
      <c r="E21" s="20">
        <v>45</v>
      </c>
      <c r="F21" s="19">
        <v>84</v>
      </c>
      <c r="G21" s="20">
        <v>51</v>
      </c>
      <c r="H21" s="19">
        <v>67</v>
      </c>
      <c r="I21" s="20">
        <v>49</v>
      </c>
      <c r="J21" s="19">
        <v>52</v>
      </c>
      <c r="K21" s="20">
        <v>53</v>
      </c>
      <c r="L21" s="19">
        <v>39</v>
      </c>
      <c r="M21" s="20">
        <v>158</v>
      </c>
      <c r="N21" s="20">
        <v>156</v>
      </c>
      <c r="O21" s="18">
        <v>95</v>
      </c>
    </row>
    <row r="22" spans="1:15" ht="14.25" customHeight="1">
      <c r="A22" s="21"/>
      <c r="B22" s="22" t="s">
        <v>17</v>
      </c>
      <c r="C22" s="23">
        <f t="shared" si="0"/>
        <v>144102</v>
      </c>
      <c r="D22" s="24">
        <v>5898</v>
      </c>
      <c r="E22" s="25">
        <v>9102</v>
      </c>
      <c r="F22" s="24">
        <v>15372</v>
      </c>
      <c r="G22" s="25">
        <v>6007</v>
      </c>
      <c r="H22" s="24">
        <v>8971</v>
      </c>
      <c r="I22" s="25">
        <v>7413</v>
      </c>
      <c r="J22" s="24">
        <v>5832</v>
      </c>
      <c r="K22" s="25">
        <v>5453</v>
      </c>
      <c r="L22" s="24">
        <v>2294</v>
      </c>
      <c r="M22" s="25">
        <v>26988</v>
      </c>
      <c r="N22" s="25">
        <v>32276</v>
      </c>
      <c r="O22" s="23">
        <v>18496</v>
      </c>
    </row>
    <row r="23" spans="1:15" ht="14.25" customHeight="1">
      <c r="A23" s="10" t="s">
        <v>27</v>
      </c>
      <c r="B23" s="11" t="s">
        <v>16</v>
      </c>
      <c r="C23" s="12">
        <f t="shared" si="0"/>
        <v>902</v>
      </c>
      <c r="D23" s="13">
        <v>33</v>
      </c>
      <c r="E23" s="14">
        <v>53</v>
      </c>
      <c r="F23" s="13">
        <v>84</v>
      </c>
      <c r="G23" s="14">
        <v>48</v>
      </c>
      <c r="H23" s="13">
        <v>49</v>
      </c>
      <c r="I23" s="14">
        <v>58</v>
      </c>
      <c r="J23" s="13">
        <v>57</v>
      </c>
      <c r="K23" s="14">
        <v>35</v>
      </c>
      <c r="L23" s="13">
        <v>50</v>
      </c>
      <c r="M23" s="14">
        <v>179</v>
      </c>
      <c r="N23" s="14">
        <v>173</v>
      </c>
      <c r="O23" s="12">
        <v>83</v>
      </c>
    </row>
    <row r="24" spans="1:15" ht="14.25" customHeight="1">
      <c r="A24" s="10"/>
      <c r="B24" s="11" t="s">
        <v>17</v>
      </c>
      <c r="C24" s="12">
        <f t="shared" si="0"/>
        <v>166620</v>
      </c>
      <c r="D24" s="13">
        <v>7820</v>
      </c>
      <c r="E24" s="14">
        <v>12397</v>
      </c>
      <c r="F24" s="13">
        <v>18583</v>
      </c>
      <c r="G24" s="14">
        <v>6631</v>
      </c>
      <c r="H24" s="13">
        <v>6346</v>
      </c>
      <c r="I24" s="14">
        <v>8464</v>
      </c>
      <c r="J24" s="13">
        <v>6576</v>
      </c>
      <c r="K24" s="14">
        <v>3719</v>
      </c>
      <c r="L24" s="13">
        <v>5470</v>
      </c>
      <c r="M24" s="14">
        <v>35144</v>
      </c>
      <c r="N24" s="14">
        <v>35872</v>
      </c>
      <c r="O24" s="12">
        <v>19598</v>
      </c>
    </row>
    <row r="25" spans="1:15" ht="14.25" customHeight="1">
      <c r="A25" s="16" t="s">
        <v>28</v>
      </c>
      <c r="B25" s="17" t="s">
        <v>16</v>
      </c>
      <c r="C25" s="18">
        <f t="shared" si="0"/>
        <v>1027</v>
      </c>
      <c r="D25" s="19">
        <v>34</v>
      </c>
      <c r="E25" s="20">
        <v>60</v>
      </c>
      <c r="F25" s="19">
        <v>86</v>
      </c>
      <c r="G25" s="20">
        <v>54</v>
      </c>
      <c r="H25" s="19">
        <v>63</v>
      </c>
      <c r="I25" s="20">
        <v>74</v>
      </c>
      <c r="J25" s="19">
        <v>53</v>
      </c>
      <c r="K25" s="20">
        <v>29</v>
      </c>
      <c r="L25" s="19">
        <v>58</v>
      </c>
      <c r="M25" s="20">
        <v>223</v>
      </c>
      <c r="N25" s="20">
        <v>196</v>
      </c>
      <c r="O25" s="18">
        <v>97</v>
      </c>
    </row>
    <row r="26" spans="1:15" ht="14.25" customHeight="1">
      <c r="A26" s="21"/>
      <c r="B26" s="22" t="s">
        <v>17</v>
      </c>
      <c r="C26" s="23">
        <f t="shared" si="0"/>
        <v>208769</v>
      </c>
      <c r="D26" s="24">
        <v>7993</v>
      </c>
      <c r="E26" s="25">
        <v>12669</v>
      </c>
      <c r="F26" s="24">
        <v>17066</v>
      </c>
      <c r="G26" s="25">
        <v>7285</v>
      </c>
      <c r="H26" s="24">
        <v>10121</v>
      </c>
      <c r="I26" s="25">
        <v>12117</v>
      </c>
      <c r="J26" s="24">
        <v>6641</v>
      </c>
      <c r="K26" s="25">
        <v>3155</v>
      </c>
      <c r="L26" s="24">
        <v>9719</v>
      </c>
      <c r="M26" s="25">
        <v>46722</v>
      </c>
      <c r="N26" s="25">
        <v>49611</v>
      </c>
      <c r="O26" s="23">
        <v>25670</v>
      </c>
    </row>
    <row r="27" spans="1:15" ht="14.25" customHeight="1">
      <c r="A27" s="10" t="s">
        <v>29</v>
      </c>
      <c r="B27" s="11" t="s">
        <v>16</v>
      </c>
      <c r="C27" s="12">
        <f t="shared" si="0"/>
        <v>1149</v>
      </c>
      <c r="D27" s="13">
        <v>72</v>
      </c>
      <c r="E27" s="14">
        <v>63</v>
      </c>
      <c r="F27" s="13">
        <v>63</v>
      </c>
      <c r="G27" s="14">
        <v>72</v>
      </c>
      <c r="H27" s="13">
        <v>83</v>
      </c>
      <c r="I27" s="14">
        <v>86</v>
      </c>
      <c r="J27" s="13">
        <v>53</v>
      </c>
      <c r="K27" s="14">
        <v>23</v>
      </c>
      <c r="L27" s="13">
        <v>77</v>
      </c>
      <c r="M27" s="14">
        <v>222</v>
      </c>
      <c r="N27" s="14">
        <v>208</v>
      </c>
      <c r="O27" s="12">
        <v>127</v>
      </c>
    </row>
    <row r="28" spans="1:15" ht="14.25" customHeight="1">
      <c r="A28" s="10"/>
      <c r="B28" s="11" t="s">
        <v>17</v>
      </c>
      <c r="C28" s="12">
        <f t="shared" si="0"/>
        <v>220988</v>
      </c>
      <c r="D28" s="13">
        <v>15114</v>
      </c>
      <c r="E28" s="14">
        <v>13946</v>
      </c>
      <c r="F28" s="13">
        <v>17010</v>
      </c>
      <c r="G28" s="14">
        <v>9468</v>
      </c>
      <c r="H28" s="13">
        <v>12026</v>
      </c>
      <c r="I28" s="14">
        <v>13541</v>
      </c>
      <c r="J28" s="13">
        <v>6870</v>
      </c>
      <c r="K28" s="14">
        <v>2183</v>
      </c>
      <c r="L28" s="13">
        <v>10284</v>
      </c>
      <c r="M28" s="14">
        <v>45282</v>
      </c>
      <c r="N28" s="14">
        <v>46779</v>
      </c>
      <c r="O28" s="12">
        <v>28485</v>
      </c>
    </row>
    <row r="29" spans="1:15" ht="14.25" customHeight="1">
      <c r="A29" s="16" t="s">
        <v>30</v>
      </c>
      <c r="B29" s="17" t="s">
        <v>16</v>
      </c>
      <c r="C29" s="18">
        <f t="shared" si="0"/>
        <v>1373</v>
      </c>
      <c r="D29" s="19">
        <v>82</v>
      </c>
      <c r="E29" s="20">
        <v>84</v>
      </c>
      <c r="F29" s="19">
        <v>77</v>
      </c>
      <c r="G29" s="20">
        <v>64</v>
      </c>
      <c r="H29" s="19">
        <v>92</v>
      </c>
      <c r="I29" s="20">
        <v>127</v>
      </c>
      <c r="J29" s="19">
        <v>33</v>
      </c>
      <c r="K29" s="20">
        <v>11</v>
      </c>
      <c r="L29" s="19">
        <v>68</v>
      </c>
      <c r="M29" s="20">
        <v>276</v>
      </c>
      <c r="N29" s="20">
        <v>303</v>
      </c>
      <c r="O29" s="18">
        <v>156</v>
      </c>
    </row>
    <row r="30" spans="1:15" ht="14.25" customHeight="1">
      <c r="A30" s="21"/>
      <c r="B30" s="22" t="s">
        <v>17</v>
      </c>
      <c r="C30" s="23">
        <f t="shared" si="0"/>
        <v>263843</v>
      </c>
      <c r="D30" s="24">
        <v>16553</v>
      </c>
      <c r="E30" s="25">
        <v>16801</v>
      </c>
      <c r="F30" s="24">
        <v>15209</v>
      </c>
      <c r="G30" s="25">
        <v>8421</v>
      </c>
      <c r="H30" s="24">
        <v>13017</v>
      </c>
      <c r="I30" s="25">
        <v>19721</v>
      </c>
      <c r="J30" s="24">
        <v>4572</v>
      </c>
      <c r="K30" s="25">
        <v>829</v>
      </c>
      <c r="L30" s="24">
        <v>11034</v>
      </c>
      <c r="M30" s="25">
        <v>62066</v>
      </c>
      <c r="N30" s="25">
        <v>65722</v>
      </c>
      <c r="O30" s="23">
        <v>29898</v>
      </c>
    </row>
    <row r="31" spans="1:15" ht="14.25" customHeight="1">
      <c r="A31" s="10" t="s">
        <v>31</v>
      </c>
      <c r="B31" s="11" t="s">
        <v>16</v>
      </c>
      <c r="C31" s="12">
        <f t="shared" si="0"/>
        <v>1596</v>
      </c>
      <c r="D31" s="13">
        <v>72</v>
      </c>
      <c r="E31" s="14">
        <v>110</v>
      </c>
      <c r="F31" s="13">
        <v>85</v>
      </c>
      <c r="G31" s="14">
        <v>96</v>
      </c>
      <c r="H31" s="13">
        <v>145</v>
      </c>
      <c r="I31" s="14">
        <v>138</v>
      </c>
      <c r="J31" s="13">
        <v>32</v>
      </c>
      <c r="K31" s="14">
        <v>0</v>
      </c>
      <c r="L31" s="13">
        <v>63</v>
      </c>
      <c r="M31" s="14">
        <v>346</v>
      </c>
      <c r="N31" s="14">
        <v>308</v>
      </c>
      <c r="O31" s="12">
        <v>201</v>
      </c>
    </row>
    <row r="32" spans="1:15" ht="14.25" customHeight="1">
      <c r="A32" s="10"/>
      <c r="B32" s="11" t="s">
        <v>17</v>
      </c>
      <c r="C32" s="12">
        <f t="shared" si="0"/>
        <v>303672</v>
      </c>
      <c r="D32" s="13">
        <v>15351</v>
      </c>
      <c r="E32" s="14">
        <v>20869</v>
      </c>
      <c r="F32" s="13">
        <v>17614</v>
      </c>
      <c r="G32" s="14">
        <v>12217</v>
      </c>
      <c r="H32" s="13">
        <v>20707</v>
      </c>
      <c r="I32" s="14">
        <v>21233</v>
      </c>
      <c r="J32" s="13">
        <v>5029</v>
      </c>
      <c r="K32" s="14">
        <v>0</v>
      </c>
      <c r="L32" s="13">
        <v>11282</v>
      </c>
      <c r="M32" s="14">
        <v>73956</v>
      </c>
      <c r="N32" s="14">
        <v>66822</v>
      </c>
      <c r="O32" s="12">
        <v>38592</v>
      </c>
    </row>
    <row r="33" spans="1:15" ht="14.25" customHeight="1">
      <c r="A33" s="16" t="s">
        <v>32</v>
      </c>
      <c r="B33" s="17" t="s">
        <v>16</v>
      </c>
      <c r="C33" s="18">
        <f t="shared" si="0"/>
        <v>1091</v>
      </c>
      <c r="D33" s="19">
        <v>79</v>
      </c>
      <c r="E33" s="20">
        <v>93</v>
      </c>
      <c r="F33" s="19">
        <v>54</v>
      </c>
      <c r="G33" s="20">
        <v>106</v>
      </c>
      <c r="H33" s="19">
        <v>195</v>
      </c>
      <c r="I33" s="20">
        <v>158</v>
      </c>
      <c r="J33" s="19">
        <v>30</v>
      </c>
      <c r="K33" s="20">
        <v>3</v>
      </c>
      <c r="L33" s="19">
        <v>57</v>
      </c>
      <c r="M33" s="20">
        <v>170</v>
      </c>
      <c r="N33" s="20">
        <v>92</v>
      </c>
      <c r="O33" s="18">
        <v>54</v>
      </c>
    </row>
    <row r="34" spans="1:15" ht="14.25" customHeight="1">
      <c r="A34" s="21"/>
      <c r="B34" s="22" t="s">
        <v>17</v>
      </c>
      <c r="C34" s="23">
        <f t="shared" si="0"/>
        <v>206864</v>
      </c>
      <c r="D34" s="24">
        <v>17108</v>
      </c>
      <c r="E34" s="25">
        <v>21187</v>
      </c>
      <c r="F34" s="24">
        <v>16552</v>
      </c>
      <c r="G34" s="25">
        <v>12786</v>
      </c>
      <c r="H34" s="24">
        <v>28216</v>
      </c>
      <c r="I34" s="25">
        <v>27213</v>
      </c>
      <c r="J34" s="24">
        <v>4711</v>
      </c>
      <c r="K34" s="25">
        <v>124</v>
      </c>
      <c r="L34" s="24">
        <v>10922</v>
      </c>
      <c r="M34" s="25">
        <v>37232</v>
      </c>
      <c r="N34" s="25">
        <v>20352</v>
      </c>
      <c r="O34" s="23">
        <v>10461</v>
      </c>
    </row>
    <row r="35" spans="1:15" ht="14.25" customHeight="1">
      <c r="A35" s="10" t="s">
        <v>33</v>
      </c>
      <c r="B35" s="11" t="s">
        <v>16</v>
      </c>
      <c r="C35" s="12">
        <f aca="true" t="shared" si="1" ref="C35:C58">SUM(D35:O35)</f>
        <v>1451</v>
      </c>
      <c r="D35" s="13">
        <v>39</v>
      </c>
      <c r="E35" s="14">
        <v>56</v>
      </c>
      <c r="F35" s="13">
        <v>52</v>
      </c>
      <c r="G35" s="14">
        <v>104</v>
      </c>
      <c r="H35" s="13">
        <v>182</v>
      </c>
      <c r="I35" s="14">
        <v>120</v>
      </c>
      <c r="J35" s="13">
        <v>30</v>
      </c>
      <c r="K35" s="14">
        <v>6</v>
      </c>
      <c r="L35" s="13">
        <v>63</v>
      </c>
      <c r="M35" s="14">
        <v>324</v>
      </c>
      <c r="N35" s="14">
        <v>265</v>
      </c>
      <c r="O35" s="12">
        <v>210</v>
      </c>
    </row>
    <row r="36" spans="1:15" ht="14.25" customHeight="1">
      <c r="A36" s="10"/>
      <c r="B36" s="11" t="s">
        <v>17</v>
      </c>
      <c r="C36" s="12">
        <f t="shared" si="1"/>
        <v>285857</v>
      </c>
      <c r="D36" s="13">
        <v>8038</v>
      </c>
      <c r="E36" s="14">
        <v>10672</v>
      </c>
      <c r="F36" s="13">
        <v>10785</v>
      </c>
      <c r="G36" s="14">
        <v>11108</v>
      </c>
      <c r="H36" s="13">
        <v>28105</v>
      </c>
      <c r="I36" s="14">
        <v>19652</v>
      </c>
      <c r="J36" s="13">
        <v>4757</v>
      </c>
      <c r="K36" s="14">
        <v>322</v>
      </c>
      <c r="L36" s="13">
        <v>10567</v>
      </c>
      <c r="M36" s="14">
        <v>72932</v>
      </c>
      <c r="N36" s="14">
        <v>61550</v>
      </c>
      <c r="O36" s="12">
        <v>47369</v>
      </c>
    </row>
    <row r="37" spans="1:15" ht="14.25" customHeight="1">
      <c r="A37" s="16" t="s">
        <v>34</v>
      </c>
      <c r="B37" s="17" t="s">
        <v>16</v>
      </c>
      <c r="C37" s="18">
        <f t="shared" si="1"/>
        <v>1795</v>
      </c>
      <c r="D37" s="19">
        <v>96</v>
      </c>
      <c r="E37" s="20">
        <v>115</v>
      </c>
      <c r="F37" s="19">
        <v>78</v>
      </c>
      <c r="G37" s="20">
        <v>109</v>
      </c>
      <c r="H37" s="19">
        <v>196</v>
      </c>
      <c r="I37" s="20">
        <v>152</v>
      </c>
      <c r="J37" s="19">
        <v>28</v>
      </c>
      <c r="K37" s="20">
        <v>11</v>
      </c>
      <c r="L37" s="19">
        <v>96</v>
      </c>
      <c r="M37" s="20">
        <v>363</v>
      </c>
      <c r="N37" s="20">
        <v>292</v>
      </c>
      <c r="O37" s="18">
        <v>259</v>
      </c>
    </row>
    <row r="38" spans="1:15" ht="14.25" customHeight="1">
      <c r="A38" s="21"/>
      <c r="B38" s="22" t="s">
        <v>17</v>
      </c>
      <c r="C38" s="23">
        <f t="shared" si="1"/>
        <v>335859</v>
      </c>
      <c r="D38" s="24">
        <v>18222</v>
      </c>
      <c r="E38" s="25">
        <v>21607</v>
      </c>
      <c r="F38" s="24">
        <v>15336</v>
      </c>
      <c r="G38" s="25">
        <v>13840</v>
      </c>
      <c r="H38" s="24">
        <v>26119</v>
      </c>
      <c r="I38" s="25">
        <v>26145</v>
      </c>
      <c r="J38" s="24">
        <v>4086</v>
      </c>
      <c r="K38" s="25">
        <v>602</v>
      </c>
      <c r="L38" s="24">
        <v>15930</v>
      </c>
      <c r="M38" s="25">
        <v>78169</v>
      </c>
      <c r="N38" s="25">
        <v>62105</v>
      </c>
      <c r="O38" s="23">
        <v>53698</v>
      </c>
    </row>
    <row r="39" spans="1:15" ht="14.25" customHeight="1">
      <c r="A39" s="10" t="s">
        <v>35</v>
      </c>
      <c r="B39" s="11" t="s">
        <v>16</v>
      </c>
      <c r="C39" s="12">
        <f t="shared" si="1"/>
        <v>2228</v>
      </c>
      <c r="D39" s="13">
        <v>115</v>
      </c>
      <c r="E39" s="14">
        <v>161</v>
      </c>
      <c r="F39" s="13">
        <v>93</v>
      </c>
      <c r="G39" s="14">
        <v>202</v>
      </c>
      <c r="H39" s="13">
        <v>325</v>
      </c>
      <c r="I39" s="14">
        <v>194</v>
      </c>
      <c r="J39" s="13">
        <v>25</v>
      </c>
      <c r="K39" s="14">
        <v>16</v>
      </c>
      <c r="L39" s="13">
        <v>111</v>
      </c>
      <c r="M39" s="14">
        <v>369</v>
      </c>
      <c r="N39" s="14">
        <v>292</v>
      </c>
      <c r="O39" s="12">
        <v>325</v>
      </c>
    </row>
    <row r="40" spans="1:15" ht="14.25" customHeight="1">
      <c r="A40" s="10"/>
      <c r="B40" s="11" t="s">
        <v>17</v>
      </c>
      <c r="C40" s="12">
        <f t="shared" si="1"/>
        <v>393196</v>
      </c>
      <c r="D40" s="13">
        <v>25226</v>
      </c>
      <c r="E40" s="14">
        <v>29577</v>
      </c>
      <c r="F40" s="13">
        <v>18352</v>
      </c>
      <c r="G40" s="14">
        <v>25591</v>
      </c>
      <c r="H40" s="13">
        <v>43748</v>
      </c>
      <c r="I40" s="14">
        <v>30256</v>
      </c>
      <c r="J40" s="13">
        <v>4357</v>
      </c>
      <c r="K40" s="14">
        <v>529</v>
      </c>
      <c r="L40" s="13">
        <v>14856</v>
      </c>
      <c r="M40" s="14">
        <v>74847</v>
      </c>
      <c r="N40" s="14">
        <v>59992</v>
      </c>
      <c r="O40" s="12">
        <v>65865</v>
      </c>
    </row>
    <row r="41" spans="1:15" ht="14.25" customHeight="1">
      <c r="A41" s="16" t="s">
        <v>36</v>
      </c>
      <c r="B41" s="17" t="s">
        <v>16</v>
      </c>
      <c r="C41" s="18">
        <f t="shared" si="1"/>
        <v>2484</v>
      </c>
      <c r="D41" s="19">
        <v>124</v>
      </c>
      <c r="E41" s="20">
        <v>109</v>
      </c>
      <c r="F41" s="19">
        <v>104</v>
      </c>
      <c r="G41" s="20">
        <v>263</v>
      </c>
      <c r="H41" s="19">
        <v>352</v>
      </c>
      <c r="I41" s="20">
        <v>185</v>
      </c>
      <c r="J41" s="19">
        <v>30</v>
      </c>
      <c r="K41" s="20">
        <v>17</v>
      </c>
      <c r="L41" s="19">
        <v>157</v>
      </c>
      <c r="M41" s="20">
        <v>428</v>
      </c>
      <c r="N41" s="20">
        <v>349</v>
      </c>
      <c r="O41" s="18">
        <v>366</v>
      </c>
    </row>
    <row r="42" spans="1:15" ht="14.25" customHeight="1">
      <c r="A42" s="21"/>
      <c r="B42" s="22" t="s">
        <v>17</v>
      </c>
      <c r="C42" s="23">
        <f t="shared" si="1"/>
        <v>426536</v>
      </c>
      <c r="D42" s="24">
        <v>22713</v>
      </c>
      <c r="E42" s="25">
        <v>19067</v>
      </c>
      <c r="F42" s="24">
        <v>20958</v>
      </c>
      <c r="G42" s="25">
        <v>31314</v>
      </c>
      <c r="H42" s="24">
        <v>48351</v>
      </c>
      <c r="I42" s="25">
        <v>29348</v>
      </c>
      <c r="J42" s="24">
        <v>3973</v>
      </c>
      <c r="K42" s="25">
        <v>1458</v>
      </c>
      <c r="L42" s="24">
        <v>25880</v>
      </c>
      <c r="M42" s="25">
        <v>86686</v>
      </c>
      <c r="N42" s="25">
        <v>67544</v>
      </c>
      <c r="O42" s="23">
        <v>69244</v>
      </c>
    </row>
    <row r="43" spans="1:15" ht="14.25" customHeight="1">
      <c r="A43" s="10" t="s">
        <v>37</v>
      </c>
      <c r="B43" s="11" t="s">
        <v>16</v>
      </c>
      <c r="C43" s="12">
        <f t="shared" si="1"/>
        <v>2615</v>
      </c>
      <c r="D43" s="13">
        <v>124</v>
      </c>
      <c r="E43" s="14">
        <v>156</v>
      </c>
      <c r="F43" s="13">
        <v>108</v>
      </c>
      <c r="G43" s="14">
        <v>330</v>
      </c>
      <c r="H43" s="13">
        <v>377</v>
      </c>
      <c r="I43" s="14">
        <v>175</v>
      </c>
      <c r="J43" s="13">
        <v>28</v>
      </c>
      <c r="K43" s="14">
        <v>20</v>
      </c>
      <c r="L43" s="13">
        <v>99</v>
      </c>
      <c r="M43" s="14">
        <v>439</v>
      </c>
      <c r="N43" s="14">
        <v>341</v>
      </c>
      <c r="O43" s="12">
        <v>418</v>
      </c>
    </row>
    <row r="44" spans="1:15" ht="14.25" customHeight="1">
      <c r="A44" s="10"/>
      <c r="B44" s="11" t="s">
        <v>17</v>
      </c>
      <c r="C44" s="12">
        <f t="shared" si="1"/>
        <v>439823</v>
      </c>
      <c r="D44" s="13">
        <v>23679</v>
      </c>
      <c r="E44" s="14">
        <v>26866</v>
      </c>
      <c r="F44" s="13">
        <v>19749</v>
      </c>
      <c r="G44" s="14">
        <v>38734</v>
      </c>
      <c r="H44" s="13">
        <v>52345</v>
      </c>
      <c r="I44" s="14">
        <v>27034</v>
      </c>
      <c r="J44" s="13">
        <v>4529</v>
      </c>
      <c r="K44" s="14">
        <v>2466</v>
      </c>
      <c r="L44" s="13">
        <v>15091</v>
      </c>
      <c r="M44" s="14">
        <v>85664</v>
      </c>
      <c r="N44" s="14">
        <v>63171</v>
      </c>
      <c r="O44" s="12">
        <v>80495</v>
      </c>
    </row>
    <row r="45" spans="1:15" ht="14.25" customHeight="1">
      <c r="A45" s="16" t="s">
        <v>38</v>
      </c>
      <c r="B45" s="17" t="s">
        <v>16</v>
      </c>
      <c r="C45" s="18">
        <f t="shared" si="1"/>
        <v>2603</v>
      </c>
      <c r="D45" s="19">
        <v>155</v>
      </c>
      <c r="E45" s="20">
        <v>138</v>
      </c>
      <c r="F45" s="19">
        <v>97</v>
      </c>
      <c r="G45" s="20">
        <v>340</v>
      </c>
      <c r="H45" s="19">
        <v>438</v>
      </c>
      <c r="I45" s="20">
        <v>179</v>
      </c>
      <c r="J45" s="19">
        <v>31</v>
      </c>
      <c r="K45" s="20">
        <v>9</v>
      </c>
      <c r="L45" s="19">
        <v>79</v>
      </c>
      <c r="M45" s="20">
        <v>420</v>
      </c>
      <c r="N45" s="20">
        <v>337</v>
      </c>
      <c r="O45" s="18">
        <v>380</v>
      </c>
    </row>
    <row r="46" spans="1:15" ht="14.25" customHeight="1">
      <c r="A46" s="10"/>
      <c r="B46" s="11" t="s">
        <v>17</v>
      </c>
      <c r="C46" s="12">
        <f t="shared" si="1"/>
        <v>430878</v>
      </c>
      <c r="D46" s="13">
        <v>26865</v>
      </c>
      <c r="E46" s="14">
        <v>23222</v>
      </c>
      <c r="F46" s="13">
        <v>19793</v>
      </c>
      <c r="G46" s="14">
        <v>39063</v>
      </c>
      <c r="H46" s="13">
        <v>58374</v>
      </c>
      <c r="I46" s="14">
        <v>28624</v>
      </c>
      <c r="J46" s="13">
        <v>3418</v>
      </c>
      <c r="K46" s="14">
        <v>557</v>
      </c>
      <c r="L46" s="13">
        <v>12473</v>
      </c>
      <c r="M46" s="14">
        <v>80312</v>
      </c>
      <c r="N46" s="14">
        <v>66357</v>
      </c>
      <c r="O46" s="12">
        <v>71820</v>
      </c>
    </row>
    <row r="47" spans="1:15" ht="13.5">
      <c r="A47" s="16" t="s">
        <v>39</v>
      </c>
      <c r="B47" s="17" t="s">
        <v>16</v>
      </c>
      <c r="C47" s="18">
        <f t="shared" si="1"/>
        <v>2492</v>
      </c>
      <c r="D47" s="19">
        <v>138</v>
      </c>
      <c r="E47" s="20">
        <v>138</v>
      </c>
      <c r="F47" s="19">
        <v>93</v>
      </c>
      <c r="G47" s="20">
        <v>300</v>
      </c>
      <c r="H47" s="19">
        <v>440</v>
      </c>
      <c r="I47" s="20">
        <v>164</v>
      </c>
      <c r="J47" s="19">
        <v>23</v>
      </c>
      <c r="K47" s="20">
        <v>6</v>
      </c>
      <c r="L47" s="19">
        <v>81</v>
      </c>
      <c r="M47" s="20">
        <v>404</v>
      </c>
      <c r="N47" s="20">
        <v>340</v>
      </c>
      <c r="O47" s="18">
        <v>365</v>
      </c>
    </row>
    <row r="48" spans="1:15" ht="13.5">
      <c r="A48" s="21"/>
      <c r="B48" s="22" t="s">
        <v>17</v>
      </c>
      <c r="C48" s="23">
        <f t="shared" si="1"/>
        <v>427248</v>
      </c>
      <c r="D48" s="24">
        <v>25954</v>
      </c>
      <c r="E48" s="25">
        <v>24036</v>
      </c>
      <c r="F48" s="24">
        <v>19253</v>
      </c>
      <c r="G48" s="25">
        <v>34246</v>
      </c>
      <c r="H48" s="24">
        <v>56194</v>
      </c>
      <c r="I48" s="25">
        <v>27083</v>
      </c>
      <c r="J48" s="24">
        <v>1556</v>
      </c>
      <c r="K48" s="25">
        <v>693</v>
      </c>
      <c r="L48" s="24">
        <v>14776</v>
      </c>
      <c r="M48" s="25">
        <v>80754</v>
      </c>
      <c r="N48" s="25">
        <v>70945</v>
      </c>
      <c r="O48" s="23">
        <v>71758</v>
      </c>
    </row>
    <row r="49" spans="1:15" ht="13.5">
      <c r="A49" s="16" t="s">
        <v>40</v>
      </c>
      <c r="B49" s="17" t="s">
        <v>16</v>
      </c>
      <c r="C49" s="18">
        <f t="shared" si="1"/>
        <v>2458</v>
      </c>
      <c r="D49" s="19">
        <v>109</v>
      </c>
      <c r="E49" s="20">
        <v>108</v>
      </c>
      <c r="F49" s="19">
        <v>71</v>
      </c>
      <c r="G49" s="20">
        <v>273</v>
      </c>
      <c r="H49" s="19">
        <v>382</v>
      </c>
      <c r="I49" s="20">
        <v>186</v>
      </c>
      <c r="J49" s="19">
        <v>30</v>
      </c>
      <c r="K49" s="20">
        <v>7</v>
      </c>
      <c r="L49" s="19">
        <v>125</v>
      </c>
      <c r="M49" s="20">
        <v>390</v>
      </c>
      <c r="N49" s="20">
        <v>369</v>
      </c>
      <c r="O49" s="18">
        <v>408</v>
      </c>
    </row>
    <row r="50" spans="1:15" ht="13.5">
      <c r="A50" s="10"/>
      <c r="B50" s="11" t="s">
        <v>17</v>
      </c>
      <c r="C50" s="12">
        <f t="shared" si="1"/>
        <v>412182</v>
      </c>
      <c r="D50" s="13">
        <v>18468</v>
      </c>
      <c r="E50" s="14">
        <v>17498</v>
      </c>
      <c r="F50" s="13">
        <v>14036</v>
      </c>
      <c r="G50" s="14">
        <v>30967</v>
      </c>
      <c r="H50" s="13">
        <v>48189</v>
      </c>
      <c r="I50" s="14">
        <v>29855</v>
      </c>
      <c r="J50" s="13">
        <v>4096</v>
      </c>
      <c r="K50" s="14">
        <v>720</v>
      </c>
      <c r="L50" s="13">
        <v>17435</v>
      </c>
      <c r="M50" s="14">
        <v>81373</v>
      </c>
      <c r="N50" s="14">
        <v>75047</v>
      </c>
      <c r="O50" s="12">
        <v>74498</v>
      </c>
    </row>
    <row r="51" spans="1:15" ht="13.5">
      <c r="A51" s="16" t="s">
        <v>41</v>
      </c>
      <c r="B51" s="17" t="s">
        <v>16</v>
      </c>
      <c r="C51" s="18">
        <f t="shared" si="1"/>
        <v>2562</v>
      </c>
      <c r="D51" s="19">
        <v>147</v>
      </c>
      <c r="E51" s="20">
        <v>139</v>
      </c>
      <c r="F51" s="19">
        <v>116</v>
      </c>
      <c r="G51" s="20">
        <v>251</v>
      </c>
      <c r="H51" s="19">
        <v>469</v>
      </c>
      <c r="I51" s="20">
        <v>157</v>
      </c>
      <c r="J51" s="19">
        <v>28</v>
      </c>
      <c r="K51" s="20">
        <v>8</v>
      </c>
      <c r="L51" s="19">
        <v>92</v>
      </c>
      <c r="M51" s="20">
        <v>406</v>
      </c>
      <c r="N51" s="20">
        <v>371</v>
      </c>
      <c r="O51" s="18">
        <v>378</v>
      </c>
    </row>
    <row r="52" spans="1:15" ht="13.5">
      <c r="A52" s="21"/>
      <c r="B52" s="22" t="s">
        <v>17</v>
      </c>
      <c r="C52" s="23">
        <f t="shared" si="1"/>
        <v>438194</v>
      </c>
      <c r="D52" s="24">
        <v>28029</v>
      </c>
      <c r="E52" s="25">
        <v>24995</v>
      </c>
      <c r="F52" s="24">
        <v>21174</v>
      </c>
      <c r="G52" s="25">
        <v>28272</v>
      </c>
      <c r="H52" s="24">
        <v>62086</v>
      </c>
      <c r="I52" s="25">
        <v>24123</v>
      </c>
      <c r="J52" s="24">
        <v>3752</v>
      </c>
      <c r="K52" s="25">
        <v>585</v>
      </c>
      <c r="L52" s="24">
        <v>15734</v>
      </c>
      <c r="M52" s="25">
        <v>84072</v>
      </c>
      <c r="N52" s="25">
        <v>74777</v>
      </c>
      <c r="O52" s="23">
        <v>70595</v>
      </c>
    </row>
    <row r="53" spans="1:15" ht="13.5">
      <c r="A53" s="16" t="s">
        <v>42</v>
      </c>
      <c r="B53" s="17" t="s">
        <v>16</v>
      </c>
      <c r="C53" s="18">
        <f t="shared" si="1"/>
        <v>2686</v>
      </c>
      <c r="D53" s="26">
        <v>127</v>
      </c>
      <c r="E53" s="27">
        <v>136</v>
      </c>
      <c r="F53" s="27">
        <v>83</v>
      </c>
      <c r="G53" s="27">
        <v>246</v>
      </c>
      <c r="H53" s="27">
        <v>477</v>
      </c>
      <c r="I53" s="27">
        <v>235</v>
      </c>
      <c r="J53" s="27">
        <v>39</v>
      </c>
      <c r="K53" s="27">
        <v>17</v>
      </c>
      <c r="L53" s="27">
        <v>105</v>
      </c>
      <c r="M53" s="27">
        <v>462</v>
      </c>
      <c r="N53" s="27">
        <v>360</v>
      </c>
      <c r="O53" s="28">
        <v>399</v>
      </c>
    </row>
    <row r="54" spans="1:15" ht="13.5">
      <c r="A54" s="21"/>
      <c r="B54" s="22" t="s">
        <v>17</v>
      </c>
      <c r="C54" s="23">
        <f t="shared" si="1"/>
        <v>451550</v>
      </c>
      <c r="D54" s="29">
        <v>23351</v>
      </c>
      <c r="E54" s="30">
        <v>23173</v>
      </c>
      <c r="F54" s="30">
        <v>15021</v>
      </c>
      <c r="G54" s="30">
        <v>26149</v>
      </c>
      <c r="H54" s="30">
        <v>57181</v>
      </c>
      <c r="I54" s="30">
        <v>36592</v>
      </c>
      <c r="J54" s="30">
        <v>4715</v>
      </c>
      <c r="K54" s="30">
        <v>2009</v>
      </c>
      <c r="L54" s="30">
        <v>18833</v>
      </c>
      <c r="M54" s="30">
        <v>94421</v>
      </c>
      <c r="N54" s="30">
        <v>73558</v>
      </c>
      <c r="O54" s="31">
        <v>76547</v>
      </c>
    </row>
    <row r="55" spans="1:15" ht="13.5">
      <c r="A55" s="16" t="s">
        <v>43</v>
      </c>
      <c r="B55" s="17" t="s">
        <v>16</v>
      </c>
      <c r="C55" s="18">
        <f>SUM(D55:O55)</f>
        <v>2484</v>
      </c>
      <c r="D55" s="26">
        <v>147</v>
      </c>
      <c r="E55" s="27">
        <v>141</v>
      </c>
      <c r="F55" s="27">
        <v>74</v>
      </c>
      <c r="G55" s="27">
        <v>213</v>
      </c>
      <c r="H55" s="27">
        <v>452</v>
      </c>
      <c r="I55" s="27">
        <v>190</v>
      </c>
      <c r="J55" s="32">
        <v>37</v>
      </c>
      <c r="K55" s="32">
        <v>13</v>
      </c>
      <c r="L55" s="27">
        <v>94</v>
      </c>
      <c r="M55" s="27">
        <v>416</v>
      </c>
      <c r="N55" s="27">
        <v>322</v>
      </c>
      <c r="O55" s="28">
        <v>385</v>
      </c>
    </row>
    <row r="56" spans="1:15" ht="13.5">
      <c r="A56" s="21"/>
      <c r="B56" s="22" t="s">
        <v>17</v>
      </c>
      <c r="C56" s="23">
        <f>SUM(D56:O56)</f>
        <v>431407</v>
      </c>
      <c r="D56" s="29">
        <v>28762</v>
      </c>
      <c r="E56" s="30">
        <v>24785</v>
      </c>
      <c r="F56" s="30">
        <v>14998</v>
      </c>
      <c r="G56" s="30">
        <v>23484</v>
      </c>
      <c r="H56" s="30">
        <v>57989</v>
      </c>
      <c r="I56" s="30">
        <v>30058</v>
      </c>
      <c r="J56" s="231">
        <v>4989</v>
      </c>
      <c r="K56" s="231">
        <v>1349</v>
      </c>
      <c r="L56" s="30">
        <v>18233</v>
      </c>
      <c r="M56" s="30">
        <v>86375</v>
      </c>
      <c r="N56" s="30">
        <v>67706</v>
      </c>
      <c r="O56" s="31">
        <v>72679</v>
      </c>
    </row>
    <row r="57" spans="1:15" ht="13.5">
      <c r="A57" s="16" t="s">
        <v>197</v>
      </c>
      <c r="B57" s="17" t="s">
        <v>16</v>
      </c>
      <c r="C57" s="18">
        <f t="shared" si="1"/>
        <v>2496</v>
      </c>
      <c r="D57" s="227">
        <v>137</v>
      </c>
      <c r="E57" s="228">
        <v>126</v>
      </c>
      <c r="F57" s="228">
        <v>83</v>
      </c>
      <c r="G57" s="228">
        <v>209</v>
      </c>
      <c r="H57" s="228">
        <v>452</v>
      </c>
      <c r="I57" s="228">
        <v>220</v>
      </c>
      <c r="J57" s="230">
        <v>38</v>
      </c>
      <c r="K57" s="230">
        <v>7</v>
      </c>
      <c r="L57" s="228">
        <v>92</v>
      </c>
      <c r="M57" s="228">
        <v>430</v>
      </c>
      <c r="N57" s="228">
        <v>325</v>
      </c>
      <c r="O57" s="229">
        <v>377</v>
      </c>
    </row>
    <row r="58" spans="1:15" ht="13.5">
      <c r="A58" s="21"/>
      <c r="B58" s="22" t="s">
        <v>17</v>
      </c>
      <c r="C58" s="23">
        <f t="shared" si="1"/>
        <v>436334</v>
      </c>
      <c r="D58" s="29">
        <v>26808</v>
      </c>
      <c r="E58" s="30">
        <v>22453</v>
      </c>
      <c r="F58" s="30">
        <v>17655</v>
      </c>
      <c r="G58" s="30">
        <v>24266</v>
      </c>
      <c r="H58" s="30">
        <v>57856</v>
      </c>
      <c r="I58" s="30">
        <v>34677</v>
      </c>
      <c r="J58" s="231">
        <v>4774</v>
      </c>
      <c r="K58" s="231">
        <v>312</v>
      </c>
      <c r="L58" s="30">
        <v>17364</v>
      </c>
      <c r="M58" s="30">
        <v>87919</v>
      </c>
      <c r="N58" s="30">
        <v>70464</v>
      </c>
      <c r="O58" s="31">
        <v>71786</v>
      </c>
    </row>
    <row r="59" spans="1:15" ht="13.5">
      <c r="A59" s="234" t="s">
        <v>199</v>
      </c>
      <c r="B59" s="17" t="s">
        <v>16</v>
      </c>
      <c r="C59" s="18">
        <f aca="true" t="shared" si="2" ref="C59:C64">SUM(D59:O59)</f>
        <v>2555</v>
      </c>
      <c r="D59" s="227">
        <v>141</v>
      </c>
      <c r="E59" s="228">
        <v>138</v>
      </c>
      <c r="F59" s="228">
        <v>112</v>
      </c>
      <c r="G59" s="228">
        <v>221</v>
      </c>
      <c r="H59" s="228">
        <v>415</v>
      </c>
      <c r="I59" s="228">
        <v>218</v>
      </c>
      <c r="J59" s="230">
        <v>35</v>
      </c>
      <c r="K59" s="230">
        <v>8</v>
      </c>
      <c r="L59" s="228">
        <v>100</v>
      </c>
      <c r="M59" s="228">
        <v>416</v>
      </c>
      <c r="N59" s="228">
        <v>372</v>
      </c>
      <c r="O59" s="229">
        <v>379</v>
      </c>
    </row>
    <row r="60" spans="1:15" ht="14.25" thickBot="1">
      <c r="A60" s="238"/>
      <c r="B60" s="239" t="s">
        <v>17</v>
      </c>
      <c r="C60" s="240">
        <f t="shared" si="2"/>
        <v>450959</v>
      </c>
      <c r="D60" s="33">
        <v>27149</v>
      </c>
      <c r="E60" s="34">
        <v>25226</v>
      </c>
      <c r="F60" s="34">
        <v>19211</v>
      </c>
      <c r="G60" s="34">
        <v>25455</v>
      </c>
      <c r="H60" s="34">
        <v>54543</v>
      </c>
      <c r="I60" s="34">
        <v>34301</v>
      </c>
      <c r="J60" s="35">
        <v>4118</v>
      </c>
      <c r="K60" s="35">
        <v>625</v>
      </c>
      <c r="L60" s="34">
        <v>19725</v>
      </c>
      <c r="M60" s="34">
        <v>88414</v>
      </c>
      <c r="N60" s="34">
        <v>82251</v>
      </c>
      <c r="O60" s="36">
        <v>69941</v>
      </c>
    </row>
    <row r="61" spans="1:15" ht="13.5">
      <c r="A61" s="330" t="s">
        <v>202</v>
      </c>
      <c r="B61" s="331" t="s">
        <v>16</v>
      </c>
      <c r="C61" s="332">
        <f t="shared" si="2"/>
        <v>2451</v>
      </c>
      <c r="D61" s="333">
        <v>131</v>
      </c>
      <c r="E61" s="334">
        <v>126</v>
      </c>
      <c r="F61" s="334">
        <v>96</v>
      </c>
      <c r="G61" s="334">
        <v>233</v>
      </c>
      <c r="H61" s="334">
        <v>389</v>
      </c>
      <c r="I61" s="334">
        <v>240</v>
      </c>
      <c r="J61" s="335">
        <v>29</v>
      </c>
      <c r="K61" s="335">
        <v>5</v>
      </c>
      <c r="L61" s="334">
        <v>90</v>
      </c>
      <c r="M61" s="334">
        <v>370</v>
      </c>
      <c r="N61" s="334">
        <v>375</v>
      </c>
      <c r="O61" s="336">
        <v>367</v>
      </c>
    </row>
    <row r="62" spans="1:15" ht="14.25" thickBot="1">
      <c r="A62" s="238" t="s">
        <v>44</v>
      </c>
      <c r="B62" s="239" t="s">
        <v>17</v>
      </c>
      <c r="C62" s="240">
        <f t="shared" si="2"/>
        <v>435545</v>
      </c>
      <c r="D62" s="33">
        <v>26150</v>
      </c>
      <c r="E62" s="34">
        <v>22801</v>
      </c>
      <c r="F62" s="34">
        <v>15969</v>
      </c>
      <c r="G62" s="34">
        <v>27833</v>
      </c>
      <c r="H62" s="34">
        <v>50295</v>
      </c>
      <c r="I62" s="34">
        <v>36034</v>
      </c>
      <c r="J62" s="35">
        <v>3241</v>
      </c>
      <c r="K62" s="35">
        <v>398</v>
      </c>
      <c r="L62" s="34">
        <v>18224</v>
      </c>
      <c r="M62" s="34">
        <v>79121</v>
      </c>
      <c r="N62" s="34">
        <v>85872</v>
      </c>
      <c r="O62" s="36">
        <v>69607</v>
      </c>
    </row>
    <row r="63" spans="1:15" ht="13.5">
      <c r="A63" s="327"/>
      <c r="B63" s="11"/>
      <c r="C63" s="13"/>
      <c r="D63" s="328"/>
      <c r="E63" s="328"/>
      <c r="F63" s="328"/>
      <c r="G63" s="328"/>
      <c r="H63" s="328"/>
      <c r="I63" s="328"/>
      <c r="J63" s="329"/>
      <c r="K63" s="329"/>
      <c r="L63" s="328"/>
      <c r="M63" s="328"/>
      <c r="N63" s="328"/>
      <c r="O63" s="328"/>
    </row>
    <row r="64" spans="1:15" ht="13.5">
      <c r="A64" s="11"/>
      <c r="B64" s="11"/>
      <c r="C64" s="13"/>
      <c r="D64" s="328"/>
      <c r="E64" s="328"/>
      <c r="F64" s="328"/>
      <c r="G64" s="328"/>
      <c r="H64" s="328"/>
      <c r="I64" s="328"/>
      <c r="J64" s="329"/>
      <c r="K64" s="329"/>
      <c r="L64" s="328"/>
      <c r="M64" s="328"/>
      <c r="N64" s="328"/>
      <c r="O64" s="328"/>
    </row>
  </sheetData>
  <sheetProtection/>
  <mergeCells count="1">
    <mergeCell ref="B2:C2"/>
  </mergeCells>
  <printOptions/>
  <pageMargins left="1.141732283464567" right="0.31496062992125984" top="0.5905511811023623" bottom="0.5905511811023623" header="0.3937007874015748" footer="0.66929133858267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S66"/>
  <sheetViews>
    <sheetView view="pageBreakPreview" zoomScaleNormal="75" zoomScaleSheetLayoutView="100" zoomScalePageLayoutView="0" workbookViewId="0" topLeftCell="A1">
      <pane xSplit="2" ySplit="4" topLeftCell="C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9" sqref="D59"/>
    </sheetView>
  </sheetViews>
  <sheetFormatPr defaultColWidth="9.25390625" defaultRowHeight="15.75" customHeight="1"/>
  <cols>
    <col min="1" max="1" width="8.875" style="15" customWidth="1"/>
    <col min="2" max="3" width="8.125" style="15" customWidth="1"/>
    <col min="4" max="7" width="7.125" style="15" customWidth="1"/>
    <col min="8" max="9" width="6.625" style="15" customWidth="1"/>
    <col min="10" max="10" width="7.125" style="15" customWidth="1"/>
    <col min="11" max="11" width="8.125" style="15" customWidth="1"/>
    <col min="12" max="15" width="7.125" style="15" customWidth="1"/>
    <col min="16" max="17" width="6.625" style="15" customWidth="1"/>
    <col min="18" max="18" width="7.125" style="15" customWidth="1"/>
    <col min="19" max="16384" width="9.25390625" style="15" customWidth="1"/>
  </cols>
  <sheetData>
    <row r="1" spans="1:18" ht="15.75" customHeight="1" thickBot="1">
      <c r="A1" s="37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s="9" customFormat="1" ht="16.5" customHeight="1">
      <c r="A2" s="40"/>
      <c r="B2" s="41" t="s">
        <v>46</v>
      </c>
      <c r="C2" s="293" t="s">
        <v>47</v>
      </c>
      <c r="D2" s="293"/>
      <c r="E2" s="293"/>
      <c r="F2" s="293"/>
      <c r="G2" s="293"/>
      <c r="H2" s="293"/>
      <c r="I2" s="293"/>
      <c r="J2" s="294"/>
      <c r="K2" s="295" t="s">
        <v>48</v>
      </c>
      <c r="L2" s="296"/>
      <c r="M2" s="296"/>
      <c r="N2" s="296"/>
      <c r="O2" s="296"/>
      <c r="P2" s="296"/>
      <c r="Q2" s="296"/>
      <c r="R2" s="297"/>
    </row>
    <row r="3" spans="1:19" s="9" customFormat="1" ht="16.5" customHeight="1">
      <c r="A3" s="42"/>
      <c r="B3" s="43"/>
      <c r="C3" s="298" t="s">
        <v>49</v>
      </c>
      <c r="D3" s="301" t="s">
        <v>50</v>
      </c>
      <c r="E3" s="298"/>
      <c r="F3" s="298"/>
      <c r="G3" s="298"/>
      <c r="H3" s="298"/>
      <c r="I3" s="298"/>
      <c r="J3" s="302"/>
      <c r="K3" s="301" t="s">
        <v>49</v>
      </c>
      <c r="L3" s="301" t="s">
        <v>50</v>
      </c>
      <c r="M3" s="298"/>
      <c r="N3" s="298"/>
      <c r="O3" s="298"/>
      <c r="P3" s="298"/>
      <c r="Q3" s="298"/>
      <c r="R3" s="303"/>
      <c r="S3" s="45"/>
    </row>
    <row r="4" spans="1:19" s="9" customFormat="1" ht="16.5" customHeight="1" thickBot="1">
      <c r="A4" s="46" t="s">
        <v>1</v>
      </c>
      <c r="B4" s="47"/>
      <c r="C4" s="300"/>
      <c r="D4" s="48" t="s">
        <v>51</v>
      </c>
      <c r="E4" s="49" t="s">
        <v>52</v>
      </c>
      <c r="F4" s="50" t="s">
        <v>53</v>
      </c>
      <c r="G4" s="49" t="s">
        <v>54</v>
      </c>
      <c r="H4" s="50" t="s">
        <v>55</v>
      </c>
      <c r="I4" s="48" t="s">
        <v>56</v>
      </c>
      <c r="J4" s="51" t="s">
        <v>57</v>
      </c>
      <c r="K4" s="300"/>
      <c r="L4" s="48" t="s">
        <v>51</v>
      </c>
      <c r="M4" s="49" t="s">
        <v>52</v>
      </c>
      <c r="N4" s="50" t="s">
        <v>53</v>
      </c>
      <c r="O4" s="49" t="s">
        <v>54</v>
      </c>
      <c r="P4" s="50" t="s">
        <v>55</v>
      </c>
      <c r="Q4" s="48" t="s">
        <v>56</v>
      </c>
      <c r="R4" s="52" t="s">
        <v>57</v>
      </c>
      <c r="S4" s="45"/>
    </row>
    <row r="5" spans="1:18" ht="11.25" customHeight="1">
      <c r="A5" s="53" t="s">
        <v>15</v>
      </c>
      <c r="B5" s="41" t="s">
        <v>58</v>
      </c>
      <c r="C5" s="54">
        <f>SUM(D5:J5)</f>
        <v>19988</v>
      </c>
      <c r="D5" s="55">
        <v>3063</v>
      </c>
      <c r="E5" s="56">
        <v>706</v>
      </c>
      <c r="F5" s="54">
        <v>13770</v>
      </c>
      <c r="G5" s="56">
        <v>1643</v>
      </c>
      <c r="H5" s="54">
        <v>0</v>
      </c>
      <c r="I5" s="55">
        <v>806</v>
      </c>
      <c r="J5" s="57">
        <v>0</v>
      </c>
      <c r="K5" s="58">
        <f>SUM(L5:R5)</f>
        <v>127</v>
      </c>
      <c r="L5" s="55">
        <v>5</v>
      </c>
      <c r="M5" s="56">
        <v>6</v>
      </c>
      <c r="N5" s="54">
        <v>55</v>
      </c>
      <c r="O5" s="56">
        <v>28</v>
      </c>
      <c r="P5" s="54">
        <v>0</v>
      </c>
      <c r="Q5" s="55">
        <v>33</v>
      </c>
      <c r="R5" s="59">
        <v>0</v>
      </c>
    </row>
    <row r="6" spans="1:18" ht="11.25" customHeight="1">
      <c r="A6" s="53"/>
      <c r="B6" s="43" t="s">
        <v>63</v>
      </c>
      <c r="C6" s="60">
        <f aca="true" t="shared" si="0" ref="C6:J6">+C5/$C5*100</f>
        <v>100</v>
      </c>
      <c r="D6" s="61">
        <f t="shared" si="0"/>
        <v>15.324194516710026</v>
      </c>
      <c r="E6" s="62">
        <f t="shared" si="0"/>
        <v>3.5321192715629377</v>
      </c>
      <c r="F6" s="60">
        <f t="shared" si="0"/>
        <v>68.89133480088053</v>
      </c>
      <c r="G6" s="62">
        <f t="shared" si="0"/>
        <v>8.219931959175506</v>
      </c>
      <c r="H6" s="60">
        <f t="shared" si="0"/>
        <v>0</v>
      </c>
      <c r="I6" s="61">
        <f t="shared" si="0"/>
        <v>4.032419451671002</v>
      </c>
      <c r="J6" s="63">
        <f t="shared" si="0"/>
        <v>0</v>
      </c>
      <c r="K6" s="64">
        <f aca="true" t="shared" si="1" ref="K6:R6">+K5/$K5*100</f>
        <v>100</v>
      </c>
      <c r="L6" s="61">
        <f t="shared" si="1"/>
        <v>3.937007874015748</v>
      </c>
      <c r="M6" s="62">
        <f t="shared" si="1"/>
        <v>4.724409448818897</v>
      </c>
      <c r="N6" s="60">
        <f t="shared" si="1"/>
        <v>43.30708661417323</v>
      </c>
      <c r="O6" s="62">
        <f t="shared" si="1"/>
        <v>22.04724409448819</v>
      </c>
      <c r="P6" s="60">
        <f t="shared" si="1"/>
        <v>0</v>
      </c>
      <c r="Q6" s="61">
        <f t="shared" si="1"/>
        <v>25.984251968503933</v>
      </c>
      <c r="R6" s="65">
        <f t="shared" si="1"/>
        <v>0</v>
      </c>
    </row>
    <row r="7" spans="1:18" ht="11.25" customHeight="1">
      <c r="A7" s="66" t="s">
        <v>18</v>
      </c>
      <c r="B7" s="44" t="s">
        <v>59</v>
      </c>
      <c r="C7" s="67">
        <f>SUM(D7:J7)</f>
        <v>34029</v>
      </c>
      <c r="D7" s="68">
        <v>226</v>
      </c>
      <c r="E7" s="69">
        <v>420</v>
      </c>
      <c r="F7" s="67">
        <v>20579</v>
      </c>
      <c r="G7" s="69">
        <v>4908</v>
      </c>
      <c r="H7" s="67">
        <v>962</v>
      </c>
      <c r="I7" s="68">
        <v>563</v>
      </c>
      <c r="J7" s="70">
        <v>6371</v>
      </c>
      <c r="K7" s="71">
        <f>SUM(L7:R7)</f>
        <v>234</v>
      </c>
      <c r="L7" s="68">
        <v>7</v>
      </c>
      <c r="M7" s="69">
        <v>4</v>
      </c>
      <c r="N7" s="67">
        <v>87</v>
      </c>
      <c r="O7" s="69">
        <v>79</v>
      </c>
      <c r="P7" s="67">
        <v>12</v>
      </c>
      <c r="Q7" s="68">
        <v>15</v>
      </c>
      <c r="R7" s="72">
        <v>30</v>
      </c>
    </row>
    <row r="8" spans="1:18" ht="11.25" customHeight="1">
      <c r="A8" s="73"/>
      <c r="B8" s="74" t="s">
        <v>60</v>
      </c>
      <c r="C8" s="75">
        <f aca="true" t="shared" si="2" ref="C8:J8">+C7/$C7*100</f>
        <v>100</v>
      </c>
      <c r="D8" s="76">
        <f t="shared" si="2"/>
        <v>0.6641394105028064</v>
      </c>
      <c r="E8" s="77">
        <f t="shared" si="2"/>
        <v>1.2342413823503482</v>
      </c>
      <c r="F8" s="75">
        <f t="shared" si="2"/>
        <v>60.474889065209084</v>
      </c>
      <c r="G8" s="77">
        <f t="shared" si="2"/>
        <v>14.422992153751213</v>
      </c>
      <c r="H8" s="75">
        <f t="shared" si="2"/>
        <v>2.827000499573893</v>
      </c>
      <c r="I8" s="76">
        <f t="shared" si="2"/>
        <v>1.6544711863410622</v>
      </c>
      <c r="J8" s="78">
        <f t="shared" si="2"/>
        <v>18.722266302271592</v>
      </c>
      <c r="K8" s="79">
        <f aca="true" t="shared" si="3" ref="K8:R8">+K7/$K7*100</f>
        <v>100</v>
      </c>
      <c r="L8" s="76">
        <f t="shared" si="3"/>
        <v>2.9914529914529915</v>
      </c>
      <c r="M8" s="77">
        <f t="shared" si="3"/>
        <v>1.7094017094017095</v>
      </c>
      <c r="N8" s="75">
        <f t="shared" si="3"/>
        <v>37.17948717948718</v>
      </c>
      <c r="O8" s="77">
        <f t="shared" si="3"/>
        <v>33.76068376068376</v>
      </c>
      <c r="P8" s="75">
        <f t="shared" si="3"/>
        <v>5.128205128205128</v>
      </c>
      <c r="Q8" s="76">
        <f t="shared" si="3"/>
        <v>6.41025641025641</v>
      </c>
      <c r="R8" s="80">
        <f t="shared" si="3"/>
        <v>12.82051282051282</v>
      </c>
    </row>
    <row r="9" spans="1:18" ht="11.25" customHeight="1">
      <c r="A9" s="53" t="s">
        <v>19</v>
      </c>
      <c r="B9" s="43" t="s">
        <v>59</v>
      </c>
      <c r="C9" s="54">
        <f>SUM(D9:J9)</f>
        <v>47395</v>
      </c>
      <c r="D9" s="55">
        <v>120</v>
      </c>
      <c r="E9" s="56">
        <v>2273</v>
      </c>
      <c r="F9" s="54">
        <v>28954</v>
      </c>
      <c r="G9" s="56">
        <v>4424</v>
      </c>
      <c r="H9" s="291">
        <v>1089</v>
      </c>
      <c r="I9" s="291"/>
      <c r="J9" s="57">
        <v>10535</v>
      </c>
      <c r="K9" s="58">
        <f>SUM(L9:R9)</f>
        <v>291</v>
      </c>
      <c r="L9" s="55">
        <v>2</v>
      </c>
      <c r="M9" s="56">
        <v>12</v>
      </c>
      <c r="N9" s="54">
        <v>129</v>
      </c>
      <c r="O9" s="56">
        <v>81</v>
      </c>
      <c r="P9" s="291">
        <v>26</v>
      </c>
      <c r="Q9" s="291"/>
      <c r="R9" s="59">
        <v>41</v>
      </c>
    </row>
    <row r="10" spans="1:18" ht="11.25" customHeight="1">
      <c r="A10" s="53"/>
      <c r="B10" s="43" t="s">
        <v>60</v>
      </c>
      <c r="C10" s="60">
        <f aca="true" t="shared" si="4" ref="C10:H10">+C9/$C9*100</f>
        <v>100</v>
      </c>
      <c r="D10" s="61">
        <f t="shared" si="4"/>
        <v>0.2531912649013609</v>
      </c>
      <c r="E10" s="62">
        <f t="shared" si="4"/>
        <v>4.795864542673278</v>
      </c>
      <c r="F10" s="60">
        <f t="shared" si="4"/>
        <v>61.090832366283365</v>
      </c>
      <c r="G10" s="62">
        <f t="shared" si="4"/>
        <v>9.334317966030172</v>
      </c>
      <c r="H10" s="299">
        <f t="shared" si="4"/>
        <v>2.29771072897985</v>
      </c>
      <c r="I10" s="299"/>
      <c r="J10" s="63">
        <f>+J9/$C9*100</f>
        <v>22.228083131131974</v>
      </c>
      <c r="K10" s="64">
        <f aca="true" t="shared" si="5" ref="K10:P10">+K9/$K9*100</f>
        <v>100</v>
      </c>
      <c r="L10" s="61">
        <f t="shared" si="5"/>
        <v>0.6872852233676976</v>
      </c>
      <c r="M10" s="62">
        <f t="shared" si="5"/>
        <v>4.123711340206185</v>
      </c>
      <c r="N10" s="60">
        <f t="shared" si="5"/>
        <v>44.329896907216494</v>
      </c>
      <c r="O10" s="62">
        <f t="shared" si="5"/>
        <v>27.835051546391753</v>
      </c>
      <c r="P10" s="299">
        <f t="shared" si="5"/>
        <v>8.934707903780069</v>
      </c>
      <c r="Q10" s="299"/>
      <c r="R10" s="65">
        <f>+R9/$K9*100</f>
        <v>14.0893470790378</v>
      </c>
    </row>
    <row r="11" spans="1:18" ht="11.25" customHeight="1">
      <c r="A11" s="66" t="s">
        <v>20</v>
      </c>
      <c r="B11" s="44" t="s">
        <v>59</v>
      </c>
      <c r="C11" s="67">
        <f>SUM(D11:J11)</f>
        <v>75456</v>
      </c>
      <c r="D11" s="68">
        <v>352</v>
      </c>
      <c r="E11" s="69">
        <v>3956</v>
      </c>
      <c r="F11" s="67">
        <v>49886</v>
      </c>
      <c r="G11" s="69">
        <v>9442</v>
      </c>
      <c r="H11" s="298">
        <v>2745</v>
      </c>
      <c r="I11" s="298"/>
      <c r="J11" s="70">
        <v>9075</v>
      </c>
      <c r="K11" s="71">
        <f>SUM(L11:R11)</f>
        <v>474</v>
      </c>
      <c r="L11" s="68">
        <v>8</v>
      </c>
      <c r="M11" s="69">
        <v>39</v>
      </c>
      <c r="N11" s="67">
        <v>223</v>
      </c>
      <c r="O11" s="69">
        <v>101</v>
      </c>
      <c r="P11" s="298">
        <v>43</v>
      </c>
      <c r="Q11" s="298"/>
      <c r="R11" s="72">
        <v>60</v>
      </c>
    </row>
    <row r="12" spans="1:18" ht="11.25" customHeight="1">
      <c r="A12" s="73"/>
      <c r="B12" s="74" t="s">
        <v>60</v>
      </c>
      <c r="C12" s="75">
        <f aca="true" t="shared" si="6" ref="C12:H12">+C11/$C11*100</f>
        <v>100</v>
      </c>
      <c r="D12" s="76">
        <f t="shared" si="6"/>
        <v>0.46649703138252757</v>
      </c>
      <c r="E12" s="77">
        <f t="shared" si="6"/>
        <v>5.242790500424088</v>
      </c>
      <c r="F12" s="75">
        <f t="shared" si="6"/>
        <v>66.11270144189992</v>
      </c>
      <c r="G12" s="77">
        <f t="shared" si="6"/>
        <v>12.513252756573367</v>
      </c>
      <c r="H12" s="292">
        <f t="shared" si="6"/>
        <v>3.6378816793893134</v>
      </c>
      <c r="I12" s="292"/>
      <c r="J12" s="78">
        <f>+J11/$C11*100</f>
        <v>12.026876590330788</v>
      </c>
      <c r="K12" s="79">
        <f aca="true" t="shared" si="7" ref="K12:P12">+K11/$K11*100</f>
        <v>100</v>
      </c>
      <c r="L12" s="76">
        <f t="shared" si="7"/>
        <v>1.6877637130801686</v>
      </c>
      <c r="M12" s="77">
        <f t="shared" si="7"/>
        <v>8.227848101265822</v>
      </c>
      <c r="N12" s="75">
        <f t="shared" si="7"/>
        <v>47.04641350210971</v>
      </c>
      <c r="O12" s="77">
        <f t="shared" si="7"/>
        <v>21.308016877637133</v>
      </c>
      <c r="P12" s="292">
        <f t="shared" si="7"/>
        <v>9.071729957805907</v>
      </c>
      <c r="Q12" s="292"/>
      <c r="R12" s="80">
        <f>+R11/$K11*100</f>
        <v>12.658227848101266</v>
      </c>
    </row>
    <row r="13" spans="1:18" ht="11.25" customHeight="1">
      <c r="A13" s="53" t="s">
        <v>21</v>
      </c>
      <c r="B13" s="43" t="s">
        <v>59</v>
      </c>
      <c r="C13" s="54">
        <f>SUM(D13:J13)</f>
        <v>85293</v>
      </c>
      <c r="D13" s="55">
        <v>254</v>
      </c>
      <c r="E13" s="56">
        <v>4958</v>
      </c>
      <c r="F13" s="54">
        <v>65677</v>
      </c>
      <c r="G13" s="56">
        <v>8560</v>
      </c>
      <c r="H13" s="291">
        <v>2244</v>
      </c>
      <c r="I13" s="291"/>
      <c r="J13" s="57">
        <v>3600</v>
      </c>
      <c r="K13" s="58">
        <f>SUM(L13:R13)</f>
        <v>503</v>
      </c>
      <c r="L13" s="55">
        <v>8</v>
      </c>
      <c r="M13" s="56">
        <v>41</v>
      </c>
      <c r="N13" s="54">
        <v>295</v>
      </c>
      <c r="O13" s="56">
        <v>94</v>
      </c>
      <c r="P13" s="291">
        <v>41</v>
      </c>
      <c r="Q13" s="291"/>
      <c r="R13" s="59">
        <v>24</v>
      </c>
    </row>
    <row r="14" spans="1:18" ht="11.25" customHeight="1">
      <c r="A14" s="53"/>
      <c r="B14" s="43" t="s">
        <v>60</v>
      </c>
      <c r="C14" s="60">
        <f aca="true" t="shared" si="8" ref="C14:H14">+C13/$C13*100</f>
        <v>100</v>
      </c>
      <c r="D14" s="61">
        <f t="shared" si="8"/>
        <v>0.29779700561593564</v>
      </c>
      <c r="E14" s="62">
        <f t="shared" si="8"/>
        <v>5.812903755290587</v>
      </c>
      <c r="F14" s="60">
        <f t="shared" si="8"/>
        <v>77.00162967652679</v>
      </c>
      <c r="G14" s="62">
        <f t="shared" si="8"/>
        <v>10.035993575088225</v>
      </c>
      <c r="H14" s="299">
        <f t="shared" si="8"/>
        <v>2.6309310259927545</v>
      </c>
      <c r="I14" s="299"/>
      <c r="J14" s="63">
        <f>+J13/$C13*100</f>
        <v>4.220744961485702</v>
      </c>
      <c r="K14" s="64">
        <f aca="true" t="shared" si="9" ref="K14:P14">+K13/$K13*100</f>
        <v>100</v>
      </c>
      <c r="L14" s="61">
        <f t="shared" si="9"/>
        <v>1.5904572564612325</v>
      </c>
      <c r="M14" s="62">
        <f t="shared" si="9"/>
        <v>8.151093439363818</v>
      </c>
      <c r="N14" s="60">
        <f t="shared" si="9"/>
        <v>58.64811133200796</v>
      </c>
      <c r="O14" s="62">
        <f t="shared" si="9"/>
        <v>18.687872763419485</v>
      </c>
      <c r="P14" s="299">
        <f t="shared" si="9"/>
        <v>8.151093439363818</v>
      </c>
      <c r="Q14" s="299"/>
      <c r="R14" s="65">
        <f>+R13/$K13*100</f>
        <v>4.7713717693836974</v>
      </c>
    </row>
    <row r="15" spans="1:18" ht="11.25" customHeight="1">
      <c r="A15" s="66" t="s">
        <v>22</v>
      </c>
      <c r="B15" s="44" t="s">
        <v>59</v>
      </c>
      <c r="C15" s="67">
        <f>SUM(D15:J15)</f>
        <v>98367</v>
      </c>
      <c r="D15" s="68">
        <v>0</v>
      </c>
      <c r="E15" s="69">
        <v>5791</v>
      </c>
      <c r="F15" s="67">
        <v>71325</v>
      </c>
      <c r="G15" s="69">
        <v>10712</v>
      </c>
      <c r="H15" s="298">
        <v>1724</v>
      </c>
      <c r="I15" s="298"/>
      <c r="J15" s="70">
        <v>8815</v>
      </c>
      <c r="K15" s="71">
        <f>SUM(L15:R15)</f>
        <v>535</v>
      </c>
      <c r="L15" s="68">
        <v>0</v>
      </c>
      <c r="M15" s="69">
        <v>47</v>
      </c>
      <c r="N15" s="67">
        <v>294</v>
      </c>
      <c r="O15" s="69">
        <v>112</v>
      </c>
      <c r="P15" s="298">
        <v>32</v>
      </c>
      <c r="Q15" s="298"/>
      <c r="R15" s="72">
        <v>50</v>
      </c>
    </row>
    <row r="16" spans="1:18" ht="11.25" customHeight="1">
      <c r="A16" s="73"/>
      <c r="B16" s="74" t="s">
        <v>60</v>
      </c>
      <c r="C16" s="75">
        <f aca="true" t="shared" si="10" ref="C16:H16">+C15/$C15*100</f>
        <v>100</v>
      </c>
      <c r="D16" s="76">
        <f t="shared" si="10"/>
        <v>0</v>
      </c>
      <c r="E16" s="77">
        <f t="shared" si="10"/>
        <v>5.887136946333628</v>
      </c>
      <c r="F16" s="75">
        <f t="shared" si="10"/>
        <v>72.50907316478087</v>
      </c>
      <c r="G16" s="77">
        <f t="shared" si="10"/>
        <v>10.889830939237752</v>
      </c>
      <c r="H16" s="292">
        <f t="shared" si="10"/>
        <v>1.7526202893246716</v>
      </c>
      <c r="I16" s="292"/>
      <c r="J16" s="78">
        <f>+J15/$C15*100</f>
        <v>8.961338660323076</v>
      </c>
      <c r="K16" s="79">
        <f aca="true" t="shared" si="11" ref="K16:P16">+K15/$K15*100</f>
        <v>100</v>
      </c>
      <c r="L16" s="76">
        <f t="shared" si="11"/>
        <v>0</v>
      </c>
      <c r="M16" s="77">
        <f t="shared" si="11"/>
        <v>8.785046728971963</v>
      </c>
      <c r="N16" s="75">
        <f t="shared" si="11"/>
        <v>54.953271028037385</v>
      </c>
      <c r="O16" s="77">
        <f t="shared" si="11"/>
        <v>20.93457943925234</v>
      </c>
      <c r="P16" s="292">
        <f t="shared" si="11"/>
        <v>5.981308411214954</v>
      </c>
      <c r="Q16" s="292"/>
      <c r="R16" s="80">
        <f>+R15/$K15*100</f>
        <v>9.345794392523365</v>
      </c>
    </row>
    <row r="17" spans="1:18" ht="11.25" customHeight="1">
      <c r="A17" s="53" t="s">
        <v>23</v>
      </c>
      <c r="B17" s="43" t="s">
        <v>59</v>
      </c>
      <c r="C17" s="54">
        <f>SUM(D17:J17)</f>
        <v>104976</v>
      </c>
      <c r="D17" s="55">
        <v>445</v>
      </c>
      <c r="E17" s="56">
        <v>4206</v>
      </c>
      <c r="F17" s="54">
        <v>79478</v>
      </c>
      <c r="G17" s="56">
        <v>8747</v>
      </c>
      <c r="H17" s="291">
        <v>1814</v>
      </c>
      <c r="I17" s="291"/>
      <c r="J17" s="57">
        <v>10286</v>
      </c>
      <c r="K17" s="58">
        <f>SUM(L17:R17)</f>
        <v>606</v>
      </c>
      <c r="L17" s="55">
        <v>4</v>
      </c>
      <c r="M17" s="56">
        <v>39</v>
      </c>
      <c r="N17" s="54">
        <v>372</v>
      </c>
      <c r="O17" s="56">
        <v>101</v>
      </c>
      <c r="P17" s="291">
        <v>35</v>
      </c>
      <c r="Q17" s="291"/>
      <c r="R17" s="59">
        <v>55</v>
      </c>
    </row>
    <row r="18" spans="1:18" ht="11.25" customHeight="1">
      <c r="A18" s="53"/>
      <c r="B18" s="43" t="s">
        <v>60</v>
      </c>
      <c r="C18" s="60">
        <f aca="true" t="shared" si="12" ref="C18:H18">+C17/$C17*100</f>
        <v>100</v>
      </c>
      <c r="D18" s="61">
        <f t="shared" si="12"/>
        <v>0.42390641670477064</v>
      </c>
      <c r="E18" s="62">
        <f t="shared" si="12"/>
        <v>4.006630086877001</v>
      </c>
      <c r="F18" s="60">
        <f t="shared" si="12"/>
        <v>75.71063862216126</v>
      </c>
      <c r="G18" s="62">
        <f t="shared" si="12"/>
        <v>8.33238073464411</v>
      </c>
      <c r="H18" s="299">
        <f t="shared" si="12"/>
        <v>1.7280140222527056</v>
      </c>
      <c r="I18" s="299"/>
      <c r="J18" s="63">
        <f>+J17/$C17*100</f>
        <v>9.798430117360159</v>
      </c>
      <c r="K18" s="64">
        <f aca="true" t="shared" si="13" ref="K18:P18">+K17/$K17*100</f>
        <v>100</v>
      </c>
      <c r="L18" s="61">
        <f t="shared" si="13"/>
        <v>0.6600660066006601</v>
      </c>
      <c r="M18" s="62">
        <f t="shared" si="13"/>
        <v>6.435643564356436</v>
      </c>
      <c r="N18" s="60">
        <f t="shared" si="13"/>
        <v>61.386138613861384</v>
      </c>
      <c r="O18" s="62">
        <f t="shared" si="13"/>
        <v>16.666666666666664</v>
      </c>
      <c r="P18" s="299">
        <f t="shared" si="13"/>
        <v>5.775577557755775</v>
      </c>
      <c r="Q18" s="299"/>
      <c r="R18" s="65">
        <f>+R17/$K17*100</f>
        <v>9.075907590759076</v>
      </c>
    </row>
    <row r="19" spans="1:18" ht="11.25" customHeight="1">
      <c r="A19" s="66" t="s">
        <v>24</v>
      </c>
      <c r="B19" s="44" t="s">
        <v>59</v>
      </c>
      <c r="C19" s="67">
        <f>SUM(D19:J19)</f>
        <v>110279</v>
      </c>
      <c r="D19" s="68">
        <v>493</v>
      </c>
      <c r="E19" s="69">
        <v>5883</v>
      </c>
      <c r="F19" s="67">
        <v>88364</v>
      </c>
      <c r="G19" s="69">
        <v>8951</v>
      </c>
      <c r="H19" s="298">
        <v>1605</v>
      </c>
      <c r="I19" s="298"/>
      <c r="J19" s="70">
        <v>4983</v>
      </c>
      <c r="K19" s="71">
        <f>SUM(L19:R19)</f>
        <v>650</v>
      </c>
      <c r="L19" s="68">
        <v>9</v>
      </c>
      <c r="M19" s="69">
        <v>57</v>
      </c>
      <c r="N19" s="67">
        <v>421</v>
      </c>
      <c r="O19" s="69">
        <v>94</v>
      </c>
      <c r="P19" s="298">
        <v>41</v>
      </c>
      <c r="Q19" s="298"/>
      <c r="R19" s="72">
        <v>28</v>
      </c>
    </row>
    <row r="20" spans="1:18" ht="11.25" customHeight="1">
      <c r="A20" s="73"/>
      <c r="B20" s="74" t="s">
        <v>60</v>
      </c>
      <c r="C20" s="75">
        <f aca="true" t="shared" si="14" ref="C20:H20">+C19/$C19*100</f>
        <v>100</v>
      </c>
      <c r="D20" s="76">
        <f t="shared" si="14"/>
        <v>0.447047942037922</v>
      </c>
      <c r="E20" s="77">
        <f t="shared" si="14"/>
        <v>5.334651202858205</v>
      </c>
      <c r="F20" s="75">
        <f t="shared" si="14"/>
        <v>80.12767616681327</v>
      </c>
      <c r="G20" s="77">
        <f t="shared" si="14"/>
        <v>8.1166858604086</v>
      </c>
      <c r="H20" s="292">
        <f t="shared" si="14"/>
        <v>1.455399486756318</v>
      </c>
      <c r="I20" s="292"/>
      <c r="J20" s="78">
        <f>+J19/$C19*100</f>
        <v>4.51853934112569</v>
      </c>
      <c r="K20" s="79">
        <f aca="true" t="shared" si="15" ref="K20:P20">+K19/$K19*100</f>
        <v>100</v>
      </c>
      <c r="L20" s="76">
        <f t="shared" si="15"/>
        <v>1.3846153846153846</v>
      </c>
      <c r="M20" s="77">
        <f t="shared" si="15"/>
        <v>8.76923076923077</v>
      </c>
      <c r="N20" s="75">
        <f t="shared" si="15"/>
        <v>64.76923076923077</v>
      </c>
      <c r="O20" s="77">
        <f t="shared" si="15"/>
        <v>14.461538461538462</v>
      </c>
      <c r="P20" s="292">
        <f t="shared" si="15"/>
        <v>6.3076923076923075</v>
      </c>
      <c r="Q20" s="292"/>
      <c r="R20" s="80">
        <f>+R19/$K19*100</f>
        <v>4.3076923076923075</v>
      </c>
    </row>
    <row r="21" spans="1:18" ht="11.25" customHeight="1">
      <c r="A21" s="53" t="s">
        <v>25</v>
      </c>
      <c r="B21" s="43" t="s">
        <v>59</v>
      </c>
      <c r="C21" s="54">
        <f>SUM(D21:J21)</f>
        <v>132801</v>
      </c>
      <c r="D21" s="55">
        <v>118</v>
      </c>
      <c r="E21" s="56">
        <v>7680</v>
      </c>
      <c r="F21" s="54">
        <v>104833</v>
      </c>
      <c r="G21" s="56">
        <v>7909</v>
      </c>
      <c r="H21" s="291">
        <v>2163</v>
      </c>
      <c r="I21" s="291"/>
      <c r="J21" s="57">
        <v>10098</v>
      </c>
      <c r="K21" s="58">
        <f>SUM(L21:R21)</f>
        <v>787</v>
      </c>
      <c r="L21" s="55">
        <v>2</v>
      </c>
      <c r="M21" s="56">
        <v>69</v>
      </c>
      <c r="N21" s="54">
        <v>499</v>
      </c>
      <c r="O21" s="56">
        <v>114</v>
      </c>
      <c r="P21" s="291">
        <v>46</v>
      </c>
      <c r="Q21" s="291"/>
      <c r="R21" s="59">
        <v>57</v>
      </c>
    </row>
    <row r="22" spans="1:18" ht="11.25" customHeight="1">
      <c r="A22" s="53"/>
      <c r="B22" s="43" t="s">
        <v>60</v>
      </c>
      <c r="C22" s="60">
        <f aca="true" t="shared" si="16" ref="C22:H22">+C21/$C21*100</f>
        <v>100</v>
      </c>
      <c r="D22" s="61">
        <f t="shared" si="16"/>
        <v>0.08885475259975452</v>
      </c>
      <c r="E22" s="62">
        <f t="shared" si="16"/>
        <v>5.783088982763684</v>
      </c>
      <c r="F22" s="60">
        <f t="shared" si="16"/>
        <v>78.93991762110225</v>
      </c>
      <c r="G22" s="62">
        <f t="shared" si="16"/>
        <v>5.955527443317445</v>
      </c>
      <c r="H22" s="299">
        <f t="shared" si="16"/>
        <v>1.6287527955361782</v>
      </c>
      <c r="I22" s="299"/>
      <c r="J22" s="63">
        <f>+J21/$C21*100</f>
        <v>7.603858404680687</v>
      </c>
      <c r="K22" s="64">
        <f aca="true" t="shared" si="17" ref="K22:P22">+K21/$K21*100</f>
        <v>100</v>
      </c>
      <c r="L22" s="61">
        <f t="shared" si="17"/>
        <v>0.25412960609911056</v>
      </c>
      <c r="M22" s="62">
        <f t="shared" si="17"/>
        <v>8.767471410419315</v>
      </c>
      <c r="N22" s="60">
        <f t="shared" si="17"/>
        <v>63.40533672172808</v>
      </c>
      <c r="O22" s="62">
        <f t="shared" si="17"/>
        <v>14.485387547649301</v>
      </c>
      <c r="P22" s="299">
        <f t="shared" si="17"/>
        <v>5.844980940279543</v>
      </c>
      <c r="Q22" s="299"/>
      <c r="R22" s="65">
        <f>+R21/$K21*100</f>
        <v>7.242693773824651</v>
      </c>
    </row>
    <row r="23" spans="1:18" ht="11.25" customHeight="1">
      <c r="A23" s="66" t="s">
        <v>26</v>
      </c>
      <c r="B23" s="44" t="s">
        <v>59</v>
      </c>
      <c r="C23" s="67">
        <f>SUM(D23:J23)</f>
        <v>144102</v>
      </c>
      <c r="D23" s="68">
        <v>721</v>
      </c>
      <c r="E23" s="69">
        <v>8343</v>
      </c>
      <c r="F23" s="67">
        <v>115415</v>
      </c>
      <c r="G23" s="69">
        <v>8938</v>
      </c>
      <c r="H23" s="298">
        <v>2191</v>
      </c>
      <c r="I23" s="298"/>
      <c r="J23" s="70">
        <v>8494</v>
      </c>
      <c r="K23" s="71">
        <f>SUM(L23:R23)</f>
        <v>878</v>
      </c>
      <c r="L23" s="68">
        <v>15</v>
      </c>
      <c r="M23" s="69">
        <v>80</v>
      </c>
      <c r="N23" s="67">
        <v>546</v>
      </c>
      <c r="O23" s="69">
        <v>105</v>
      </c>
      <c r="P23" s="298">
        <v>59</v>
      </c>
      <c r="Q23" s="298"/>
      <c r="R23" s="72">
        <v>73</v>
      </c>
    </row>
    <row r="24" spans="1:18" ht="11.25" customHeight="1">
      <c r="A24" s="73"/>
      <c r="B24" s="74" t="s">
        <v>60</v>
      </c>
      <c r="C24" s="75">
        <f aca="true" t="shared" si="18" ref="C24:H24">+C23/$C23*100</f>
        <v>100</v>
      </c>
      <c r="D24" s="76">
        <f t="shared" si="18"/>
        <v>0.500340036918294</v>
      </c>
      <c r="E24" s="77">
        <f t="shared" si="18"/>
        <v>5.789648998625974</v>
      </c>
      <c r="F24" s="75">
        <f t="shared" si="18"/>
        <v>80.0925733161233</v>
      </c>
      <c r="G24" s="77">
        <f t="shared" si="18"/>
        <v>6.202550970840099</v>
      </c>
      <c r="H24" s="292">
        <f t="shared" si="18"/>
        <v>1.5204507918002526</v>
      </c>
      <c r="I24" s="292"/>
      <c r="J24" s="78">
        <f>+J23/$C23*100</f>
        <v>5.894435885692079</v>
      </c>
      <c r="K24" s="79">
        <f aca="true" t="shared" si="19" ref="K24:P24">+K23/$K23*100</f>
        <v>100</v>
      </c>
      <c r="L24" s="76">
        <f t="shared" si="19"/>
        <v>1.7084282460136675</v>
      </c>
      <c r="M24" s="77">
        <f t="shared" si="19"/>
        <v>9.111617312072893</v>
      </c>
      <c r="N24" s="75">
        <f t="shared" si="19"/>
        <v>62.1867881548975</v>
      </c>
      <c r="O24" s="77">
        <f t="shared" si="19"/>
        <v>11.958997722095672</v>
      </c>
      <c r="P24" s="292">
        <f t="shared" si="19"/>
        <v>6.719817767653759</v>
      </c>
      <c r="Q24" s="292"/>
      <c r="R24" s="80">
        <f>+R23/$K23*100</f>
        <v>8.314350797266515</v>
      </c>
    </row>
    <row r="25" spans="1:18" ht="11.25" customHeight="1">
      <c r="A25" s="53" t="s">
        <v>27</v>
      </c>
      <c r="B25" s="43" t="s">
        <v>59</v>
      </c>
      <c r="C25" s="54">
        <f>SUM(D25:J25)</f>
        <v>166620</v>
      </c>
      <c r="D25" s="55">
        <v>1022</v>
      </c>
      <c r="E25" s="56">
        <v>12694</v>
      </c>
      <c r="F25" s="54">
        <v>137295</v>
      </c>
      <c r="G25" s="56">
        <v>6106</v>
      </c>
      <c r="H25" s="291">
        <v>1667</v>
      </c>
      <c r="I25" s="291"/>
      <c r="J25" s="57">
        <v>7836</v>
      </c>
      <c r="K25" s="58">
        <f>SUM(L25:R25)</f>
        <v>902</v>
      </c>
      <c r="L25" s="55">
        <v>16</v>
      </c>
      <c r="M25" s="56">
        <v>103</v>
      </c>
      <c r="N25" s="54">
        <v>617</v>
      </c>
      <c r="O25" s="56">
        <v>79</v>
      </c>
      <c r="P25" s="291">
        <v>41</v>
      </c>
      <c r="Q25" s="291"/>
      <c r="R25" s="59">
        <v>46</v>
      </c>
    </row>
    <row r="26" spans="1:18" ht="11.25" customHeight="1">
      <c r="A26" s="53"/>
      <c r="B26" s="43" t="s">
        <v>60</v>
      </c>
      <c r="C26" s="60">
        <f aca="true" t="shared" si="20" ref="C26:H26">+C25/$C25*100</f>
        <v>100</v>
      </c>
      <c r="D26" s="61">
        <f t="shared" si="20"/>
        <v>0.6133717440883447</v>
      </c>
      <c r="E26" s="62">
        <f t="shared" si="20"/>
        <v>7.618533189293002</v>
      </c>
      <c r="F26" s="60">
        <f t="shared" si="20"/>
        <v>82.40007202016565</v>
      </c>
      <c r="G26" s="62">
        <f t="shared" si="20"/>
        <v>3.6646260953066863</v>
      </c>
      <c r="H26" s="299">
        <f t="shared" si="20"/>
        <v>1.0004801344376426</v>
      </c>
      <c r="I26" s="299"/>
      <c r="J26" s="63">
        <f>+J25/$C25*100</f>
        <v>4.702916816708679</v>
      </c>
      <c r="K26" s="64">
        <f aca="true" t="shared" si="21" ref="K26:P26">+K25/$K25*100</f>
        <v>100</v>
      </c>
      <c r="L26" s="61">
        <f t="shared" si="21"/>
        <v>1.7738359201773837</v>
      </c>
      <c r="M26" s="62">
        <f t="shared" si="21"/>
        <v>11.419068736141908</v>
      </c>
      <c r="N26" s="60">
        <f t="shared" si="21"/>
        <v>68.40354767184036</v>
      </c>
      <c r="O26" s="62">
        <f t="shared" si="21"/>
        <v>8.758314855875831</v>
      </c>
      <c r="P26" s="299">
        <f t="shared" si="21"/>
        <v>4.545454545454546</v>
      </c>
      <c r="Q26" s="299"/>
      <c r="R26" s="65">
        <f>+R25/$K25*100</f>
        <v>5.099778270509978</v>
      </c>
    </row>
    <row r="27" spans="1:18" ht="11.25" customHeight="1">
      <c r="A27" s="66" t="s">
        <v>28</v>
      </c>
      <c r="B27" s="44" t="s">
        <v>59</v>
      </c>
      <c r="C27" s="67">
        <f>SUM(D27:J27)</f>
        <v>208769</v>
      </c>
      <c r="D27" s="68">
        <v>661</v>
      </c>
      <c r="E27" s="69">
        <v>18738</v>
      </c>
      <c r="F27" s="67">
        <v>175914</v>
      </c>
      <c r="G27" s="69">
        <v>5295</v>
      </c>
      <c r="H27" s="298">
        <v>2133</v>
      </c>
      <c r="I27" s="298"/>
      <c r="J27" s="70">
        <v>6028</v>
      </c>
      <c r="K27" s="71">
        <f>SUM(L27:R27)</f>
        <v>1027</v>
      </c>
      <c r="L27" s="68">
        <v>10</v>
      </c>
      <c r="M27" s="69">
        <v>136</v>
      </c>
      <c r="N27" s="67">
        <v>750</v>
      </c>
      <c r="O27" s="69">
        <v>58</v>
      </c>
      <c r="P27" s="298">
        <v>30</v>
      </c>
      <c r="Q27" s="298"/>
      <c r="R27" s="72">
        <v>43</v>
      </c>
    </row>
    <row r="28" spans="1:18" ht="11.25" customHeight="1">
      <c r="A28" s="73"/>
      <c r="B28" s="74" t="s">
        <v>60</v>
      </c>
      <c r="C28" s="75">
        <f aca="true" t="shared" si="22" ref="C28:H28">+C27/$C27*100</f>
        <v>100</v>
      </c>
      <c r="D28" s="76">
        <f t="shared" si="22"/>
        <v>0.31661788867121077</v>
      </c>
      <c r="E28" s="77">
        <f t="shared" si="22"/>
        <v>8.97547049609856</v>
      </c>
      <c r="F28" s="75">
        <f t="shared" si="22"/>
        <v>84.26251023858906</v>
      </c>
      <c r="G28" s="77">
        <f t="shared" si="22"/>
        <v>2.5362960976006974</v>
      </c>
      <c r="H28" s="292">
        <f t="shared" si="22"/>
        <v>1.0217034138210175</v>
      </c>
      <c r="I28" s="292"/>
      <c r="J28" s="78">
        <f>+J27/$C27*100</f>
        <v>2.887401865219453</v>
      </c>
      <c r="K28" s="79">
        <f aca="true" t="shared" si="23" ref="K28:P28">+K27/$K27*100</f>
        <v>100</v>
      </c>
      <c r="L28" s="76">
        <f t="shared" si="23"/>
        <v>0.9737098344693282</v>
      </c>
      <c r="M28" s="77">
        <f t="shared" si="23"/>
        <v>13.242453748782863</v>
      </c>
      <c r="N28" s="75">
        <f t="shared" si="23"/>
        <v>73.0282375851996</v>
      </c>
      <c r="O28" s="77">
        <f t="shared" si="23"/>
        <v>5.647517039922103</v>
      </c>
      <c r="P28" s="292">
        <f t="shared" si="23"/>
        <v>2.9211295034079843</v>
      </c>
      <c r="Q28" s="292"/>
      <c r="R28" s="80">
        <f>+R27/$K27*100</f>
        <v>4.186952288218111</v>
      </c>
    </row>
    <row r="29" spans="1:18" ht="11.25" customHeight="1">
      <c r="A29" s="53" t="s">
        <v>29</v>
      </c>
      <c r="B29" s="43" t="s">
        <v>59</v>
      </c>
      <c r="C29" s="54">
        <f>SUM(D29:J29)</f>
        <v>220988</v>
      </c>
      <c r="D29" s="55">
        <v>798</v>
      </c>
      <c r="E29" s="56">
        <v>25185</v>
      </c>
      <c r="F29" s="54">
        <v>183716</v>
      </c>
      <c r="G29" s="56">
        <v>3911</v>
      </c>
      <c r="H29" s="291">
        <v>1634</v>
      </c>
      <c r="I29" s="291"/>
      <c r="J29" s="57">
        <v>5744</v>
      </c>
      <c r="K29" s="58">
        <f>SUM(L29:R29)</f>
        <v>1149</v>
      </c>
      <c r="L29" s="55">
        <v>15</v>
      </c>
      <c r="M29" s="56">
        <v>180</v>
      </c>
      <c r="N29" s="54">
        <v>836</v>
      </c>
      <c r="O29" s="56">
        <v>42</v>
      </c>
      <c r="P29" s="291">
        <v>33</v>
      </c>
      <c r="Q29" s="291"/>
      <c r="R29" s="59">
        <v>43</v>
      </c>
    </row>
    <row r="30" spans="1:18" ht="11.25" customHeight="1">
      <c r="A30" s="53"/>
      <c r="B30" s="43" t="s">
        <v>60</v>
      </c>
      <c r="C30" s="60">
        <f aca="true" t="shared" si="24" ref="C30:H30">+C29/$C29*100</f>
        <v>100</v>
      </c>
      <c r="D30" s="61">
        <f t="shared" si="24"/>
        <v>0.36110558039350554</v>
      </c>
      <c r="E30" s="62">
        <f t="shared" si="24"/>
        <v>11.396546418810072</v>
      </c>
      <c r="F30" s="60">
        <f t="shared" si="24"/>
        <v>83.13392582402665</v>
      </c>
      <c r="G30" s="62">
        <f t="shared" si="24"/>
        <v>1.769779354535088</v>
      </c>
      <c r="H30" s="299">
        <f t="shared" si="24"/>
        <v>0.7394066646152733</v>
      </c>
      <c r="I30" s="299"/>
      <c r="J30" s="63">
        <f>+J29/$C29*100</f>
        <v>2.5992361576194183</v>
      </c>
      <c r="K30" s="64">
        <f aca="true" t="shared" si="25" ref="K30:P30">+K29/$K29*100</f>
        <v>100</v>
      </c>
      <c r="L30" s="61">
        <f t="shared" si="25"/>
        <v>1.3054830287206265</v>
      </c>
      <c r="M30" s="62">
        <f t="shared" si="25"/>
        <v>15.66579634464752</v>
      </c>
      <c r="N30" s="60">
        <f t="shared" si="25"/>
        <v>72.75892080069626</v>
      </c>
      <c r="O30" s="62">
        <f t="shared" si="25"/>
        <v>3.6553524804177546</v>
      </c>
      <c r="P30" s="299">
        <f t="shared" si="25"/>
        <v>2.8720626631853787</v>
      </c>
      <c r="Q30" s="299"/>
      <c r="R30" s="65">
        <f>+R29/$K29*100</f>
        <v>3.742384682332463</v>
      </c>
    </row>
    <row r="31" spans="1:18" ht="11.25" customHeight="1">
      <c r="A31" s="66" t="s">
        <v>30</v>
      </c>
      <c r="B31" s="44" t="s">
        <v>59</v>
      </c>
      <c r="C31" s="67">
        <f>SUM(D31:J31)</f>
        <v>263843</v>
      </c>
      <c r="D31" s="68">
        <v>448</v>
      </c>
      <c r="E31" s="69">
        <v>33387</v>
      </c>
      <c r="F31" s="67">
        <v>225232</v>
      </c>
      <c r="G31" s="69">
        <v>2155</v>
      </c>
      <c r="H31" s="298">
        <v>1170</v>
      </c>
      <c r="I31" s="298"/>
      <c r="J31" s="70">
        <v>1451</v>
      </c>
      <c r="K31" s="71">
        <f>SUM(L31:R31)</f>
        <v>1373</v>
      </c>
      <c r="L31" s="68">
        <v>8</v>
      </c>
      <c r="M31" s="69">
        <v>253</v>
      </c>
      <c r="N31" s="67">
        <v>1057</v>
      </c>
      <c r="O31" s="69">
        <v>30</v>
      </c>
      <c r="P31" s="298">
        <v>10</v>
      </c>
      <c r="Q31" s="298"/>
      <c r="R31" s="72">
        <v>15</v>
      </c>
    </row>
    <row r="32" spans="1:18" ht="11.25" customHeight="1">
      <c r="A32" s="73"/>
      <c r="B32" s="74" t="s">
        <v>60</v>
      </c>
      <c r="C32" s="75">
        <f aca="true" t="shared" si="26" ref="C32:H32">+C31/$C31*100</f>
        <v>100</v>
      </c>
      <c r="D32" s="76">
        <f t="shared" si="26"/>
        <v>0.1697979480221192</v>
      </c>
      <c r="E32" s="77">
        <f t="shared" si="26"/>
        <v>12.654116273693067</v>
      </c>
      <c r="F32" s="75">
        <f t="shared" si="26"/>
        <v>85.36591836812043</v>
      </c>
      <c r="G32" s="77">
        <f t="shared" si="26"/>
        <v>0.8167736115796137</v>
      </c>
      <c r="H32" s="292">
        <f t="shared" si="26"/>
        <v>0.4434455338970524</v>
      </c>
      <c r="I32" s="292"/>
      <c r="J32" s="78">
        <f>+J31/$C31*100</f>
        <v>0.5499482646877121</v>
      </c>
      <c r="K32" s="79">
        <f aca="true" t="shared" si="27" ref="K32:P32">+K31/$K31*100</f>
        <v>100</v>
      </c>
      <c r="L32" s="76">
        <f t="shared" si="27"/>
        <v>0.5826656955571741</v>
      </c>
      <c r="M32" s="77">
        <f t="shared" si="27"/>
        <v>18.42680262199563</v>
      </c>
      <c r="N32" s="75">
        <f t="shared" si="27"/>
        <v>76.98470502549164</v>
      </c>
      <c r="O32" s="77">
        <f t="shared" si="27"/>
        <v>2.1849963583394025</v>
      </c>
      <c r="P32" s="292">
        <f t="shared" si="27"/>
        <v>0.7283321194464676</v>
      </c>
      <c r="Q32" s="292"/>
      <c r="R32" s="80">
        <f>+R31/$K31*100</f>
        <v>1.0924981791697013</v>
      </c>
    </row>
    <row r="33" spans="1:18" ht="11.25" customHeight="1">
      <c r="A33" s="53" t="s">
        <v>31</v>
      </c>
      <c r="B33" s="43" t="s">
        <v>59</v>
      </c>
      <c r="C33" s="54">
        <f>SUM(D33:J33)</f>
        <v>303672</v>
      </c>
      <c r="D33" s="55">
        <v>730</v>
      </c>
      <c r="E33" s="56">
        <v>45312</v>
      </c>
      <c r="F33" s="54">
        <v>255600</v>
      </c>
      <c r="G33" s="56">
        <v>1284</v>
      </c>
      <c r="H33" s="291">
        <v>182</v>
      </c>
      <c r="I33" s="291"/>
      <c r="J33" s="57">
        <v>564</v>
      </c>
      <c r="K33" s="58">
        <f>SUM(L33:R33)</f>
        <v>1596</v>
      </c>
      <c r="L33" s="55">
        <v>12</v>
      </c>
      <c r="M33" s="56">
        <v>325</v>
      </c>
      <c r="N33" s="54">
        <v>1222</v>
      </c>
      <c r="O33" s="56">
        <v>19</v>
      </c>
      <c r="P33" s="291">
        <v>4</v>
      </c>
      <c r="Q33" s="291"/>
      <c r="R33" s="59">
        <v>14</v>
      </c>
    </row>
    <row r="34" spans="1:18" ht="11.25" customHeight="1">
      <c r="A34" s="53"/>
      <c r="B34" s="43" t="s">
        <v>60</v>
      </c>
      <c r="C34" s="60">
        <f aca="true" t="shared" si="28" ref="C34:H34">+C33/$C33*100</f>
        <v>100</v>
      </c>
      <c r="D34" s="61">
        <f t="shared" si="28"/>
        <v>0.24039094812824363</v>
      </c>
      <c r="E34" s="62">
        <f t="shared" si="28"/>
        <v>14.921362522721884</v>
      </c>
      <c r="F34" s="60">
        <f t="shared" si="28"/>
        <v>84.16976211175215</v>
      </c>
      <c r="G34" s="62">
        <f t="shared" si="28"/>
        <v>0.42282462657077374</v>
      </c>
      <c r="H34" s="299">
        <f t="shared" si="28"/>
        <v>0.05993308569772649</v>
      </c>
      <c r="I34" s="299"/>
      <c r="J34" s="63">
        <f>+J33/$C33*100</f>
        <v>0.18572670512921838</v>
      </c>
      <c r="K34" s="64">
        <f aca="true" t="shared" si="29" ref="K34:P34">+K33/$K33*100</f>
        <v>100</v>
      </c>
      <c r="L34" s="61">
        <f t="shared" si="29"/>
        <v>0.7518796992481203</v>
      </c>
      <c r="M34" s="62">
        <f t="shared" si="29"/>
        <v>20.36340852130326</v>
      </c>
      <c r="N34" s="60">
        <f t="shared" si="29"/>
        <v>76.56641604010025</v>
      </c>
      <c r="O34" s="62">
        <f t="shared" si="29"/>
        <v>1.1904761904761905</v>
      </c>
      <c r="P34" s="299">
        <f t="shared" si="29"/>
        <v>0.2506265664160401</v>
      </c>
      <c r="Q34" s="299"/>
      <c r="R34" s="65">
        <f>+R33/$K33*100</f>
        <v>0.8771929824561403</v>
      </c>
    </row>
    <row r="35" spans="1:18" ht="11.25" customHeight="1">
      <c r="A35" s="66" t="s">
        <v>32</v>
      </c>
      <c r="B35" s="44" t="s">
        <v>59</v>
      </c>
      <c r="C35" s="67">
        <f>SUM(D35:J35)</f>
        <v>206864</v>
      </c>
      <c r="D35" s="68">
        <v>624</v>
      </c>
      <c r="E35" s="69">
        <v>48620</v>
      </c>
      <c r="F35" s="67">
        <v>152587</v>
      </c>
      <c r="G35" s="69">
        <v>2178</v>
      </c>
      <c r="H35" s="298">
        <v>1205</v>
      </c>
      <c r="I35" s="298"/>
      <c r="J35" s="70">
        <v>1650</v>
      </c>
      <c r="K35" s="71">
        <f>SUM(L35:R35)</f>
        <v>1091</v>
      </c>
      <c r="L35" s="68">
        <v>10</v>
      </c>
      <c r="M35" s="69">
        <v>349</v>
      </c>
      <c r="N35" s="67">
        <v>673</v>
      </c>
      <c r="O35" s="69">
        <v>24</v>
      </c>
      <c r="P35" s="298">
        <v>9</v>
      </c>
      <c r="Q35" s="298"/>
      <c r="R35" s="72">
        <v>26</v>
      </c>
    </row>
    <row r="36" spans="1:18" ht="11.25" customHeight="1">
      <c r="A36" s="73"/>
      <c r="B36" s="74" t="s">
        <v>60</v>
      </c>
      <c r="C36" s="75">
        <f aca="true" t="shared" si="30" ref="C36:H36">+C35/$C35*100</f>
        <v>100</v>
      </c>
      <c r="D36" s="76">
        <f t="shared" si="30"/>
        <v>0.3016474592002475</v>
      </c>
      <c r="E36" s="77">
        <f t="shared" si="30"/>
        <v>23.50336452935262</v>
      </c>
      <c r="F36" s="75">
        <f t="shared" si="30"/>
        <v>73.76198855286566</v>
      </c>
      <c r="G36" s="77">
        <f t="shared" si="30"/>
        <v>1.0528656508624024</v>
      </c>
      <c r="H36" s="292">
        <f t="shared" si="30"/>
        <v>0.5825083146415037</v>
      </c>
      <c r="I36" s="292"/>
      <c r="J36" s="78">
        <f>+J35/$C35*100</f>
        <v>0.7976254930775776</v>
      </c>
      <c r="K36" s="79">
        <f aca="true" t="shared" si="31" ref="K36:P36">+K35/$K35*100</f>
        <v>100</v>
      </c>
      <c r="L36" s="76">
        <f t="shared" si="31"/>
        <v>0.916590284142988</v>
      </c>
      <c r="M36" s="77">
        <f t="shared" si="31"/>
        <v>31.98900091659028</v>
      </c>
      <c r="N36" s="75">
        <f t="shared" si="31"/>
        <v>61.686526122823096</v>
      </c>
      <c r="O36" s="77">
        <f t="shared" si="31"/>
        <v>2.1998166819431715</v>
      </c>
      <c r="P36" s="292">
        <f t="shared" si="31"/>
        <v>0.8249312557286892</v>
      </c>
      <c r="Q36" s="292"/>
      <c r="R36" s="80">
        <f>+R35/$K35*100</f>
        <v>2.383134738771769</v>
      </c>
    </row>
    <row r="37" spans="1:18" ht="11.25" customHeight="1">
      <c r="A37" s="53" t="s">
        <v>33</v>
      </c>
      <c r="B37" s="43" t="s">
        <v>59</v>
      </c>
      <c r="C37" s="54">
        <f>SUM(D37:J37)</f>
        <v>285857</v>
      </c>
      <c r="D37" s="55">
        <v>282</v>
      </c>
      <c r="E37" s="56">
        <v>49959</v>
      </c>
      <c r="F37" s="54">
        <v>233399</v>
      </c>
      <c r="G37" s="56">
        <v>1188</v>
      </c>
      <c r="H37" s="291">
        <v>325</v>
      </c>
      <c r="I37" s="291"/>
      <c r="J37" s="57">
        <v>704</v>
      </c>
      <c r="K37" s="58">
        <f>SUM(L37:R37)</f>
        <v>1451</v>
      </c>
      <c r="L37" s="55">
        <v>6</v>
      </c>
      <c r="M37" s="56">
        <v>365</v>
      </c>
      <c r="N37" s="54">
        <v>1034</v>
      </c>
      <c r="O37" s="56">
        <v>20</v>
      </c>
      <c r="P37" s="291">
        <v>8</v>
      </c>
      <c r="Q37" s="291"/>
      <c r="R37" s="59">
        <v>18</v>
      </c>
    </row>
    <row r="38" spans="1:18" ht="11.25" customHeight="1">
      <c r="A38" s="53"/>
      <c r="B38" s="43" t="s">
        <v>60</v>
      </c>
      <c r="C38" s="60">
        <f aca="true" t="shared" si="32" ref="C38:H38">+C37/$C37*100</f>
        <v>100</v>
      </c>
      <c r="D38" s="61">
        <f t="shared" si="32"/>
        <v>0.0986507239633803</v>
      </c>
      <c r="E38" s="62">
        <f t="shared" si="32"/>
        <v>17.47692027832098</v>
      </c>
      <c r="F38" s="60">
        <f t="shared" si="32"/>
        <v>81.64886639123758</v>
      </c>
      <c r="G38" s="62">
        <f t="shared" si="32"/>
        <v>0.4155924115904106</v>
      </c>
      <c r="H38" s="299">
        <f t="shared" si="32"/>
        <v>0.11369321024148438</v>
      </c>
      <c r="I38" s="299"/>
      <c r="J38" s="63">
        <f>+J37/$C37*100</f>
        <v>0.24627698464616926</v>
      </c>
      <c r="K38" s="64">
        <f aca="true" t="shared" si="33" ref="K38:P38">+K37/$K37*100</f>
        <v>100</v>
      </c>
      <c r="L38" s="61">
        <f t="shared" si="33"/>
        <v>0.41350792556857335</v>
      </c>
      <c r="M38" s="62">
        <f t="shared" si="33"/>
        <v>25.155065472088218</v>
      </c>
      <c r="N38" s="60">
        <f t="shared" si="33"/>
        <v>71.26119917298415</v>
      </c>
      <c r="O38" s="62">
        <f t="shared" si="33"/>
        <v>1.3783597518952446</v>
      </c>
      <c r="P38" s="299">
        <f t="shared" si="33"/>
        <v>0.5513439007580978</v>
      </c>
      <c r="Q38" s="299"/>
      <c r="R38" s="65">
        <f>+R37/$K37*100</f>
        <v>1.2405237767057202</v>
      </c>
    </row>
    <row r="39" spans="1:18" ht="11.25" customHeight="1">
      <c r="A39" s="66" t="s">
        <v>34</v>
      </c>
      <c r="B39" s="44" t="s">
        <v>59</v>
      </c>
      <c r="C39" s="67">
        <f>SUM(D39:J39)</f>
        <v>335859</v>
      </c>
      <c r="D39" s="68">
        <v>1011</v>
      </c>
      <c r="E39" s="69">
        <v>62289</v>
      </c>
      <c r="F39" s="67">
        <v>269081</v>
      </c>
      <c r="G39" s="69">
        <v>754</v>
      </c>
      <c r="H39" s="298">
        <v>926</v>
      </c>
      <c r="I39" s="298"/>
      <c r="J39" s="70">
        <v>1798</v>
      </c>
      <c r="K39" s="71">
        <f>SUM(L39:R39)</f>
        <v>1795</v>
      </c>
      <c r="L39" s="68">
        <v>14</v>
      </c>
      <c r="M39" s="69">
        <v>465</v>
      </c>
      <c r="N39" s="67">
        <v>1233</v>
      </c>
      <c r="O39" s="69">
        <v>12</v>
      </c>
      <c r="P39" s="298">
        <v>27</v>
      </c>
      <c r="Q39" s="298"/>
      <c r="R39" s="72">
        <v>44</v>
      </c>
    </row>
    <row r="40" spans="1:18" ht="11.25" customHeight="1">
      <c r="A40" s="73"/>
      <c r="B40" s="74" t="s">
        <v>60</v>
      </c>
      <c r="C40" s="75">
        <f aca="true" t="shared" si="34" ref="C40:H40">+C39/$C39*100</f>
        <v>100</v>
      </c>
      <c r="D40" s="76">
        <f t="shared" si="34"/>
        <v>0.3010191776906381</v>
      </c>
      <c r="E40" s="77">
        <f t="shared" si="34"/>
        <v>18.54617562727216</v>
      </c>
      <c r="F40" s="75">
        <f t="shared" si="34"/>
        <v>80.1172515847424</v>
      </c>
      <c r="G40" s="77">
        <f t="shared" si="34"/>
        <v>0.22449897129450158</v>
      </c>
      <c r="H40" s="292">
        <f t="shared" si="34"/>
        <v>0.27571093822109877</v>
      </c>
      <c r="I40" s="292"/>
      <c r="J40" s="78">
        <f>+J39/$C39*100</f>
        <v>0.535343700779196</v>
      </c>
      <c r="K40" s="79">
        <f aca="true" t="shared" si="35" ref="K40:P40">+K39/$K39*100</f>
        <v>100</v>
      </c>
      <c r="L40" s="76">
        <f t="shared" si="35"/>
        <v>0.7799442896935933</v>
      </c>
      <c r="M40" s="77">
        <f t="shared" si="35"/>
        <v>25.90529247910863</v>
      </c>
      <c r="N40" s="75">
        <f t="shared" si="35"/>
        <v>68.6908077994429</v>
      </c>
      <c r="O40" s="77">
        <f t="shared" si="35"/>
        <v>0.6685236768802229</v>
      </c>
      <c r="P40" s="292">
        <f t="shared" si="35"/>
        <v>1.5041782729805013</v>
      </c>
      <c r="Q40" s="292"/>
      <c r="R40" s="80">
        <f>+R39/$K39*100</f>
        <v>2.4512534818941503</v>
      </c>
    </row>
    <row r="41" spans="1:18" ht="11.25" customHeight="1">
      <c r="A41" s="53" t="s">
        <v>35</v>
      </c>
      <c r="B41" s="43" t="s">
        <v>59</v>
      </c>
      <c r="C41" s="54">
        <f>SUM(D41:J41)</f>
        <v>393196</v>
      </c>
      <c r="D41" s="68">
        <v>374</v>
      </c>
      <c r="E41" s="69">
        <v>90140</v>
      </c>
      <c r="F41" s="67">
        <v>298015</v>
      </c>
      <c r="G41" s="69">
        <v>808</v>
      </c>
      <c r="H41" s="298">
        <v>1688</v>
      </c>
      <c r="I41" s="298"/>
      <c r="J41" s="70">
        <f>37+624+307+20+1038+145</f>
        <v>2171</v>
      </c>
      <c r="K41" s="58">
        <f>SUM(L41:R41)</f>
        <v>2228</v>
      </c>
      <c r="L41" s="68">
        <v>6</v>
      </c>
      <c r="M41" s="69">
        <v>678</v>
      </c>
      <c r="N41" s="67">
        <v>1443</v>
      </c>
      <c r="O41" s="69">
        <v>13</v>
      </c>
      <c r="P41" s="298">
        <v>49</v>
      </c>
      <c r="Q41" s="298"/>
      <c r="R41" s="72">
        <v>39</v>
      </c>
    </row>
    <row r="42" spans="1:18" ht="11.25" customHeight="1">
      <c r="A42" s="53"/>
      <c r="B42" s="43" t="s">
        <v>60</v>
      </c>
      <c r="C42" s="60">
        <f aca="true" t="shared" si="36" ref="C42:H42">+C41/$C41*100</f>
        <v>100</v>
      </c>
      <c r="D42" s="76">
        <f t="shared" si="36"/>
        <v>0.09511795643902787</v>
      </c>
      <c r="E42" s="77">
        <f t="shared" si="36"/>
        <v>22.92495345832613</v>
      </c>
      <c r="F42" s="75">
        <f t="shared" si="36"/>
        <v>75.79298873844088</v>
      </c>
      <c r="G42" s="77">
        <f t="shared" si="36"/>
        <v>0.20549547808217786</v>
      </c>
      <c r="H42" s="292">
        <f t="shared" si="36"/>
        <v>0.42930243440930227</v>
      </c>
      <c r="I42" s="292"/>
      <c r="J42" s="78">
        <f>+J41/$C41*100</f>
        <v>0.5521419343024853</v>
      </c>
      <c r="K42" s="64">
        <f aca="true" t="shared" si="37" ref="K42:P42">+K41/$K41*100</f>
        <v>100</v>
      </c>
      <c r="L42" s="76">
        <f t="shared" si="37"/>
        <v>0.26929982046678635</v>
      </c>
      <c r="M42" s="77">
        <f t="shared" si="37"/>
        <v>30.430879712746854</v>
      </c>
      <c r="N42" s="75">
        <f t="shared" si="37"/>
        <v>64.76660682226212</v>
      </c>
      <c r="O42" s="77">
        <f t="shared" si="37"/>
        <v>0.5834829443447037</v>
      </c>
      <c r="P42" s="292">
        <f t="shared" si="37"/>
        <v>2.1992818671454217</v>
      </c>
      <c r="Q42" s="292"/>
      <c r="R42" s="80">
        <f>+R41/$K41*100</f>
        <v>1.7504488330341115</v>
      </c>
    </row>
    <row r="43" spans="1:18" ht="11.25" customHeight="1">
      <c r="A43" s="66" t="s">
        <v>64</v>
      </c>
      <c r="B43" s="44" t="s">
        <v>59</v>
      </c>
      <c r="C43" s="67">
        <f>SUM(D43:J43)</f>
        <v>426536</v>
      </c>
      <c r="D43" s="55">
        <v>432</v>
      </c>
      <c r="E43" s="56">
        <v>99547</v>
      </c>
      <c r="F43" s="54">
        <v>320860</v>
      </c>
      <c r="G43" s="56">
        <v>640</v>
      </c>
      <c r="H43" s="291">
        <v>1879</v>
      </c>
      <c r="I43" s="291"/>
      <c r="J43" s="57">
        <v>3178</v>
      </c>
      <c r="K43" s="71">
        <f>SUM(L43:R43)</f>
        <v>2484</v>
      </c>
      <c r="L43" s="55">
        <v>8</v>
      </c>
      <c r="M43" s="56">
        <v>765</v>
      </c>
      <c r="N43" s="54">
        <v>1589</v>
      </c>
      <c r="O43" s="56">
        <v>12</v>
      </c>
      <c r="P43" s="291">
        <v>35</v>
      </c>
      <c r="Q43" s="291"/>
      <c r="R43" s="59">
        <v>75</v>
      </c>
    </row>
    <row r="44" spans="1:18" ht="11.25" customHeight="1">
      <c r="A44" s="73"/>
      <c r="B44" s="74" t="s">
        <v>60</v>
      </c>
      <c r="C44" s="75">
        <f aca="true" t="shared" si="38" ref="C44:H44">+C43/$C43*100</f>
        <v>100</v>
      </c>
      <c r="D44" s="61">
        <f t="shared" si="38"/>
        <v>0.10128101731155166</v>
      </c>
      <c r="E44" s="62">
        <f t="shared" si="38"/>
        <v>23.338475533132023</v>
      </c>
      <c r="F44" s="60">
        <f t="shared" si="38"/>
        <v>75.22460003376034</v>
      </c>
      <c r="G44" s="62">
        <f t="shared" si="38"/>
        <v>0.15004595157266915</v>
      </c>
      <c r="H44" s="299">
        <f t="shared" si="38"/>
        <v>0.44052553594538324</v>
      </c>
      <c r="I44" s="299"/>
      <c r="J44" s="63">
        <f>+J43/$C43*100</f>
        <v>0.7450719282780351</v>
      </c>
      <c r="K44" s="79">
        <f aca="true" t="shared" si="39" ref="K44:P44">+K43/$K43*100</f>
        <v>100</v>
      </c>
      <c r="L44" s="61">
        <f t="shared" si="39"/>
        <v>0.322061191626409</v>
      </c>
      <c r="M44" s="62">
        <f t="shared" si="39"/>
        <v>30.79710144927536</v>
      </c>
      <c r="N44" s="60">
        <f t="shared" si="39"/>
        <v>63.96940418679549</v>
      </c>
      <c r="O44" s="62">
        <f t="shared" si="39"/>
        <v>0.4830917874396135</v>
      </c>
      <c r="P44" s="299">
        <f t="shared" si="39"/>
        <v>1.4090177133655395</v>
      </c>
      <c r="Q44" s="299"/>
      <c r="R44" s="65">
        <f>+R43/$K43*100</f>
        <v>3.0193236714975846</v>
      </c>
    </row>
    <row r="45" spans="1:18" ht="11.25" customHeight="1">
      <c r="A45" s="53" t="s">
        <v>65</v>
      </c>
      <c r="B45" s="43" t="s">
        <v>59</v>
      </c>
      <c r="C45" s="54">
        <f>SUM(D45:J45)</f>
        <v>439823</v>
      </c>
      <c r="D45" s="68">
        <v>675</v>
      </c>
      <c r="E45" s="69">
        <v>111171</v>
      </c>
      <c r="F45" s="67">
        <v>323964</v>
      </c>
      <c r="G45" s="69">
        <v>856</v>
      </c>
      <c r="H45" s="298">
        <v>504</v>
      </c>
      <c r="I45" s="298"/>
      <c r="J45" s="70">
        <v>2653</v>
      </c>
      <c r="K45" s="58">
        <f>SUM(L45:R45)</f>
        <v>2615</v>
      </c>
      <c r="L45" s="68">
        <v>11</v>
      </c>
      <c r="M45" s="69">
        <v>859</v>
      </c>
      <c r="N45" s="67">
        <v>1660</v>
      </c>
      <c r="O45" s="69">
        <v>15</v>
      </c>
      <c r="P45" s="298">
        <v>17</v>
      </c>
      <c r="Q45" s="298"/>
      <c r="R45" s="72">
        <v>53</v>
      </c>
    </row>
    <row r="46" spans="1:18" ht="11.25" customHeight="1">
      <c r="A46" s="53"/>
      <c r="B46" s="43" t="s">
        <v>60</v>
      </c>
      <c r="C46" s="60">
        <f aca="true" t="shared" si="40" ref="C46:H46">+C45/$C45*100</f>
        <v>100</v>
      </c>
      <c r="D46" s="61">
        <f t="shared" si="40"/>
        <v>0.15347082803764242</v>
      </c>
      <c r="E46" s="62">
        <f t="shared" si="40"/>
        <v>25.276304331515178</v>
      </c>
      <c r="F46" s="60">
        <f t="shared" si="40"/>
        <v>73.65781234723968</v>
      </c>
      <c r="G46" s="62">
        <f t="shared" si="40"/>
        <v>0.19462374637069912</v>
      </c>
      <c r="H46" s="299">
        <f t="shared" si="40"/>
        <v>0.11459155160143968</v>
      </c>
      <c r="I46" s="299"/>
      <c r="J46" s="63">
        <f>+J45/$C45*100</f>
        <v>0.603197195235356</v>
      </c>
      <c r="K46" s="64">
        <f aca="true" t="shared" si="41" ref="K46:P46">+K45/$K45*100</f>
        <v>100</v>
      </c>
      <c r="L46" s="61">
        <f t="shared" si="41"/>
        <v>0.42065009560229444</v>
      </c>
      <c r="M46" s="62">
        <f t="shared" si="41"/>
        <v>32.848948374760994</v>
      </c>
      <c r="N46" s="60">
        <f t="shared" si="41"/>
        <v>63.47992351816444</v>
      </c>
      <c r="O46" s="62">
        <f t="shared" si="41"/>
        <v>0.5736137667304015</v>
      </c>
      <c r="P46" s="299">
        <f t="shared" si="41"/>
        <v>0.6500956022944551</v>
      </c>
      <c r="Q46" s="299"/>
      <c r="R46" s="65">
        <f>+R45/$K45*100</f>
        <v>2.026768642447419</v>
      </c>
    </row>
    <row r="47" spans="1:18" ht="11.25" customHeight="1">
      <c r="A47" s="66" t="s">
        <v>66</v>
      </c>
      <c r="B47" s="44" t="s">
        <v>59</v>
      </c>
      <c r="C47" s="67">
        <f>SUM(D47:J47)</f>
        <v>430878</v>
      </c>
      <c r="D47" s="68">
        <v>1082</v>
      </c>
      <c r="E47" s="69">
        <v>116143</v>
      </c>
      <c r="F47" s="67">
        <v>310137</v>
      </c>
      <c r="G47" s="69">
        <v>2001</v>
      </c>
      <c r="H47" s="298">
        <v>303</v>
      </c>
      <c r="I47" s="298"/>
      <c r="J47" s="70">
        <v>1212</v>
      </c>
      <c r="K47" s="71">
        <f>SUM(L47:R47)</f>
        <v>2603</v>
      </c>
      <c r="L47" s="68">
        <v>21</v>
      </c>
      <c r="M47" s="69">
        <v>921</v>
      </c>
      <c r="N47" s="67">
        <v>1602</v>
      </c>
      <c r="O47" s="69">
        <v>25</v>
      </c>
      <c r="P47" s="298">
        <v>3</v>
      </c>
      <c r="Q47" s="298"/>
      <c r="R47" s="72">
        <v>31</v>
      </c>
    </row>
    <row r="48" spans="1:18" ht="11.25" customHeight="1">
      <c r="A48" s="53"/>
      <c r="B48" s="43" t="s">
        <v>60</v>
      </c>
      <c r="C48" s="60">
        <f aca="true" t="shared" si="42" ref="C48:H48">+C47/$C47*100</f>
        <v>100</v>
      </c>
      <c r="D48" s="61">
        <f t="shared" si="42"/>
        <v>0.25111516484944696</v>
      </c>
      <c r="E48" s="62">
        <f t="shared" si="42"/>
        <v>26.95496172930621</v>
      </c>
      <c r="F48" s="60">
        <f t="shared" si="42"/>
        <v>71.97791486221158</v>
      </c>
      <c r="G48" s="62">
        <f t="shared" si="42"/>
        <v>0.46440059599236905</v>
      </c>
      <c r="H48" s="299">
        <f t="shared" si="42"/>
        <v>0.07032152952807987</v>
      </c>
      <c r="I48" s="299"/>
      <c r="J48" s="63">
        <f>+J47/$C47*100</f>
        <v>0.28128611811231946</v>
      </c>
      <c r="K48" s="64">
        <f aca="true" t="shared" si="43" ref="K48:P48">+K47/$K47*100</f>
        <v>100</v>
      </c>
      <c r="L48" s="61">
        <f t="shared" si="43"/>
        <v>0.8067614291202458</v>
      </c>
      <c r="M48" s="62">
        <f t="shared" si="43"/>
        <v>35.382251248559356</v>
      </c>
      <c r="N48" s="60">
        <f t="shared" si="43"/>
        <v>61.54437187860161</v>
      </c>
      <c r="O48" s="62">
        <f t="shared" si="43"/>
        <v>0.9604302727621975</v>
      </c>
      <c r="P48" s="299">
        <f t="shared" si="43"/>
        <v>0.11525163273146369</v>
      </c>
      <c r="Q48" s="299"/>
      <c r="R48" s="65">
        <f>+R47/$K47*100</f>
        <v>1.1909335382251247</v>
      </c>
    </row>
    <row r="49" spans="1:18" ht="11.25" customHeight="1">
      <c r="A49" s="66" t="s">
        <v>61</v>
      </c>
      <c r="B49" s="44" t="s">
        <v>59</v>
      </c>
      <c r="C49" s="67">
        <f>SUM(D49:J49)</f>
        <v>427248</v>
      </c>
      <c r="D49" s="68">
        <v>1333</v>
      </c>
      <c r="E49" s="69">
        <v>104854</v>
      </c>
      <c r="F49" s="67">
        <v>318192</v>
      </c>
      <c r="G49" s="69">
        <v>405</v>
      </c>
      <c r="H49" s="298">
        <v>1444</v>
      </c>
      <c r="I49" s="298"/>
      <c r="J49" s="70">
        <v>1020</v>
      </c>
      <c r="K49" s="71">
        <f>SUM(L49:R49)</f>
        <v>2492</v>
      </c>
      <c r="L49" s="68">
        <v>21</v>
      </c>
      <c r="M49" s="69">
        <v>850</v>
      </c>
      <c r="N49" s="67">
        <v>1566</v>
      </c>
      <c r="O49" s="69">
        <v>9</v>
      </c>
      <c r="P49" s="298">
        <v>20</v>
      </c>
      <c r="Q49" s="298"/>
      <c r="R49" s="72">
        <v>26</v>
      </c>
    </row>
    <row r="50" spans="1:18" ht="11.25" customHeight="1">
      <c r="A50" s="53"/>
      <c r="B50" s="43" t="s">
        <v>60</v>
      </c>
      <c r="C50" s="60">
        <f aca="true" t="shared" si="44" ref="C50:H50">+C49/$C49*100</f>
        <v>100</v>
      </c>
      <c r="D50" s="61">
        <f t="shared" si="44"/>
        <v>0.31199677938808373</v>
      </c>
      <c r="E50" s="62">
        <f t="shared" si="44"/>
        <v>24.54171815900835</v>
      </c>
      <c r="F50" s="60">
        <f t="shared" si="44"/>
        <v>74.47477811481856</v>
      </c>
      <c r="G50" s="62">
        <f t="shared" si="44"/>
        <v>0.0947927199191102</v>
      </c>
      <c r="H50" s="299">
        <f t="shared" si="44"/>
        <v>0.3379770063288769</v>
      </c>
      <c r="I50" s="299"/>
      <c r="J50" s="63">
        <f>+J49/$C49*100</f>
        <v>0.23873722053701832</v>
      </c>
      <c r="K50" s="64">
        <f aca="true" t="shared" si="45" ref="K50:P50">+K49/$K49*100</f>
        <v>100</v>
      </c>
      <c r="L50" s="61">
        <f t="shared" si="45"/>
        <v>0.8426966292134831</v>
      </c>
      <c r="M50" s="62">
        <f t="shared" si="45"/>
        <v>34.10914927768861</v>
      </c>
      <c r="N50" s="60">
        <f t="shared" si="45"/>
        <v>62.84109149277689</v>
      </c>
      <c r="O50" s="62">
        <f t="shared" si="45"/>
        <v>0.3611556982343499</v>
      </c>
      <c r="P50" s="299">
        <f t="shared" si="45"/>
        <v>0.8025682182985553</v>
      </c>
      <c r="Q50" s="299"/>
      <c r="R50" s="65">
        <f>+R49/$K49*100</f>
        <v>1.043338683788122</v>
      </c>
    </row>
    <row r="51" spans="1:18" ht="11.25" customHeight="1">
      <c r="A51" s="66" t="s">
        <v>62</v>
      </c>
      <c r="B51" s="44" t="s">
        <v>59</v>
      </c>
      <c r="C51" s="67">
        <f>SUM(D51:J51)</f>
        <v>412182</v>
      </c>
      <c r="D51" s="68">
        <v>1031</v>
      </c>
      <c r="E51" s="69">
        <v>109391</v>
      </c>
      <c r="F51" s="67">
        <v>298728</v>
      </c>
      <c r="G51" s="69">
        <v>1360</v>
      </c>
      <c r="H51" s="298">
        <v>274</v>
      </c>
      <c r="I51" s="298"/>
      <c r="J51" s="70">
        <v>1398</v>
      </c>
      <c r="K51" s="71">
        <f>SUM(L51:R51)</f>
        <v>2458</v>
      </c>
      <c r="L51" s="68">
        <v>17</v>
      </c>
      <c r="M51" s="69">
        <v>857</v>
      </c>
      <c r="N51" s="67">
        <v>1531</v>
      </c>
      <c r="O51" s="69">
        <v>18</v>
      </c>
      <c r="P51" s="298">
        <v>2</v>
      </c>
      <c r="Q51" s="298"/>
      <c r="R51" s="72">
        <v>33</v>
      </c>
    </row>
    <row r="52" spans="1:18" ht="11.25" customHeight="1">
      <c r="A52" s="53"/>
      <c r="B52" s="43" t="s">
        <v>60</v>
      </c>
      <c r="C52" s="60">
        <f aca="true" t="shared" si="46" ref="C52:H52">+C51/$C51*100</f>
        <v>100</v>
      </c>
      <c r="D52" s="61">
        <f t="shared" si="46"/>
        <v>0.25013222314414507</v>
      </c>
      <c r="E52" s="62">
        <f t="shared" si="46"/>
        <v>26.539489837013747</v>
      </c>
      <c r="F52" s="60">
        <f t="shared" si="46"/>
        <v>72.47478055810296</v>
      </c>
      <c r="G52" s="62">
        <f t="shared" si="46"/>
        <v>0.32995133217850364</v>
      </c>
      <c r="H52" s="299">
        <f t="shared" si="46"/>
        <v>0.06647548898302207</v>
      </c>
      <c r="I52" s="299"/>
      <c r="J52" s="63">
        <f>+J51/$C51*100</f>
        <v>0.3391705605776089</v>
      </c>
      <c r="K52" s="64">
        <f aca="true" t="shared" si="47" ref="K52:P52">+K51/$K51*100</f>
        <v>100</v>
      </c>
      <c r="L52" s="61">
        <f t="shared" si="47"/>
        <v>0.6916192026037429</v>
      </c>
      <c r="M52" s="62">
        <f t="shared" si="47"/>
        <v>34.865744507729865</v>
      </c>
      <c r="N52" s="60">
        <f t="shared" si="47"/>
        <v>62.28641171684296</v>
      </c>
      <c r="O52" s="62">
        <f t="shared" si="47"/>
        <v>0.7323026851098454</v>
      </c>
      <c r="P52" s="299">
        <f t="shared" si="47"/>
        <v>0.08136696501220504</v>
      </c>
      <c r="Q52" s="299"/>
      <c r="R52" s="65">
        <f>+R51/$K51*100</f>
        <v>1.3425549227013833</v>
      </c>
    </row>
    <row r="53" spans="1:18" ht="11.25" customHeight="1">
      <c r="A53" s="66" t="s">
        <v>41</v>
      </c>
      <c r="B53" s="44" t="s">
        <v>59</v>
      </c>
      <c r="C53" s="67">
        <f>SUM(D53:J53)</f>
        <v>438194</v>
      </c>
      <c r="D53" s="68">
        <v>1161</v>
      </c>
      <c r="E53" s="69">
        <v>101587</v>
      </c>
      <c r="F53" s="67">
        <v>333013</v>
      </c>
      <c r="G53" s="69">
        <v>1290</v>
      </c>
      <c r="H53" s="298">
        <v>94</v>
      </c>
      <c r="I53" s="298"/>
      <c r="J53" s="70">
        <v>1049</v>
      </c>
      <c r="K53" s="71">
        <f>SUM(L53:R53)</f>
        <v>2562</v>
      </c>
      <c r="L53" s="68">
        <v>20</v>
      </c>
      <c r="M53" s="69">
        <v>830</v>
      </c>
      <c r="N53" s="67">
        <v>1667</v>
      </c>
      <c r="O53" s="69">
        <v>18</v>
      </c>
      <c r="P53" s="298">
        <v>2</v>
      </c>
      <c r="Q53" s="298"/>
      <c r="R53" s="72">
        <v>25</v>
      </c>
    </row>
    <row r="54" spans="1:18" ht="11.25" customHeight="1">
      <c r="A54" s="73"/>
      <c r="B54" s="74" t="s">
        <v>60</v>
      </c>
      <c r="C54" s="75">
        <f aca="true" t="shared" si="48" ref="C54:H54">+C53/$C53*100</f>
        <v>100</v>
      </c>
      <c r="D54" s="76">
        <f t="shared" si="48"/>
        <v>0.26495114036248785</v>
      </c>
      <c r="E54" s="77">
        <f t="shared" si="48"/>
        <v>23.183110677006074</v>
      </c>
      <c r="F54" s="75">
        <f t="shared" si="48"/>
        <v>75.99670465592865</v>
      </c>
      <c r="G54" s="77">
        <f t="shared" si="48"/>
        <v>0.29439015595831985</v>
      </c>
      <c r="H54" s="292">
        <f t="shared" si="48"/>
        <v>0.02145168578300935</v>
      </c>
      <c r="I54" s="292"/>
      <c r="J54" s="78">
        <f>+J53/$C53*100</f>
        <v>0.23939168496145544</v>
      </c>
      <c r="K54" s="79">
        <f aca="true" t="shared" si="49" ref="K54:P54">+K53/$K53*100</f>
        <v>100</v>
      </c>
      <c r="L54" s="76">
        <f t="shared" si="49"/>
        <v>0.78064012490242</v>
      </c>
      <c r="M54" s="77">
        <f t="shared" si="49"/>
        <v>32.396565183450434</v>
      </c>
      <c r="N54" s="75">
        <f t="shared" si="49"/>
        <v>65.0663544106167</v>
      </c>
      <c r="O54" s="77">
        <f t="shared" si="49"/>
        <v>0.702576112412178</v>
      </c>
      <c r="P54" s="292">
        <f t="shared" si="49"/>
        <v>0.078064012490242</v>
      </c>
      <c r="Q54" s="292"/>
      <c r="R54" s="80">
        <f>+R53/$K53*100</f>
        <v>0.9758001561280251</v>
      </c>
    </row>
    <row r="55" spans="1:18" ht="11.25" customHeight="1">
      <c r="A55" s="53" t="s">
        <v>42</v>
      </c>
      <c r="B55" s="43" t="s">
        <v>59</v>
      </c>
      <c r="C55" s="67">
        <f>SUM(D55:J55)</f>
        <v>451550</v>
      </c>
      <c r="D55" s="55">
        <v>1077</v>
      </c>
      <c r="E55" s="56">
        <v>106697</v>
      </c>
      <c r="F55" s="54">
        <v>341831</v>
      </c>
      <c r="G55" s="56">
        <v>1070</v>
      </c>
      <c r="H55" s="291">
        <v>43</v>
      </c>
      <c r="I55" s="291"/>
      <c r="J55" s="57">
        <v>832</v>
      </c>
      <c r="K55" s="67">
        <f>SUM(L55:R55)</f>
        <v>2686</v>
      </c>
      <c r="L55" s="55">
        <v>17</v>
      </c>
      <c r="M55" s="56">
        <v>900</v>
      </c>
      <c r="N55" s="54">
        <v>1727</v>
      </c>
      <c r="O55" s="56">
        <v>15</v>
      </c>
      <c r="P55" s="291">
        <v>1</v>
      </c>
      <c r="Q55" s="291"/>
      <c r="R55" s="59">
        <v>26</v>
      </c>
    </row>
    <row r="56" spans="1:18" ht="11.25" customHeight="1">
      <c r="A56" s="53"/>
      <c r="B56" s="43" t="s">
        <v>60</v>
      </c>
      <c r="C56" s="75">
        <f aca="true" t="shared" si="50" ref="C56:H56">+C55/$C55*100</f>
        <v>100</v>
      </c>
      <c r="D56" s="76">
        <f t="shared" si="50"/>
        <v>0.23851179271398518</v>
      </c>
      <c r="E56" s="77">
        <f t="shared" si="50"/>
        <v>23.6290554755841</v>
      </c>
      <c r="F56" s="75">
        <f t="shared" si="50"/>
        <v>75.70169416454434</v>
      </c>
      <c r="G56" s="77">
        <f t="shared" si="50"/>
        <v>0.23696157679105306</v>
      </c>
      <c r="H56" s="292">
        <f t="shared" si="50"/>
        <v>0.009522754955154467</v>
      </c>
      <c r="I56" s="292"/>
      <c r="J56" s="78">
        <f>+J55/$C55*100</f>
        <v>0.18425423541136085</v>
      </c>
      <c r="K56" s="79">
        <f aca="true" t="shared" si="51" ref="K56:P56">+K55/$K55*100</f>
        <v>100</v>
      </c>
      <c r="L56" s="76">
        <f t="shared" si="51"/>
        <v>0.6329113924050633</v>
      </c>
      <c r="M56" s="77">
        <f t="shared" si="51"/>
        <v>33.50707371556217</v>
      </c>
      <c r="N56" s="75">
        <f t="shared" si="51"/>
        <v>64.2963514519732</v>
      </c>
      <c r="O56" s="77">
        <f t="shared" si="51"/>
        <v>0.5584512285927029</v>
      </c>
      <c r="P56" s="292">
        <f t="shared" si="51"/>
        <v>0.03723008190618019</v>
      </c>
      <c r="Q56" s="292"/>
      <c r="R56" s="80">
        <f>+R55/$K55*100</f>
        <v>0.967982129560685</v>
      </c>
    </row>
    <row r="57" spans="1:18" ht="11.25" customHeight="1">
      <c r="A57" s="66" t="s">
        <v>43</v>
      </c>
      <c r="B57" s="44" t="s">
        <v>59</v>
      </c>
      <c r="C57" s="67">
        <f>SUM(D57:J57)</f>
        <v>431407</v>
      </c>
      <c r="D57" s="68">
        <v>1113</v>
      </c>
      <c r="E57" s="69">
        <v>100873</v>
      </c>
      <c r="F57" s="67">
        <v>328565</v>
      </c>
      <c r="G57" s="69">
        <v>210</v>
      </c>
      <c r="H57" s="298">
        <v>60</v>
      </c>
      <c r="I57" s="298"/>
      <c r="J57" s="70">
        <v>586</v>
      </c>
      <c r="K57" s="67">
        <f>SUM(L57:R57)</f>
        <v>2484</v>
      </c>
      <c r="L57" s="68">
        <v>20</v>
      </c>
      <c r="M57" s="69">
        <v>818</v>
      </c>
      <c r="N57" s="67">
        <v>1626</v>
      </c>
      <c r="O57" s="69">
        <v>4</v>
      </c>
      <c r="P57" s="298">
        <v>2</v>
      </c>
      <c r="Q57" s="298"/>
      <c r="R57" s="72">
        <v>14</v>
      </c>
    </row>
    <row r="58" spans="1:18" ht="11.25" customHeight="1">
      <c r="A58" s="73"/>
      <c r="B58" s="74" t="s">
        <v>60</v>
      </c>
      <c r="C58" s="75">
        <f aca="true" t="shared" si="52" ref="C58:H58">+C57/$C57*100</f>
        <v>100</v>
      </c>
      <c r="D58" s="76">
        <f t="shared" si="52"/>
        <v>0.25799303210193625</v>
      </c>
      <c r="E58" s="77">
        <f t="shared" si="52"/>
        <v>23.38232805680019</v>
      </c>
      <c r="F58" s="75">
        <f t="shared" si="52"/>
        <v>76.16125839404553</v>
      </c>
      <c r="G58" s="77">
        <f t="shared" si="52"/>
        <v>0.048677930585270986</v>
      </c>
      <c r="H58" s="292">
        <f t="shared" si="52"/>
        <v>0.013907980167220281</v>
      </c>
      <c r="I58" s="292"/>
      <c r="J58" s="78">
        <f>+J57/$C57*100</f>
        <v>0.13583460629985142</v>
      </c>
      <c r="K58" s="79">
        <f aca="true" t="shared" si="53" ref="K58:P58">+K57/$K57*100</f>
        <v>100</v>
      </c>
      <c r="L58" s="76">
        <f t="shared" si="53"/>
        <v>0.8051529790660225</v>
      </c>
      <c r="M58" s="77">
        <f t="shared" si="53"/>
        <v>32.930756843800324</v>
      </c>
      <c r="N58" s="75">
        <f t="shared" si="53"/>
        <v>65.45893719806763</v>
      </c>
      <c r="O58" s="77">
        <f t="shared" si="53"/>
        <v>0.1610305958132045</v>
      </c>
      <c r="P58" s="292">
        <f t="shared" si="53"/>
        <v>0.08051529790660225</v>
      </c>
      <c r="Q58" s="292"/>
      <c r="R58" s="80">
        <f>+R57/$K57*100</f>
        <v>0.5636070853462157</v>
      </c>
    </row>
    <row r="59" spans="1:18" ht="11.25" customHeight="1">
      <c r="A59" s="53" t="s">
        <v>197</v>
      </c>
      <c r="B59" s="43" t="s">
        <v>59</v>
      </c>
      <c r="C59" s="54">
        <f>SUM(D59:J59)</f>
        <v>436334</v>
      </c>
      <c r="D59" s="55">
        <v>1433</v>
      </c>
      <c r="E59" s="56">
        <v>101462</v>
      </c>
      <c r="F59" s="54">
        <v>333091</v>
      </c>
      <c r="G59" s="56">
        <v>108</v>
      </c>
      <c r="H59" s="291">
        <v>0</v>
      </c>
      <c r="I59" s="291"/>
      <c r="J59" s="57">
        <v>240</v>
      </c>
      <c r="K59" s="54">
        <f>SUM(L59:R59)</f>
        <v>2496</v>
      </c>
      <c r="L59" s="55">
        <v>22</v>
      </c>
      <c r="M59" s="56">
        <v>809</v>
      </c>
      <c r="N59" s="54">
        <v>1656</v>
      </c>
      <c r="O59" s="56">
        <v>2</v>
      </c>
      <c r="P59" s="291">
        <v>0</v>
      </c>
      <c r="Q59" s="291"/>
      <c r="R59" s="59">
        <v>7</v>
      </c>
    </row>
    <row r="60" spans="1:18" ht="11.25" customHeight="1">
      <c r="A60" s="73"/>
      <c r="B60" s="74" t="s">
        <v>60</v>
      </c>
      <c r="C60" s="75">
        <f aca="true" t="shared" si="54" ref="C60:H60">+C59/$C59*100</f>
        <v>100</v>
      </c>
      <c r="D60" s="76">
        <f t="shared" si="54"/>
        <v>0.32841813839856626</v>
      </c>
      <c r="E60" s="77">
        <f t="shared" si="54"/>
        <v>23.253287619117465</v>
      </c>
      <c r="F60" s="75">
        <f t="shared" si="54"/>
        <v>76.33853882576192</v>
      </c>
      <c r="G60" s="77">
        <f t="shared" si="54"/>
        <v>0.02475168105167143</v>
      </c>
      <c r="H60" s="292">
        <f t="shared" si="54"/>
        <v>0</v>
      </c>
      <c r="I60" s="292"/>
      <c r="J60" s="78">
        <f>+J59/$C59*100</f>
        <v>0.05500373567038094</v>
      </c>
      <c r="K60" s="75">
        <f aca="true" t="shared" si="55" ref="K60:P60">+K59/$K59*100</f>
        <v>100</v>
      </c>
      <c r="L60" s="76">
        <f t="shared" si="55"/>
        <v>0.8814102564102564</v>
      </c>
      <c r="M60" s="77">
        <f t="shared" si="55"/>
        <v>32.41185897435898</v>
      </c>
      <c r="N60" s="75">
        <f t="shared" si="55"/>
        <v>66.34615384615384</v>
      </c>
      <c r="O60" s="77">
        <f t="shared" si="55"/>
        <v>0.08012820512820512</v>
      </c>
      <c r="P60" s="292">
        <f t="shared" si="55"/>
        <v>0</v>
      </c>
      <c r="Q60" s="292"/>
      <c r="R60" s="80">
        <f>+R59/$K59*100</f>
        <v>0.28044871794871795</v>
      </c>
    </row>
    <row r="61" spans="1:18" ht="11.25" customHeight="1">
      <c r="A61" s="53" t="s">
        <v>199</v>
      </c>
      <c r="B61" s="43" t="s">
        <v>59</v>
      </c>
      <c r="C61" s="54">
        <f>SUM(D61:J61)</f>
        <v>450959</v>
      </c>
      <c r="D61" s="55">
        <v>943</v>
      </c>
      <c r="E61" s="56">
        <v>100668</v>
      </c>
      <c r="F61" s="54">
        <v>347814</v>
      </c>
      <c r="G61" s="56">
        <v>843</v>
      </c>
      <c r="H61" s="291">
        <v>53</v>
      </c>
      <c r="I61" s="291"/>
      <c r="J61" s="57">
        <v>638</v>
      </c>
      <c r="K61" s="54">
        <f>SUM(L61:R61)</f>
        <v>2555</v>
      </c>
      <c r="L61" s="55">
        <v>17</v>
      </c>
      <c r="M61" s="56">
        <v>787</v>
      </c>
      <c r="N61" s="54">
        <v>1725</v>
      </c>
      <c r="O61" s="56">
        <v>9</v>
      </c>
      <c r="P61" s="291">
        <v>2</v>
      </c>
      <c r="Q61" s="291"/>
      <c r="R61" s="59">
        <v>15</v>
      </c>
    </row>
    <row r="62" spans="1:18" ht="11.25" customHeight="1" thickBot="1">
      <c r="A62" s="81"/>
      <c r="B62" s="47" t="s">
        <v>60</v>
      </c>
      <c r="C62" s="241">
        <f aca="true" t="shared" si="56" ref="C62:H62">+C61/$C61*100</f>
        <v>100</v>
      </c>
      <c r="D62" s="242">
        <f t="shared" si="56"/>
        <v>0.20910991908355303</v>
      </c>
      <c r="E62" s="243">
        <f t="shared" si="56"/>
        <v>22.32309367370426</v>
      </c>
      <c r="F62" s="241">
        <f t="shared" si="56"/>
        <v>77.12763244552166</v>
      </c>
      <c r="G62" s="243">
        <f t="shared" si="56"/>
        <v>0.18693495417543501</v>
      </c>
      <c r="H62" s="290">
        <f t="shared" si="56"/>
        <v>0.011752731401302558</v>
      </c>
      <c r="I62" s="290"/>
      <c r="J62" s="244">
        <f>+J61/$C61*100</f>
        <v>0.14147627611379304</v>
      </c>
      <c r="K62" s="241">
        <f aca="true" t="shared" si="57" ref="K62:R62">+K61/$K61*100</f>
        <v>100</v>
      </c>
      <c r="L62" s="242">
        <f t="shared" si="57"/>
        <v>0.6653620352250489</v>
      </c>
      <c r="M62" s="243">
        <f t="shared" si="57"/>
        <v>30.802348336594914</v>
      </c>
      <c r="N62" s="241">
        <f t="shared" si="57"/>
        <v>67.5146771037182</v>
      </c>
      <c r="O62" s="243">
        <f t="shared" si="57"/>
        <v>0.35225048923679064</v>
      </c>
      <c r="P62" s="290">
        <f t="shared" si="57"/>
        <v>0.07827788649706457</v>
      </c>
      <c r="Q62" s="290">
        <f t="shared" si="57"/>
        <v>0</v>
      </c>
      <c r="R62" s="245">
        <f t="shared" si="57"/>
        <v>0.5870841487279843</v>
      </c>
    </row>
    <row r="63" spans="1:18" ht="11.25" customHeight="1">
      <c r="A63" s="339" t="s">
        <v>202</v>
      </c>
      <c r="B63" s="41" t="s">
        <v>59</v>
      </c>
      <c r="C63" s="340">
        <f>SUM(D63:J63)</f>
        <v>435545</v>
      </c>
      <c r="D63" s="341">
        <v>1260</v>
      </c>
      <c r="E63" s="342">
        <v>97259</v>
      </c>
      <c r="F63" s="340">
        <v>335624</v>
      </c>
      <c r="G63" s="342">
        <v>1230</v>
      </c>
      <c r="H63" s="293">
        <v>40</v>
      </c>
      <c r="I63" s="293"/>
      <c r="J63" s="343">
        <v>132</v>
      </c>
      <c r="K63" s="340">
        <f>SUM(L63:R63)</f>
        <v>2451</v>
      </c>
      <c r="L63" s="341">
        <v>20</v>
      </c>
      <c r="M63" s="342">
        <v>750</v>
      </c>
      <c r="N63" s="340">
        <v>1668</v>
      </c>
      <c r="O63" s="342">
        <v>10</v>
      </c>
      <c r="P63" s="293">
        <v>1</v>
      </c>
      <c r="Q63" s="293"/>
      <c r="R63" s="344">
        <v>2</v>
      </c>
    </row>
    <row r="64" spans="1:18" ht="11.25" customHeight="1" thickBot="1">
      <c r="A64" s="81" t="s">
        <v>44</v>
      </c>
      <c r="B64" s="47" t="s">
        <v>60</v>
      </c>
      <c r="C64" s="241">
        <f aca="true" t="shared" si="58" ref="C64:H64">+C63/$C63*100</f>
        <v>100</v>
      </c>
      <c r="D64" s="242">
        <f t="shared" si="58"/>
        <v>0.2892927252063507</v>
      </c>
      <c r="E64" s="243">
        <f t="shared" si="58"/>
        <v>22.330413619717827</v>
      </c>
      <c r="F64" s="241">
        <f t="shared" si="58"/>
        <v>77.05839809893352</v>
      </c>
      <c r="G64" s="243">
        <f t="shared" si="58"/>
        <v>0.28240480317762806</v>
      </c>
      <c r="H64" s="290">
        <f t="shared" si="58"/>
        <v>0.009183896038296845</v>
      </c>
      <c r="I64" s="290"/>
      <c r="J64" s="244">
        <f>+J63/$C63*100</f>
        <v>0.03030685692637959</v>
      </c>
      <c r="K64" s="241">
        <f aca="true" t="shared" si="59" ref="K64:R64">+K63/$K63*100</f>
        <v>100</v>
      </c>
      <c r="L64" s="242">
        <f t="shared" si="59"/>
        <v>0.8159934720522236</v>
      </c>
      <c r="M64" s="243">
        <f t="shared" si="59"/>
        <v>30.599755201958384</v>
      </c>
      <c r="N64" s="241">
        <f t="shared" si="59"/>
        <v>68.05385556915544</v>
      </c>
      <c r="O64" s="243">
        <f t="shared" si="59"/>
        <v>0.4079967360261118</v>
      </c>
      <c r="P64" s="290">
        <f t="shared" si="59"/>
        <v>0.04079967360261118</v>
      </c>
      <c r="Q64" s="290">
        <f t="shared" si="59"/>
        <v>0</v>
      </c>
      <c r="R64" s="245">
        <f t="shared" si="59"/>
        <v>0.08159934720522236</v>
      </c>
    </row>
    <row r="65" spans="1:18" ht="11.25" customHeight="1">
      <c r="A65" s="337"/>
      <c r="B65" s="287"/>
      <c r="C65" s="54"/>
      <c r="D65" s="54"/>
      <c r="E65" s="54"/>
      <c r="F65" s="54"/>
      <c r="G65" s="54"/>
      <c r="H65" s="291"/>
      <c r="I65" s="291"/>
      <c r="J65" s="54"/>
      <c r="K65" s="54"/>
      <c r="L65" s="54"/>
      <c r="M65" s="54"/>
      <c r="N65" s="54"/>
      <c r="O65" s="54"/>
      <c r="P65" s="291"/>
      <c r="Q65" s="291"/>
      <c r="R65" s="337"/>
    </row>
    <row r="66" spans="1:18" ht="11.25" customHeight="1">
      <c r="A66" s="337"/>
      <c r="B66" s="287"/>
      <c r="C66" s="60"/>
      <c r="D66" s="60"/>
      <c r="E66" s="60"/>
      <c r="F66" s="60"/>
      <c r="G66" s="60"/>
      <c r="H66" s="299"/>
      <c r="I66" s="299"/>
      <c r="J66" s="60"/>
      <c r="K66" s="60"/>
      <c r="L66" s="60"/>
      <c r="M66" s="60"/>
      <c r="N66" s="60"/>
      <c r="O66" s="60"/>
      <c r="P66" s="299"/>
      <c r="Q66" s="299"/>
      <c r="R66" s="338"/>
    </row>
  </sheetData>
  <sheetProtection/>
  <mergeCells count="122">
    <mergeCell ref="H54:I54"/>
    <mergeCell ref="P54:Q54"/>
    <mergeCell ref="H57:I57"/>
    <mergeCell ref="P57:Q57"/>
    <mergeCell ref="H58:I58"/>
    <mergeCell ref="P58:Q58"/>
    <mergeCell ref="H55:I55"/>
    <mergeCell ref="P55:Q55"/>
    <mergeCell ref="H56:I56"/>
    <mergeCell ref="P56:Q56"/>
    <mergeCell ref="H51:I51"/>
    <mergeCell ref="P51:Q51"/>
    <mergeCell ref="H52:I52"/>
    <mergeCell ref="P52:Q52"/>
    <mergeCell ref="H53:I53"/>
    <mergeCell ref="P53:Q53"/>
    <mergeCell ref="H48:I48"/>
    <mergeCell ref="P48:Q48"/>
    <mergeCell ref="H49:I49"/>
    <mergeCell ref="P49:Q49"/>
    <mergeCell ref="H50:I50"/>
    <mergeCell ref="P50:Q50"/>
    <mergeCell ref="C3:C4"/>
    <mergeCell ref="D3:J3"/>
    <mergeCell ref="K3:K4"/>
    <mergeCell ref="L3:R3"/>
    <mergeCell ref="H47:I47"/>
    <mergeCell ref="P47:Q47"/>
    <mergeCell ref="P46:Q46"/>
    <mergeCell ref="P45:Q45"/>
    <mergeCell ref="H46:I46"/>
    <mergeCell ref="P43:Q43"/>
    <mergeCell ref="H45:I45"/>
    <mergeCell ref="H42:I42"/>
    <mergeCell ref="H43:I43"/>
    <mergeCell ref="H44:I44"/>
    <mergeCell ref="P28:Q28"/>
    <mergeCell ref="P29:Q29"/>
    <mergeCell ref="P30:Q30"/>
    <mergeCell ref="P41:Q41"/>
    <mergeCell ref="H32:I32"/>
    <mergeCell ref="H40:I40"/>
    <mergeCell ref="H36:I36"/>
    <mergeCell ref="H39:I39"/>
    <mergeCell ref="H33:I33"/>
    <mergeCell ref="H34:I34"/>
    <mergeCell ref="P36:Q36"/>
    <mergeCell ref="P39:Q39"/>
    <mergeCell ref="P33:Q33"/>
    <mergeCell ref="P34:Q34"/>
    <mergeCell ref="H37:I37"/>
    <mergeCell ref="H38:I38"/>
    <mergeCell ref="H31:I31"/>
    <mergeCell ref="H41:I41"/>
    <mergeCell ref="P23:Q23"/>
    <mergeCell ref="P42:Q42"/>
    <mergeCell ref="P31:Q31"/>
    <mergeCell ref="P32:Q32"/>
    <mergeCell ref="H29:I29"/>
    <mergeCell ref="H30:I30"/>
    <mergeCell ref="H24:I24"/>
    <mergeCell ref="H27:I27"/>
    <mergeCell ref="P44:Q44"/>
    <mergeCell ref="P24:Q24"/>
    <mergeCell ref="P25:Q25"/>
    <mergeCell ref="P26:Q26"/>
    <mergeCell ref="P27:Q27"/>
    <mergeCell ref="P40:Q40"/>
    <mergeCell ref="P37:Q37"/>
    <mergeCell ref="P38:Q38"/>
    <mergeCell ref="P17:Q17"/>
    <mergeCell ref="P18:Q18"/>
    <mergeCell ref="P19:Q19"/>
    <mergeCell ref="P20:Q20"/>
    <mergeCell ref="P21:Q21"/>
    <mergeCell ref="P22:Q22"/>
    <mergeCell ref="H15:I15"/>
    <mergeCell ref="H16:I16"/>
    <mergeCell ref="H17:I17"/>
    <mergeCell ref="H18:I18"/>
    <mergeCell ref="H19:I19"/>
    <mergeCell ref="H20:I20"/>
    <mergeCell ref="P13:Q13"/>
    <mergeCell ref="P14:Q14"/>
    <mergeCell ref="P15:Q15"/>
    <mergeCell ref="P16:Q16"/>
    <mergeCell ref="P9:Q9"/>
    <mergeCell ref="P10:Q10"/>
    <mergeCell ref="P11:Q11"/>
    <mergeCell ref="P12:Q12"/>
    <mergeCell ref="H28:I28"/>
    <mergeCell ref="H21:I21"/>
    <mergeCell ref="H22:I22"/>
    <mergeCell ref="H23:I23"/>
    <mergeCell ref="H25:I25"/>
    <mergeCell ref="H26:I26"/>
    <mergeCell ref="C2:J2"/>
    <mergeCell ref="K2:R2"/>
    <mergeCell ref="H35:I35"/>
    <mergeCell ref="P35:Q35"/>
    <mergeCell ref="H11:I11"/>
    <mergeCell ref="H12:I12"/>
    <mergeCell ref="H9:I9"/>
    <mergeCell ref="H10:I10"/>
    <mergeCell ref="H13:I13"/>
    <mergeCell ref="H14:I14"/>
    <mergeCell ref="H61:I61"/>
    <mergeCell ref="P61:Q61"/>
    <mergeCell ref="H62:I62"/>
    <mergeCell ref="P62:Q62"/>
    <mergeCell ref="H59:I59"/>
    <mergeCell ref="P59:Q59"/>
    <mergeCell ref="H60:I60"/>
    <mergeCell ref="P60:Q60"/>
    <mergeCell ref="H66:I66"/>
    <mergeCell ref="P66:Q66"/>
    <mergeCell ref="H63:I63"/>
    <mergeCell ref="P63:Q63"/>
    <mergeCell ref="H64:I64"/>
    <mergeCell ref="P64:Q64"/>
    <mergeCell ref="H65:I65"/>
    <mergeCell ref="P65:Q65"/>
  </mergeCells>
  <printOptions/>
  <pageMargins left="1.1811023622047245" right="0.5511811023622047" top="0.5905511811023623" bottom="0.5905511811023623" header="0.5118110236220472" footer="0.4724409448818898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74"/>
  <sheetViews>
    <sheetView view="pageBreakPreview" zoomScaleNormal="75" zoomScaleSheetLayoutView="100" zoomScalePageLayoutView="0" workbookViewId="0" topLeftCell="A1">
      <pane ySplit="4" topLeftCell="A44" activePane="bottomLeft" state="frozen"/>
      <selection pane="topLeft" activeCell="A1" sqref="A1"/>
      <selection pane="bottomLeft" activeCell="L52" sqref="L52:L53"/>
    </sheetView>
  </sheetViews>
  <sheetFormatPr defaultColWidth="9.25390625" defaultRowHeight="15.75" customHeight="1"/>
  <cols>
    <col min="1" max="1" width="10.00390625" style="84" customWidth="1"/>
    <col min="2" max="2" width="7.125" style="84" customWidth="1"/>
    <col min="3" max="16" width="7.75390625" style="84" customWidth="1"/>
    <col min="17" max="26" width="7.125" style="84" customWidth="1"/>
    <col min="27" max="16384" width="9.25390625" style="84" customWidth="1"/>
  </cols>
  <sheetData>
    <row r="1" spans="1:18" ht="15.75" customHeight="1" thickBot="1">
      <c r="A1" s="37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6" s="85" customFormat="1" ht="15.75" customHeight="1">
      <c r="A2" s="40"/>
      <c r="B2" s="41" t="s">
        <v>46</v>
      </c>
      <c r="C2" s="293" t="s">
        <v>68</v>
      </c>
      <c r="D2" s="293"/>
      <c r="E2" s="293"/>
      <c r="F2" s="293"/>
      <c r="G2" s="293"/>
      <c r="H2" s="293"/>
      <c r="I2" s="293"/>
      <c r="J2" s="295" t="s">
        <v>69</v>
      </c>
      <c r="K2" s="296"/>
      <c r="L2" s="296"/>
      <c r="M2" s="296"/>
      <c r="N2" s="296"/>
      <c r="O2" s="296"/>
      <c r="P2" s="297"/>
    </row>
    <row r="3" spans="1:17" s="85" customFormat="1" ht="15.75" customHeight="1">
      <c r="A3" s="42"/>
      <c r="B3" s="43"/>
      <c r="C3" s="304" t="s">
        <v>49</v>
      </c>
      <c r="D3" s="301" t="s">
        <v>70</v>
      </c>
      <c r="E3" s="298"/>
      <c r="F3" s="298"/>
      <c r="G3" s="298"/>
      <c r="H3" s="298"/>
      <c r="I3" s="298"/>
      <c r="J3" s="306" t="s">
        <v>49</v>
      </c>
      <c r="K3" s="301" t="s">
        <v>50</v>
      </c>
      <c r="L3" s="298"/>
      <c r="M3" s="298"/>
      <c r="N3" s="298"/>
      <c r="O3" s="298"/>
      <c r="P3" s="303"/>
      <c r="Q3" s="86"/>
    </row>
    <row r="4" spans="1:17" s="85" customFormat="1" ht="15.75" customHeight="1" thickBot="1">
      <c r="A4" s="46" t="s">
        <v>1</v>
      </c>
      <c r="B4" s="47"/>
      <c r="C4" s="305"/>
      <c r="D4" s="48" t="s">
        <v>51</v>
      </c>
      <c r="E4" s="49" t="s">
        <v>52</v>
      </c>
      <c r="F4" s="50" t="s">
        <v>53</v>
      </c>
      <c r="G4" s="49" t="s">
        <v>54</v>
      </c>
      <c r="H4" s="50" t="s">
        <v>56</v>
      </c>
      <c r="I4" s="48" t="s">
        <v>57</v>
      </c>
      <c r="J4" s="307"/>
      <c r="K4" s="48" t="s">
        <v>51</v>
      </c>
      <c r="L4" s="49" t="s">
        <v>52</v>
      </c>
      <c r="M4" s="50" t="s">
        <v>53</v>
      </c>
      <c r="N4" s="49" t="s">
        <v>54</v>
      </c>
      <c r="O4" s="50" t="s">
        <v>56</v>
      </c>
      <c r="P4" s="52" t="s">
        <v>57</v>
      </c>
      <c r="Q4" s="86"/>
    </row>
    <row r="5" spans="1:16" ht="11.25" customHeight="1">
      <c r="A5" s="53" t="s">
        <v>15</v>
      </c>
      <c r="B5" s="43" t="s">
        <v>71</v>
      </c>
      <c r="C5" s="87">
        <f aca="true" t="shared" si="0" ref="C5:C36">SUM(D5:I5)</f>
        <v>7012</v>
      </c>
      <c r="D5" s="88">
        <v>3063</v>
      </c>
      <c r="E5" s="89">
        <v>261</v>
      </c>
      <c r="F5" s="90">
        <v>2814</v>
      </c>
      <c r="G5" s="89">
        <v>595</v>
      </c>
      <c r="H5" s="90">
        <v>279</v>
      </c>
      <c r="I5" s="88">
        <v>0</v>
      </c>
      <c r="J5" s="91">
        <f aca="true" t="shared" si="1" ref="J5:J36">SUM(K5:P5)</f>
        <v>12976</v>
      </c>
      <c r="K5" s="88">
        <v>0</v>
      </c>
      <c r="L5" s="89">
        <v>445</v>
      </c>
      <c r="M5" s="90">
        <v>10956</v>
      </c>
      <c r="N5" s="89">
        <v>1048</v>
      </c>
      <c r="O5" s="90">
        <v>527</v>
      </c>
      <c r="P5" s="92">
        <v>0</v>
      </c>
    </row>
    <row r="6" spans="1:16" ht="11.25" customHeight="1">
      <c r="A6" s="53"/>
      <c r="B6" s="43" t="s">
        <v>72</v>
      </c>
      <c r="C6" s="87">
        <f t="shared" si="0"/>
        <v>46</v>
      </c>
      <c r="D6" s="88">
        <v>5</v>
      </c>
      <c r="E6" s="89">
        <v>2</v>
      </c>
      <c r="F6" s="90">
        <v>18</v>
      </c>
      <c r="G6" s="89">
        <v>13</v>
      </c>
      <c r="H6" s="90">
        <v>8</v>
      </c>
      <c r="I6" s="88">
        <v>0</v>
      </c>
      <c r="J6" s="91">
        <f t="shared" si="1"/>
        <v>81</v>
      </c>
      <c r="K6" s="88">
        <v>0</v>
      </c>
      <c r="L6" s="89">
        <v>4</v>
      </c>
      <c r="M6" s="90">
        <v>37</v>
      </c>
      <c r="N6" s="89">
        <v>15</v>
      </c>
      <c r="O6" s="90">
        <v>25</v>
      </c>
      <c r="P6" s="92">
        <v>0</v>
      </c>
    </row>
    <row r="7" spans="1:16" ht="11.25" customHeight="1">
      <c r="A7" s="66" t="s">
        <v>18</v>
      </c>
      <c r="B7" s="44" t="s">
        <v>71</v>
      </c>
      <c r="C7" s="93">
        <f t="shared" si="0"/>
        <v>7882</v>
      </c>
      <c r="D7" s="94">
        <v>61</v>
      </c>
      <c r="E7" s="95">
        <v>0</v>
      </c>
      <c r="F7" s="96">
        <v>1337</v>
      </c>
      <c r="G7" s="95">
        <v>247</v>
      </c>
      <c r="H7" s="96">
        <v>88</v>
      </c>
      <c r="I7" s="94">
        <v>6149</v>
      </c>
      <c r="J7" s="97">
        <f t="shared" si="1"/>
        <v>26147</v>
      </c>
      <c r="K7" s="94">
        <v>165</v>
      </c>
      <c r="L7" s="95">
        <v>420</v>
      </c>
      <c r="M7" s="96">
        <v>19242</v>
      </c>
      <c r="N7" s="95">
        <v>4661</v>
      </c>
      <c r="O7" s="96">
        <v>1437</v>
      </c>
      <c r="P7" s="98">
        <v>222</v>
      </c>
    </row>
    <row r="8" spans="1:16" ht="11.25" customHeight="1">
      <c r="A8" s="73"/>
      <c r="B8" s="74" t="s">
        <v>72</v>
      </c>
      <c r="C8" s="99">
        <f t="shared" si="0"/>
        <v>48</v>
      </c>
      <c r="D8" s="100">
        <v>2</v>
      </c>
      <c r="E8" s="101">
        <v>0</v>
      </c>
      <c r="F8" s="102">
        <v>11</v>
      </c>
      <c r="G8" s="101">
        <v>6</v>
      </c>
      <c r="H8" s="102">
        <v>3</v>
      </c>
      <c r="I8" s="100">
        <v>26</v>
      </c>
      <c r="J8" s="103">
        <f t="shared" si="1"/>
        <v>186</v>
      </c>
      <c r="K8" s="100">
        <v>5</v>
      </c>
      <c r="L8" s="101">
        <v>4</v>
      </c>
      <c r="M8" s="102">
        <v>76</v>
      </c>
      <c r="N8" s="101">
        <v>73</v>
      </c>
      <c r="O8" s="102">
        <v>24</v>
      </c>
      <c r="P8" s="104">
        <v>4</v>
      </c>
    </row>
    <row r="9" spans="1:16" ht="11.25" customHeight="1">
      <c r="A9" s="53" t="s">
        <v>19</v>
      </c>
      <c r="B9" s="43" t="s">
        <v>71</v>
      </c>
      <c r="C9" s="87">
        <f t="shared" si="0"/>
        <v>13494</v>
      </c>
      <c r="D9" s="88">
        <v>25</v>
      </c>
      <c r="E9" s="89">
        <v>1684</v>
      </c>
      <c r="F9" s="90">
        <v>3991</v>
      </c>
      <c r="G9" s="89">
        <v>218</v>
      </c>
      <c r="H9" s="90">
        <v>197</v>
      </c>
      <c r="I9" s="88">
        <v>7379</v>
      </c>
      <c r="J9" s="91">
        <f t="shared" si="1"/>
        <v>33901</v>
      </c>
      <c r="K9" s="88">
        <v>95</v>
      </c>
      <c r="L9" s="89">
        <v>589</v>
      </c>
      <c r="M9" s="90">
        <v>24963</v>
      </c>
      <c r="N9" s="89">
        <v>4206</v>
      </c>
      <c r="O9" s="90">
        <v>892</v>
      </c>
      <c r="P9" s="92">
        <v>3156</v>
      </c>
    </row>
    <row r="10" spans="1:16" ht="11.25" customHeight="1">
      <c r="A10" s="53"/>
      <c r="B10" s="43" t="s">
        <v>72</v>
      </c>
      <c r="C10" s="87">
        <f t="shared" si="0"/>
        <v>74</v>
      </c>
      <c r="D10" s="88">
        <v>1</v>
      </c>
      <c r="E10" s="89">
        <v>6</v>
      </c>
      <c r="F10" s="90">
        <v>27</v>
      </c>
      <c r="G10" s="89">
        <v>6</v>
      </c>
      <c r="H10" s="90">
        <v>7</v>
      </c>
      <c r="I10" s="88">
        <v>27</v>
      </c>
      <c r="J10" s="91">
        <f t="shared" si="1"/>
        <v>217</v>
      </c>
      <c r="K10" s="88">
        <v>1</v>
      </c>
      <c r="L10" s="89">
        <v>6</v>
      </c>
      <c r="M10" s="90">
        <v>102</v>
      </c>
      <c r="N10" s="89">
        <v>75</v>
      </c>
      <c r="O10" s="90">
        <v>19</v>
      </c>
      <c r="P10" s="92">
        <v>14</v>
      </c>
    </row>
    <row r="11" spans="1:16" ht="11.25" customHeight="1">
      <c r="A11" s="66" t="s">
        <v>20</v>
      </c>
      <c r="B11" s="44" t="s">
        <v>71</v>
      </c>
      <c r="C11" s="93">
        <f t="shared" si="0"/>
        <v>9060</v>
      </c>
      <c r="D11" s="94">
        <v>264</v>
      </c>
      <c r="E11" s="95">
        <v>2601</v>
      </c>
      <c r="F11" s="96">
        <v>4464</v>
      </c>
      <c r="G11" s="95">
        <v>280</v>
      </c>
      <c r="H11" s="96">
        <v>243</v>
      </c>
      <c r="I11" s="94">
        <v>1208</v>
      </c>
      <c r="J11" s="97">
        <f t="shared" si="1"/>
        <v>66396</v>
      </c>
      <c r="K11" s="94">
        <v>88</v>
      </c>
      <c r="L11" s="95">
        <v>1355</v>
      </c>
      <c r="M11" s="96">
        <v>45422</v>
      </c>
      <c r="N11" s="95">
        <v>9162</v>
      </c>
      <c r="O11" s="96">
        <v>2502</v>
      </c>
      <c r="P11" s="98">
        <v>7867</v>
      </c>
    </row>
    <row r="12" spans="1:16" ht="11.25" customHeight="1">
      <c r="A12" s="73"/>
      <c r="B12" s="74" t="s">
        <v>72</v>
      </c>
      <c r="C12" s="99">
        <f t="shared" si="0"/>
        <v>82</v>
      </c>
      <c r="D12" s="100">
        <v>6</v>
      </c>
      <c r="E12" s="101">
        <v>20</v>
      </c>
      <c r="F12" s="102">
        <v>29</v>
      </c>
      <c r="G12" s="101">
        <v>7</v>
      </c>
      <c r="H12" s="102">
        <v>6</v>
      </c>
      <c r="I12" s="100">
        <v>14</v>
      </c>
      <c r="J12" s="103">
        <f t="shared" si="1"/>
        <v>392</v>
      </c>
      <c r="K12" s="100">
        <v>2</v>
      </c>
      <c r="L12" s="101">
        <v>19</v>
      </c>
      <c r="M12" s="102">
        <v>194</v>
      </c>
      <c r="N12" s="101">
        <v>94</v>
      </c>
      <c r="O12" s="102">
        <v>37</v>
      </c>
      <c r="P12" s="104">
        <v>46</v>
      </c>
    </row>
    <row r="13" spans="1:16" ht="11.25" customHeight="1">
      <c r="A13" s="53" t="s">
        <v>21</v>
      </c>
      <c r="B13" s="43" t="s">
        <v>71</v>
      </c>
      <c r="C13" s="87">
        <f t="shared" si="0"/>
        <v>18482</v>
      </c>
      <c r="D13" s="88">
        <v>254</v>
      </c>
      <c r="E13" s="89">
        <v>1576</v>
      </c>
      <c r="F13" s="90">
        <v>11871</v>
      </c>
      <c r="G13" s="89">
        <v>1195</v>
      </c>
      <c r="H13" s="90">
        <v>260</v>
      </c>
      <c r="I13" s="88">
        <v>3326</v>
      </c>
      <c r="J13" s="91">
        <f t="shared" si="1"/>
        <v>66811</v>
      </c>
      <c r="K13" s="88">
        <v>0</v>
      </c>
      <c r="L13" s="89">
        <v>3382</v>
      </c>
      <c r="M13" s="90">
        <v>53806</v>
      </c>
      <c r="N13" s="89">
        <v>7365</v>
      </c>
      <c r="O13" s="90">
        <v>1984</v>
      </c>
      <c r="P13" s="92">
        <v>274</v>
      </c>
    </row>
    <row r="14" spans="1:16" ht="11.25" customHeight="1">
      <c r="A14" s="53"/>
      <c r="B14" s="43" t="s">
        <v>72</v>
      </c>
      <c r="C14" s="87">
        <f t="shared" si="0"/>
        <v>154</v>
      </c>
      <c r="D14" s="88">
        <v>8</v>
      </c>
      <c r="E14" s="89">
        <v>17</v>
      </c>
      <c r="F14" s="90">
        <v>74</v>
      </c>
      <c r="G14" s="89">
        <v>26</v>
      </c>
      <c r="H14" s="90">
        <v>11</v>
      </c>
      <c r="I14" s="88">
        <v>18</v>
      </c>
      <c r="J14" s="91">
        <f t="shared" si="1"/>
        <v>349</v>
      </c>
      <c r="K14" s="88">
        <v>0</v>
      </c>
      <c r="L14" s="89">
        <v>24</v>
      </c>
      <c r="M14" s="90">
        <v>221</v>
      </c>
      <c r="N14" s="89">
        <v>68</v>
      </c>
      <c r="O14" s="90">
        <v>30</v>
      </c>
      <c r="P14" s="92">
        <v>6</v>
      </c>
    </row>
    <row r="15" spans="1:16" ht="11.25" customHeight="1">
      <c r="A15" s="66" t="s">
        <v>22</v>
      </c>
      <c r="B15" s="44" t="s">
        <v>71</v>
      </c>
      <c r="C15" s="93">
        <f t="shared" si="0"/>
        <v>24159</v>
      </c>
      <c r="D15" s="94">
        <v>0</v>
      </c>
      <c r="E15" s="95">
        <v>3463</v>
      </c>
      <c r="F15" s="96">
        <v>13946</v>
      </c>
      <c r="G15" s="95">
        <v>1642</v>
      </c>
      <c r="H15" s="96">
        <v>201</v>
      </c>
      <c r="I15" s="94">
        <v>4907</v>
      </c>
      <c r="J15" s="97">
        <f t="shared" si="1"/>
        <v>74208</v>
      </c>
      <c r="K15" s="94">
        <v>0</v>
      </c>
      <c r="L15" s="95">
        <v>2328</v>
      </c>
      <c r="M15" s="96">
        <v>57379</v>
      </c>
      <c r="N15" s="95">
        <v>9070</v>
      </c>
      <c r="O15" s="96">
        <v>1523</v>
      </c>
      <c r="P15" s="98">
        <v>3908</v>
      </c>
    </row>
    <row r="16" spans="1:16" ht="11.25" customHeight="1">
      <c r="A16" s="73"/>
      <c r="B16" s="74" t="s">
        <v>72</v>
      </c>
      <c r="C16" s="99">
        <f t="shared" si="0"/>
        <v>152</v>
      </c>
      <c r="D16" s="100">
        <v>0</v>
      </c>
      <c r="E16" s="101">
        <v>27</v>
      </c>
      <c r="F16" s="102">
        <v>66</v>
      </c>
      <c r="G16" s="101">
        <v>31</v>
      </c>
      <c r="H16" s="102">
        <v>6</v>
      </c>
      <c r="I16" s="100">
        <v>22</v>
      </c>
      <c r="J16" s="103">
        <f t="shared" si="1"/>
        <v>383</v>
      </c>
      <c r="K16" s="100">
        <v>0</v>
      </c>
      <c r="L16" s="101">
        <v>20</v>
      </c>
      <c r="M16" s="102">
        <v>228</v>
      </c>
      <c r="N16" s="101">
        <v>81</v>
      </c>
      <c r="O16" s="102">
        <v>26</v>
      </c>
      <c r="P16" s="104">
        <v>28</v>
      </c>
    </row>
    <row r="17" spans="1:16" ht="11.25" customHeight="1">
      <c r="A17" s="53" t="s">
        <v>23</v>
      </c>
      <c r="B17" s="43" t="s">
        <v>71</v>
      </c>
      <c r="C17" s="87">
        <f t="shared" si="0"/>
        <v>27287</v>
      </c>
      <c r="D17" s="88">
        <v>0</v>
      </c>
      <c r="E17" s="89">
        <v>2717</v>
      </c>
      <c r="F17" s="90">
        <v>15472</v>
      </c>
      <c r="G17" s="89">
        <v>2477</v>
      </c>
      <c r="H17" s="90">
        <v>241</v>
      </c>
      <c r="I17" s="88">
        <v>6380</v>
      </c>
      <c r="J17" s="91">
        <f t="shared" si="1"/>
        <v>77689</v>
      </c>
      <c r="K17" s="88">
        <v>445</v>
      </c>
      <c r="L17" s="89">
        <v>1489</v>
      </c>
      <c r="M17" s="90">
        <v>64006</v>
      </c>
      <c r="N17" s="89">
        <v>6270</v>
      </c>
      <c r="O17" s="90">
        <v>1573</v>
      </c>
      <c r="P17" s="92">
        <v>3906</v>
      </c>
    </row>
    <row r="18" spans="1:16" ht="11.25" customHeight="1">
      <c r="A18" s="53"/>
      <c r="B18" s="43" t="s">
        <v>72</v>
      </c>
      <c r="C18" s="87">
        <f t="shared" si="0"/>
        <v>191</v>
      </c>
      <c r="D18" s="88">
        <v>0</v>
      </c>
      <c r="E18" s="89">
        <v>25</v>
      </c>
      <c r="F18" s="90">
        <v>88</v>
      </c>
      <c r="G18" s="89">
        <v>36</v>
      </c>
      <c r="H18" s="90">
        <v>7</v>
      </c>
      <c r="I18" s="88">
        <v>35</v>
      </c>
      <c r="J18" s="91">
        <f t="shared" si="1"/>
        <v>415</v>
      </c>
      <c r="K18" s="88">
        <v>4</v>
      </c>
      <c r="L18" s="89">
        <v>14</v>
      </c>
      <c r="M18" s="90">
        <v>284</v>
      </c>
      <c r="N18" s="89">
        <v>65</v>
      </c>
      <c r="O18" s="90">
        <v>28</v>
      </c>
      <c r="P18" s="92">
        <v>20</v>
      </c>
    </row>
    <row r="19" spans="1:16" ht="11.25" customHeight="1">
      <c r="A19" s="66" t="s">
        <v>24</v>
      </c>
      <c r="B19" s="44" t="s">
        <v>71</v>
      </c>
      <c r="C19" s="93">
        <f t="shared" si="0"/>
        <v>35157</v>
      </c>
      <c r="D19" s="94">
        <v>493</v>
      </c>
      <c r="E19" s="95">
        <v>2973</v>
      </c>
      <c r="F19" s="96">
        <v>25853</v>
      </c>
      <c r="G19" s="95">
        <v>1068</v>
      </c>
      <c r="H19" s="96">
        <v>151</v>
      </c>
      <c r="I19" s="94">
        <v>4619</v>
      </c>
      <c r="J19" s="97">
        <f t="shared" si="1"/>
        <v>75122</v>
      </c>
      <c r="K19" s="94">
        <v>0</v>
      </c>
      <c r="L19" s="95">
        <v>2910</v>
      </c>
      <c r="M19" s="96">
        <v>62511</v>
      </c>
      <c r="N19" s="95">
        <v>7883</v>
      </c>
      <c r="O19" s="96">
        <v>1454</v>
      </c>
      <c r="P19" s="98">
        <v>364</v>
      </c>
    </row>
    <row r="20" spans="1:16" ht="11.25" customHeight="1">
      <c r="A20" s="73"/>
      <c r="B20" s="74" t="s">
        <v>72</v>
      </c>
      <c r="C20" s="99">
        <f t="shared" si="0"/>
        <v>233</v>
      </c>
      <c r="D20" s="100">
        <v>9</v>
      </c>
      <c r="E20" s="101">
        <v>27</v>
      </c>
      <c r="F20" s="102">
        <v>148</v>
      </c>
      <c r="G20" s="101">
        <v>21</v>
      </c>
      <c r="H20" s="102">
        <v>5</v>
      </c>
      <c r="I20" s="100">
        <v>23</v>
      </c>
      <c r="J20" s="103">
        <f t="shared" si="1"/>
        <v>417</v>
      </c>
      <c r="K20" s="100">
        <v>0</v>
      </c>
      <c r="L20" s="101">
        <v>30</v>
      </c>
      <c r="M20" s="102">
        <v>273</v>
      </c>
      <c r="N20" s="101">
        <v>73</v>
      </c>
      <c r="O20" s="102">
        <v>36</v>
      </c>
      <c r="P20" s="104">
        <v>5</v>
      </c>
    </row>
    <row r="21" spans="1:16" ht="11.25" customHeight="1">
      <c r="A21" s="53" t="s">
        <v>25</v>
      </c>
      <c r="B21" s="43" t="s">
        <v>71</v>
      </c>
      <c r="C21" s="87">
        <f t="shared" si="0"/>
        <v>52706</v>
      </c>
      <c r="D21" s="88">
        <v>118</v>
      </c>
      <c r="E21" s="89">
        <v>4852</v>
      </c>
      <c r="F21" s="90">
        <v>36328</v>
      </c>
      <c r="G21" s="89">
        <v>1454</v>
      </c>
      <c r="H21" s="90">
        <v>244</v>
      </c>
      <c r="I21" s="88">
        <v>9710</v>
      </c>
      <c r="J21" s="91">
        <f t="shared" si="1"/>
        <v>80095</v>
      </c>
      <c r="K21" s="88">
        <v>0</v>
      </c>
      <c r="L21" s="89">
        <v>2828</v>
      </c>
      <c r="M21" s="90">
        <v>68505</v>
      </c>
      <c r="N21" s="89">
        <v>6455</v>
      </c>
      <c r="O21" s="90">
        <v>1919</v>
      </c>
      <c r="P21" s="92">
        <v>388</v>
      </c>
    </row>
    <row r="22" spans="1:16" ht="11.25" customHeight="1">
      <c r="A22" s="53"/>
      <c r="B22" s="43" t="s">
        <v>72</v>
      </c>
      <c r="C22" s="87">
        <f t="shared" si="0"/>
        <v>323</v>
      </c>
      <c r="D22" s="88">
        <v>2</v>
      </c>
      <c r="E22" s="89">
        <v>45</v>
      </c>
      <c r="F22" s="90">
        <v>193</v>
      </c>
      <c r="G22" s="89">
        <v>23</v>
      </c>
      <c r="H22" s="90">
        <v>8</v>
      </c>
      <c r="I22" s="88">
        <v>52</v>
      </c>
      <c r="J22" s="91">
        <f t="shared" si="1"/>
        <v>464</v>
      </c>
      <c r="K22" s="88">
        <v>0</v>
      </c>
      <c r="L22" s="89">
        <v>24</v>
      </c>
      <c r="M22" s="90">
        <v>306</v>
      </c>
      <c r="N22" s="89">
        <v>91</v>
      </c>
      <c r="O22" s="90">
        <v>38</v>
      </c>
      <c r="P22" s="92">
        <v>5</v>
      </c>
    </row>
    <row r="23" spans="1:16" ht="11.25" customHeight="1">
      <c r="A23" s="66" t="s">
        <v>26</v>
      </c>
      <c r="B23" s="44" t="s">
        <v>71</v>
      </c>
      <c r="C23" s="93">
        <f t="shared" si="0"/>
        <v>55580</v>
      </c>
      <c r="D23" s="94">
        <v>637</v>
      </c>
      <c r="E23" s="95">
        <v>4402</v>
      </c>
      <c r="F23" s="96">
        <v>41161</v>
      </c>
      <c r="G23" s="95">
        <v>1479</v>
      </c>
      <c r="H23" s="96">
        <v>142</v>
      </c>
      <c r="I23" s="94">
        <v>7759</v>
      </c>
      <c r="J23" s="97">
        <f t="shared" si="1"/>
        <v>88522</v>
      </c>
      <c r="K23" s="94">
        <v>84</v>
      </c>
      <c r="L23" s="95">
        <v>3941</v>
      </c>
      <c r="M23" s="96">
        <v>74254</v>
      </c>
      <c r="N23" s="95">
        <v>7459</v>
      </c>
      <c r="O23" s="96">
        <v>2049</v>
      </c>
      <c r="P23" s="98">
        <v>735</v>
      </c>
    </row>
    <row r="24" spans="1:16" ht="11.25" customHeight="1">
      <c r="A24" s="73"/>
      <c r="B24" s="74" t="s">
        <v>72</v>
      </c>
      <c r="C24" s="99">
        <f t="shared" si="0"/>
        <v>402</v>
      </c>
      <c r="D24" s="100">
        <v>14</v>
      </c>
      <c r="E24" s="101">
        <v>44</v>
      </c>
      <c r="F24" s="102">
        <v>246</v>
      </c>
      <c r="G24" s="101">
        <v>24</v>
      </c>
      <c r="H24" s="102">
        <v>8</v>
      </c>
      <c r="I24" s="100">
        <v>66</v>
      </c>
      <c r="J24" s="103">
        <f t="shared" si="1"/>
        <v>476</v>
      </c>
      <c r="K24" s="100">
        <v>1</v>
      </c>
      <c r="L24" s="101">
        <v>36</v>
      </c>
      <c r="M24" s="102">
        <v>300</v>
      </c>
      <c r="N24" s="101">
        <v>81</v>
      </c>
      <c r="O24" s="102">
        <v>51</v>
      </c>
      <c r="P24" s="104">
        <v>7</v>
      </c>
    </row>
    <row r="25" spans="1:16" ht="11.25" customHeight="1">
      <c r="A25" s="53" t="s">
        <v>27</v>
      </c>
      <c r="B25" s="43" t="s">
        <v>71</v>
      </c>
      <c r="C25" s="87">
        <f t="shared" si="0"/>
        <v>84594</v>
      </c>
      <c r="D25" s="88">
        <v>757</v>
      </c>
      <c r="E25" s="89">
        <v>9667</v>
      </c>
      <c r="F25" s="90">
        <v>66004</v>
      </c>
      <c r="G25" s="89">
        <v>1725</v>
      </c>
      <c r="H25" s="90">
        <v>295</v>
      </c>
      <c r="I25" s="88">
        <v>6146</v>
      </c>
      <c r="J25" s="91">
        <f t="shared" si="1"/>
        <v>82026</v>
      </c>
      <c r="K25" s="88">
        <v>265</v>
      </c>
      <c r="L25" s="89">
        <v>3027</v>
      </c>
      <c r="M25" s="90">
        <v>71291</v>
      </c>
      <c r="N25" s="89">
        <v>4381</v>
      </c>
      <c r="O25" s="90">
        <v>1372</v>
      </c>
      <c r="P25" s="92">
        <v>1690</v>
      </c>
    </row>
    <row r="26" spans="1:16" ht="11.25" customHeight="1">
      <c r="A26" s="53"/>
      <c r="B26" s="43" t="s">
        <v>72</v>
      </c>
      <c r="C26" s="87">
        <f t="shared" si="0"/>
        <v>504</v>
      </c>
      <c r="D26" s="88">
        <v>14</v>
      </c>
      <c r="E26" s="89">
        <v>78</v>
      </c>
      <c r="F26" s="90">
        <v>339</v>
      </c>
      <c r="G26" s="89">
        <v>23</v>
      </c>
      <c r="H26" s="90">
        <v>11</v>
      </c>
      <c r="I26" s="88">
        <v>39</v>
      </c>
      <c r="J26" s="91">
        <f t="shared" si="1"/>
        <v>398</v>
      </c>
      <c r="K26" s="88">
        <v>2</v>
      </c>
      <c r="L26" s="89">
        <v>25</v>
      </c>
      <c r="M26" s="90">
        <v>278</v>
      </c>
      <c r="N26" s="89">
        <v>56</v>
      </c>
      <c r="O26" s="90">
        <v>30</v>
      </c>
      <c r="P26" s="92">
        <v>7</v>
      </c>
    </row>
    <row r="27" spans="1:16" ht="11.25" customHeight="1">
      <c r="A27" s="66" t="s">
        <v>28</v>
      </c>
      <c r="B27" s="44" t="s">
        <v>71</v>
      </c>
      <c r="C27" s="93">
        <f t="shared" si="0"/>
        <v>130080</v>
      </c>
      <c r="D27" s="94">
        <v>621</v>
      </c>
      <c r="E27" s="95">
        <v>14498</v>
      </c>
      <c r="F27" s="96">
        <v>107805</v>
      </c>
      <c r="G27" s="95">
        <v>1363</v>
      </c>
      <c r="H27" s="96">
        <v>305</v>
      </c>
      <c r="I27" s="94">
        <v>5488</v>
      </c>
      <c r="J27" s="97">
        <f t="shared" si="1"/>
        <v>78689</v>
      </c>
      <c r="K27" s="94">
        <v>40</v>
      </c>
      <c r="L27" s="95">
        <v>4240</v>
      </c>
      <c r="M27" s="96">
        <v>68109</v>
      </c>
      <c r="N27" s="95">
        <v>3932</v>
      </c>
      <c r="O27" s="96">
        <v>1828</v>
      </c>
      <c r="P27" s="98">
        <v>540</v>
      </c>
    </row>
    <row r="28" spans="1:16" ht="11.25" customHeight="1">
      <c r="A28" s="73"/>
      <c r="B28" s="74" t="s">
        <v>72</v>
      </c>
      <c r="C28" s="99">
        <f t="shared" si="0"/>
        <v>666</v>
      </c>
      <c r="D28" s="100">
        <v>9</v>
      </c>
      <c r="E28" s="101">
        <v>106</v>
      </c>
      <c r="F28" s="102">
        <v>491</v>
      </c>
      <c r="G28" s="101">
        <v>14</v>
      </c>
      <c r="H28" s="102">
        <v>8</v>
      </c>
      <c r="I28" s="100">
        <v>38</v>
      </c>
      <c r="J28" s="103">
        <f t="shared" si="1"/>
        <v>361</v>
      </c>
      <c r="K28" s="100">
        <v>1</v>
      </c>
      <c r="L28" s="101">
        <v>30</v>
      </c>
      <c r="M28" s="102">
        <v>259</v>
      </c>
      <c r="N28" s="101">
        <v>44</v>
      </c>
      <c r="O28" s="102">
        <v>22</v>
      </c>
      <c r="P28" s="104">
        <v>5</v>
      </c>
    </row>
    <row r="29" spans="1:16" ht="11.25" customHeight="1">
      <c r="A29" s="53" t="s">
        <v>29</v>
      </c>
      <c r="B29" s="43" t="s">
        <v>71</v>
      </c>
      <c r="C29" s="87">
        <f t="shared" si="0"/>
        <v>150629</v>
      </c>
      <c r="D29" s="88">
        <v>684</v>
      </c>
      <c r="E29" s="89">
        <v>20708</v>
      </c>
      <c r="F29" s="90">
        <v>122444</v>
      </c>
      <c r="G29" s="89">
        <v>547</v>
      </c>
      <c r="H29" s="90">
        <v>711</v>
      </c>
      <c r="I29" s="88">
        <v>5535</v>
      </c>
      <c r="J29" s="91">
        <f t="shared" si="1"/>
        <v>70359</v>
      </c>
      <c r="K29" s="88">
        <v>114</v>
      </c>
      <c r="L29" s="89">
        <v>4477</v>
      </c>
      <c r="M29" s="90">
        <v>61272</v>
      </c>
      <c r="N29" s="89">
        <v>3364</v>
      </c>
      <c r="O29" s="90">
        <v>923</v>
      </c>
      <c r="P29" s="92">
        <v>209</v>
      </c>
    </row>
    <row r="30" spans="1:16" ht="11.25" customHeight="1">
      <c r="A30" s="53"/>
      <c r="B30" s="43" t="s">
        <v>72</v>
      </c>
      <c r="C30" s="87">
        <f t="shared" si="0"/>
        <v>812</v>
      </c>
      <c r="D30" s="88">
        <v>13</v>
      </c>
      <c r="E30" s="89">
        <v>149</v>
      </c>
      <c r="F30" s="90">
        <v>589</v>
      </c>
      <c r="G30" s="89">
        <v>10</v>
      </c>
      <c r="H30" s="90">
        <v>11</v>
      </c>
      <c r="I30" s="88">
        <v>40</v>
      </c>
      <c r="J30" s="91">
        <f t="shared" si="1"/>
        <v>337</v>
      </c>
      <c r="K30" s="88">
        <v>2</v>
      </c>
      <c r="L30" s="89">
        <v>31</v>
      </c>
      <c r="M30" s="90">
        <v>247</v>
      </c>
      <c r="N30" s="89">
        <v>32</v>
      </c>
      <c r="O30" s="90">
        <v>22</v>
      </c>
      <c r="P30" s="92">
        <v>3</v>
      </c>
    </row>
    <row r="31" spans="1:16" ht="11.25" customHeight="1">
      <c r="A31" s="66" t="s">
        <v>30</v>
      </c>
      <c r="B31" s="44" t="s">
        <v>71</v>
      </c>
      <c r="C31" s="93">
        <f t="shared" si="0"/>
        <v>209045</v>
      </c>
      <c r="D31" s="94">
        <v>276</v>
      </c>
      <c r="E31" s="95">
        <v>27936</v>
      </c>
      <c r="F31" s="96">
        <v>179035</v>
      </c>
      <c r="G31" s="95">
        <v>708</v>
      </c>
      <c r="H31" s="96">
        <v>95</v>
      </c>
      <c r="I31" s="94">
        <v>995</v>
      </c>
      <c r="J31" s="97">
        <f t="shared" si="1"/>
        <v>54798</v>
      </c>
      <c r="K31" s="94">
        <v>172</v>
      </c>
      <c r="L31" s="95">
        <v>5451</v>
      </c>
      <c r="M31" s="96">
        <v>46197</v>
      </c>
      <c r="N31" s="95">
        <v>1447</v>
      </c>
      <c r="O31" s="96">
        <v>1075</v>
      </c>
      <c r="P31" s="98">
        <v>456</v>
      </c>
    </row>
    <row r="32" spans="1:16" ht="11.25" customHeight="1">
      <c r="A32" s="73"/>
      <c r="B32" s="74" t="s">
        <v>72</v>
      </c>
      <c r="C32" s="99">
        <f t="shared" si="0"/>
        <v>1053</v>
      </c>
      <c r="D32" s="100">
        <v>6</v>
      </c>
      <c r="E32" s="101">
        <v>210</v>
      </c>
      <c r="F32" s="102">
        <v>815</v>
      </c>
      <c r="G32" s="101">
        <v>9</v>
      </c>
      <c r="H32" s="102">
        <v>2</v>
      </c>
      <c r="I32" s="100">
        <v>11</v>
      </c>
      <c r="J32" s="103">
        <f t="shared" si="1"/>
        <v>320</v>
      </c>
      <c r="K32" s="100">
        <v>2</v>
      </c>
      <c r="L32" s="101">
        <v>43</v>
      </c>
      <c r="M32" s="102">
        <v>242</v>
      </c>
      <c r="N32" s="101">
        <v>21</v>
      </c>
      <c r="O32" s="102">
        <v>8</v>
      </c>
      <c r="P32" s="104">
        <v>4</v>
      </c>
    </row>
    <row r="33" spans="1:16" ht="11.25" customHeight="1">
      <c r="A33" s="53" t="s">
        <v>31</v>
      </c>
      <c r="B33" s="43" t="s">
        <v>73</v>
      </c>
      <c r="C33" s="87">
        <f t="shared" si="0"/>
        <v>239571</v>
      </c>
      <c r="D33" s="88">
        <v>613</v>
      </c>
      <c r="E33" s="89">
        <v>42048</v>
      </c>
      <c r="F33" s="90">
        <v>195842</v>
      </c>
      <c r="G33" s="89">
        <v>430</v>
      </c>
      <c r="H33" s="90">
        <v>74</v>
      </c>
      <c r="I33" s="88">
        <v>564</v>
      </c>
      <c r="J33" s="91">
        <f t="shared" si="1"/>
        <v>64101</v>
      </c>
      <c r="K33" s="88">
        <v>117</v>
      </c>
      <c r="L33" s="89">
        <v>3264</v>
      </c>
      <c r="M33" s="90">
        <v>59758</v>
      </c>
      <c r="N33" s="89">
        <v>854</v>
      </c>
      <c r="O33" s="90">
        <v>108</v>
      </c>
      <c r="P33" s="92">
        <v>0</v>
      </c>
    </row>
    <row r="34" spans="1:16" ht="11.25" customHeight="1">
      <c r="A34" s="53"/>
      <c r="B34" s="43" t="s">
        <v>74</v>
      </c>
      <c r="C34" s="87">
        <f t="shared" si="0"/>
        <v>1283</v>
      </c>
      <c r="D34" s="88">
        <v>10</v>
      </c>
      <c r="E34" s="89">
        <v>301</v>
      </c>
      <c r="F34" s="90">
        <v>947</v>
      </c>
      <c r="G34" s="89">
        <v>9</v>
      </c>
      <c r="H34" s="90">
        <v>2</v>
      </c>
      <c r="I34" s="88">
        <v>14</v>
      </c>
      <c r="J34" s="91">
        <f t="shared" si="1"/>
        <v>313</v>
      </c>
      <c r="K34" s="88">
        <v>2</v>
      </c>
      <c r="L34" s="89">
        <v>24</v>
      </c>
      <c r="M34" s="90">
        <v>275</v>
      </c>
      <c r="N34" s="89">
        <v>10</v>
      </c>
      <c r="O34" s="90">
        <v>2</v>
      </c>
      <c r="P34" s="92">
        <v>0</v>
      </c>
    </row>
    <row r="35" spans="1:16" ht="11.25" customHeight="1">
      <c r="A35" s="66" t="s">
        <v>32</v>
      </c>
      <c r="B35" s="44" t="s">
        <v>73</v>
      </c>
      <c r="C35" s="93">
        <f t="shared" si="0"/>
        <v>167753</v>
      </c>
      <c r="D35" s="94">
        <v>475</v>
      </c>
      <c r="E35" s="95">
        <v>46669</v>
      </c>
      <c r="F35" s="96">
        <v>118475</v>
      </c>
      <c r="G35" s="95">
        <v>445</v>
      </c>
      <c r="H35" s="96">
        <v>39</v>
      </c>
      <c r="I35" s="94">
        <v>1650</v>
      </c>
      <c r="J35" s="97">
        <f t="shared" si="1"/>
        <v>39111</v>
      </c>
      <c r="K35" s="94">
        <v>149</v>
      </c>
      <c r="L35" s="95">
        <v>1951</v>
      </c>
      <c r="M35" s="96">
        <v>34112</v>
      </c>
      <c r="N35" s="95">
        <v>1733</v>
      </c>
      <c r="O35" s="96">
        <v>1166</v>
      </c>
      <c r="P35" s="98">
        <v>0</v>
      </c>
    </row>
    <row r="36" spans="1:16" ht="11.25" customHeight="1">
      <c r="A36" s="73"/>
      <c r="B36" s="74" t="s">
        <v>74</v>
      </c>
      <c r="C36" s="99">
        <f t="shared" si="0"/>
        <v>927</v>
      </c>
      <c r="D36" s="100">
        <v>7</v>
      </c>
      <c r="E36" s="101">
        <v>334</v>
      </c>
      <c r="F36" s="102">
        <v>552</v>
      </c>
      <c r="G36" s="101">
        <v>6</v>
      </c>
      <c r="H36" s="102">
        <v>2</v>
      </c>
      <c r="I36" s="100">
        <v>26</v>
      </c>
      <c r="J36" s="103">
        <f t="shared" si="1"/>
        <v>164</v>
      </c>
      <c r="K36" s="100">
        <v>3</v>
      </c>
      <c r="L36" s="101">
        <v>15</v>
      </c>
      <c r="M36" s="102">
        <v>121</v>
      </c>
      <c r="N36" s="101">
        <v>18</v>
      </c>
      <c r="O36" s="102">
        <v>7</v>
      </c>
      <c r="P36" s="104">
        <v>0</v>
      </c>
    </row>
    <row r="37" spans="1:16" ht="11.25" customHeight="1">
      <c r="A37" s="53" t="s">
        <v>33</v>
      </c>
      <c r="B37" s="43" t="s">
        <v>73</v>
      </c>
      <c r="C37" s="87">
        <f aca="true" t="shared" si="2" ref="C37:C59">SUM(D37:I37)</f>
        <v>226462</v>
      </c>
      <c r="D37" s="88">
        <v>115</v>
      </c>
      <c r="E37" s="89">
        <v>46818</v>
      </c>
      <c r="F37" s="90">
        <v>178681</v>
      </c>
      <c r="G37" s="89">
        <v>144</v>
      </c>
      <c r="H37" s="90">
        <v>0</v>
      </c>
      <c r="I37" s="88">
        <v>704</v>
      </c>
      <c r="J37" s="91">
        <f aca="true" t="shared" si="3" ref="J37:J59">SUM(K37:P37)</f>
        <v>59395</v>
      </c>
      <c r="K37" s="88">
        <v>167</v>
      </c>
      <c r="L37" s="89">
        <v>3141</v>
      </c>
      <c r="M37" s="90">
        <v>54718</v>
      </c>
      <c r="N37" s="89">
        <v>1044</v>
      </c>
      <c r="O37" s="90">
        <v>325</v>
      </c>
      <c r="P37" s="92">
        <v>0</v>
      </c>
    </row>
    <row r="38" spans="1:16" ht="11.25" customHeight="1">
      <c r="A38" s="53"/>
      <c r="B38" s="43" t="s">
        <v>74</v>
      </c>
      <c r="C38" s="87">
        <f t="shared" si="2"/>
        <v>1186</v>
      </c>
      <c r="D38" s="88">
        <v>2</v>
      </c>
      <c r="E38" s="89">
        <v>337</v>
      </c>
      <c r="F38" s="90">
        <v>825</v>
      </c>
      <c r="G38" s="89">
        <v>4</v>
      </c>
      <c r="H38" s="90">
        <v>0</v>
      </c>
      <c r="I38" s="88">
        <v>18</v>
      </c>
      <c r="J38" s="91">
        <f t="shared" si="3"/>
        <v>265</v>
      </c>
      <c r="K38" s="88">
        <v>4</v>
      </c>
      <c r="L38" s="89">
        <v>28</v>
      </c>
      <c r="M38" s="90">
        <v>209</v>
      </c>
      <c r="N38" s="89">
        <v>16</v>
      </c>
      <c r="O38" s="90">
        <v>8</v>
      </c>
      <c r="P38" s="92">
        <v>0</v>
      </c>
    </row>
    <row r="39" spans="1:16" ht="11.25" customHeight="1">
      <c r="A39" s="66" t="s">
        <v>34</v>
      </c>
      <c r="B39" s="44" t="s">
        <v>73</v>
      </c>
      <c r="C39" s="93">
        <f t="shared" si="2"/>
        <v>270065</v>
      </c>
      <c r="D39" s="94">
        <v>663</v>
      </c>
      <c r="E39" s="95">
        <v>58281</v>
      </c>
      <c r="F39" s="96">
        <v>209197</v>
      </c>
      <c r="G39" s="95">
        <v>136</v>
      </c>
      <c r="H39" s="96">
        <v>35</v>
      </c>
      <c r="I39" s="94">
        <v>1753</v>
      </c>
      <c r="J39" s="97">
        <f t="shared" si="3"/>
        <v>65794</v>
      </c>
      <c r="K39" s="94">
        <v>348</v>
      </c>
      <c r="L39" s="95">
        <v>4008</v>
      </c>
      <c r="M39" s="96">
        <v>59884</v>
      </c>
      <c r="N39" s="95">
        <v>618</v>
      </c>
      <c r="O39" s="96">
        <v>891</v>
      </c>
      <c r="P39" s="98">
        <v>45</v>
      </c>
    </row>
    <row r="40" spans="1:16" ht="11.25" customHeight="1">
      <c r="A40" s="73"/>
      <c r="B40" s="74" t="s">
        <v>74</v>
      </c>
      <c r="C40" s="99">
        <f t="shared" si="2"/>
        <v>1452</v>
      </c>
      <c r="D40" s="100">
        <v>7</v>
      </c>
      <c r="E40" s="101">
        <v>430</v>
      </c>
      <c r="F40" s="102">
        <v>969</v>
      </c>
      <c r="G40" s="101">
        <v>2</v>
      </c>
      <c r="H40" s="102">
        <v>1</v>
      </c>
      <c r="I40" s="100">
        <v>43</v>
      </c>
      <c r="J40" s="103">
        <f t="shared" si="3"/>
        <v>343</v>
      </c>
      <c r="K40" s="100">
        <v>7</v>
      </c>
      <c r="L40" s="101">
        <v>35</v>
      </c>
      <c r="M40" s="102">
        <v>264</v>
      </c>
      <c r="N40" s="101">
        <v>10</v>
      </c>
      <c r="O40" s="102">
        <v>26</v>
      </c>
      <c r="P40" s="104">
        <v>1</v>
      </c>
    </row>
    <row r="41" spans="1:16" ht="11.25" customHeight="1">
      <c r="A41" s="53" t="s">
        <v>35</v>
      </c>
      <c r="B41" s="43" t="s">
        <v>73</v>
      </c>
      <c r="C41" s="87">
        <f t="shared" si="2"/>
        <v>324734</v>
      </c>
      <c r="D41" s="88">
        <v>127</v>
      </c>
      <c r="E41" s="89">
        <v>86221</v>
      </c>
      <c r="F41" s="90">
        <v>235826</v>
      </c>
      <c r="G41" s="89">
        <v>258</v>
      </c>
      <c r="H41" s="90">
        <v>151</v>
      </c>
      <c r="I41" s="88">
        <v>2151</v>
      </c>
      <c r="J41" s="91">
        <f t="shared" si="3"/>
        <v>68462</v>
      </c>
      <c r="K41" s="88">
        <v>247</v>
      </c>
      <c r="L41" s="89">
        <v>3919</v>
      </c>
      <c r="M41" s="90">
        <v>62189</v>
      </c>
      <c r="N41" s="89">
        <v>550</v>
      </c>
      <c r="O41" s="90">
        <v>1537</v>
      </c>
      <c r="P41" s="92">
        <v>20</v>
      </c>
    </row>
    <row r="42" spans="1:16" ht="11.25" customHeight="1">
      <c r="A42" s="53"/>
      <c r="B42" s="43" t="s">
        <v>74</v>
      </c>
      <c r="C42" s="87">
        <f t="shared" si="2"/>
        <v>1873</v>
      </c>
      <c r="D42" s="88">
        <v>2</v>
      </c>
      <c r="E42" s="89">
        <v>641</v>
      </c>
      <c r="F42" s="90">
        <v>1183</v>
      </c>
      <c r="G42" s="89">
        <v>3</v>
      </c>
      <c r="H42" s="90">
        <v>6</v>
      </c>
      <c r="I42" s="88">
        <v>38</v>
      </c>
      <c r="J42" s="91">
        <f t="shared" si="3"/>
        <v>355</v>
      </c>
      <c r="K42" s="88">
        <v>4</v>
      </c>
      <c r="L42" s="89">
        <v>37</v>
      </c>
      <c r="M42" s="90">
        <v>260</v>
      </c>
      <c r="N42" s="89">
        <v>10</v>
      </c>
      <c r="O42" s="90">
        <v>43</v>
      </c>
      <c r="P42" s="92">
        <v>1</v>
      </c>
    </row>
    <row r="43" spans="1:16" ht="11.25" customHeight="1">
      <c r="A43" s="66" t="s">
        <v>77</v>
      </c>
      <c r="B43" s="44" t="s">
        <v>73</v>
      </c>
      <c r="C43" s="93">
        <f t="shared" si="2"/>
        <v>341625</v>
      </c>
      <c r="D43" s="94">
        <v>50</v>
      </c>
      <c r="E43" s="95">
        <v>92415</v>
      </c>
      <c r="F43" s="96">
        <v>245399</v>
      </c>
      <c r="G43" s="95">
        <v>436</v>
      </c>
      <c r="H43" s="96">
        <v>230</v>
      </c>
      <c r="I43" s="94">
        <f>412+2683</f>
        <v>3095</v>
      </c>
      <c r="J43" s="97">
        <f t="shared" si="3"/>
        <v>84911</v>
      </c>
      <c r="K43" s="94">
        <v>382</v>
      </c>
      <c r="L43" s="95">
        <v>7148</v>
      </c>
      <c r="M43" s="96">
        <v>75461</v>
      </c>
      <c r="N43" s="95">
        <v>235</v>
      </c>
      <c r="O43" s="96">
        <v>1649</v>
      </c>
      <c r="P43" s="98">
        <v>36</v>
      </c>
    </row>
    <row r="44" spans="1:16" ht="11.25" customHeight="1">
      <c r="A44" s="73"/>
      <c r="B44" s="74" t="s">
        <v>74</v>
      </c>
      <c r="C44" s="99">
        <f t="shared" si="2"/>
        <v>2056</v>
      </c>
      <c r="D44" s="100">
        <v>1</v>
      </c>
      <c r="E44" s="101">
        <v>708</v>
      </c>
      <c r="F44" s="102">
        <v>1261</v>
      </c>
      <c r="G44" s="101">
        <v>4</v>
      </c>
      <c r="H44" s="102">
        <v>8</v>
      </c>
      <c r="I44" s="100">
        <v>74</v>
      </c>
      <c r="J44" s="103">
        <f t="shared" si="3"/>
        <v>428</v>
      </c>
      <c r="K44" s="100">
        <v>7</v>
      </c>
      <c r="L44" s="101">
        <v>58</v>
      </c>
      <c r="M44" s="102">
        <v>326</v>
      </c>
      <c r="N44" s="101">
        <v>9</v>
      </c>
      <c r="O44" s="102">
        <v>27</v>
      </c>
      <c r="P44" s="104">
        <v>1</v>
      </c>
    </row>
    <row r="45" spans="1:16" ht="11.25" customHeight="1">
      <c r="A45" s="53" t="s">
        <v>78</v>
      </c>
      <c r="B45" s="43" t="s">
        <v>73</v>
      </c>
      <c r="C45" s="87">
        <f t="shared" si="2"/>
        <v>365494</v>
      </c>
      <c r="D45" s="88">
        <v>226</v>
      </c>
      <c r="E45" s="89">
        <v>104288</v>
      </c>
      <c r="F45" s="90">
        <v>258635</v>
      </c>
      <c r="G45" s="89">
        <v>156</v>
      </c>
      <c r="H45" s="90">
        <v>37</v>
      </c>
      <c r="I45" s="88">
        <v>2152</v>
      </c>
      <c r="J45" s="91">
        <f t="shared" si="3"/>
        <v>74329</v>
      </c>
      <c r="K45" s="88">
        <v>449</v>
      </c>
      <c r="L45" s="89">
        <v>6883</v>
      </c>
      <c r="M45" s="90">
        <v>65329</v>
      </c>
      <c r="N45" s="89">
        <v>700</v>
      </c>
      <c r="O45" s="90">
        <v>467</v>
      </c>
      <c r="P45" s="92">
        <v>501</v>
      </c>
    </row>
    <row r="46" spans="1:16" ht="11.25" customHeight="1">
      <c r="A46" s="53"/>
      <c r="B46" s="43" t="s">
        <v>74</v>
      </c>
      <c r="C46" s="87">
        <f t="shared" si="2"/>
        <v>2222</v>
      </c>
      <c r="D46" s="88">
        <v>4</v>
      </c>
      <c r="E46" s="89">
        <v>808</v>
      </c>
      <c r="F46" s="90">
        <v>1356</v>
      </c>
      <c r="G46" s="89">
        <v>5</v>
      </c>
      <c r="H46" s="90">
        <v>1</v>
      </c>
      <c r="I46" s="88">
        <v>48</v>
      </c>
      <c r="J46" s="91">
        <f t="shared" si="3"/>
        <v>393</v>
      </c>
      <c r="K46" s="88">
        <v>7</v>
      </c>
      <c r="L46" s="89">
        <v>51</v>
      </c>
      <c r="M46" s="90">
        <v>304</v>
      </c>
      <c r="N46" s="89">
        <v>10</v>
      </c>
      <c r="O46" s="90">
        <v>16</v>
      </c>
      <c r="P46" s="92">
        <v>5</v>
      </c>
    </row>
    <row r="47" spans="1:16" ht="11.25" customHeight="1">
      <c r="A47" s="66" t="s">
        <v>79</v>
      </c>
      <c r="B47" s="44" t="s">
        <v>73</v>
      </c>
      <c r="C47" s="93">
        <f t="shared" si="2"/>
        <v>354541</v>
      </c>
      <c r="D47" s="94">
        <v>424</v>
      </c>
      <c r="E47" s="95">
        <v>109957</v>
      </c>
      <c r="F47" s="96">
        <v>243112</v>
      </c>
      <c r="G47" s="95">
        <v>44</v>
      </c>
      <c r="H47" s="96">
        <v>0</v>
      </c>
      <c r="I47" s="94">
        <v>1004</v>
      </c>
      <c r="J47" s="97">
        <f t="shared" si="3"/>
        <v>76337</v>
      </c>
      <c r="K47" s="94">
        <v>658</v>
      </c>
      <c r="L47" s="95">
        <v>6186</v>
      </c>
      <c r="M47" s="96">
        <v>67025</v>
      </c>
      <c r="N47" s="95">
        <v>1957</v>
      </c>
      <c r="O47" s="96">
        <v>303</v>
      </c>
      <c r="P47" s="98">
        <v>208</v>
      </c>
    </row>
    <row r="48" spans="1:16" ht="11.25" customHeight="1">
      <c r="A48" s="73"/>
      <c r="B48" s="74" t="s">
        <v>74</v>
      </c>
      <c r="C48" s="99">
        <f t="shared" si="2"/>
        <v>2192</v>
      </c>
      <c r="D48" s="100">
        <v>8</v>
      </c>
      <c r="E48" s="101">
        <v>871</v>
      </c>
      <c r="F48" s="102">
        <v>1285</v>
      </c>
      <c r="G48" s="101">
        <v>1</v>
      </c>
      <c r="H48" s="102">
        <v>0</v>
      </c>
      <c r="I48" s="100">
        <v>27</v>
      </c>
      <c r="J48" s="103">
        <f t="shared" si="3"/>
        <v>411</v>
      </c>
      <c r="K48" s="100">
        <v>13</v>
      </c>
      <c r="L48" s="101">
        <v>50</v>
      </c>
      <c r="M48" s="102">
        <v>317</v>
      </c>
      <c r="N48" s="101">
        <v>24</v>
      </c>
      <c r="O48" s="102">
        <v>3</v>
      </c>
      <c r="P48" s="104">
        <v>4</v>
      </c>
    </row>
    <row r="49" spans="1:16" ht="11.25" customHeight="1">
      <c r="A49" s="53" t="s">
        <v>61</v>
      </c>
      <c r="B49" s="43" t="s">
        <v>73</v>
      </c>
      <c r="C49" s="87">
        <f t="shared" si="2"/>
        <v>343011</v>
      </c>
      <c r="D49" s="88">
        <v>280</v>
      </c>
      <c r="E49" s="89">
        <v>96223</v>
      </c>
      <c r="F49" s="90">
        <v>245494</v>
      </c>
      <c r="G49" s="89">
        <v>50</v>
      </c>
      <c r="H49" s="90">
        <v>0</v>
      </c>
      <c r="I49" s="88">
        <v>964</v>
      </c>
      <c r="J49" s="97">
        <f t="shared" si="3"/>
        <v>77505</v>
      </c>
      <c r="K49" s="88">
        <v>1053</v>
      </c>
      <c r="L49" s="89">
        <v>8631</v>
      </c>
      <c r="M49" s="90">
        <v>65966</v>
      </c>
      <c r="N49" s="89">
        <v>1394</v>
      </c>
      <c r="O49" s="90">
        <v>405</v>
      </c>
      <c r="P49" s="92">
        <v>56</v>
      </c>
    </row>
    <row r="50" spans="1:16" ht="11.25" customHeight="1">
      <c r="A50" s="53"/>
      <c r="B50" s="43" t="s">
        <v>74</v>
      </c>
      <c r="C50" s="87">
        <f t="shared" si="2"/>
        <v>2042</v>
      </c>
      <c r="D50" s="88">
        <v>6</v>
      </c>
      <c r="E50" s="89">
        <v>778</v>
      </c>
      <c r="F50" s="90">
        <v>1233</v>
      </c>
      <c r="G50" s="89">
        <v>1</v>
      </c>
      <c r="H50" s="90">
        <v>0</v>
      </c>
      <c r="I50" s="88">
        <v>24</v>
      </c>
      <c r="J50" s="91">
        <f t="shared" si="3"/>
        <v>424</v>
      </c>
      <c r="K50" s="88">
        <v>15</v>
      </c>
      <c r="L50" s="89">
        <v>72</v>
      </c>
      <c r="M50" s="90">
        <v>307</v>
      </c>
      <c r="N50" s="89">
        <v>19</v>
      </c>
      <c r="O50" s="90">
        <v>9</v>
      </c>
      <c r="P50" s="92">
        <v>2</v>
      </c>
    </row>
    <row r="51" spans="1:16" ht="11.25" customHeight="1">
      <c r="A51" s="66" t="s">
        <v>62</v>
      </c>
      <c r="B51" s="44" t="s">
        <v>73</v>
      </c>
      <c r="C51" s="93">
        <f t="shared" si="2"/>
        <v>335221</v>
      </c>
      <c r="D51" s="94">
        <v>305</v>
      </c>
      <c r="E51" s="95">
        <v>100131</v>
      </c>
      <c r="F51" s="96">
        <v>233303</v>
      </c>
      <c r="G51" s="95">
        <v>128</v>
      </c>
      <c r="H51" s="96">
        <v>0</v>
      </c>
      <c r="I51" s="94">
        <v>1354</v>
      </c>
      <c r="J51" s="97">
        <f t="shared" si="3"/>
        <v>76961</v>
      </c>
      <c r="K51" s="94">
        <v>726</v>
      </c>
      <c r="L51" s="95">
        <v>9260</v>
      </c>
      <c r="M51" s="96">
        <v>65425</v>
      </c>
      <c r="N51" s="95">
        <v>1232</v>
      </c>
      <c r="O51" s="96">
        <v>274</v>
      </c>
      <c r="P51" s="98">
        <v>44</v>
      </c>
    </row>
    <row r="52" spans="1:16" ht="11.25" customHeight="1">
      <c r="A52" s="73"/>
      <c r="B52" s="74" t="s">
        <v>74</v>
      </c>
      <c r="C52" s="99">
        <f t="shared" si="2"/>
        <v>2037</v>
      </c>
      <c r="D52" s="100">
        <v>6</v>
      </c>
      <c r="E52" s="101">
        <v>789</v>
      </c>
      <c r="F52" s="102">
        <v>1208</v>
      </c>
      <c r="G52" s="101">
        <v>3</v>
      </c>
      <c r="H52" s="102">
        <v>0</v>
      </c>
      <c r="I52" s="100">
        <v>31</v>
      </c>
      <c r="J52" s="103">
        <f t="shared" si="3"/>
        <v>421</v>
      </c>
      <c r="K52" s="100">
        <v>11</v>
      </c>
      <c r="L52" s="101">
        <v>68</v>
      </c>
      <c r="M52" s="102">
        <v>323</v>
      </c>
      <c r="N52" s="101">
        <v>15</v>
      </c>
      <c r="O52" s="102">
        <v>2</v>
      </c>
      <c r="P52" s="104">
        <v>2</v>
      </c>
    </row>
    <row r="53" spans="1:16" ht="11.25" customHeight="1">
      <c r="A53" s="53" t="s">
        <v>75</v>
      </c>
      <c r="B53" s="43" t="s">
        <v>73</v>
      </c>
      <c r="C53" s="87">
        <f t="shared" si="2"/>
        <v>350517</v>
      </c>
      <c r="D53" s="88">
        <v>556</v>
      </c>
      <c r="E53" s="89">
        <v>94210</v>
      </c>
      <c r="F53" s="90">
        <v>254477</v>
      </c>
      <c r="G53" s="89">
        <v>280</v>
      </c>
      <c r="H53" s="90">
        <v>61</v>
      </c>
      <c r="I53" s="88">
        <v>933</v>
      </c>
      <c r="J53" s="97">
        <f t="shared" si="3"/>
        <v>87677</v>
      </c>
      <c r="K53" s="88">
        <v>605</v>
      </c>
      <c r="L53" s="89">
        <v>7377</v>
      </c>
      <c r="M53" s="90">
        <v>78536</v>
      </c>
      <c r="N53" s="89">
        <v>1010</v>
      </c>
      <c r="O53" s="90">
        <v>33</v>
      </c>
      <c r="P53" s="92">
        <v>116</v>
      </c>
    </row>
    <row r="54" spans="1:16" ht="11.25" customHeight="1">
      <c r="A54" s="53"/>
      <c r="B54" s="43" t="s">
        <v>74</v>
      </c>
      <c r="C54" s="87">
        <f t="shared" si="2"/>
        <v>2098</v>
      </c>
      <c r="D54" s="88">
        <v>8</v>
      </c>
      <c r="E54" s="89">
        <v>768</v>
      </c>
      <c r="F54" s="90">
        <v>1292</v>
      </c>
      <c r="G54" s="89">
        <v>7</v>
      </c>
      <c r="H54" s="90">
        <v>1</v>
      </c>
      <c r="I54" s="88">
        <v>22</v>
      </c>
      <c r="J54" s="91">
        <f t="shared" si="3"/>
        <v>464</v>
      </c>
      <c r="K54" s="88">
        <v>12</v>
      </c>
      <c r="L54" s="89">
        <v>62</v>
      </c>
      <c r="M54" s="90">
        <v>375</v>
      </c>
      <c r="N54" s="89">
        <v>11</v>
      </c>
      <c r="O54" s="90">
        <v>1</v>
      </c>
      <c r="P54" s="92">
        <v>3</v>
      </c>
    </row>
    <row r="55" spans="1:16" ht="11.25" customHeight="1">
      <c r="A55" s="66" t="s">
        <v>76</v>
      </c>
      <c r="B55" s="44" t="s">
        <v>73</v>
      </c>
      <c r="C55" s="93">
        <f t="shared" si="2"/>
        <v>359717</v>
      </c>
      <c r="D55" s="94">
        <v>503</v>
      </c>
      <c r="E55" s="95">
        <v>98328</v>
      </c>
      <c r="F55" s="96">
        <v>260115</v>
      </c>
      <c r="G55" s="95">
        <v>0</v>
      </c>
      <c r="H55" s="96">
        <v>0</v>
      </c>
      <c r="I55" s="94">
        <v>771</v>
      </c>
      <c r="J55" s="97">
        <f t="shared" si="3"/>
        <v>91833</v>
      </c>
      <c r="K55" s="94">
        <v>574</v>
      </c>
      <c r="L55" s="95">
        <v>8369</v>
      </c>
      <c r="M55" s="96">
        <v>81716</v>
      </c>
      <c r="N55" s="95">
        <v>1070</v>
      </c>
      <c r="O55" s="96">
        <v>43</v>
      </c>
      <c r="P55" s="98">
        <v>61</v>
      </c>
    </row>
    <row r="56" spans="1:16" ht="11.25" customHeight="1">
      <c r="A56" s="53"/>
      <c r="B56" s="43" t="s">
        <v>74</v>
      </c>
      <c r="C56" s="87">
        <f t="shared" si="2"/>
        <v>2172</v>
      </c>
      <c r="D56" s="88">
        <v>7</v>
      </c>
      <c r="E56" s="89">
        <v>831</v>
      </c>
      <c r="F56" s="90">
        <v>1311</v>
      </c>
      <c r="G56" s="89">
        <v>0</v>
      </c>
      <c r="H56" s="90">
        <v>0</v>
      </c>
      <c r="I56" s="88">
        <v>23</v>
      </c>
      <c r="J56" s="91">
        <f t="shared" si="3"/>
        <v>514</v>
      </c>
      <c r="K56" s="88">
        <v>10</v>
      </c>
      <c r="L56" s="89">
        <v>69</v>
      </c>
      <c r="M56" s="90">
        <v>416</v>
      </c>
      <c r="N56" s="89">
        <v>15</v>
      </c>
      <c r="O56" s="90">
        <v>1</v>
      </c>
      <c r="P56" s="92">
        <v>3</v>
      </c>
    </row>
    <row r="57" spans="1:16" ht="11.25" customHeight="1">
      <c r="A57" s="66" t="s">
        <v>80</v>
      </c>
      <c r="B57" s="44" t="s">
        <v>73</v>
      </c>
      <c r="C57" s="93">
        <f>SUM(D57:I57)</f>
        <v>339195</v>
      </c>
      <c r="D57" s="94">
        <v>398</v>
      </c>
      <c r="E57" s="95">
        <v>90176</v>
      </c>
      <c r="F57" s="96">
        <v>248158</v>
      </c>
      <c r="G57" s="95">
        <v>65</v>
      </c>
      <c r="H57" s="96">
        <v>0</v>
      </c>
      <c r="I57" s="94">
        <v>398</v>
      </c>
      <c r="J57" s="97">
        <f>SUM(K57:P57)</f>
        <v>92024</v>
      </c>
      <c r="K57" s="94">
        <v>715</v>
      </c>
      <c r="L57" s="95">
        <v>10697</v>
      </c>
      <c r="M57" s="96">
        <v>80407</v>
      </c>
      <c r="N57" s="95">
        <v>145</v>
      </c>
      <c r="O57" s="96">
        <v>60</v>
      </c>
      <c r="P57" s="98">
        <v>0</v>
      </c>
    </row>
    <row r="58" spans="1:16" ht="11.25" customHeight="1">
      <c r="A58" s="73"/>
      <c r="B58" s="74" t="s">
        <v>74</v>
      </c>
      <c r="C58" s="99">
        <f>SUM(D58:I58)</f>
        <v>1983</v>
      </c>
      <c r="D58" s="100">
        <v>7</v>
      </c>
      <c r="E58" s="101">
        <v>731</v>
      </c>
      <c r="F58" s="102">
        <v>1231</v>
      </c>
      <c r="G58" s="101">
        <v>2</v>
      </c>
      <c r="H58" s="102">
        <v>0</v>
      </c>
      <c r="I58" s="100">
        <v>12</v>
      </c>
      <c r="J58" s="103">
        <f>SUM(K58:P58)</f>
        <v>499</v>
      </c>
      <c r="K58" s="100">
        <v>13</v>
      </c>
      <c r="L58" s="101">
        <v>87</v>
      </c>
      <c r="M58" s="102">
        <v>395</v>
      </c>
      <c r="N58" s="101">
        <v>2</v>
      </c>
      <c r="O58" s="102">
        <v>2</v>
      </c>
      <c r="P58" s="104">
        <v>0</v>
      </c>
    </row>
    <row r="59" spans="1:16" ht="11.25" customHeight="1">
      <c r="A59" s="53" t="s">
        <v>200</v>
      </c>
      <c r="B59" s="43" t="s">
        <v>73</v>
      </c>
      <c r="C59" s="87">
        <f t="shared" si="2"/>
        <v>339314</v>
      </c>
      <c r="D59" s="88">
        <v>502</v>
      </c>
      <c r="E59" s="89">
        <v>92116</v>
      </c>
      <c r="F59" s="90">
        <v>246516</v>
      </c>
      <c r="G59" s="89">
        <v>0</v>
      </c>
      <c r="H59" s="90">
        <v>0</v>
      </c>
      <c r="I59" s="88">
        <v>180</v>
      </c>
      <c r="J59" s="91">
        <f t="shared" si="3"/>
        <v>97020</v>
      </c>
      <c r="K59" s="88">
        <v>931</v>
      </c>
      <c r="L59" s="89">
        <v>9346</v>
      </c>
      <c r="M59" s="90">
        <v>86575</v>
      </c>
      <c r="N59" s="89">
        <v>108</v>
      </c>
      <c r="O59" s="90">
        <v>0</v>
      </c>
      <c r="P59" s="92">
        <v>60</v>
      </c>
    </row>
    <row r="60" spans="1:16" ht="11.25" customHeight="1">
      <c r="A60" s="73"/>
      <c r="B60" s="74" t="s">
        <v>74</v>
      </c>
      <c r="C60" s="99">
        <f aca="true" t="shared" si="4" ref="C60:C66">SUM(D60:I60)</f>
        <v>1964</v>
      </c>
      <c r="D60" s="100">
        <v>7</v>
      </c>
      <c r="E60" s="101">
        <v>728</v>
      </c>
      <c r="F60" s="102">
        <v>1223</v>
      </c>
      <c r="G60" s="101">
        <v>0</v>
      </c>
      <c r="H60" s="102">
        <v>0</v>
      </c>
      <c r="I60" s="100">
        <v>6</v>
      </c>
      <c r="J60" s="103">
        <f aca="true" t="shared" si="5" ref="J60:J66">SUM(K60:P60)</f>
        <v>532</v>
      </c>
      <c r="K60" s="100">
        <v>15</v>
      </c>
      <c r="L60" s="101">
        <v>81</v>
      </c>
      <c r="M60" s="102">
        <v>433</v>
      </c>
      <c r="N60" s="101">
        <v>2</v>
      </c>
      <c r="O60" s="102">
        <v>0</v>
      </c>
      <c r="P60" s="104">
        <v>1</v>
      </c>
    </row>
    <row r="61" spans="1:16" ht="11.25" customHeight="1">
      <c r="A61" s="53" t="s">
        <v>201</v>
      </c>
      <c r="B61" s="43" t="s">
        <v>73</v>
      </c>
      <c r="C61" s="87">
        <f t="shared" si="4"/>
        <v>352488</v>
      </c>
      <c r="D61" s="88">
        <v>377</v>
      </c>
      <c r="E61" s="89">
        <v>92888</v>
      </c>
      <c r="F61" s="90">
        <v>258622</v>
      </c>
      <c r="G61" s="89">
        <v>0</v>
      </c>
      <c r="H61" s="90">
        <v>0</v>
      </c>
      <c r="I61" s="88">
        <v>601</v>
      </c>
      <c r="J61" s="91">
        <f t="shared" si="5"/>
        <v>98471</v>
      </c>
      <c r="K61" s="88">
        <v>566</v>
      </c>
      <c r="L61" s="89">
        <v>7780</v>
      </c>
      <c r="M61" s="90">
        <v>89192</v>
      </c>
      <c r="N61" s="89">
        <v>843</v>
      </c>
      <c r="O61" s="90">
        <v>53</v>
      </c>
      <c r="P61" s="92">
        <v>37</v>
      </c>
    </row>
    <row r="62" spans="1:16" ht="11.25" customHeight="1" thickBot="1">
      <c r="A62" s="81"/>
      <c r="B62" s="47" t="s">
        <v>74</v>
      </c>
      <c r="C62" s="105">
        <f t="shared" si="4"/>
        <v>1979</v>
      </c>
      <c r="D62" s="106">
        <v>7</v>
      </c>
      <c r="E62" s="107">
        <v>712</v>
      </c>
      <c r="F62" s="108">
        <v>1246</v>
      </c>
      <c r="G62" s="107">
        <v>0</v>
      </c>
      <c r="H62" s="108">
        <v>0</v>
      </c>
      <c r="I62" s="106">
        <v>14</v>
      </c>
      <c r="J62" s="109">
        <f t="shared" si="5"/>
        <v>576</v>
      </c>
      <c r="K62" s="106">
        <v>10</v>
      </c>
      <c r="L62" s="107">
        <v>75</v>
      </c>
      <c r="M62" s="108">
        <v>479</v>
      </c>
      <c r="N62" s="107">
        <v>9</v>
      </c>
      <c r="O62" s="108">
        <v>2</v>
      </c>
      <c r="P62" s="110">
        <v>1</v>
      </c>
    </row>
    <row r="63" spans="1:16" ht="11.25" customHeight="1">
      <c r="A63" s="339" t="s">
        <v>203</v>
      </c>
      <c r="B63" s="41" t="s">
        <v>73</v>
      </c>
      <c r="C63" s="345">
        <f t="shared" si="4"/>
        <v>335557</v>
      </c>
      <c r="D63" s="346">
        <v>476</v>
      </c>
      <c r="E63" s="347">
        <v>88162</v>
      </c>
      <c r="F63" s="348">
        <v>246919</v>
      </c>
      <c r="G63" s="347">
        <v>0</v>
      </c>
      <c r="H63" s="348">
        <v>0</v>
      </c>
      <c r="I63" s="346">
        <v>0</v>
      </c>
      <c r="J63" s="349">
        <f t="shared" si="5"/>
        <v>99988</v>
      </c>
      <c r="K63" s="346">
        <v>784</v>
      </c>
      <c r="L63" s="347">
        <v>9097</v>
      </c>
      <c r="M63" s="348">
        <v>88705</v>
      </c>
      <c r="N63" s="347">
        <v>1230</v>
      </c>
      <c r="O63" s="348">
        <v>40</v>
      </c>
      <c r="P63" s="350">
        <v>132</v>
      </c>
    </row>
    <row r="64" spans="1:16" ht="11.25" customHeight="1" thickBot="1">
      <c r="A64" s="81" t="s">
        <v>44</v>
      </c>
      <c r="B64" s="47" t="s">
        <v>74</v>
      </c>
      <c r="C64" s="105">
        <f t="shared" si="4"/>
        <v>1877</v>
      </c>
      <c r="D64" s="106">
        <v>8</v>
      </c>
      <c r="E64" s="107">
        <v>669</v>
      </c>
      <c r="F64" s="108">
        <v>1200</v>
      </c>
      <c r="G64" s="107">
        <v>0</v>
      </c>
      <c r="H64" s="108">
        <v>0</v>
      </c>
      <c r="I64" s="106">
        <v>0</v>
      </c>
      <c r="J64" s="109">
        <f t="shared" si="5"/>
        <v>574</v>
      </c>
      <c r="K64" s="106">
        <v>12</v>
      </c>
      <c r="L64" s="107">
        <v>81</v>
      </c>
      <c r="M64" s="108">
        <v>468</v>
      </c>
      <c r="N64" s="107">
        <v>10</v>
      </c>
      <c r="O64" s="108">
        <v>1</v>
      </c>
      <c r="P64" s="110">
        <v>2</v>
      </c>
    </row>
    <row r="65" spans="1:16" ht="11.25" customHeight="1">
      <c r="A65" s="337"/>
      <c r="B65" s="287"/>
      <c r="C65" s="54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1:16" ht="11.25" customHeight="1">
      <c r="A66" s="337"/>
      <c r="B66" s="287"/>
      <c r="C66" s="54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3:16" ht="15.75" customHeight="1"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</row>
    <row r="68" spans="3:16" ht="15.75" customHeight="1"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</row>
    <row r="69" spans="3:16" ht="15.75" customHeight="1"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3:16" ht="15.75" customHeight="1"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  <row r="71" spans="3:16" ht="15.75" customHeight="1"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3:16" ht="15.75" customHeight="1"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3:16" ht="15.75" customHeight="1"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</row>
    <row r="74" spans="3:16" ht="15.75" customHeight="1"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</row>
  </sheetData>
  <sheetProtection/>
  <mergeCells count="6">
    <mergeCell ref="J2:P2"/>
    <mergeCell ref="C2:I2"/>
    <mergeCell ref="C3:C4"/>
    <mergeCell ref="J3:J4"/>
    <mergeCell ref="D3:I3"/>
    <mergeCell ref="K3:P3"/>
  </mergeCells>
  <printOptions/>
  <pageMargins left="0.9448818897637796" right="0.5118110236220472" top="0.5905511811023623" bottom="0.5905511811023623" header="0.5118110236220472" footer="0.35433070866141736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18"/>
  <sheetViews>
    <sheetView zoomScale="70" zoomScaleNormal="70" zoomScalePageLayoutView="0" workbookViewId="0" topLeftCell="A1">
      <selection activeCell="H15" sqref="H15"/>
    </sheetView>
  </sheetViews>
  <sheetFormatPr defaultColWidth="6.125" defaultRowHeight="26.25" customHeight="1"/>
  <cols>
    <col min="1" max="1" width="9.625" style="38" customWidth="1"/>
    <col min="2" max="15" width="7.50390625" style="38" customWidth="1"/>
    <col min="16" max="16384" width="6.125" style="38" customWidth="1"/>
  </cols>
  <sheetData>
    <row r="1" spans="1:15" ht="26.25" customHeight="1" thickBot="1">
      <c r="A1" s="235" t="s">
        <v>204</v>
      </c>
      <c r="O1" s="39" t="s">
        <v>81</v>
      </c>
    </row>
    <row r="2" spans="1:15" s="113" customFormat="1" ht="26.25" customHeight="1" thickBot="1">
      <c r="A2" s="112" t="s">
        <v>82</v>
      </c>
      <c r="B2" s="308" t="s">
        <v>83</v>
      </c>
      <c r="C2" s="309"/>
      <c r="D2" s="308" t="s">
        <v>70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12"/>
    </row>
    <row r="3" spans="1:15" s="113" customFormat="1" ht="26.25" customHeight="1">
      <c r="A3" s="114"/>
      <c r="B3" s="310"/>
      <c r="C3" s="311"/>
      <c r="D3" s="115" t="s">
        <v>84</v>
      </c>
      <c r="E3" s="116"/>
      <c r="F3" s="115" t="s">
        <v>85</v>
      </c>
      <c r="G3" s="117"/>
      <c r="H3" s="116" t="s">
        <v>86</v>
      </c>
      <c r="I3" s="116"/>
      <c r="J3" s="115" t="s">
        <v>87</v>
      </c>
      <c r="K3" s="117"/>
      <c r="L3" s="116" t="s">
        <v>88</v>
      </c>
      <c r="M3" s="116"/>
      <c r="N3" s="115" t="s">
        <v>89</v>
      </c>
      <c r="O3" s="117"/>
    </row>
    <row r="4" spans="1:15" s="113" customFormat="1" ht="26.25" customHeight="1" thickBot="1">
      <c r="A4" s="118" t="s">
        <v>90</v>
      </c>
      <c r="B4" s="119" t="s">
        <v>91</v>
      </c>
      <c r="C4" s="120" t="s">
        <v>92</v>
      </c>
      <c r="D4" s="119" t="s">
        <v>91</v>
      </c>
      <c r="E4" s="120" t="s">
        <v>92</v>
      </c>
      <c r="F4" s="121" t="s">
        <v>91</v>
      </c>
      <c r="G4" s="122" t="s">
        <v>92</v>
      </c>
      <c r="H4" s="123" t="s">
        <v>91</v>
      </c>
      <c r="I4" s="120" t="s">
        <v>92</v>
      </c>
      <c r="J4" s="121" t="s">
        <v>91</v>
      </c>
      <c r="K4" s="122" t="s">
        <v>92</v>
      </c>
      <c r="L4" s="123" t="s">
        <v>91</v>
      </c>
      <c r="M4" s="120" t="s">
        <v>92</v>
      </c>
      <c r="N4" s="121" t="s">
        <v>91</v>
      </c>
      <c r="O4" s="122" t="s">
        <v>92</v>
      </c>
    </row>
    <row r="5" spans="1:15" ht="26.25" customHeight="1">
      <c r="A5" s="124" t="s">
        <v>93</v>
      </c>
      <c r="B5" s="125">
        <f aca="true" t="shared" si="0" ref="B5:B16">D5+F5+H5+J5+L5+N5</f>
        <v>141</v>
      </c>
      <c r="C5" s="126">
        <f aca="true" t="shared" si="1" ref="C5:C17">E5+G5+I5+K5+M5+O5</f>
        <v>27149</v>
      </c>
      <c r="D5" s="125">
        <v>0</v>
      </c>
      <c r="E5" s="126">
        <v>0</v>
      </c>
      <c r="F5" s="127">
        <v>14</v>
      </c>
      <c r="G5" s="128">
        <v>1845</v>
      </c>
      <c r="H5" s="129">
        <v>127</v>
      </c>
      <c r="I5" s="126">
        <v>25304</v>
      </c>
      <c r="J5" s="127">
        <v>0</v>
      </c>
      <c r="K5" s="128">
        <v>0</v>
      </c>
      <c r="L5" s="129">
        <v>0</v>
      </c>
      <c r="M5" s="126">
        <v>0</v>
      </c>
      <c r="N5" s="127">
        <v>0</v>
      </c>
      <c r="O5" s="128">
        <v>0</v>
      </c>
    </row>
    <row r="6" spans="1:15" ht="26.25" customHeight="1">
      <c r="A6" s="130" t="s">
        <v>94</v>
      </c>
      <c r="B6" s="131">
        <f t="shared" si="0"/>
        <v>138</v>
      </c>
      <c r="C6" s="132">
        <f t="shared" si="1"/>
        <v>25226</v>
      </c>
      <c r="D6" s="131">
        <v>3</v>
      </c>
      <c r="E6" s="132">
        <v>188</v>
      </c>
      <c r="F6" s="133">
        <v>21</v>
      </c>
      <c r="G6" s="134">
        <v>2683</v>
      </c>
      <c r="H6" s="135">
        <v>110</v>
      </c>
      <c r="I6" s="132">
        <v>22228</v>
      </c>
      <c r="J6" s="133">
        <v>1</v>
      </c>
      <c r="K6" s="134">
        <v>44</v>
      </c>
      <c r="L6" s="135">
        <v>1</v>
      </c>
      <c r="M6" s="132">
        <v>14</v>
      </c>
      <c r="N6" s="133">
        <v>2</v>
      </c>
      <c r="O6" s="134">
        <v>69</v>
      </c>
    </row>
    <row r="7" spans="1:15" ht="26.25" customHeight="1">
      <c r="A7" s="124" t="s">
        <v>95</v>
      </c>
      <c r="B7" s="125">
        <f t="shared" si="0"/>
        <v>112</v>
      </c>
      <c r="C7" s="126">
        <f t="shared" si="1"/>
        <v>19211</v>
      </c>
      <c r="D7" s="125">
        <v>0</v>
      </c>
      <c r="E7" s="126">
        <v>0</v>
      </c>
      <c r="F7" s="127">
        <v>16</v>
      </c>
      <c r="G7" s="128">
        <v>1331</v>
      </c>
      <c r="H7" s="129">
        <v>93</v>
      </c>
      <c r="I7" s="126">
        <v>17524</v>
      </c>
      <c r="J7" s="127">
        <v>3</v>
      </c>
      <c r="K7" s="128">
        <v>356</v>
      </c>
      <c r="L7" s="129">
        <v>0</v>
      </c>
      <c r="M7" s="126">
        <v>0</v>
      </c>
      <c r="N7" s="127">
        <v>0</v>
      </c>
      <c r="O7" s="128">
        <v>0</v>
      </c>
    </row>
    <row r="8" spans="1:15" ht="26.25" customHeight="1">
      <c r="A8" s="130" t="s">
        <v>96</v>
      </c>
      <c r="B8" s="131">
        <f t="shared" si="0"/>
        <v>221</v>
      </c>
      <c r="C8" s="132">
        <f t="shared" si="1"/>
        <v>25455</v>
      </c>
      <c r="D8" s="131">
        <v>3</v>
      </c>
      <c r="E8" s="132">
        <v>244</v>
      </c>
      <c r="F8" s="133">
        <v>174</v>
      </c>
      <c r="G8" s="134">
        <v>19715</v>
      </c>
      <c r="H8" s="135">
        <v>41</v>
      </c>
      <c r="I8" s="132">
        <v>5274</v>
      </c>
      <c r="J8" s="133">
        <v>1</v>
      </c>
      <c r="K8" s="134">
        <v>173</v>
      </c>
      <c r="L8" s="135">
        <v>0</v>
      </c>
      <c r="M8" s="132">
        <v>0</v>
      </c>
      <c r="N8" s="133">
        <v>2</v>
      </c>
      <c r="O8" s="134">
        <v>49</v>
      </c>
    </row>
    <row r="9" spans="1:15" ht="26.25" customHeight="1">
      <c r="A9" s="124" t="s">
        <v>97</v>
      </c>
      <c r="B9" s="125">
        <f t="shared" si="0"/>
        <v>415</v>
      </c>
      <c r="C9" s="126">
        <f t="shared" si="1"/>
        <v>54543</v>
      </c>
      <c r="D9" s="125">
        <v>2</v>
      </c>
      <c r="E9" s="126">
        <v>77</v>
      </c>
      <c r="F9" s="127">
        <v>349</v>
      </c>
      <c r="G9" s="128">
        <v>46282</v>
      </c>
      <c r="H9" s="129">
        <v>60</v>
      </c>
      <c r="I9" s="126">
        <v>8043</v>
      </c>
      <c r="J9" s="127">
        <v>0</v>
      </c>
      <c r="K9" s="128">
        <v>0</v>
      </c>
      <c r="L9" s="129">
        <v>0</v>
      </c>
      <c r="M9" s="126">
        <v>0</v>
      </c>
      <c r="N9" s="127">
        <v>4</v>
      </c>
      <c r="O9" s="128">
        <v>141</v>
      </c>
    </row>
    <row r="10" spans="1:15" ht="26.25" customHeight="1">
      <c r="A10" s="130" t="s">
        <v>98</v>
      </c>
      <c r="B10" s="131">
        <f t="shared" si="0"/>
        <v>218</v>
      </c>
      <c r="C10" s="132">
        <f t="shared" si="1"/>
        <v>34301</v>
      </c>
      <c r="D10" s="131">
        <v>3</v>
      </c>
      <c r="E10" s="132">
        <v>96</v>
      </c>
      <c r="F10" s="133">
        <v>108</v>
      </c>
      <c r="G10" s="134">
        <v>16849</v>
      </c>
      <c r="H10" s="135">
        <v>107</v>
      </c>
      <c r="I10" s="132">
        <v>17356</v>
      </c>
      <c r="J10" s="133">
        <v>0</v>
      </c>
      <c r="K10" s="134">
        <v>0</v>
      </c>
      <c r="L10" s="135">
        <v>0</v>
      </c>
      <c r="M10" s="132">
        <v>0</v>
      </c>
      <c r="N10" s="133">
        <v>0</v>
      </c>
      <c r="O10" s="134">
        <v>0</v>
      </c>
    </row>
    <row r="11" spans="1:15" ht="26.25" customHeight="1">
      <c r="A11" s="124" t="s">
        <v>99</v>
      </c>
      <c r="B11" s="125">
        <f t="shared" si="0"/>
        <v>35</v>
      </c>
      <c r="C11" s="126">
        <f t="shared" si="1"/>
        <v>4118</v>
      </c>
      <c r="D11" s="125">
        <v>3</v>
      </c>
      <c r="E11" s="126">
        <v>147</v>
      </c>
      <c r="F11" s="127">
        <v>4</v>
      </c>
      <c r="G11" s="128">
        <v>397</v>
      </c>
      <c r="H11" s="129">
        <v>26</v>
      </c>
      <c r="I11" s="126">
        <v>3407</v>
      </c>
      <c r="J11" s="127">
        <v>1</v>
      </c>
      <c r="K11" s="128">
        <v>95</v>
      </c>
      <c r="L11" s="129">
        <v>0</v>
      </c>
      <c r="M11" s="126">
        <v>0</v>
      </c>
      <c r="N11" s="127">
        <v>1</v>
      </c>
      <c r="O11" s="128">
        <v>72</v>
      </c>
    </row>
    <row r="12" spans="1:15" ht="26.25" customHeight="1">
      <c r="A12" s="130" t="s">
        <v>100</v>
      </c>
      <c r="B12" s="131">
        <f t="shared" si="0"/>
        <v>8</v>
      </c>
      <c r="C12" s="132">
        <f t="shared" si="1"/>
        <v>625</v>
      </c>
      <c r="D12" s="131">
        <v>1</v>
      </c>
      <c r="E12" s="132">
        <v>25</v>
      </c>
      <c r="F12" s="133">
        <v>0</v>
      </c>
      <c r="G12" s="134">
        <v>0</v>
      </c>
      <c r="H12" s="135">
        <v>6</v>
      </c>
      <c r="I12" s="132">
        <v>480</v>
      </c>
      <c r="J12" s="133">
        <v>0</v>
      </c>
      <c r="K12" s="134">
        <v>0</v>
      </c>
      <c r="L12" s="135">
        <v>0</v>
      </c>
      <c r="M12" s="132">
        <v>0</v>
      </c>
      <c r="N12" s="133">
        <v>1</v>
      </c>
      <c r="O12" s="134">
        <v>120</v>
      </c>
    </row>
    <row r="13" spans="1:15" ht="26.25" customHeight="1">
      <c r="A13" s="124" t="s">
        <v>101</v>
      </c>
      <c r="B13" s="125">
        <f t="shared" si="0"/>
        <v>100</v>
      </c>
      <c r="C13" s="126">
        <f t="shared" si="1"/>
        <v>19725</v>
      </c>
      <c r="D13" s="125">
        <v>0</v>
      </c>
      <c r="E13" s="126">
        <v>0</v>
      </c>
      <c r="F13" s="127">
        <v>5</v>
      </c>
      <c r="G13" s="128">
        <v>294</v>
      </c>
      <c r="H13" s="129">
        <v>93</v>
      </c>
      <c r="I13" s="126">
        <v>19309</v>
      </c>
      <c r="J13" s="127">
        <v>1</v>
      </c>
      <c r="K13" s="128">
        <v>83</v>
      </c>
      <c r="L13" s="129">
        <v>1</v>
      </c>
      <c r="M13" s="126">
        <v>39</v>
      </c>
      <c r="N13" s="127">
        <v>0</v>
      </c>
      <c r="O13" s="128">
        <v>0</v>
      </c>
    </row>
    <row r="14" spans="1:15" ht="26.25" customHeight="1">
      <c r="A14" s="130" t="s">
        <v>102</v>
      </c>
      <c r="B14" s="131">
        <f t="shared" si="0"/>
        <v>416</v>
      </c>
      <c r="C14" s="132">
        <f t="shared" si="1"/>
        <v>88414</v>
      </c>
      <c r="D14" s="131">
        <v>1</v>
      </c>
      <c r="E14" s="132">
        <v>71</v>
      </c>
      <c r="F14" s="133">
        <v>17</v>
      </c>
      <c r="G14" s="134">
        <v>2114</v>
      </c>
      <c r="H14" s="135">
        <v>397</v>
      </c>
      <c r="I14" s="132">
        <v>86215</v>
      </c>
      <c r="J14" s="133">
        <v>0</v>
      </c>
      <c r="K14" s="134">
        <v>0</v>
      </c>
      <c r="L14" s="135">
        <v>0</v>
      </c>
      <c r="M14" s="132">
        <v>0</v>
      </c>
      <c r="N14" s="133">
        <v>1</v>
      </c>
      <c r="O14" s="134">
        <v>14</v>
      </c>
    </row>
    <row r="15" spans="1:15" ht="26.25" customHeight="1">
      <c r="A15" s="124" t="s">
        <v>103</v>
      </c>
      <c r="B15" s="125">
        <f t="shared" si="0"/>
        <v>372</v>
      </c>
      <c r="C15" s="126">
        <f t="shared" si="1"/>
        <v>82251</v>
      </c>
      <c r="D15" s="125">
        <v>1</v>
      </c>
      <c r="E15" s="126">
        <v>95</v>
      </c>
      <c r="F15" s="127">
        <v>20</v>
      </c>
      <c r="G15" s="128">
        <v>2475</v>
      </c>
      <c r="H15" s="129">
        <v>347</v>
      </c>
      <c r="I15" s="126">
        <v>79501</v>
      </c>
      <c r="J15" s="127">
        <v>1</v>
      </c>
      <c r="K15" s="128">
        <v>29</v>
      </c>
      <c r="L15" s="129">
        <v>0</v>
      </c>
      <c r="M15" s="126">
        <v>0</v>
      </c>
      <c r="N15" s="127">
        <v>3</v>
      </c>
      <c r="O15" s="128">
        <v>151</v>
      </c>
    </row>
    <row r="16" spans="1:15" ht="26.25" customHeight="1" thickBot="1">
      <c r="A16" s="136" t="s">
        <v>104</v>
      </c>
      <c r="B16" s="137">
        <f t="shared" si="0"/>
        <v>379</v>
      </c>
      <c r="C16" s="138">
        <f t="shared" si="1"/>
        <v>69941</v>
      </c>
      <c r="D16" s="137">
        <v>0</v>
      </c>
      <c r="E16" s="138">
        <v>0</v>
      </c>
      <c r="F16" s="139">
        <v>59</v>
      </c>
      <c r="G16" s="140">
        <v>6683</v>
      </c>
      <c r="H16" s="141">
        <v>318</v>
      </c>
      <c r="I16" s="138">
        <v>63173</v>
      </c>
      <c r="J16" s="139">
        <v>1</v>
      </c>
      <c r="K16" s="140">
        <v>63</v>
      </c>
      <c r="L16" s="141">
        <v>0</v>
      </c>
      <c r="M16" s="138">
        <v>0</v>
      </c>
      <c r="N16" s="139">
        <v>1</v>
      </c>
      <c r="O16" s="140">
        <v>22</v>
      </c>
    </row>
    <row r="17" spans="1:15" ht="26.25" customHeight="1" thickBot="1">
      <c r="A17" s="142" t="s">
        <v>105</v>
      </c>
      <c r="B17" s="143">
        <f>D17+F17+H17+J17+L17+N17</f>
        <v>2555</v>
      </c>
      <c r="C17" s="144">
        <f t="shared" si="1"/>
        <v>450959</v>
      </c>
      <c r="D17" s="143">
        <f aca="true" t="shared" si="2" ref="D17:O17">SUM(D5:D16)</f>
        <v>17</v>
      </c>
      <c r="E17" s="144">
        <f t="shared" si="2"/>
        <v>943</v>
      </c>
      <c r="F17" s="145">
        <f t="shared" si="2"/>
        <v>787</v>
      </c>
      <c r="G17" s="146">
        <f t="shared" si="2"/>
        <v>100668</v>
      </c>
      <c r="H17" s="147">
        <f t="shared" si="2"/>
        <v>1725</v>
      </c>
      <c r="I17" s="144">
        <f t="shared" si="2"/>
        <v>347814</v>
      </c>
      <c r="J17" s="145">
        <f t="shared" si="2"/>
        <v>9</v>
      </c>
      <c r="K17" s="146">
        <f t="shared" si="2"/>
        <v>843</v>
      </c>
      <c r="L17" s="147">
        <f t="shared" si="2"/>
        <v>2</v>
      </c>
      <c r="M17" s="144">
        <f t="shared" si="2"/>
        <v>53</v>
      </c>
      <c r="N17" s="145">
        <f t="shared" si="2"/>
        <v>15</v>
      </c>
      <c r="O17" s="146">
        <f t="shared" si="2"/>
        <v>638</v>
      </c>
    </row>
    <row r="18" spans="1:15" s="154" customFormat="1" ht="26.25" customHeight="1" thickBot="1">
      <c r="A18" s="148" t="s">
        <v>106</v>
      </c>
      <c r="B18" s="149">
        <v>100</v>
      </c>
      <c r="C18" s="150">
        <v>100</v>
      </c>
      <c r="D18" s="149">
        <f>D17/$B$17*100-0.01</f>
        <v>0.6553620352250489</v>
      </c>
      <c r="E18" s="150">
        <f>E17/$C$17*100</f>
        <v>0.20910991908355303</v>
      </c>
      <c r="F18" s="277">
        <f>F17/$B$17*100-0.01</f>
        <v>30.792348336594912</v>
      </c>
      <c r="G18" s="152">
        <f>G17/$C$17*100</f>
        <v>22.32309367370426</v>
      </c>
      <c r="H18" s="153">
        <f>H17/$B$17*100</f>
        <v>67.5146771037182</v>
      </c>
      <c r="I18" s="150">
        <f>I17/$C$17*100</f>
        <v>77.12763244552166</v>
      </c>
      <c r="J18" s="151">
        <f>J17/$B$17*100</f>
        <v>0.35225048923679064</v>
      </c>
      <c r="K18" s="152">
        <f>K17/$C$17*100</f>
        <v>0.18693495417543501</v>
      </c>
      <c r="L18" s="153">
        <f>L17/$B$17*100-0.01</f>
        <v>0.06827788649706458</v>
      </c>
      <c r="M18" s="150">
        <f>M17/$C$17*100</f>
        <v>0.011752731401302558</v>
      </c>
      <c r="N18" s="151">
        <f>N17/$B$17*100</f>
        <v>0.5870841487279843</v>
      </c>
      <c r="O18" s="152">
        <f>O17/$C$17*100</f>
        <v>0.14147627611379304</v>
      </c>
    </row>
  </sheetData>
  <sheetProtection/>
  <mergeCells count="2">
    <mergeCell ref="B2:C3"/>
    <mergeCell ref="D2:O2"/>
  </mergeCells>
  <printOptions/>
  <pageMargins left="1.18" right="0.52" top="0.89" bottom="0.56" header="0.5118110236220472" footer="0.5118110236220472"/>
  <pageSetup horizontalDpi="600" verticalDpi="600" orientation="landscape" paperSize="9" r:id="rId2"/>
  <rowBreaks count="1" manualBreakCount="1">
    <brk id="18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33"/>
  <sheetViews>
    <sheetView zoomScale="70" zoomScaleNormal="70" zoomScalePageLayoutView="0" workbookViewId="0" topLeftCell="A1">
      <selection activeCell="D11" sqref="D11"/>
    </sheetView>
  </sheetViews>
  <sheetFormatPr defaultColWidth="6.125" defaultRowHeight="27" customHeight="1"/>
  <cols>
    <col min="1" max="1" width="9.625" style="37" customWidth="1"/>
    <col min="2" max="2" width="6.00390625" style="37" customWidth="1"/>
    <col min="3" max="3" width="7.50390625" style="37" customWidth="1"/>
    <col min="4" max="4" width="6.25390625" style="37" customWidth="1"/>
    <col min="5" max="5" width="7.50390625" style="37" customWidth="1"/>
    <col min="6" max="6" width="6.25390625" style="37" customWidth="1"/>
    <col min="7" max="7" width="7.50390625" style="37" customWidth="1"/>
    <col min="8" max="8" width="6.25390625" style="37" customWidth="1"/>
    <col min="9" max="9" width="7.50390625" style="37" customWidth="1"/>
    <col min="10" max="10" width="6.25390625" style="37" customWidth="1"/>
    <col min="11" max="11" width="7.50390625" style="37" customWidth="1"/>
    <col min="12" max="12" width="6.25390625" style="37" customWidth="1"/>
    <col min="13" max="13" width="7.50390625" style="37" customWidth="1"/>
    <col min="14" max="14" width="6.25390625" style="37" customWidth="1"/>
    <col min="15" max="15" width="7.50390625" style="37" customWidth="1"/>
    <col min="16" max="16" width="6.25390625" style="37" customWidth="1"/>
    <col min="17" max="17" width="7.50390625" style="37" customWidth="1"/>
    <col min="18" max="18" width="6.25390625" style="37" customWidth="1"/>
    <col min="19" max="19" width="7.50390625" style="37" customWidth="1"/>
    <col min="20" max="16384" width="6.125" style="37" customWidth="1"/>
  </cols>
  <sheetData>
    <row r="1" spans="1:19" ht="27" customHeight="1" thickBot="1">
      <c r="A1" s="236" t="s">
        <v>205</v>
      </c>
      <c r="S1" s="39" t="s">
        <v>81</v>
      </c>
    </row>
    <row r="2" spans="1:19" s="156" customFormat="1" ht="26.25" customHeight="1" thickBot="1">
      <c r="A2" s="155" t="s">
        <v>82</v>
      </c>
      <c r="B2" s="313" t="s">
        <v>108</v>
      </c>
      <c r="C2" s="314"/>
      <c r="D2" s="317" t="s">
        <v>109</v>
      </c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4"/>
    </row>
    <row r="3" spans="1:19" s="156" customFormat="1" ht="26.25" customHeight="1">
      <c r="A3" s="157"/>
      <c r="B3" s="315"/>
      <c r="C3" s="316"/>
      <c r="D3" s="313" t="s">
        <v>110</v>
      </c>
      <c r="E3" s="317"/>
      <c r="F3" s="313" t="s">
        <v>111</v>
      </c>
      <c r="G3" s="314"/>
      <c r="H3" s="317" t="s">
        <v>112</v>
      </c>
      <c r="I3" s="317"/>
      <c r="J3" s="313" t="s">
        <v>113</v>
      </c>
      <c r="K3" s="314"/>
      <c r="L3" s="317" t="s">
        <v>114</v>
      </c>
      <c r="M3" s="317"/>
      <c r="N3" s="313" t="s">
        <v>115</v>
      </c>
      <c r="O3" s="314"/>
      <c r="P3" s="317" t="s">
        <v>116</v>
      </c>
      <c r="Q3" s="317"/>
      <c r="R3" s="313" t="s">
        <v>117</v>
      </c>
      <c r="S3" s="314"/>
    </row>
    <row r="4" spans="1:19" s="156" customFormat="1" ht="26.25" customHeight="1" thickBot="1">
      <c r="A4" s="158" t="s">
        <v>90</v>
      </c>
      <c r="B4" s="159" t="s">
        <v>91</v>
      </c>
      <c r="C4" s="160" t="s">
        <v>92</v>
      </c>
      <c r="D4" s="159" t="s">
        <v>91</v>
      </c>
      <c r="E4" s="161" t="s">
        <v>92</v>
      </c>
      <c r="F4" s="159" t="s">
        <v>91</v>
      </c>
      <c r="G4" s="160" t="s">
        <v>92</v>
      </c>
      <c r="H4" s="162" t="s">
        <v>91</v>
      </c>
      <c r="I4" s="161" t="s">
        <v>92</v>
      </c>
      <c r="J4" s="159" t="s">
        <v>91</v>
      </c>
      <c r="K4" s="160" t="s">
        <v>92</v>
      </c>
      <c r="L4" s="162" t="s">
        <v>91</v>
      </c>
      <c r="M4" s="161" t="s">
        <v>92</v>
      </c>
      <c r="N4" s="159" t="s">
        <v>91</v>
      </c>
      <c r="O4" s="160" t="s">
        <v>92</v>
      </c>
      <c r="P4" s="162" t="s">
        <v>91</v>
      </c>
      <c r="Q4" s="161" t="s">
        <v>92</v>
      </c>
      <c r="R4" s="159" t="s">
        <v>91</v>
      </c>
      <c r="S4" s="160" t="s">
        <v>92</v>
      </c>
    </row>
    <row r="5" spans="1:19" ht="26.25" customHeight="1">
      <c r="A5" s="163" t="s">
        <v>107</v>
      </c>
      <c r="B5" s="164">
        <f aca="true" t="shared" si="0" ref="B5:B17">F5+H5+J5+L5+N5+P5+R5+D5</f>
        <v>141</v>
      </c>
      <c r="C5" s="165">
        <f aca="true" t="shared" si="1" ref="C5:C17">G5+I5+K5+M5+O5+Q5+S5+E5</f>
        <v>27149</v>
      </c>
      <c r="D5" s="166">
        <v>4</v>
      </c>
      <c r="E5" s="167">
        <v>357</v>
      </c>
      <c r="F5" s="164">
        <v>76</v>
      </c>
      <c r="G5" s="165">
        <v>16281</v>
      </c>
      <c r="H5" s="166">
        <v>2</v>
      </c>
      <c r="I5" s="167">
        <v>55</v>
      </c>
      <c r="J5" s="164">
        <v>24</v>
      </c>
      <c r="K5" s="165">
        <v>4043</v>
      </c>
      <c r="L5" s="166">
        <v>21</v>
      </c>
      <c r="M5" s="167">
        <v>4538</v>
      </c>
      <c r="N5" s="164">
        <v>6</v>
      </c>
      <c r="O5" s="165">
        <v>327</v>
      </c>
      <c r="P5" s="166">
        <v>1</v>
      </c>
      <c r="Q5" s="167">
        <v>124</v>
      </c>
      <c r="R5" s="164">
        <v>7</v>
      </c>
      <c r="S5" s="165">
        <v>1424</v>
      </c>
    </row>
    <row r="6" spans="1:19" ht="26.25" customHeight="1">
      <c r="A6" s="168" t="s">
        <v>94</v>
      </c>
      <c r="B6" s="169">
        <f t="shared" si="0"/>
        <v>138</v>
      </c>
      <c r="C6" s="170">
        <f t="shared" si="1"/>
        <v>25226</v>
      </c>
      <c r="D6" s="171">
        <v>6</v>
      </c>
      <c r="E6" s="172">
        <v>602</v>
      </c>
      <c r="F6" s="169">
        <v>63</v>
      </c>
      <c r="G6" s="170">
        <v>13157</v>
      </c>
      <c r="H6" s="171">
        <v>8</v>
      </c>
      <c r="I6" s="172">
        <v>1140</v>
      </c>
      <c r="J6" s="169">
        <v>21</v>
      </c>
      <c r="K6" s="170">
        <v>3757</v>
      </c>
      <c r="L6" s="171">
        <v>23</v>
      </c>
      <c r="M6" s="172">
        <v>4602</v>
      </c>
      <c r="N6" s="169">
        <v>9</v>
      </c>
      <c r="O6" s="170">
        <v>994</v>
      </c>
      <c r="P6" s="171">
        <v>0</v>
      </c>
      <c r="Q6" s="172">
        <v>0</v>
      </c>
      <c r="R6" s="169">
        <v>8</v>
      </c>
      <c r="S6" s="170">
        <v>974</v>
      </c>
    </row>
    <row r="7" spans="1:19" ht="26.25" customHeight="1">
      <c r="A7" s="163" t="s">
        <v>95</v>
      </c>
      <c r="B7" s="169">
        <f t="shared" si="0"/>
        <v>112</v>
      </c>
      <c r="C7" s="170">
        <f t="shared" si="1"/>
        <v>19211</v>
      </c>
      <c r="D7" s="171">
        <v>5</v>
      </c>
      <c r="E7" s="172">
        <v>340</v>
      </c>
      <c r="F7" s="169">
        <v>46</v>
      </c>
      <c r="G7" s="170">
        <v>8531</v>
      </c>
      <c r="H7" s="171">
        <v>8</v>
      </c>
      <c r="I7" s="172">
        <v>1602</v>
      </c>
      <c r="J7" s="169">
        <v>20</v>
      </c>
      <c r="K7" s="170">
        <v>3648</v>
      </c>
      <c r="L7" s="171">
        <v>24</v>
      </c>
      <c r="M7" s="172">
        <v>4419</v>
      </c>
      <c r="N7" s="169">
        <v>5</v>
      </c>
      <c r="O7" s="170">
        <v>429</v>
      </c>
      <c r="P7" s="171">
        <v>0</v>
      </c>
      <c r="Q7" s="172">
        <v>0</v>
      </c>
      <c r="R7" s="169">
        <v>4</v>
      </c>
      <c r="S7" s="170">
        <v>242</v>
      </c>
    </row>
    <row r="8" spans="1:19" ht="26.25" customHeight="1">
      <c r="A8" s="168" t="s">
        <v>96</v>
      </c>
      <c r="B8" s="169">
        <f t="shared" si="0"/>
        <v>221</v>
      </c>
      <c r="C8" s="170">
        <f t="shared" si="1"/>
        <v>25455</v>
      </c>
      <c r="D8" s="171">
        <v>22</v>
      </c>
      <c r="E8" s="172">
        <v>2099</v>
      </c>
      <c r="F8" s="169">
        <v>35</v>
      </c>
      <c r="G8" s="170">
        <v>4820</v>
      </c>
      <c r="H8" s="171">
        <v>6</v>
      </c>
      <c r="I8" s="172">
        <v>293</v>
      </c>
      <c r="J8" s="169">
        <v>9</v>
      </c>
      <c r="K8" s="170">
        <v>896</v>
      </c>
      <c r="L8" s="171">
        <v>72</v>
      </c>
      <c r="M8" s="172">
        <v>9457</v>
      </c>
      <c r="N8" s="169">
        <v>51</v>
      </c>
      <c r="O8" s="170">
        <v>5036</v>
      </c>
      <c r="P8" s="171">
        <v>22</v>
      </c>
      <c r="Q8" s="172">
        <v>2689</v>
      </c>
      <c r="R8" s="169">
        <v>4</v>
      </c>
      <c r="S8" s="170">
        <v>165</v>
      </c>
    </row>
    <row r="9" spans="1:19" ht="26.25" customHeight="1">
      <c r="A9" s="163" t="s">
        <v>97</v>
      </c>
      <c r="B9" s="169">
        <f t="shared" si="0"/>
        <v>415</v>
      </c>
      <c r="C9" s="170">
        <f t="shared" si="1"/>
        <v>54543</v>
      </c>
      <c r="D9" s="171">
        <v>10</v>
      </c>
      <c r="E9" s="172">
        <v>669</v>
      </c>
      <c r="F9" s="173">
        <v>37</v>
      </c>
      <c r="G9" s="174">
        <v>5275</v>
      </c>
      <c r="H9" s="171">
        <v>4</v>
      </c>
      <c r="I9" s="172">
        <v>215</v>
      </c>
      <c r="J9" s="169">
        <v>33</v>
      </c>
      <c r="K9" s="170">
        <v>4545</v>
      </c>
      <c r="L9" s="171">
        <v>238</v>
      </c>
      <c r="M9" s="172">
        <v>34709</v>
      </c>
      <c r="N9" s="169">
        <v>47</v>
      </c>
      <c r="O9" s="170">
        <v>4452</v>
      </c>
      <c r="P9" s="171">
        <v>37</v>
      </c>
      <c r="Q9" s="172">
        <v>4103</v>
      </c>
      <c r="R9" s="169">
        <v>9</v>
      </c>
      <c r="S9" s="170">
        <v>575</v>
      </c>
    </row>
    <row r="10" spans="1:19" ht="26.25" customHeight="1">
      <c r="A10" s="168" t="s">
        <v>98</v>
      </c>
      <c r="B10" s="169">
        <f t="shared" si="0"/>
        <v>218</v>
      </c>
      <c r="C10" s="170">
        <f t="shared" si="1"/>
        <v>34301</v>
      </c>
      <c r="D10" s="171">
        <v>1</v>
      </c>
      <c r="E10" s="172">
        <v>19</v>
      </c>
      <c r="F10" s="173">
        <v>46</v>
      </c>
      <c r="G10" s="174">
        <v>7942</v>
      </c>
      <c r="H10" s="171">
        <v>9</v>
      </c>
      <c r="I10" s="172">
        <v>1532</v>
      </c>
      <c r="J10" s="169">
        <v>29</v>
      </c>
      <c r="K10" s="170">
        <v>5686</v>
      </c>
      <c r="L10" s="171">
        <v>89</v>
      </c>
      <c r="M10" s="172">
        <v>14731</v>
      </c>
      <c r="N10" s="169">
        <v>11</v>
      </c>
      <c r="O10" s="170">
        <v>770</v>
      </c>
      <c r="P10" s="171">
        <v>19</v>
      </c>
      <c r="Q10" s="172">
        <v>2119</v>
      </c>
      <c r="R10" s="169">
        <v>14</v>
      </c>
      <c r="S10" s="170">
        <v>1502</v>
      </c>
    </row>
    <row r="11" spans="1:19" ht="26.25" customHeight="1">
      <c r="A11" s="163" t="s">
        <v>99</v>
      </c>
      <c r="B11" s="169">
        <f t="shared" si="0"/>
        <v>35</v>
      </c>
      <c r="C11" s="170">
        <f t="shared" si="1"/>
        <v>4118</v>
      </c>
      <c r="D11" s="171">
        <v>1</v>
      </c>
      <c r="E11" s="172">
        <v>12</v>
      </c>
      <c r="F11" s="169">
        <v>18</v>
      </c>
      <c r="G11" s="170">
        <v>1928</v>
      </c>
      <c r="H11" s="171">
        <v>4</v>
      </c>
      <c r="I11" s="172">
        <v>552</v>
      </c>
      <c r="J11" s="169">
        <v>3</v>
      </c>
      <c r="K11" s="170">
        <v>386</v>
      </c>
      <c r="L11" s="171">
        <v>5</v>
      </c>
      <c r="M11" s="172">
        <v>779</v>
      </c>
      <c r="N11" s="169">
        <v>2</v>
      </c>
      <c r="O11" s="170">
        <v>144</v>
      </c>
      <c r="P11" s="171">
        <v>1</v>
      </c>
      <c r="Q11" s="172">
        <v>114</v>
      </c>
      <c r="R11" s="169">
        <v>1</v>
      </c>
      <c r="S11" s="170">
        <v>203</v>
      </c>
    </row>
    <row r="12" spans="1:19" ht="26.25" customHeight="1">
      <c r="A12" s="168" t="s">
        <v>100</v>
      </c>
      <c r="B12" s="169">
        <f t="shared" si="0"/>
        <v>8</v>
      </c>
      <c r="C12" s="170">
        <f t="shared" si="1"/>
        <v>625</v>
      </c>
      <c r="D12" s="171">
        <v>0</v>
      </c>
      <c r="E12" s="172">
        <v>0</v>
      </c>
      <c r="F12" s="169">
        <v>1</v>
      </c>
      <c r="G12" s="170">
        <v>84</v>
      </c>
      <c r="H12" s="171">
        <v>3</v>
      </c>
      <c r="I12" s="172">
        <v>168</v>
      </c>
      <c r="J12" s="169">
        <v>1</v>
      </c>
      <c r="K12" s="170">
        <v>25</v>
      </c>
      <c r="L12" s="171">
        <v>0</v>
      </c>
      <c r="M12" s="172">
        <v>0</v>
      </c>
      <c r="N12" s="169">
        <v>2</v>
      </c>
      <c r="O12" s="170">
        <v>228</v>
      </c>
      <c r="P12" s="171">
        <v>0</v>
      </c>
      <c r="Q12" s="172">
        <v>0</v>
      </c>
      <c r="R12" s="169">
        <v>1</v>
      </c>
      <c r="S12" s="170">
        <v>120</v>
      </c>
    </row>
    <row r="13" spans="1:19" ht="26.25" customHeight="1">
      <c r="A13" s="163" t="s">
        <v>101</v>
      </c>
      <c r="B13" s="169">
        <f t="shared" si="0"/>
        <v>100</v>
      </c>
      <c r="C13" s="170">
        <f t="shared" si="1"/>
        <v>19725</v>
      </c>
      <c r="D13" s="171">
        <v>9</v>
      </c>
      <c r="E13" s="172">
        <v>1429</v>
      </c>
      <c r="F13" s="169">
        <v>42</v>
      </c>
      <c r="G13" s="170">
        <v>9928</v>
      </c>
      <c r="H13" s="175">
        <v>18</v>
      </c>
      <c r="I13" s="176">
        <v>4262</v>
      </c>
      <c r="J13" s="169">
        <v>7</v>
      </c>
      <c r="K13" s="170">
        <v>1180</v>
      </c>
      <c r="L13" s="171">
        <v>14</v>
      </c>
      <c r="M13" s="172">
        <v>2342</v>
      </c>
      <c r="N13" s="169">
        <v>2</v>
      </c>
      <c r="O13" s="170">
        <v>155</v>
      </c>
      <c r="P13" s="171">
        <v>4</v>
      </c>
      <c r="Q13" s="172">
        <v>250</v>
      </c>
      <c r="R13" s="169">
        <v>4</v>
      </c>
      <c r="S13" s="170">
        <v>179</v>
      </c>
    </row>
    <row r="14" spans="1:19" ht="26.25" customHeight="1">
      <c r="A14" s="168" t="s">
        <v>102</v>
      </c>
      <c r="B14" s="169">
        <f t="shared" si="0"/>
        <v>416</v>
      </c>
      <c r="C14" s="170">
        <f t="shared" si="1"/>
        <v>88414</v>
      </c>
      <c r="D14" s="171">
        <v>37</v>
      </c>
      <c r="E14" s="172">
        <v>5580</v>
      </c>
      <c r="F14" s="169">
        <v>202</v>
      </c>
      <c r="G14" s="170">
        <v>50794</v>
      </c>
      <c r="H14" s="171">
        <v>52</v>
      </c>
      <c r="I14" s="172">
        <v>9120</v>
      </c>
      <c r="J14" s="169">
        <v>50</v>
      </c>
      <c r="K14" s="170">
        <v>9399</v>
      </c>
      <c r="L14" s="171">
        <v>50</v>
      </c>
      <c r="M14" s="172">
        <v>10962</v>
      </c>
      <c r="N14" s="169">
        <v>15</v>
      </c>
      <c r="O14" s="170">
        <v>1660</v>
      </c>
      <c r="P14" s="171">
        <v>7</v>
      </c>
      <c r="Q14" s="172">
        <v>637</v>
      </c>
      <c r="R14" s="169">
        <v>3</v>
      </c>
      <c r="S14" s="170">
        <v>262</v>
      </c>
    </row>
    <row r="15" spans="1:19" ht="26.25" customHeight="1">
      <c r="A15" s="163" t="s">
        <v>103</v>
      </c>
      <c r="B15" s="169">
        <f t="shared" si="0"/>
        <v>372</v>
      </c>
      <c r="C15" s="170">
        <f t="shared" si="1"/>
        <v>82251</v>
      </c>
      <c r="D15" s="171">
        <v>37</v>
      </c>
      <c r="E15" s="172">
        <v>5759</v>
      </c>
      <c r="F15" s="173">
        <v>188</v>
      </c>
      <c r="G15" s="174">
        <v>46502</v>
      </c>
      <c r="H15" s="171">
        <v>39</v>
      </c>
      <c r="I15" s="172">
        <v>8149</v>
      </c>
      <c r="J15" s="169">
        <v>44</v>
      </c>
      <c r="K15" s="170">
        <v>9180</v>
      </c>
      <c r="L15" s="171">
        <v>45</v>
      </c>
      <c r="M15" s="172">
        <v>10547</v>
      </c>
      <c r="N15" s="169">
        <v>6</v>
      </c>
      <c r="O15" s="170">
        <v>474</v>
      </c>
      <c r="P15" s="171">
        <v>4</v>
      </c>
      <c r="Q15" s="172">
        <v>424</v>
      </c>
      <c r="R15" s="169">
        <v>9</v>
      </c>
      <c r="S15" s="170">
        <v>1216</v>
      </c>
    </row>
    <row r="16" spans="1:19" ht="26.25" customHeight="1" thickBot="1">
      <c r="A16" s="177" t="s">
        <v>104</v>
      </c>
      <c r="B16" s="178">
        <f t="shared" si="0"/>
        <v>379</v>
      </c>
      <c r="C16" s="179">
        <f t="shared" si="1"/>
        <v>69941</v>
      </c>
      <c r="D16" s="180">
        <v>51</v>
      </c>
      <c r="E16" s="181">
        <v>5641</v>
      </c>
      <c r="F16" s="178">
        <v>100</v>
      </c>
      <c r="G16" s="179">
        <v>22785</v>
      </c>
      <c r="H16" s="180">
        <v>50</v>
      </c>
      <c r="I16" s="181">
        <v>10637</v>
      </c>
      <c r="J16" s="178">
        <v>65</v>
      </c>
      <c r="K16" s="179">
        <v>11720</v>
      </c>
      <c r="L16" s="182">
        <v>60</v>
      </c>
      <c r="M16" s="183">
        <v>13477</v>
      </c>
      <c r="N16" s="178">
        <v>8</v>
      </c>
      <c r="O16" s="179">
        <v>811</v>
      </c>
      <c r="P16" s="180">
        <v>14</v>
      </c>
      <c r="Q16" s="181">
        <v>1912</v>
      </c>
      <c r="R16" s="178">
        <v>31</v>
      </c>
      <c r="S16" s="179">
        <v>2958</v>
      </c>
    </row>
    <row r="17" spans="1:19" ht="26.25" customHeight="1" thickBot="1">
      <c r="A17" s="184" t="s">
        <v>105</v>
      </c>
      <c r="B17" s="185">
        <f t="shared" si="0"/>
        <v>2555</v>
      </c>
      <c r="C17" s="186">
        <f t="shared" si="1"/>
        <v>450959</v>
      </c>
      <c r="D17" s="187">
        <f aca="true" t="shared" si="2" ref="D17:S17">SUM(D5:D16)</f>
        <v>183</v>
      </c>
      <c r="E17" s="188">
        <f t="shared" si="2"/>
        <v>22507</v>
      </c>
      <c r="F17" s="185">
        <f t="shared" si="2"/>
        <v>854</v>
      </c>
      <c r="G17" s="186">
        <f t="shared" si="2"/>
        <v>188027</v>
      </c>
      <c r="H17" s="187">
        <f t="shared" si="2"/>
        <v>203</v>
      </c>
      <c r="I17" s="188">
        <f t="shared" si="2"/>
        <v>37725</v>
      </c>
      <c r="J17" s="185">
        <f t="shared" si="2"/>
        <v>306</v>
      </c>
      <c r="K17" s="186">
        <f t="shared" si="2"/>
        <v>54465</v>
      </c>
      <c r="L17" s="187">
        <f t="shared" si="2"/>
        <v>641</v>
      </c>
      <c r="M17" s="188">
        <f t="shared" si="2"/>
        <v>110563</v>
      </c>
      <c r="N17" s="185">
        <f t="shared" si="2"/>
        <v>164</v>
      </c>
      <c r="O17" s="186">
        <f t="shared" si="2"/>
        <v>15480</v>
      </c>
      <c r="P17" s="187">
        <f t="shared" si="2"/>
        <v>109</v>
      </c>
      <c r="Q17" s="188">
        <f t="shared" si="2"/>
        <v>12372</v>
      </c>
      <c r="R17" s="185">
        <f t="shared" si="2"/>
        <v>95</v>
      </c>
      <c r="S17" s="186">
        <f t="shared" si="2"/>
        <v>9820</v>
      </c>
    </row>
    <row r="18" spans="1:19" ht="26.25" customHeight="1" thickBot="1">
      <c r="A18" s="184" t="s">
        <v>106</v>
      </c>
      <c r="B18" s="189">
        <v>100</v>
      </c>
      <c r="C18" s="190">
        <v>100</v>
      </c>
      <c r="D18" s="191">
        <f>D17/$B$17*100</f>
        <v>7.162426614481408</v>
      </c>
      <c r="E18" s="192">
        <f>E17/$C$17*100</f>
        <v>4.990919351870126</v>
      </c>
      <c r="F18" s="189">
        <f>F17/$B$17*100</f>
        <v>33.42465753424658</v>
      </c>
      <c r="G18" s="190">
        <f>G17/$C$17*100</f>
        <v>41.694921267787095</v>
      </c>
      <c r="H18" s="191">
        <f>H17/$B$17*100</f>
        <v>7.9452054794520555</v>
      </c>
      <c r="I18" s="192">
        <f>I17/$C$17*100</f>
        <v>8.365505511587527</v>
      </c>
      <c r="J18" s="189">
        <f>J17/$B$17*100</f>
        <v>11.976516634050881</v>
      </c>
      <c r="K18" s="190">
        <f>K17/$C$17*100</f>
        <v>12.077594637206486</v>
      </c>
      <c r="L18" s="191">
        <f>L17/$B$17*100</f>
        <v>25.0880626223092</v>
      </c>
      <c r="M18" s="192">
        <f>M17/$C$17*100</f>
        <v>24.517306451362543</v>
      </c>
      <c r="N18" s="189">
        <f>N17/$B$17*100</f>
        <v>6.418786692759296</v>
      </c>
      <c r="O18" s="190">
        <f>O17/$C$17*100</f>
        <v>3.432684567776671</v>
      </c>
      <c r="P18" s="191">
        <f>P17/$B$17*100</f>
        <v>4.26614481409002</v>
      </c>
      <c r="Q18" s="192">
        <f>Q17/$C$17*100</f>
        <v>2.743486658432363</v>
      </c>
      <c r="R18" s="189">
        <f>R17/$B$17*100</f>
        <v>3.7181996086105675</v>
      </c>
      <c r="S18" s="190">
        <f>S17/$C$17*100</f>
        <v>2.1775815539771908</v>
      </c>
    </row>
    <row r="19" spans="1:19" ht="27" customHeight="1">
      <c r="A19" s="193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</row>
    <row r="20" spans="1:13" ht="27" customHeight="1">
      <c r="A20" s="193"/>
      <c r="M20" s="194"/>
    </row>
    <row r="21" ht="27" customHeight="1">
      <c r="M21" s="194"/>
    </row>
    <row r="22" ht="27" customHeight="1">
      <c r="M22" s="194"/>
    </row>
    <row r="23" ht="27" customHeight="1">
      <c r="M23" s="194"/>
    </row>
    <row r="24" ht="27" customHeight="1">
      <c r="M24" s="194"/>
    </row>
    <row r="25" ht="27" customHeight="1">
      <c r="M25" s="194"/>
    </row>
    <row r="26" ht="27" customHeight="1">
      <c r="M26" s="194"/>
    </row>
    <row r="27" ht="27" customHeight="1">
      <c r="M27" s="194"/>
    </row>
    <row r="28" ht="27" customHeight="1">
      <c r="M28" s="194"/>
    </row>
    <row r="29" ht="27" customHeight="1">
      <c r="M29" s="194"/>
    </row>
    <row r="30" ht="27" customHeight="1">
      <c r="M30" s="194"/>
    </row>
    <row r="31" ht="27" customHeight="1">
      <c r="M31" s="194"/>
    </row>
    <row r="32" ht="27" customHeight="1">
      <c r="M32" s="194"/>
    </row>
    <row r="33" ht="27" customHeight="1">
      <c r="M33" s="194"/>
    </row>
  </sheetData>
  <sheetProtection/>
  <mergeCells count="10">
    <mergeCell ref="B2:C3"/>
    <mergeCell ref="D2:S2"/>
    <mergeCell ref="L3:M3"/>
    <mergeCell ref="N3:O3"/>
    <mergeCell ref="P3:Q3"/>
    <mergeCell ref="R3:S3"/>
    <mergeCell ref="D3:E3"/>
    <mergeCell ref="F3:G3"/>
    <mergeCell ref="H3:I3"/>
    <mergeCell ref="J3:K3"/>
  </mergeCells>
  <printOptions horizontalCentered="1"/>
  <pageMargins left="0.4330708661417323" right="0.35433070866141736" top="1.141732283464567" bottom="0.62992125984251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54"/>
  <sheetViews>
    <sheetView view="pageBreakPreview" zoomScale="90" zoomScaleSheetLayoutView="90" zoomScalePageLayoutView="0" workbookViewId="0" topLeftCell="A19">
      <selection activeCell="I20" sqref="I20"/>
    </sheetView>
  </sheetViews>
  <sheetFormatPr defaultColWidth="8.375" defaultRowHeight="13.5"/>
  <cols>
    <col min="1" max="1" width="4.125" style="214" customWidth="1"/>
    <col min="2" max="2" width="10.625" style="196" customWidth="1"/>
    <col min="3" max="3" width="11.625" style="195" customWidth="1"/>
    <col min="4" max="4" width="8.125" style="195" customWidth="1"/>
    <col min="5" max="5" width="6.625" style="195" customWidth="1"/>
    <col min="6" max="6" width="3.00390625" style="195" customWidth="1"/>
    <col min="7" max="7" width="4.125" style="195" customWidth="1"/>
    <col min="8" max="8" width="10.75390625" style="195" customWidth="1"/>
    <col min="9" max="9" width="12.75390625" style="195" customWidth="1"/>
    <col min="10" max="10" width="9.50390625" style="195" customWidth="1"/>
    <col min="11" max="11" width="8.125" style="195" customWidth="1"/>
    <col min="12" max="16384" width="8.375" style="195" customWidth="1"/>
  </cols>
  <sheetData>
    <row r="1" spans="1:18" ht="15" customHeight="1">
      <c r="A1" s="237" t="s">
        <v>206</v>
      </c>
      <c r="G1" s="197" t="s">
        <v>207</v>
      </c>
      <c r="H1" s="197"/>
      <c r="I1" s="197"/>
      <c r="J1" s="197"/>
      <c r="K1" s="354"/>
      <c r="L1" s="207"/>
      <c r="M1" s="207"/>
      <c r="N1" s="207"/>
      <c r="O1" s="207"/>
      <c r="P1" s="207"/>
      <c r="Q1" s="207"/>
      <c r="R1" s="207"/>
    </row>
    <row r="2" spans="1:18" ht="15" customHeight="1">
      <c r="A2" s="195"/>
      <c r="B2" s="198"/>
      <c r="G2" s="197"/>
      <c r="H2" s="197"/>
      <c r="I2" s="197"/>
      <c r="J2" s="197"/>
      <c r="K2" s="354"/>
      <c r="L2" s="207"/>
      <c r="M2" s="207"/>
      <c r="N2" s="207"/>
      <c r="O2" s="207"/>
      <c r="P2" s="207"/>
      <c r="Q2" s="207"/>
      <c r="R2" s="207"/>
    </row>
    <row r="3" spans="1:18" ht="15" customHeight="1" thickBot="1">
      <c r="A3" s="195"/>
      <c r="C3" s="322" t="s">
        <v>188</v>
      </c>
      <c r="D3" s="322"/>
      <c r="E3" s="199"/>
      <c r="G3" s="197"/>
      <c r="H3" s="197"/>
      <c r="I3" s="250" t="s">
        <v>189</v>
      </c>
      <c r="J3" s="250"/>
      <c r="K3" s="354"/>
      <c r="L3" s="207"/>
      <c r="M3" s="207"/>
      <c r="N3" s="207"/>
      <c r="O3" s="207"/>
      <c r="P3" s="207"/>
      <c r="Q3" s="207"/>
      <c r="R3" s="207"/>
    </row>
    <row r="4" spans="1:18" s="196" customFormat="1" ht="15.75" customHeight="1" thickBot="1">
      <c r="A4" s="323" t="s">
        <v>220</v>
      </c>
      <c r="B4" s="319"/>
      <c r="C4" s="201" t="s">
        <v>118</v>
      </c>
      <c r="D4" s="202" t="s">
        <v>91</v>
      </c>
      <c r="E4" s="203"/>
      <c r="F4" s="204"/>
      <c r="G4" s="325" t="s">
        <v>119</v>
      </c>
      <c r="H4" s="326"/>
      <c r="I4" s="257" t="s">
        <v>91</v>
      </c>
      <c r="J4" s="273" t="s">
        <v>106</v>
      </c>
      <c r="K4" s="204"/>
      <c r="L4" s="204"/>
      <c r="M4" s="204"/>
      <c r="N4" s="204"/>
      <c r="O4" s="204"/>
      <c r="P4" s="204"/>
      <c r="Q4" s="204"/>
      <c r="R4" s="204"/>
    </row>
    <row r="5" spans="1:18" ht="15.75" customHeight="1">
      <c r="A5" s="205">
        <v>1</v>
      </c>
      <c r="B5" s="246" t="s">
        <v>209</v>
      </c>
      <c r="C5" s="271">
        <v>50946</v>
      </c>
      <c r="D5" s="247">
        <v>257</v>
      </c>
      <c r="E5" s="206"/>
      <c r="F5" s="207"/>
      <c r="G5" s="251">
        <v>1</v>
      </c>
      <c r="H5" s="270" t="s">
        <v>120</v>
      </c>
      <c r="I5" s="274">
        <v>1413</v>
      </c>
      <c r="J5" s="267">
        <f aca="true" t="shared" si="0" ref="J5:J34">I5/$I$34</f>
        <v>0.28643827285627405</v>
      </c>
      <c r="K5" s="207"/>
      <c r="L5" s="270"/>
      <c r="M5" s="270"/>
      <c r="N5" s="355"/>
      <c r="O5" s="270"/>
      <c r="P5" s="207"/>
      <c r="Q5" s="207"/>
      <c r="R5" s="207"/>
    </row>
    <row r="6" spans="1:18" ht="15.75" customHeight="1">
      <c r="A6" s="208">
        <v>2</v>
      </c>
      <c r="B6" s="246" t="s">
        <v>210</v>
      </c>
      <c r="C6" s="271">
        <v>48219</v>
      </c>
      <c r="D6" s="247">
        <v>238</v>
      </c>
      <c r="E6" s="206"/>
      <c r="F6" s="207"/>
      <c r="G6" s="251">
        <v>2</v>
      </c>
      <c r="H6" s="270" t="s">
        <v>121</v>
      </c>
      <c r="I6" s="275">
        <v>972</v>
      </c>
      <c r="J6" s="268">
        <f t="shared" si="0"/>
        <v>0.1970403405635516</v>
      </c>
      <c r="K6" s="207"/>
      <c r="L6" s="270"/>
      <c r="M6" s="356"/>
      <c r="N6" s="355"/>
      <c r="O6" s="270"/>
      <c r="P6" s="207"/>
      <c r="Q6" s="207"/>
      <c r="R6" s="207"/>
    </row>
    <row r="7" spans="1:18" ht="15.75" customHeight="1">
      <c r="A7" s="208">
        <v>3</v>
      </c>
      <c r="B7" s="246" t="s">
        <v>124</v>
      </c>
      <c r="C7" s="271">
        <v>27198</v>
      </c>
      <c r="D7" s="247">
        <v>159</v>
      </c>
      <c r="E7" s="206"/>
      <c r="F7" s="207"/>
      <c r="G7" s="251">
        <v>3</v>
      </c>
      <c r="H7" s="270" t="s">
        <v>123</v>
      </c>
      <c r="I7" s="275">
        <v>423</v>
      </c>
      <c r="J7" s="268">
        <f t="shared" si="0"/>
        <v>0.08574903709710116</v>
      </c>
      <c r="K7" s="207"/>
      <c r="L7" s="270"/>
      <c r="M7" s="270"/>
      <c r="N7" s="355"/>
      <c r="O7" s="270"/>
      <c r="P7" s="207"/>
      <c r="Q7" s="207"/>
      <c r="R7" s="207"/>
    </row>
    <row r="8" spans="1:18" ht="15.75" customHeight="1">
      <c r="A8" s="208">
        <v>4</v>
      </c>
      <c r="B8" s="246" t="s">
        <v>122</v>
      </c>
      <c r="C8" s="271">
        <v>37071</v>
      </c>
      <c r="D8" s="247">
        <v>158</v>
      </c>
      <c r="E8" s="206"/>
      <c r="F8" s="207"/>
      <c r="G8" s="251">
        <v>4</v>
      </c>
      <c r="H8" s="270" t="s">
        <v>125</v>
      </c>
      <c r="I8" s="275">
        <v>377</v>
      </c>
      <c r="J8" s="268">
        <f t="shared" si="0"/>
        <v>0.0764240827082911</v>
      </c>
      <c r="K8" s="207"/>
      <c r="L8" s="270"/>
      <c r="M8" s="270"/>
      <c r="N8" s="355"/>
      <c r="O8" s="270"/>
      <c r="P8" s="207"/>
      <c r="Q8" s="207"/>
      <c r="R8" s="207"/>
    </row>
    <row r="9" spans="1:18" ht="15.75" customHeight="1">
      <c r="A9" s="208">
        <v>5</v>
      </c>
      <c r="B9" s="246" t="s">
        <v>128</v>
      </c>
      <c r="C9" s="271">
        <v>30157</v>
      </c>
      <c r="D9" s="247">
        <v>120</v>
      </c>
      <c r="E9" s="206"/>
      <c r="F9" s="207"/>
      <c r="G9" s="251">
        <v>5</v>
      </c>
      <c r="H9" s="270" t="s">
        <v>127</v>
      </c>
      <c r="I9" s="275">
        <v>324</v>
      </c>
      <c r="J9" s="268">
        <f t="shared" si="0"/>
        <v>0.06568011352118386</v>
      </c>
      <c r="K9" s="207"/>
      <c r="L9" s="270"/>
      <c r="M9" s="270"/>
      <c r="N9" s="355"/>
      <c r="O9" s="270"/>
      <c r="P9" s="207"/>
      <c r="Q9" s="207"/>
      <c r="R9" s="207"/>
    </row>
    <row r="10" spans="1:18" ht="15.75" customHeight="1">
      <c r="A10" s="208">
        <v>6</v>
      </c>
      <c r="B10" s="246" t="s">
        <v>126</v>
      </c>
      <c r="C10" s="271">
        <v>27223</v>
      </c>
      <c r="D10" s="247">
        <v>112</v>
      </c>
      <c r="E10" s="206"/>
      <c r="F10" s="207"/>
      <c r="G10" s="251">
        <v>6</v>
      </c>
      <c r="H10" s="270" t="s">
        <v>129</v>
      </c>
      <c r="I10" s="275">
        <v>299</v>
      </c>
      <c r="J10" s="268">
        <f t="shared" si="0"/>
        <v>0.06061220352726535</v>
      </c>
      <c r="K10" s="207"/>
      <c r="L10" s="270"/>
      <c r="M10" s="270"/>
      <c r="N10" s="355"/>
      <c r="O10" s="270"/>
      <c r="P10" s="207"/>
      <c r="Q10" s="207"/>
      <c r="R10" s="207"/>
    </row>
    <row r="11" spans="1:18" ht="15.75" customHeight="1">
      <c r="A11" s="208">
        <v>7</v>
      </c>
      <c r="B11" s="246" t="s">
        <v>131</v>
      </c>
      <c r="C11" s="271">
        <v>20036</v>
      </c>
      <c r="D11" s="247">
        <v>97</v>
      </c>
      <c r="E11" s="206"/>
      <c r="F11" s="207"/>
      <c r="G11" s="251">
        <v>7</v>
      </c>
      <c r="H11" s="270" t="s">
        <v>217</v>
      </c>
      <c r="I11" s="275">
        <v>175</v>
      </c>
      <c r="J11" s="268">
        <f t="shared" si="0"/>
        <v>0.03547536995742956</v>
      </c>
      <c r="K11" s="207"/>
      <c r="L11" s="270"/>
      <c r="M11" s="270"/>
      <c r="N11" s="355"/>
      <c r="O11" s="270"/>
      <c r="P11" s="207"/>
      <c r="Q11" s="207"/>
      <c r="R11" s="207"/>
    </row>
    <row r="12" spans="1:18" ht="15.75" customHeight="1">
      <c r="A12" s="208">
        <v>8</v>
      </c>
      <c r="B12" s="246" t="s">
        <v>130</v>
      </c>
      <c r="C12" s="271">
        <v>18600</v>
      </c>
      <c r="D12" s="247">
        <v>97</v>
      </c>
      <c r="E12" s="206"/>
      <c r="F12" s="207"/>
      <c r="G12" s="251">
        <v>8</v>
      </c>
      <c r="H12" s="270" t="s">
        <v>132</v>
      </c>
      <c r="I12" s="275">
        <v>130</v>
      </c>
      <c r="J12" s="268">
        <f t="shared" si="0"/>
        <v>0.026353131968376242</v>
      </c>
      <c r="K12" s="207"/>
      <c r="L12" s="270"/>
      <c r="M12" s="270"/>
      <c r="N12" s="355"/>
      <c r="O12" s="270"/>
      <c r="P12" s="207"/>
      <c r="Q12" s="207"/>
      <c r="R12" s="207"/>
    </row>
    <row r="13" spans="1:18" ht="15.75" customHeight="1">
      <c r="A13" s="208">
        <v>9</v>
      </c>
      <c r="B13" s="246" t="s">
        <v>211</v>
      </c>
      <c r="C13" s="271">
        <v>13701</v>
      </c>
      <c r="D13" s="247">
        <v>94</v>
      </c>
      <c r="E13" s="206"/>
      <c r="F13" s="207"/>
      <c r="G13" s="251">
        <v>9</v>
      </c>
      <c r="H13" s="270" t="s">
        <v>213</v>
      </c>
      <c r="I13" s="275">
        <v>87</v>
      </c>
      <c r="J13" s="268">
        <f t="shared" si="0"/>
        <v>0.01763632677883641</v>
      </c>
      <c r="K13" s="207"/>
      <c r="L13" s="270"/>
      <c r="M13" s="270"/>
      <c r="N13" s="355"/>
      <c r="O13" s="270"/>
      <c r="P13" s="207"/>
      <c r="Q13" s="207"/>
      <c r="R13" s="207"/>
    </row>
    <row r="14" spans="1:18" ht="15.75" customHeight="1">
      <c r="A14" s="208">
        <v>10</v>
      </c>
      <c r="B14" s="246" t="s">
        <v>141</v>
      </c>
      <c r="C14" s="271">
        <v>8392</v>
      </c>
      <c r="D14" s="247">
        <v>88</v>
      </c>
      <c r="E14" s="206"/>
      <c r="F14" s="207"/>
      <c r="G14" s="251">
        <v>10</v>
      </c>
      <c r="H14" s="270" t="s">
        <v>136</v>
      </c>
      <c r="I14" s="275">
        <v>79</v>
      </c>
      <c r="J14" s="268">
        <f t="shared" si="0"/>
        <v>0.016014595580782484</v>
      </c>
      <c r="K14" s="207"/>
      <c r="L14" s="270"/>
      <c r="M14" s="270"/>
      <c r="N14" s="355"/>
      <c r="O14" s="270"/>
      <c r="P14" s="207"/>
      <c r="Q14" s="207"/>
      <c r="R14" s="207"/>
    </row>
    <row r="15" spans="1:18" ht="15.75" customHeight="1">
      <c r="A15" s="208">
        <v>11</v>
      </c>
      <c r="B15" s="246" t="s">
        <v>133</v>
      </c>
      <c r="C15" s="271">
        <v>14345</v>
      </c>
      <c r="D15" s="247">
        <v>85</v>
      </c>
      <c r="E15" s="206"/>
      <c r="F15" s="207"/>
      <c r="G15" s="251">
        <v>11</v>
      </c>
      <c r="H15" s="270" t="s">
        <v>137</v>
      </c>
      <c r="I15" s="275">
        <v>69</v>
      </c>
      <c r="J15" s="268">
        <f t="shared" si="0"/>
        <v>0.013987431583215082</v>
      </c>
      <c r="K15" s="207"/>
      <c r="L15" s="270"/>
      <c r="M15" s="270"/>
      <c r="N15" s="355"/>
      <c r="O15" s="270"/>
      <c r="P15" s="207"/>
      <c r="Q15" s="207"/>
      <c r="R15" s="207"/>
    </row>
    <row r="16" spans="1:18" ht="15.75" customHeight="1">
      <c r="A16" s="208">
        <v>12</v>
      </c>
      <c r="B16" s="246" t="s">
        <v>138</v>
      </c>
      <c r="C16" s="271">
        <v>12324</v>
      </c>
      <c r="D16" s="247">
        <v>71</v>
      </c>
      <c r="E16" s="206"/>
      <c r="F16" s="207"/>
      <c r="G16" s="251">
        <v>12</v>
      </c>
      <c r="H16" s="270" t="s">
        <v>139</v>
      </c>
      <c r="I16" s="275">
        <v>64</v>
      </c>
      <c r="J16" s="268">
        <f t="shared" si="0"/>
        <v>0.01297384958443138</v>
      </c>
      <c r="K16" s="207"/>
      <c r="L16" s="270"/>
      <c r="M16" s="270"/>
      <c r="N16" s="355"/>
      <c r="O16" s="270"/>
      <c r="P16" s="207"/>
      <c r="Q16" s="207"/>
      <c r="R16" s="207"/>
    </row>
    <row r="17" spans="1:18" ht="15.75" customHeight="1">
      <c r="A17" s="208">
        <v>13</v>
      </c>
      <c r="B17" s="246" t="s">
        <v>135</v>
      </c>
      <c r="C17" s="271">
        <v>12831</v>
      </c>
      <c r="D17" s="247">
        <v>66</v>
      </c>
      <c r="E17" s="206"/>
      <c r="F17" s="207"/>
      <c r="G17" s="251">
        <v>13</v>
      </c>
      <c r="H17" s="270" t="s">
        <v>215</v>
      </c>
      <c r="I17" s="275">
        <v>64</v>
      </c>
      <c r="J17" s="268">
        <f t="shared" si="0"/>
        <v>0.01297384958443138</v>
      </c>
      <c r="K17" s="207"/>
      <c r="L17" s="270"/>
      <c r="M17" s="270"/>
      <c r="N17" s="355"/>
      <c r="O17" s="270"/>
      <c r="P17" s="207"/>
      <c r="Q17" s="207"/>
      <c r="R17" s="207"/>
    </row>
    <row r="18" spans="1:18" ht="15.75" customHeight="1">
      <c r="A18" s="208">
        <v>14</v>
      </c>
      <c r="B18" s="246" t="s">
        <v>154</v>
      </c>
      <c r="C18" s="271">
        <v>8093</v>
      </c>
      <c r="D18" s="247">
        <v>60</v>
      </c>
      <c r="E18" s="206"/>
      <c r="F18" s="207"/>
      <c r="G18" s="251">
        <v>14</v>
      </c>
      <c r="H18" s="270" t="s">
        <v>142</v>
      </c>
      <c r="I18" s="275">
        <v>54</v>
      </c>
      <c r="J18" s="268">
        <f t="shared" si="0"/>
        <v>0.010946685586863977</v>
      </c>
      <c r="K18" s="207"/>
      <c r="L18" s="270"/>
      <c r="M18" s="270"/>
      <c r="N18" s="355"/>
      <c r="O18" s="270"/>
      <c r="P18" s="207"/>
      <c r="Q18" s="207"/>
      <c r="R18" s="207"/>
    </row>
    <row r="19" spans="1:18" ht="15.75" customHeight="1">
      <c r="A19" s="208">
        <v>15</v>
      </c>
      <c r="B19" s="246" t="s">
        <v>134</v>
      </c>
      <c r="C19" s="271">
        <v>11767</v>
      </c>
      <c r="D19" s="247">
        <v>59</v>
      </c>
      <c r="E19" s="206"/>
      <c r="F19" s="207"/>
      <c r="G19" s="251">
        <v>15</v>
      </c>
      <c r="H19" s="270" t="s">
        <v>216</v>
      </c>
      <c r="I19" s="275">
        <v>48</v>
      </c>
      <c r="J19" s="268">
        <f t="shared" si="0"/>
        <v>0.009730387188323536</v>
      </c>
      <c r="K19" s="207"/>
      <c r="L19" s="270"/>
      <c r="M19" s="270"/>
      <c r="N19" s="355"/>
      <c r="O19" s="270"/>
      <c r="P19" s="207"/>
      <c r="Q19" s="207"/>
      <c r="R19" s="207"/>
    </row>
    <row r="20" spans="1:18" ht="15.75" customHeight="1">
      <c r="A20" s="208">
        <v>16</v>
      </c>
      <c r="B20" s="246" t="s">
        <v>144</v>
      </c>
      <c r="C20" s="271">
        <v>9082</v>
      </c>
      <c r="D20" s="247">
        <v>55</v>
      </c>
      <c r="E20" s="206"/>
      <c r="F20" s="207"/>
      <c r="G20" s="251">
        <v>16</v>
      </c>
      <c r="H20" s="270" t="s">
        <v>159</v>
      </c>
      <c r="I20" s="275">
        <v>46</v>
      </c>
      <c r="J20" s="268">
        <f t="shared" si="0"/>
        <v>0.009324954388810055</v>
      </c>
      <c r="K20" s="207"/>
      <c r="L20" s="270"/>
      <c r="M20" s="270"/>
      <c r="N20" s="355"/>
      <c r="O20" s="270"/>
      <c r="P20" s="207"/>
      <c r="Q20" s="207"/>
      <c r="R20" s="207"/>
    </row>
    <row r="21" spans="1:18" ht="15.75" customHeight="1">
      <c r="A21" s="208">
        <v>17</v>
      </c>
      <c r="B21" s="246" t="s">
        <v>143</v>
      </c>
      <c r="C21" s="271">
        <v>9196</v>
      </c>
      <c r="D21" s="247">
        <v>53</v>
      </c>
      <c r="E21" s="206"/>
      <c r="F21" s="207"/>
      <c r="G21" s="251">
        <v>17</v>
      </c>
      <c r="H21" s="270" t="s">
        <v>147</v>
      </c>
      <c r="I21" s="275">
        <v>46</v>
      </c>
      <c r="J21" s="268">
        <f t="shared" si="0"/>
        <v>0.009324954388810055</v>
      </c>
      <c r="K21" s="207"/>
      <c r="L21" s="270"/>
      <c r="M21" s="270"/>
      <c r="N21" s="355"/>
      <c r="O21" s="270"/>
      <c r="P21" s="207"/>
      <c r="Q21" s="207"/>
      <c r="R21" s="207"/>
    </row>
    <row r="22" spans="1:18" ht="15.75" customHeight="1">
      <c r="A22" s="208">
        <v>18</v>
      </c>
      <c r="B22" s="246" t="s">
        <v>146</v>
      </c>
      <c r="C22" s="271">
        <v>10827</v>
      </c>
      <c r="D22" s="247">
        <v>51</v>
      </c>
      <c r="E22" s="206"/>
      <c r="F22" s="207"/>
      <c r="G22" s="251">
        <v>18</v>
      </c>
      <c r="H22" s="270" t="s">
        <v>149</v>
      </c>
      <c r="I22" s="275">
        <v>45</v>
      </c>
      <c r="J22" s="268">
        <f t="shared" si="0"/>
        <v>0.009122237989053315</v>
      </c>
      <c r="K22" s="207"/>
      <c r="L22" s="270"/>
      <c r="M22" s="270"/>
      <c r="N22" s="355"/>
      <c r="O22" s="270"/>
      <c r="P22" s="207"/>
      <c r="Q22" s="207"/>
      <c r="R22" s="207"/>
    </row>
    <row r="23" spans="1:18" ht="15.75" customHeight="1">
      <c r="A23" s="208">
        <v>19</v>
      </c>
      <c r="B23" s="246" t="s">
        <v>140</v>
      </c>
      <c r="C23" s="271">
        <v>9156</v>
      </c>
      <c r="D23" s="247">
        <v>50</v>
      </c>
      <c r="E23" s="206"/>
      <c r="F23" s="207"/>
      <c r="G23" s="251">
        <v>19</v>
      </c>
      <c r="H23" s="270" t="s">
        <v>157</v>
      </c>
      <c r="I23" s="275">
        <v>45</v>
      </c>
      <c r="J23" s="268">
        <f t="shared" si="0"/>
        <v>0.009122237989053315</v>
      </c>
      <c r="K23" s="207"/>
      <c r="L23" s="270"/>
      <c r="M23" s="270"/>
      <c r="N23" s="355"/>
      <c r="O23" s="270"/>
      <c r="P23" s="207"/>
      <c r="Q23" s="207"/>
      <c r="R23" s="207"/>
    </row>
    <row r="24" spans="1:18" ht="15.75" customHeight="1">
      <c r="A24" s="208">
        <v>20</v>
      </c>
      <c r="B24" s="246" t="s">
        <v>158</v>
      </c>
      <c r="C24" s="271">
        <v>6672</v>
      </c>
      <c r="D24" s="247">
        <v>48</v>
      </c>
      <c r="E24" s="206"/>
      <c r="F24" s="207"/>
      <c r="G24" s="251">
        <v>20</v>
      </c>
      <c r="H24" s="270" t="s">
        <v>145</v>
      </c>
      <c r="I24" s="275">
        <v>39</v>
      </c>
      <c r="J24" s="268">
        <f t="shared" si="0"/>
        <v>0.007905939590512872</v>
      </c>
      <c r="K24" s="207"/>
      <c r="L24" s="270"/>
      <c r="M24" s="270"/>
      <c r="N24" s="355"/>
      <c r="O24" s="270"/>
      <c r="P24" s="207"/>
      <c r="Q24" s="207"/>
      <c r="R24" s="207"/>
    </row>
    <row r="25" spans="1:18" ht="15.75" customHeight="1">
      <c r="A25" s="208">
        <v>21</v>
      </c>
      <c r="B25" s="246" t="s">
        <v>162</v>
      </c>
      <c r="C25" s="271">
        <v>5290</v>
      </c>
      <c r="D25" s="247">
        <v>48</v>
      </c>
      <c r="E25" s="206"/>
      <c r="F25" s="207"/>
      <c r="G25" s="251">
        <v>21</v>
      </c>
      <c r="H25" s="270" t="s">
        <v>153</v>
      </c>
      <c r="I25" s="275">
        <v>35</v>
      </c>
      <c r="J25" s="268">
        <f t="shared" si="0"/>
        <v>0.007095073991485911</v>
      </c>
      <c r="K25" s="207"/>
      <c r="L25" s="270"/>
      <c r="M25" s="270"/>
      <c r="N25" s="355"/>
      <c r="O25" s="270"/>
      <c r="P25" s="207"/>
      <c r="Q25" s="207"/>
      <c r="R25" s="207"/>
    </row>
    <row r="26" spans="1:18" ht="15.75" customHeight="1">
      <c r="A26" s="208">
        <v>22</v>
      </c>
      <c r="B26" s="246" t="s">
        <v>148</v>
      </c>
      <c r="C26" s="271">
        <v>6436</v>
      </c>
      <c r="D26" s="247">
        <v>42</v>
      </c>
      <c r="E26" s="206"/>
      <c r="F26" s="207"/>
      <c r="G26" s="251">
        <v>22</v>
      </c>
      <c r="H26" s="270" t="s">
        <v>214</v>
      </c>
      <c r="I26" s="275">
        <v>31</v>
      </c>
      <c r="J26" s="268">
        <f t="shared" si="0"/>
        <v>0.00628420839245895</v>
      </c>
      <c r="K26" s="207"/>
      <c r="L26" s="270"/>
      <c r="M26" s="270"/>
      <c r="N26" s="355"/>
      <c r="O26" s="270"/>
      <c r="P26" s="207"/>
      <c r="Q26" s="207"/>
      <c r="R26" s="207"/>
    </row>
    <row r="27" spans="1:18" ht="15.75" customHeight="1">
      <c r="A27" s="208">
        <v>23</v>
      </c>
      <c r="B27" s="246" t="s">
        <v>150</v>
      </c>
      <c r="C27" s="271">
        <v>4150</v>
      </c>
      <c r="D27" s="247">
        <v>41</v>
      </c>
      <c r="E27" s="206"/>
      <c r="F27" s="207"/>
      <c r="G27" s="251">
        <v>23</v>
      </c>
      <c r="H27" s="270" t="s">
        <v>155</v>
      </c>
      <c r="I27" s="275">
        <v>27</v>
      </c>
      <c r="J27" s="268">
        <f t="shared" si="0"/>
        <v>0.0054733427934319885</v>
      </c>
      <c r="K27" s="207"/>
      <c r="L27" s="270"/>
      <c r="M27" s="270"/>
      <c r="N27" s="355"/>
      <c r="O27" s="270"/>
      <c r="P27" s="207"/>
      <c r="Q27" s="207"/>
      <c r="R27" s="207"/>
    </row>
    <row r="28" spans="1:18" ht="15.75" customHeight="1">
      <c r="A28" s="208">
        <v>24</v>
      </c>
      <c r="B28" s="246" t="s">
        <v>161</v>
      </c>
      <c r="C28" s="271">
        <v>4270</v>
      </c>
      <c r="D28" s="247">
        <v>35</v>
      </c>
      <c r="E28" s="206"/>
      <c r="F28" s="207"/>
      <c r="G28" s="251">
        <v>24</v>
      </c>
      <c r="H28" s="270" t="s">
        <v>151</v>
      </c>
      <c r="I28" s="275">
        <v>16</v>
      </c>
      <c r="J28" s="268">
        <f t="shared" si="0"/>
        <v>0.003243462396107845</v>
      </c>
      <c r="K28" s="207"/>
      <c r="L28" s="270"/>
      <c r="M28" s="270"/>
      <c r="N28" s="355"/>
      <c r="O28" s="270"/>
      <c r="P28" s="207"/>
      <c r="Q28" s="207"/>
      <c r="R28" s="207"/>
    </row>
    <row r="29" spans="1:18" ht="15.75" customHeight="1">
      <c r="A29" s="208">
        <v>25</v>
      </c>
      <c r="B29" s="246" t="s">
        <v>166</v>
      </c>
      <c r="C29" s="271">
        <v>4012</v>
      </c>
      <c r="D29" s="247">
        <v>31</v>
      </c>
      <c r="E29" s="206"/>
      <c r="F29" s="207"/>
      <c r="G29" s="251">
        <v>25</v>
      </c>
      <c r="H29" s="270" t="s">
        <v>218</v>
      </c>
      <c r="I29" s="275">
        <v>7</v>
      </c>
      <c r="J29" s="269">
        <f t="shared" si="0"/>
        <v>0.0014190147982971822</v>
      </c>
      <c r="K29" s="207"/>
      <c r="L29" s="270"/>
      <c r="M29" s="270"/>
      <c r="N29" s="355"/>
      <c r="O29" s="270"/>
      <c r="P29" s="207"/>
      <c r="Q29" s="207"/>
      <c r="R29" s="207"/>
    </row>
    <row r="30" spans="1:18" ht="15.75" customHeight="1">
      <c r="A30" s="208">
        <v>26</v>
      </c>
      <c r="B30" s="246" t="s">
        <v>152</v>
      </c>
      <c r="C30" s="271">
        <v>6581</v>
      </c>
      <c r="D30" s="247">
        <v>30</v>
      </c>
      <c r="E30" s="206"/>
      <c r="F30" s="207"/>
      <c r="G30" s="251">
        <v>26</v>
      </c>
      <c r="H30" s="270" t="s">
        <v>198</v>
      </c>
      <c r="I30" s="275">
        <v>6</v>
      </c>
      <c r="J30" s="269">
        <f t="shared" si="0"/>
        <v>0.001216298398540442</v>
      </c>
      <c r="K30" s="207"/>
      <c r="L30" s="270"/>
      <c r="M30" s="270"/>
      <c r="N30" s="355"/>
      <c r="O30" s="270"/>
      <c r="P30" s="207"/>
      <c r="Q30" s="207"/>
      <c r="R30" s="207"/>
    </row>
    <row r="31" spans="1:18" ht="15.75" customHeight="1">
      <c r="A31" s="208">
        <v>27</v>
      </c>
      <c r="B31" s="246" t="s">
        <v>156</v>
      </c>
      <c r="C31" s="271">
        <v>5717</v>
      </c>
      <c r="D31" s="247">
        <v>28</v>
      </c>
      <c r="E31" s="206"/>
      <c r="F31" s="207"/>
      <c r="G31" s="252">
        <v>27</v>
      </c>
      <c r="H31" s="270" t="s">
        <v>164</v>
      </c>
      <c r="I31" s="275">
        <v>4</v>
      </c>
      <c r="J31" s="269">
        <f t="shared" si="0"/>
        <v>0.0008108655990269613</v>
      </c>
      <c r="K31" s="207"/>
      <c r="L31" s="270"/>
      <c r="M31" s="270"/>
      <c r="N31" s="355"/>
      <c r="O31" s="270"/>
      <c r="P31" s="207"/>
      <c r="Q31" s="207"/>
      <c r="R31" s="207"/>
    </row>
    <row r="32" spans="1:18" ht="15.75" customHeight="1">
      <c r="A32" s="208">
        <v>28</v>
      </c>
      <c r="B32" s="246" t="s">
        <v>160</v>
      </c>
      <c r="C32" s="271">
        <v>4373</v>
      </c>
      <c r="D32" s="247">
        <v>26</v>
      </c>
      <c r="E32" s="206"/>
      <c r="F32" s="210"/>
      <c r="G32" s="252">
        <v>28</v>
      </c>
      <c r="H32" s="270" t="s">
        <v>167</v>
      </c>
      <c r="I32" s="275">
        <v>1</v>
      </c>
      <c r="J32" s="269">
        <f t="shared" si="0"/>
        <v>0.00020271639975674033</v>
      </c>
      <c r="K32" s="207"/>
      <c r="L32" s="270"/>
      <c r="M32" s="270"/>
      <c r="N32" s="355"/>
      <c r="O32" s="270"/>
      <c r="P32" s="207"/>
      <c r="Q32" s="207"/>
      <c r="R32" s="207"/>
    </row>
    <row r="33" spans="1:18" ht="15.75" customHeight="1" thickBot="1">
      <c r="A33" s="208">
        <v>29</v>
      </c>
      <c r="B33" s="246" t="s">
        <v>169</v>
      </c>
      <c r="C33" s="271">
        <v>2304</v>
      </c>
      <c r="D33" s="247">
        <v>24</v>
      </c>
      <c r="E33" s="206"/>
      <c r="F33" s="197"/>
      <c r="G33" s="252">
        <v>29</v>
      </c>
      <c r="H33" s="278" t="s">
        <v>219</v>
      </c>
      <c r="I33" s="276">
        <v>7</v>
      </c>
      <c r="J33" s="269">
        <f>I33/$I$34</f>
        <v>0.0014190147982971822</v>
      </c>
      <c r="K33" s="207"/>
      <c r="L33" s="270"/>
      <c r="M33" s="270"/>
      <c r="N33" s="355"/>
      <c r="O33" s="270"/>
      <c r="P33" s="207"/>
      <c r="Q33" s="207"/>
      <c r="R33" s="207"/>
    </row>
    <row r="34" spans="1:18" ht="15.75" customHeight="1" thickBot="1">
      <c r="A34" s="208">
        <v>30</v>
      </c>
      <c r="B34" s="246" t="s">
        <v>170</v>
      </c>
      <c r="C34" s="271">
        <v>2941</v>
      </c>
      <c r="D34" s="247">
        <v>24</v>
      </c>
      <c r="E34" s="206"/>
      <c r="F34" s="197"/>
      <c r="G34" s="325" t="s">
        <v>105</v>
      </c>
      <c r="H34" s="326"/>
      <c r="I34" s="253">
        <f>SUM(I5:I33)</f>
        <v>4933</v>
      </c>
      <c r="J34" s="254">
        <f t="shared" si="0"/>
        <v>1</v>
      </c>
      <c r="K34" s="357"/>
      <c r="L34" s="270"/>
      <c r="M34" s="270"/>
      <c r="N34" s="355"/>
      <c r="O34" s="270"/>
      <c r="P34" s="207"/>
      <c r="Q34" s="207"/>
      <c r="R34" s="207"/>
    </row>
    <row r="35" spans="1:18" ht="15.75" customHeight="1">
      <c r="A35" s="208">
        <v>31</v>
      </c>
      <c r="B35" s="246" t="s">
        <v>163</v>
      </c>
      <c r="C35" s="271">
        <v>2962</v>
      </c>
      <c r="D35" s="247">
        <v>24</v>
      </c>
      <c r="E35" s="206"/>
      <c r="F35" s="197"/>
      <c r="G35" s="266" t="s">
        <v>190</v>
      </c>
      <c r="H35" s="207"/>
      <c r="I35" s="248"/>
      <c r="J35" s="249"/>
      <c r="K35" s="207"/>
      <c r="L35" s="270"/>
      <c r="M35" s="270"/>
      <c r="N35" s="355"/>
      <c r="O35" s="270"/>
      <c r="P35" s="207"/>
      <c r="Q35" s="207"/>
      <c r="R35" s="207"/>
    </row>
    <row r="36" spans="1:18" ht="15.75" customHeight="1">
      <c r="A36" s="208">
        <v>32</v>
      </c>
      <c r="B36" s="246" t="s">
        <v>165</v>
      </c>
      <c r="C36" s="271">
        <v>2524</v>
      </c>
      <c r="D36" s="247">
        <v>22</v>
      </c>
      <c r="E36" s="206"/>
      <c r="F36" s="197"/>
      <c r="G36" s="207"/>
      <c r="H36" s="207"/>
      <c r="I36" s="207"/>
      <c r="J36" s="207"/>
      <c r="K36" s="207"/>
      <c r="L36" s="270"/>
      <c r="M36" s="270"/>
      <c r="N36" s="355"/>
      <c r="O36" s="270"/>
      <c r="P36" s="207"/>
      <c r="Q36" s="207"/>
      <c r="R36" s="207"/>
    </row>
    <row r="37" spans="1:18" ht="15.75" customHeight="1">
      <c r="A37" s="208">
        <v>33</v>
      </c>
      <c r="B37" s="246" t="s">
        <v>174</v>
      </c>
      <c r="C37" s="271">
        <v>1209</v>
      </c>
      <c r="D37" s="247">
        <v>19</v>
      </c>
      <c r="E37" s="206"/>
      <c r="F37" s="197"/>
      <c r="G37" s="266"/>
      <c r="H37" s="266"/>
      <c r="I37" s="266"/>
      <c r="J37" s="266"/>
      <c r="K37" s="212"/>
      <c r="L37" s="270"/>
      <c r="M37" s="270"/>
      <c r="N37" s="355"/>
      <c r="O37" s="270"/>
      <c r="P37" s="207"/>
      <c r="Q37" s="207"/>
      <c r="R37" s="207"/>
    </row>
    <row r="38" spans="1:18" ht="15.75" customHeight="1">
      <c r="A38" s="208">
        <v>34</v>
      </c>
      <c r="B38" s="246" t="s">
        <v>176</v>
      </c>
      <c r="C38" s="271">
        <v>1385</v>
      </c>
      <c r="D38" s="247">
        <v>17</v>
      </c>
      <c r="E38" s="206"/>
      <c r="F38" s="197"/>
      <c r="K38" s="213"/>
      <c r="L38" s="270"/>
      <c r="M38" s="270"/>
      <c r="N38" s="355"/>
      <c r="O38" s="270"/>
      <c r="P38" s="207"/>
      <c r="Q38" s="207"/>
      <c r="R38" s="207"/>
    </row>
    <row r="39" spans="1:18" ht="15.75" customHeight="1">
      <c r="A39" s="208">
        <v>35</v>
      </c>
      <c r="B39" s="246" t="s">
        <v>172</v>
      </c>
      <c r="C39" s="271">
        <v>1500</v>
      </c>
      <c r="D39" s="247">
        <v>16</v>
      </c>
      <c r="E39" s="206"/>
      <c r="F39" s="197"/>
      <c r="G39" s="255" t="s">
        <v>208</v>
      </c>
      <c r="H39" s="196"/>
      <c r="K39" s="212"/>
      <c r="L39" s="270"/>
      <c r="M39" s="270"/>
      <c r="N39" s="355"/>
      <c r="O39" s="270"/>
      <c r="P39" s="207"/>
      <c r="Q39" s="207"/>
      <c r="R39" s="207"/>
    </row>
    <row r="40" spans="1:18" ht="15.75" customHeight="1" thickBot="1">
      <c r="A40" s="208">
        <v>36</v>
      </c>
      <c r="B40" s="246" t="s">
        <v>182</v>
      </c>
      <c r="C40" s="271">
        <v>1032</v>
      </c>
      <c r="D40" s="247">
        <v>15</v>
      </c>
      <c r="E40" s="206"/>
      <c r="F40" s="197"/>
      <c r="G40" s="214"/>
      <c r="H40" s="196"/>
      <c r="I40" s="324" t="s">
        <v>191</v>
      </c>
      <c r="J40" s="324"/>
      <c r="K40" s="212"/>
      <c r="L40" s="270"/>
      <c r="M40" s="270"/>
      <c r="N40" s="355"/>
      <c r="O40" s="270"/>
      <c r="P40" s="207"/>
      <c r="Q40" s="207"/>
      <c r="R40" s="207"/>
    </row>
    <row r="41" spans="1:18" ht="15.75" customHeight="1" thickBot="1">
      <c r="A41" s="208">
        <v>37</v>
      </c>
      <c r="B41" s="246" t="s">
        <v>212</v>
      </c>
      <c r="C41" s="271">
        <v>1507</v>
      </c>
      <c r="D41" s="247">
        <v>14</v>
      </c>
      <c r="E41" s="206"/>
      <c r="F41" s="197"/>
      <c r="G41" s="215"/>
      <c r="H41" s="256" t="s">
        <v>175</v>
      </c>
      <c r="I41" s="257" t="s">
        <v>91</v>
      </c>
      <c r="J41" s="351" t="s">
        <v>106</v>
      </c>
      <c r="K41" s="212"/>
      <c r="L41" s="270"/>
      <c r="M41" s="270"/>
      <c r="N41" s="355"/>
      <c r="O41" s="270"/>
      <c r="P41" s="207"/>
      <c r="Q41" s="207"/>
      <c r="R41" s="207"/>
    </row>
    <row r="42" spans="1:18" ht="15.75" customHeight="1">
      <c r="A42" s="208">
        <v>38</v>
      </c>
      <c r="B42" s="246" t="s">
        <v>178</v>
      </c>
      <c r="C42" s="271">
        <v>1262</v>
      </c>
      <c r="D42" s="247">
        <v>14</v>
      </c>
      <c r="E42" s="206"/>
      <c r="F42" s="197"/>
      <c r="G42" s="215"/>
      <c r="H42" s="258" t="s">
        <v>177</v>
      </c>
      <c r="I42" s="259">
        <v>2</v>
      </c>
      <c r="J42" s="352">
        <f>I42/I48</f>
        <v>0.0007827788649706458</v>
      </c>
      <c r="K42" s="212"/>
      <c r="L42" s="270"/>
      <c r="M42" s="270"/>
      <c r="N42" s="355"/>
      <c r="O42" s="270"/>
      <c r="P42" s="207"/>
      <c r="Q42" s="207"/>
      <c r="R42" s="207"/>
    </row>
    <row r="43" spans="1:18" ht="15.75" customHeight="1">
      <c r="A43" s="208">
        <v>39</v>
      </c>
      <c r="B43" s="246" t="s">
        <v>173</v>
      </c>
      <c r="C43" s="271">
        <v>1345</v>
      </c>
      <c r="D43" s="247">
        <v>14</v>
      </c>
      <c r="E43" s="206"/>
      <c r="F43" s="197"/>
      <c r="G43" s="215"/>
      <c r="H43" s="260" t="s">
        <v>179</v>
      </c>
      <c r="I43" s="261">
        <v>999</v>
      </c>
      <c r="J43" s="353">
        <f>I43/I48</f>
        <v>0.3909980430528376</v>
      </c>
      <c r="K43" s="212"/>
      <c r="L43" s="270"/>
      <c r="M43" s="270"/>
      <c r="N43" s="355"/>
      <c r="O43" s="270"/>
      <c r="P43" s="207"/>
      <c r="Q43" s="207"/>
      <c r="R43" s="207"/>
    </row>
    <row r="44" spans="1:18" ht="15.75" customHeight="1">
      <c r="A44" s="208">
        <v>40</v>
      </c>
      <c r="B44" s="246" t="s">
        <v>168</v>
      </c>
      <c r="C44" s="271">
        <v>1251</v>
      </c>
      <c r="D44" s="247">
        <v>14</v>
      </c>
      <c r="E44" s="206"/>
      <c r="F44" s="197"/>
      <c r="G44" s="215"/>
      <c r="H44" s="260" t="s">
        <v>181</v>
      </c>
      <c r="I44" s="261">
        <v>1373</v>
      </c>
      <c r="J44" s="353">
        <f>I44/I48</f>
        <v>0.5373776908023483</v>
      </c>
      <c r="K44" s="212"/>
      <c r="L44" s="270"/>
      <c r="M44" s="358"/>
      <c r="N44" s="355"/>
      <c r="O44" s="270"/>
      <c r="P44" s="207"/>
      <c r="Q44" s="207"/>
      <c r="R44" s="207"/>
    </row>
    <row r="45" spans="1:18" ht="15.75" customHeight="1">
      <c r="A45" s="208">
        <v>41</v>
      </c>
      <c r="B45" s="246" t="s">
        <v>180</v>
      </c>
      <c r="C45" s="271">
        <v>758</v>
      </c>
      <c r="D45" s="247">
        <v>9</v>
      </c>
      <c r="E45" s="206"/>
      <c r="F45" s="197"/>
      <c r="G45" s="215"/>
      <c r="H45" s="260" t="s">
        <v>183</v>
      </c>
      <c r="I45" s="261">
        <v>179</v>
      </c>
      <c r="J45" s="353">
        <f>I45/I48</f>
        <v>0.0700587084148728</v>
      </c>
      <c r="K45" s="212"/>
      <c r="L45" s="270"/>
      <c r="M45" s="270"/>
      <c r="N45" s="355"/>
      <c r="O45" s="270"/>
      <c r="P45" s="207"/>
      <c r="Q45" s="207"/>
      <c r="R45" s="207"/>
    </row>
    <row r="46" spans="1:18" ht="15.75" customHeight="1">
      <c r="A46" s="208">
        <v>42</v>
      </c>
      <c r="B46" s="246" t="s">
        <v>185</v>
      </c>
      <c r="C46" s="271">
        <v>364</v>
      </c>
      <c r="D46" s="247">
        <v>8</v>
      </c>
      <c r="E46" s="206"/>
      <c r="F46" s="197"/>
      <c r="G46" s="215"/>
      <c r="H46" s="260" t="s">
        <v>192</v>
      </c>
      <c r="I46" s="261">
        <v>2</v>
      </c>
      <c r="J46" s="353">
        <f>I46/I48</f>
        <v>0.0007827788649706458</v>
      </c>
      <c r="K46" s="212"/>
      <c r="L46" s="270"/>
      <c r="M46" s="270"/>
      <c r="N46" s="355"/>
      <c r="O46" s="270"/>
      <c r="P46" s="207"/>
      <c r="Q46" s="207"/>
      <c r="R46" s="207"/>
    </row>
    <row r="47" spans="1:18" ht="15.75" customHeight="1" thickBot="1">
      <c r="A47" s="208">
        <v>43</v>
      </c>
      <c r="B47" s="246" t="s">
        <v>171</v>
      </c>
      <c r="C47" s="271">
        <v>916</v>
      </c>
      <c r="D47" s="247">
        <v>7</v>
      </c>
      <c r="E47" s="206"/>
      <c r="F47" s="197"/>
      <c r="G47" s="217"/>
      <c r="H47" s="262" t="s">
        <v>193</v>
      </c>
      <c r="I47" s="263">
        <v>0</v>
      </c>
      <c r="J47" s="353">
        <f>I47/I48</f>
        <v>0</v>
      </c>
      <c r="K47" s="212"/>
      <c r="L47" s="207"/>
      <c r="M47" s="207"/>
      <c r="N47" s="207"/>
      <c r="O47" s="207"/>
      <c r="P47" s="207"/>
      <c r="Q47" s="207"/>
      <c r="R47" s="207"/>
    </row>
    <row r="48" spans="1:18" ht="15.75" customHeight="1" thickBot="1">
      <c r="A48" s="208">
        <v>44</v>
      </c>
      <c r="B48" s="246" t="s">
        <v>187</v>
      </c>
      <c r="C48" s="271">
        <v>342</v>
      </c>
      <c r="D48" s="247">
        <v>7</v>
      </c>
      <c r="E48" s="206"/>
      <c r="F48" s="197"/>
      <c r="G48" s="217"/>
      <c r="H48" s="264" t="s">
        <v>194</v>
      </c>
      <c r="I48" s="265">
        <f>SUM(I42:I47)</f>
        <v>2555</v>
      </c>
      <c r="J48" s="352">
        <f>SUM(J42:J47)</f>
        <v>1</v>
      </c>
      <c r="K48" s="218"/>
      <c r="L48" s="207"/>
      <c r="M48" s="207"/>
      <c r="N48" s="207"/>
      <c r="O48" s="207"/>
      <c r="P48" s="207"/>
      <c r="Q48" s="207"/>
      <c r="R48" s="207"/>
    </row>
    <row r="49" spans="1:18" ht="15.75" customHeight="1">
      <c r="A49" s="208">
        <v>45</v>
      </c>
      <c r="B49" s="246" t="s">
        <v>184</v>
      </c>
      <c r="C49" s="271">
        <v>312</v>
      </c>
      <c r="D49" s="247">
        <v>5</v>
      </c>
      <c r="E49" s="206"/>
      <c r="F49" s="197"/>
      <c r="G49" s="214"/>
      <c r="H49" s="320" t="s">
        <v>195</v>
      </c>
      <c r="I49" s="320"/>
      <c r="J49" s="320"/>
      <c r="K49" s="212"/>
      <c r="L49" s="207"/>
      <c r="M49" s="207"/>
      <c r="N49" s="207"/>
      <c r="O49" s="207"/>
      <c r="P49" s="207"/>
      <c r="Q49" s="207"/>
      <c r="R49" s="207"/>
    </row>
    <row r="50" spans="1:18" ht="15.75" customHeight="1" thickBot="1">
      <c r="A50" s="219">
        <v>46</v>
      </c>
      <c r="B50" s="246" t="s">
        <v>186</v>
      </c>
      <c r="C50" s="272">
        <v>380</v>
      </c>
      <c r="D50" s="247">
        <v>3</v>
      </c>
      <c r="E50" s="206"/>
      <c r="F50" s="197"/>
      <c r="H50" s="321"/>
      <c r="I50" s="321"/>
      <c r="J50" s="321"/>
      <c r="K50" s="212"/>
      <c r="L50" s="207"/>
      <c r="M50" s="207"/>
      <c r="N50" s="207"/>
      <c r="O50" s="207"/>
      <c r="P50" s="207"/>
      <c r="Q50" s="207"/>
      <c r="R50" s="207"/>
    </row>
    <row r="51" spans="1:18" ht="15.75" customHeight="1" thickBot="1">
      <c r="A51" s="318" t="s">
        <v>196</v>
      </c>
      <c r="B51" s="319"/>
      <c r="C51" s="232">
        <f>SUM(C5:C50)</f>
        <v>450959</v>
      </c>
      <c r="D51" s="233">
        <f>SUM(D5:D50)</f>
        <v>2555</v>
      </c>
      <c r="E51" s="206"/>
      <c r="F51" s="197"/>
      <c r="K51" s="212"/>
      <c r="L51" s="207"/>
      <c r="M51" s="207"/>
      <c r="N51" s="207"/>
      <c r="O51" s="207"/>
      <c r="P51" s="207"/>
      <c r="Q51" s="207"/>
      <c r="R51" s="207"/>
    </row>
    <row r="52" spans="1:18" ht="15" customHeight="1">
      <c r="A52" s="203"/>
      <c r="B52" s="209"/>
      <c r="C52" s="206"/>
      <c r="D52" s="206"/>
      <c r="E52" s="279"/>
      <c r="F52" s="197"/>
      <c r="K52" s="212"/>
      <c r="L52" s="207"/>
      <c r="M52" s="207"/>
      <c r="N52" s="207"/>
      <c r="O52" s="207"/>
      <c r="P52" s="207"/>
      <c r="Q52" s="207"/>
      <c r="R52" s="207"/>
    </row>
    <row r="53" spans="1:18" ht="15" customHeight="1">
      <c r="A53" s="203"/>
      <c r="B53" s="209"/>
      <c r="C53" s="206"/>
      <c r="D53" s="206"/>
      <c r="E53" s="279"/>
      <c r="F53" s="197"/>
      <c r="K53" s="212"/>
      <c r="L53" s="207"/>
      <c r="M53" s="207"/>
      <c r="N53" s="207"/>
      <c r="O53" s="207"/>
      <c r="P53" s="207"/>
      <c r="Q53" s="207"/>
      <c r="R53" s="207"/>
    </row>
    <row r="54" spans="1:18" ht="13.5">
      <c r="A54" s="220"/>
      <c r="B54" s="220"/>
      <c r="C54" s="207"/>
      <c r="D54" s="207"/>
      <c r="E54" s="280"/>
      <c r="F54" s="197"/>
      <c r="K54" s="212"/>
      <c r="L54" s="207"/>
      <c r="M54" s="207"/>
      <c r="N54" s="207"/>
      <c r="O54" s="207"/>
      <c r="P54" s="207"/>
      <c r="Q54" s="207"/>
      <c r="R54" s="207"/>
    </row>
    <row r="55" spans="1:18" ht="13.5">
      <c r="A55" s="215"/>
      <c r="B55" s="221"/>
      <c r="C55" s="222"/>
      <c r="D55" s="223"/>
      <c r="E55" s="281"/>
      <c r="F55" s="197"/>
      <c r="K55" s="212"/>
      <c r="L55" s="207"/>
      <c r="M55" s="207"/>
      <c r="N55" s="207"/>
      <c r="O55" s="207"/>
      <c r="P55" s="207"/>
      <c r="Q55" s="207"/>
      <c r="R55" s="207"/>
    </row>
    <row r="56" spans="1:18" ht="13.5">
      <c r="A56" s="215"/>
      <c r="B56" s="221"/>
      <c r="C56" s="222"/>
      <c r="D56" s="223"/>
      <c r="E56" s="281"/>
      <c r="F56" s="197"/>
      <c r="K56" s="212"/>
      <c r="L56" s="207"/>
      <c r="M56" s="207"/>
      <c r="N56" s="207"/>
      <c r="O56" s="207"/>
      <c r="P56" s="207"/>
      <c r="Q56" s="207"/>
      <c r="R56" s="207"/>
    </row>
    <row r="57" spans="1:18" ht="13.5">
      <c r="A57" s="215"/>
      <c r="B57" s="211"/>
      <c r="C57" s="222"/>
      <c r="D57" s="223"/>
      <c r="E57" s="281"/>
      <c r="F57" s="197"/>
      <c r="K57" s="212"/>
      <c r="L57" s="207"/>
      <c r="M57" s="207"/>
      <c r="N57" s="207"/>
      <c r="O57" s="207"/>
      <c r="P57" s="207"/>
      <c r="Q57" s="207"/>
      <c r="R57" s="207"/>
    </row>
    <row r="58" spans="1:18" ht="13.5">
      <c r="A58" s="215"/>
      <c r="B58" s="211"/>
      <c r="C58" s="224"/>
      <c r="D58" s="225"/>
      <c r="E58" s="282"/>
      <c r="F58" s="197"/>
      <c r="K58" s="212"/>
      <c r="L58" s="207"/>
      <c r="M58" s="207"/>
      <c r="N58" s="207"/>
      <c r="O58" s="207"/>
      <c r="P58" s="207"/>
      <c r="Q58" s="207"/>
      <c r="R58" s="207"/>
    </row>
    <row r="59" spans="1:18" ht="13.5">
      <c r="A59" s="197"/>
      <c r="B59" s="211"/>
      <c r="C59" s="222"/>
      <c r="D59" s="223"/>
      <c r="E59" s="281"/>
      <c r="F59" s="197"/>
      <c r="K59" s="212"/>
      <c r="L59" s="207"/>
      <c r="M59" s="207"/>
      <c r="N59" s="207"/>
      <c r="O59" s="207"/>
      <c r="P59" s="207"/>
      <c r="Q59" s="207"/>
      <c r="R59" s="207"/>
    </row>
    <row r="60" spans="1:18" ht="13.5">
      <c r="A60" s="215"/>
      <c r="B60" s="211"/>
      <c r="C60" s="222"/>
      <c r="D60" s="223"/>
      <c r="E60" s="281"/>
      <c r="F60" s="197"/>
      <c r="K60" s="212"/>
      <c r="L60" s="207"/>
      <c r="M60" s="207"/>
      <c r="N60" s="207"/>
      <c r="O60" s="207"/>
      <c r="P60" s="207"/>
      <c r="Q60" s="207"/>
      <c r="R60" s="207"/>
    </row>
    <row r="61" spans="1:18" ht="13.5">
      <c r="A61" s="215"/>
      <c r="B61" s="211"/>
      <c r="C61" s="226"/>
      <c r="D61" s="225"/>
      <c r="E61" s="282"/>
      <c r="F61" s="197"/>
      <c r="G61" s="207"/>
      <c r="J61" s="207"/>
      <c r="K61" s="200"/>
      <c r="L61" s="207"/>
      <c r="M61" s="207"/>
      <c r="N61" s="207"/>
      <c r="O61" s="207"/>
      <c r="P61" s="207"/>
      <c r="Q61" s="207"/>
      <c r="R61" s="207"/>
    </row>
    <row r="62" spans="2:18" ht="13.5">
      <c r="B62" s="197"/>
      <c r="C62" s="197"/>
      <c r="D62" s="216"/>
      <c r="E62" s="283"/>
      <c r="F62" s="214"/>
      <c r="G62" s="207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2:18" ht="13.5">
      <c r="B63" s="214"/>
      <c r="C63" s="214"/>
      <c r="D63" s="214"/>
      <c r="E63" s="284"/>
      <c r="F63" s="197"/>
      <c r="G63" s="207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1:18" ht="13.5">
      <c r="A64" s="197"/>
      <c r="B64" s="197"/>
      <c r="C64" s="197"/>
      <c r="D64" s="197"/>
      <c r="E64" s="285"/>
      <c r="F64" s="197"/>
      <c r="G64" s="207"/>
      <c r="J64" s="207"/>
      <c r="K64" s="207"/>
      <c r="L64" s="207"/>
      <c r="M64" s="207"/>
      <c r="N64" s="207"/>
      <c r="O64" s="207"/>
      <c r="P64" s="207"/>
      <c r="Q64" s="207"/>
      <c r="R64" s="207"/>
    </row>
    <row r="65" spans="1:5" s="207" customFormat="1" ht="13.5">
      <c r="A65" s="217"/>
      <c r="B65" s="204"/>
      <c r="C65" s="204"/>
      <c r="D65" s="204"/>
      <c r="E65" s="286"/>
    </row>
    <row r="66" spans="1:5" s="207" customFormat="1" ht="13.5">
      <c r="A66" s="217"/>
      <c r="B66" s="204"/>
      <c r="E66" s="280"/>
    </row>
    <row r="67" spans="1:5" s="207" customFormat="1" ht="13.5">
      <c r="A67" s="217"/>
      <c r="B67" s="204"/>
      <c r="E67" s="280"/>
    </row>
    <row r="68" spans="1:5" s="207" customFormat="1" ht="13.5">
      <c r="A68" s="217"/>
      <c r="B68" s="204"/>
      <c r="E68" s="280"/>
    </row>
    <row r="69" spans="1:5" s="207" customFormat="1" ht="13.5">
      <c r="A69" s="217"/>
      <c r="B69" s="204"/>
      <c r="E69" s="280"/>
    </row>
    <row r="70" spans="1:5" s="207" customFormat="1" ht="13.5">
      <c r="A70" s="217"/>
      <c r="B70" s="204"/>
      <c r="E70" s="280"/>
    </row>
    <row r="71" spans="1:5" s="207" customFormat="1" ht="13.5">
      <c r="A71" s="217"/>
      <c r="B71" s="204"/>
      <c r="E71" s="280"/>
    </row>
    <row r="72" spans="1:5" s="207" customFormat="1" ht="13.5">
      <c r="A72" s="217"/>
      <c r="B72" s="204"/>
      <c r="E72" s="280"/>
    </row>
    <row r="73" spans="1:5" s="207" customFormat="1" ht="13.5">
      <c r="A73" s="217"/>
      <c r="B73" s="204"/>
      <c r="E73" s="280"/>
    </row>
    <row r="74" spans="1:5" s="207" customFormat="1" ht="13.5">
      <c r="A74" s="217"/>
      <c r="B74" s="204"/>
      <c r="E74" s="280"/>
    </row>
    <row r="75" spans="1:5" s="207" customFormat="1" ht="13.5">
      <c r="A75" s="217"/>
      <c r="B75" s="204"/>
      <c r="E75" s="280"/>
    </row>
    <row r="76" spans="1:5" s="207" customFormat="1" ht="13.5">
      <c r="A76" s="217"/>
      <c r="B76" s="204"/>
      <c r="E76" s="280"/>
    </row>
    <row r="77" spans="1:5" s="207" customFormat="1" ht="13.5">
      <c r="A77" s="217"/>
      <c r="B77" s="204"/>
      <c r="E77" s="280"/>
    </row>
    <row r="78" spans="1:5" s="207" customFormat="1" ht="13.5">
      <c r="A78" s="217"/>
      <c r="B78" s="204"/>
      <c r="E78" s="280"/>
    </row>
    <row r="79" spans="1:5" s="207" customFormat="1" ht="13.5">
      <c r="A79" s="217"/>
      <c r="B79" s="204"/>
      <c r="E79" s="280"/>
    </row>
    <row r="80" spans="1:5" s="207" customFormat="1" ht="13.5">
      <c r="A80" s="217"/>
      <c r="B80" s="204"/>
      <c r="E80" s="280"/>
    </row>
    <row r="81" spans="1:5" s="207" customFormat="1" ht="13.5">
      <c r="A81" s="217"/>
      <c r="B81" s="204"/>
      <c r="E81" s="280"/>
    </row>
    <row r="82" spans="1:5" s="207" customFormat="1" ht="13.5">
      <c r="A82" s="217"/>
      <c r="B82" s="204"/>
      <c r="E82" s="280"/>
    </row>
    <row r="83" spans="1:5" s="207" customFormat="1" ht="13.5">
      <c r="A83" s="217"/>
      <c r="B83" s="204"/>
      <c r="E83" s="280"/>
    </row>
    <row r="84" spans="1:5" s="207" customFormat="1" ht="13.5">
      <c r="A84" s="217"/>
      <c r="B84" s="204"/>
      <c r="E84" s="280"/>
    </row>
    <row r="85" spans="1:5" s="207" customFormat="1" ht="13.5">
      <c r="A85" s="217"/>
      <c r="B85" s="204"/>
      <c r="E85" s="280"/>
    </row>
    <row r="86" spans="1:5" s="207" customFormat="1" ht="13.5">
      <c r="A86" s="217"/>
      <c r="B86" s="204"/>
      <c r="E86" s="280"/>
    </row>
    <row r="87" spans="1:5" s="207" customFormat="1" ht="13.5">
      <c r="A87" s="217"/>
      <c r="B87" s="204"/>
      <c r="E87" s="280"/>
    </row>
    <row r="88" spans="1:5" s="207" customFormat="1" ht="13.5">
      <c r="A88" s="217"/>
      <c r="B88" s="204"/>
      <c r="E88" s="280"/>
    </row>
    <row r="89" spans="1:5" s="207" customFormat="1" ht="13.5">
      <c r="A89" s="217"/>
      <c r="B89" s="204"/>
      <c r="E89" s="280"/>
    </row>
    <row r="90" spans="1:5" s="207" customFormat="1" ht="13.5">
      <c r="A90" s="217"/>
      <c r="B90" s="204"/>
      <c r="E90" s="280"/>
    </row>
    <row r="91" spans="1:5" s="207" customFormat="1" ht="13.5">
      <c r="A91" s="217"/>
      <c r="B91" s="204"/>
      <c r="E91" s="280"/>
    </row>
    <row r="92" spans="1:5" s="207" customFormat="1" ht="13.5">
      <c r="A92" s="217"/>
      <c r="B92" s="204"/>
      <c r="E92" s="280"/>
    </row>
    <row r="93" spans="1:5" s="207" customFormat="1" ht="13.5">
      <c r="A93" s="217"/>
      <c r="B93" s="204"/>
      <c r="E93" s="280"/>
    </row>
    <row r="94" spans="1:5" s="207" customFormat="1" ht="13.5">
      <c r="A94" s="217"/>
      <c r="B94" s="204"/>
      <c r="E94" s="280"/>
    </row>
    <row r="95" spans="1:5" s="207" customFormat="1" ht="13.5">
      <c r="A95" s="217"/>
      <c r="B95" s="204"/>
      <c r="E95" s="280"/>
    </row>
    <row r="96" spans="1:5" s="207" customFormat="1" ht="13.5">
      <c r="A96" s="217"/>
      <c r="B96" s="204"/>
      <c r="E96" s="280"/>
    </row>
    <row r="97" spans="1:5" s="207" customFormat="1" ht="13.5">
      <c r="A97" s="217"/>
      <c r="B97" s="204"/>
      <c r="E97" s="280"/>
    </row>
    <row r="98" spans="1:5" s="207" customFormat="1" ht="13.5">
      <c r="A98" s="217"/>
      <c r="B98" s="204"/>
      <c r="E98" s="280"/>
    </row>
    <row r="99" spans="1:2" s="207" customFormat="1" ht="13.5">
      <c r="A99" s="217"/>
      <c r="B99" s="204"/>
    </row>
    <row r="100" spans="1:2" s="207" customFormat="1" ht="13.5">
      <c r="A100" s="217"/>
      <c r="B100" s="204"/>
    </row>
    <row r="101" spans="1:2" s="207" customFormat="1" ht="13.5">
      <c r="A101" s="217"/>
      <c r="B101" s="204"/>
    </row>
    <row r="102" spans="1:2" s="207" customFormat="1" ht="13.5">
      <c r="A102" s="217"/>
      <c r="B102" s="204"/>
    </row>
    <row r="103" spans="1:2" s="207" customFormat="1" ht="13.5">
      <c r="A103" s="217"/>
      <c r="B103" s="204"/>
    </row>
    <row r="104" spans="1:2" s="207" customFormat="1" ht="13.5">
      <c r="A104" s="217"/>
      <c r="B104" s="204"/>
    </row>
    <row r="105" spans="1:2" s="207" customFormat="1" ht="13.5">
      <c r="A105" s="217"/>
      <c r="B105" s="204"/>
    </row>
    <row r="106" spans="1:2" s="207" customFormat="1" ht="13.5">
      <c r="A106" s="217"/>
      <c r="B106" s="204"/>
    </row>
    <row r="107" spans="1:2" s="207" customFormat="1" ht="13.5">
      <c r="A107" s="217"/>
      <c r="B107" s="204"/>
    </row>
    <row r="108" spans="1:2" s="207" customFormat="1" ht="13.5">
      <c r="A108" s="217"/>
      <c r="B108" s="204"/>
    </row>
    <row r="109" spans="1:2" s="207" customFormat="1" ht="13.5">
      <c r="A109" s="217"/>
      <c r="B109" s="204"/>
    </row>
    <row r="110" spans="1:2" s="207" customFormat="1" ht="13.5">
      <c r="A110" s="217"/>
      <c r="B110" s="204"/>
    </row>
    <row r="111" spans="1:2" s="207" customFormat="1" ht="13.5">
      <c r="A111" s="217"/>
      <c r="B111" s="204"/>
    </row>
    <row r="112" spans="1:2" s="207" customFormat="1" ht="13.5">
      <c r="A112" s="217"/>
      <c r="B112" s="204"/>
    </row>
    <row r="113" spans="1:2" s="207" customFormat="1" ht="13.5">
      <c r="A113" s="217"/>
      <c r="B113" s="204"/>
    </row>
    <row r="114" spans="1:2" s="207" customFormat="1" ht="13.5">
      <c r="A114" s="217"/>
      <c r="B114" s="204"/>
    </row>
    <row r="115" spans="1:2" s="207" customFormat="1" ht="13.5">
      <c r="A115" s="217"/>
      <c r="B115" s="204"/>
    </row>
    <row r="116" spans="1:2" s="207" customFormat="1" ht="13.5">
      <c r="A116" s="217"/>
      <c r="B116" s="204"/>
    </row>
    <row r="117" spans="1:2" s="207" customFormat="1" ht="13.5">
      <c r="A117" s="217"/>
      <c r="B117" s="204"/>
    </row>
    <row r="118" spans="1:2" s="207" customFormat="1" ht="13.5">
      <c r="A118" s="217"/>
      <c r="B118" s="204"/>
    </row>
    <row r="119" spans="1:2" s="207" customFormat="1" ht="13.5">
      <c r="A119" s="217"/>
      <c r="B119" s="204"/>
    </row>
    <row r="120" spans="1:2" s="207" customFormat="1" ht="13.5">
      <c r="A120" s="217"/>
      <c r="B120" s="204"/>
    </row>
    <row r="121" spans="1:2" s="207" customFormat="1" ht="13.5">
      <c r="A121" s="217"/>
      <c r="B121" s="204"/>
    </row>
    <row r="122" spans="1:2" s="207" customFormat="1" ht="13.5">
      <c r="A122" s="217"/>
      <c r="B122" s="204"/>
    </row>
    <row r="123" spans="1:2" s="207" customFormat="1" ht="13.5">
      <c r="A123" s="217"/>
      <c r="B123" s="204"/>
    </row>
    <row r="124" spans="1:2" s="207" customFormat="1" ht="13.5">
      <c r="A124" s="217"/>
      <c r="B124" s="204"/>
    </row>
    <row r="125" spans="1:2" s="207" customFormat="1" ht="13.5">
      <c r="A125" s="217"/>
      <c r="B125" s="204"/>
    </row>
    <row r="126" spans="1:2" s="207" customFormat="1" ht="13.5">
      <c r="A126" s="217"/>
      <c r="B126" s="204"/>
    </row>
    <row r="127" spans="1:2" s="207" customFormat="1" ht="13.5">
      <c r="A127" s="217"/>
      <c r="B127" s="204"/>
    </row>
    <row r="128" spans="1:2" s="207" customFormat="1" ht="13.5">
      <c r="A128" s="217"/>
      <c r="B128" s="204"/>
    </row>
    <row r="129" spans="1:2" s="207" customFormat="1" ht="13.5">
      <c r="A129" s="217"/>
      <c r="B129" s="204"/>
    </row>
    <row r="130" spans="1:2" s="207" customFormat="1" ht="13.5">
      <c r="A130" s="217"/>
      <c r="B130" s="204"/>
    </row>
    <row r="131" spans="1:2" s="207" customFormat="1" ht="13.5">
      <c r="A131" s="217"/>
      <c r="B131" s="204"/>
    </row>
    <row r="132" spans="1:2" s="207" customFormat="1" ht="13.5">
      <c r="A132" s="217"/>
      <c r="B132" s="204"/>
    </row>
    <row r="133" spans="1:2" s="207" customFormat="1" ht="13.5">
      <c r="A133" s="217"/>
      <c r="B133" s="204"/>
    </row>
    <row r="134" spans="1:2" s="207" customFormat="1" ht="13.5">
      <c r="A134" s="217"/>
      <c r="B134" s="204"/>
    </row>
    <row r="135" spans="1:2" s="207" customFormat="1" ht="13.5">
      <c r="A135" s="217"/>
      <c r="B135" s="204"/>
    </row>
    <row r="136" spans="1:2" s="207" customFormat="1" ht="13.5">
      <c r="A136" s="217"/>
      <c r="B136" s="204"/>
    </row>
    <row r="137" spans="1:2" s="207" customFormat="1" ht="13.5">
      <c r="A137" s="217"/>
      <c r="B137" s="204"/>
    </row>
    <row r="138" spans="1:2" s="207" customFormat="1" ht="13.5">
      <c r="A138" s="217"/>
      <c r="B138" s="204"/>
    </row>
    <row r="139" spans="1:2" s="207" customFormat="1" ht="13.5">
      <c r="A139" s="217"/>
      <c r="B139" s="204"/>
    </row>
    <row r="140" spans="1:2" s="207" customFormat="1" ht="13.5">
      <c r="A140" s="217"/>
      <c r="B140" s="204"/>
    </row>
    <row r="141" spans="1:2" s="207" customFormat="1" ht="13.5">
      <c r="A141" s="217"/>
      <c r="B141" s="204"/>
    </row>
    <row r="142" spans="1:2" s="207" customFormat="1" ht="13.5">
      <c r="A142" s="217"/>
      <c r="B142" s="204"/>
    </row>
    <row r="143" spans="1:2" s="207" customFormat="1" ht="13.5">
      <c r="A143" s="217"/>
      <c r="B143" s="204"/>
    </row>
    <row r="144" spans="1:2" s="207" customFormat="1" ht="13.5">
      <c r="A144" s="217"/>
      <c r="B144" s="204"/>
    </row>
    <row r="145" spans="1:2" s="207" customFormat="1" ht="13.5">
      <c r="A145" s="217"/>
      <c r="B145" s="204"/>
    </row>
    <row r="146" spans="1:2" s="207" customFormat="1" ht="13.5">
      <c r="A146" s="217"/>
      <c r="B146" s="204"/>
    </row>
    <row r="147" spans="1:2" s="207" customFormat="1" ht="13.5">
      <c r="A147" s="217"/>
      <c r="B147" s="204"/>
    </row>
    <row r="148" spans="1:2" s="207" customFormat="1" ht="13.5">
      <c r="A148" s="217"/>
      <c r="B148" s="204"/>
    </row>
    <row r="149" spans="1:2" s="207" customFormat="1" ht="13.5">
      <c r="A149" s="217"/>
      <c r="B149" s="204"/>
    </row>
    <row r="150" spans="1:2" s="207" customFormat="1" ht="13.5">
      <c r="A150" s="217"/>
      <c r="B150" s="204"/>
    </row>
    <row r="151" spans="1:10" s="207" customFormat="1" ht="13.5">
      <c r="A151" s="217"/>
      <c r="B151" s="204"/>
      <c r="G151" s="195"/>
      <c r="H151" s="195"/>
      <c r="I151" s="195"/>
      <c r="J151" s="195"/>
    </row>
    <row r="152" spans="1:10" s="207" customFormat="1" ht="13.5">
      <c r="A152" s="217"/>
      <c r="B152" s="204"/>
      <c r="G152" s="195"/>
      <c r="H152" s="195"/>
      <c r="I152" s="195"/>
      <c r="J152" s="195"/>
    </row>
    <row r="153" spans="1:10" s="207" customFormat="1" ht="13.5">
      <c r="A153" s="217"/>
      <c r="B153" s="204"/>
      <c r="G153" s="195"/>
      <c r="H153" s="195"/>
      <c r="I153" s="195"/>
      <c r="J153" s="195"/>
    </row>
    <row r="154" spans="1:10" s="207" customFormat="1" ht="13.5">
      <c r="A154" s="217"/>
      <c r="B154" s="204"/>
      <c r="G154" s="195"/>
      <c r="H154" s="195"/>
      <c r="I154" s="195"/>
      <c r="J154" s="195"/>
    </row>
  </sheetData>
  <sheetProtection/>
  <mergeCells count="7">
    <mergeCell ref="A51:B51"/>
    <mergeCell ref="H49:J50"/>
    <mergeCell ref="C3:D3"/>
    <mergeCell ref="A4:B4"/>
    <mergeCell ref="I40:J40"/>
    <mergeCell ref="G4:H4"/>
    <mergeCell ref="G34:H34"/>
  </mergeCells>
  <printOptions/>
  <pageMargins left="0.92" right="0.5118110236220472" top="0.8661417322834646" bottom="0.5511811023622047" header="0.5118110236220472" footer="0.5118110236220472"/>
  <pageSetup horizontalDpi="600" verticalDpi="600" orientation="portrait" paperSize="9" r:id="rId1"/>
  <colBreaks count="1" manualBreakCount="1">
    <brk id="1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2015-08-20T06:05:31Z</cp:lastPrinted>
  <dcterms:created xsi:type="dcterms:W3CDTF">2012-07-11T12:55:59Z</dcterms:created>
  <dcterms:modified xsi:type="dcterms:W3CDTF">2015-08-20T06:06:43Z</dcterms:modified>
  <cp:category/>
  <cp:version/>
  <cp:contentType/>
  <cp:contentStatus/>
</cp:coreProperties>
</file>