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520" windowHeight="40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'総括表'!$A$1:$K$22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<sst xmlns="http://schemas.openxmlformats.org/spreadsheetml/2006/main" count="202" uniqueCount="121">
  <si>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</si>
  <si>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</si>
  <si>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</si>
  <si>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</si>
  <si>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</si>
  <si>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</si>
  <si>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</si>
  <si>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</si>
  <si>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</si>
  <si>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</si>
  <si>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</si>
  <si>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</si>
  <si>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</si>
  <si>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</si>
  <si>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</si>
  <si>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</si>
  <si>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</si>
  <si>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</si>
  <si>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</si>
  <si>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</si>
  <si>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</si>
  <si>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</si>
  <si>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</si>
  <si>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</si>
  <si>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</si>
  <si>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</si>
  <si>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</si>
  <si>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</si>
  <si>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</si>
  <si>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</si>
  <si>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</si>
  <si>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</si>
  <si>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</si>
  <si>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</si>
  <si>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</si>
  <si>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</si>
  <si>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</si>
  <si>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</si>
  <si>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</si>
  <si>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</si>
  <si>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</si>
  <si>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</si>
  <si>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</si>
  <si>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</si>
  <si>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</si>
  <si>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</si>
  <si>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</si>
  <si>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</si>
  <si>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</si>
  <si>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</si>
  <si>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</si>
  <si>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</si>
  <si>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</si>
  <si>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</si>
  <si>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</si>
  <si>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</si>
  <si>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</si>
  <si>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</si>
  <si>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</si>
  <si>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</si>
  <si>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</si>
  <si>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</si>
  <si>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</si>
  <si>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</si>
  <si>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</si>
  <si>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</si>
  <si>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</si>
  <si>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</si>
  <si>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</si>
  <si>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</si>
  <si>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</si>
  <si>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</si>
  <si>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</si>
  <si>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</si>
  <si>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</si>
  <si>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</si>
  <si>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</si>
  <si>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</si>
  <si>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</si>
  <si>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</si>
  <si>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</si>
  <si>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</si>
  <si>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</si>
  <si>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</si>
  <si>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</si>
  <si>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</si>
  <si>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</si>
  <si>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</si>
  <si>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</si>
  <si>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</si>
  <si>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</si>
  <si>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</si>
  <si>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</si>
  <si>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</si>
  <si>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</si>
  <si>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</si>
  <si>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</si>
  <si>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</si>
  <si>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</si>
  <si>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</si>
  <si>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</si>
  <si>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</si>
  <si>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</si>
  <si>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</si>
  <si>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</si>
  <si>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</si>
  <si>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</si>
  <si>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</si>
  <si>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</si>
  <si>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</si>
  <si>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</si>
  <si>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</si>
  <si>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</si>
  <si>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</si>
  <si>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</si>
  <si>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H27
課税標準額</t>
  </si>
  <si>
    <t>平成28年度償却資産に関する概要調書報告書</t>
  </si>
  <si>
    <t>H28総数
（イ）（人）</t>
  </si>
  <si>
    <t>H27総数
（ニ）（人）</t>
  </si>
  <si>
    <t>H28
決定価格</t>
  </si>
  <si>
    <t>H28
課税標準額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</si>
</sst>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38" fontId="8" fillId="0" borderId="20" xfId="48" applyFont="1" applyBorder="1" applyAlignment="1">
      <alignment horizontal="right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38" fontId="10" fillId="33" borderId="25" xfId="48" applyFont="1" applyFill="1" applyBorder="1" applyAlignment="1">
      <alignment horizontal="center" vertical="center"/>
    </xf>
    <xf numFmtId="38" fontId="10" fillId="33" borderId="26" xfId="48" applyFont="1" applyFill="1" applyBorder="1" applyAlignment="1">
      <alignment horizontal="center" vertical="center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38" fontId="8" fillId="33" borderId="29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5" fillId="0" borderId="0" xfId="48" applyFont="1" applyAlignment="1" quotePrefix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10</xdr:col>
      <xdr:colOff>619125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658600" y="447675"/>
          <a:ext cx="1047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4"/>
  <sheetViews>
    <sheetView tabSelected="1" view="pageBreakPreview" zoomScale="75" zoomScaleNormal="75" zoomScaleSheetLayoutView="75" workbookViewId="0" topLeftCell="A1">
      <selection activeCell="A1" sqref="A1:I1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2" t="s">
        <v>116</v>
      </c>
      <c r="B1" s="113"/>
      <c r="C1" s="113"/>
      <c r="D1" s="113"/>
      <c r="E1" s="113"/>
      <c r="F1" s="113"/>
      <c r="G1" s="113"/>
      <c r="H1" s="113"/>
      <c r="I1" s="113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7" customHeight="1" hidden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2"/>
      <c r="B5" s="103"/>
      <c r="C5" s="106" t="s">
        <v>117</v>
      </c>
      <c r="D5" s="89"/>
      <c r="E5" s="90"/>
      <c r="F5" s="98" t="s">
        <v>118</v>
      </c>
      <c r="G5" s="98" t="s">
        <v>110</v>
      </c>
    </row>
    <row r="6" spans="1:8" s="5" customFormat="1" ht="41.25" customHeight="1">
      <c r="A6" s="104"/>
      <c r="B6" s="105"/>
      <c r="C6" s="107"/>
      <c r="D6" s="9" t="s">
        <v>16</v>
      </c>
      <c r="E6" s="9" t="s">
        <v>17</v>
      </c>
      <c r="F6" s="99"/>
      <c r="G6" s="99"/>
      <c r="H6" s="12"/>
    </row>
    <row r="7" spans="1:8" s="5" customFormat="1" ht="30" customHeight="1">
      <c r="A7" s="114" t="s">
        <v>18</v>
      </c>
      <c r="B7" s="115"/>
      <c r="C7" s="10">
        <f>'内訳（納税義務者）'!C48</f>
        <v>28690</v>
      </c>
      <c r="D7" s="10">
        <f>'内訳（納税義務者）'!D48</f>
        <v>15585</v>
      </c>
      <c r="E7" s="10">
        <f>'内訳（納税義務者）'!E48</f>
        <v>13105</v>
      </c>
      <c r="F7" s="91">
        <v>27566</v>
      </c>
      <c r="G7" s="93">
        <f>(C7-F7)/F7</f>
        <v>0.04077486759051005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1" t="s">
        <v>0</v>
      </c>
      <c r="B9" s="121"/>
      <c r="C9" s="100" t="s">
        <v>119</v>
      </c>
      <c r="D9" s="100" t="s">
        <v>120</v>
      </c>
      <c r="E9" s="100" t="s">
        <v>115</v>
      </c>
      <c r="F9" s="100" t="s">
        <v>111</v>
      </c>
      <c r="G9" s="118" t="s">
        <v>7</v>
      </c>
      <c r="H9" s="119"/>
      <c r="I9" s="119"/>
      <c r="J9" s="120"/>
    </row>
    <row r="10" spans="1:10" ht="33.75" customHeight="1">
      <c r="A10" s="101"/>
      <c r="B10" s="101"/>
      <c r="C10" s="101"/>
      <c r="D10" s="101"/>
      <c r="E10" s="101"/>
      <c r="F10" s="101"/>
      <c r="G10" s="116" t="s">
        <v>19</v>
      </c>
      <c r="H10" s="117"/>
      <c r="I10" s="125" t="s">
        <v>23</v>
      </c>
      <c r="J10" s="126"/>
    </row>
    <row r="11" spans="1:10" ht="22.5" customHeight="1">
      <c r="A11" s="122"/>
      <c r="B11" s="122"/>
      <c r="C11" s="94" t="s">
        <v>20</v>
      </c>
      <c r="D11" s="94" t="s">
        <v>21</v>
      </c>
      <c r="E11" s="94" t="s">
        <v>22</v>
      </c>
      <c r="F11" s="95" t="s">
        <v>113</v>
      </c>
      <c r="G11" s="123" t="s">
        <v>24</v>
      </c>
      <c r="H11" s="124"/>
      <c r="I11" s="123" t="s">
        <v>114</v>
      </c>
      <c r="J11" s="124"/>
    </row>
    <row r="12" spans="1:10" ht="30.75" customHeight="1">
      <c r="A12" s="109" t="s">
        <v>28</v>
      </c>
      <c r="B12" s="14" t="s">
        <v>3</v>
      </c>
      <c r="C12" s="79">
        <f>'内訳表'!C51</f>
        <v>167149838</v>
      </c>
      <c r="D12" s="79">
        <f>'内訳表'!D51</f>
        <v>165651996</v>
      </c>
      <c r="E12" s="86">
        <v>147011920</v>
      </c>
      <c r="F12" s="92">
        <f>(D12-E12)/E12</f>
        <v>0.12679295665276666</v>
      </c>
      <c r="G12" s="129">
        <f>'内訳表'!E51</f>
        <v>1499172</v>
      </c>
      <c r="H12" s="130"/>
      <c r="I12" s="131">
        <f aca="true" t="shared" si="0" ref="I12:I17">D12-G12</f>
        <v>164152824</v>
      </c>
      <c r="J12" s="132"/>
    </row>
    <row r="13" spans="1:10" ht="30.75" customHeight="1">
      <c r="A13" s="110"/>
      <c r="B13" s="14" t="s">
        <v>1</v>
      </c>
      <c r="C13" s="79">
        <f>'内訳表'!F51</f>
        <v>154470995</v>
      </c>
      <c r="D13" s="79">
        <f>'内訳表'!G51</f>
        <v>147964398</v>
      </c>
      <c r="E13" s="86">
        <v>125742594</v>
      </c>
      <c r="F13" s="92">
        <f aca="true" t="shared" si="1" ref="F13:F24">(D13-E13)/E13</f>
        <v>0.1767245552449793</v>
      </c>
      <c r="G13" s="129">
        <f>'内訳表'!H51</f>
        <v>12044111</v>
      </c>
      <c r="H13" s="130">
        <f>'内訳表'!I51</f>
        <v>5357536</v>
      </c>
      <c r="I13" s="131">
        <f t="shared" si="0"/>
        <v>135920287</v>
      </c>
      <c r="J13" s="132"/>
    </row>
    <row r="14" spans="1:14" ht="30.75" customHeight="1">
      <c r="A14" s="110"/>
      <c r="B14" s="14" t="s">
        <v>4</v>
      </c>
      <c r="C14" s="79">
        <f>'内訳表'!I51</f>
        <v>5357536</v>
      </c>
      <c r="D14" s="79">
        <f>'内訳表'!J51</f>
        <v>3664176</v>
      </c>
      <c r="E14" s="86">
        <v>2656993</v>
      </c>
      <c r="F14" s="92">
        <f t="shared" si="1"/>
        <v>0.3790687442533721</v>
      </c>
      <c r="G14" s="129">
        <f>'内訳表'!K51</f>
        <v>1608256</v>
      </c>
      <c r="H14" s="130">
        <f>'内訳表'!L51</f>
        <v>304410</v>
      </c>
      <c r="I14" s="131">
        <f t="shared" si="0"/>
        <v>2055920</v>
      </c>
      <c r="J14" s="132"/>
      <c r="L14" s="2"/>
      <c r="M14" s="2"/>
      <c r="N14" s="2"/>
    </row>
    <row r="15" spans="1:10" ht="30.75" customHeight="1">
      <c r="A15" s="110"/>
      <c r="B15" s="14" t="s">
        <v>5</v>
      </c>
      <c r="C15" s="80">
        <f>'内訳表'!L51</f>
        <v>304410</v>
      </c>
      <c r="D15" s="80">
        <f>'内訳表'!M51</f>
        <v>304410</v>
      </c>
      <c r="E15" s="85">
        <v>166053</v>
      </c>
      <c r="F15" s="92">
        <f t="shared" si="1"/>
        <v>0.8332098787736446</v>
      </c>
      <c r="G15" s="131">
        <f>'内訳表'!N51</f>
        <v>0</v>
      </c>
      <c r="H15" s="132">
        <f>'内訳表'!O51</f>
        <v>6390121</v>
      </c>
      <c r="I15" s="131">
        <f t="shared" si="0"/>
        <v>304410</v>
      </c>
      <c r="J15" s="132"/>
    </row>
    <row r="16" spans="1:10" ht="30.75" customHeight="1">
      <c r="A16" s="110"/>
      <c r="B16" s="14" t="s">
        <v>2</v>
      </c>
      <c r="C16" s="80">
        <f>'内訳表'!O51</f>
        <v>6390121</v>
      </c>
      <c r="D16" s="80">
        <f>'内訳表'!P51</f>
        <v>6390071</v>
      </c>
      <c r="E16" s="85">
        <v>6464301</v>
      </c>
      <c r="F16" s="92">
        <f t="shared" si="1"/>
        <v>-0.011483066769322777</v>
      </c>
      <c r="G16" s="131">
        <f>'内訳表'!Q51</f>
        <v>25</v>
      </c>
      <c r="H16" s="132">
        <f>'内訳表'!R51</f>
        <v>0</v>
      </c>
      <c r="I16" s="131">
        <f t="shared" si="0"/>
        <v>6390046</v>
      </c>
      <c r="J16" s="132"/>
    </row>
    <row r="17" spans="1:10" ht="30.75" customHeight="1">
      <c r="A17" s="110"/>
      <c r="B17" s="15" t="s">
        <v>8</v>
      </c>
      <c r="C17" s="80">
        <f>'内訳表'!T51</f>
        <v>99408496</v>
      </c>
      <c r="D17" s="80">
        <f>'内訳表'!U51</f>
        <v>99296965</v>
      </c>
      <c r="E17" s="85">
        <v>93860365</v>
      </c>
      <c r="F17" s="92">
        <f t="shared" si="1"/>
        <v>0.05792221242693868</v>
      </c>
      <c r="G17" s="131">
        <f>'内訳表'!V51</f>
        <v>98186</v>
      </c>
      <c r="H17" s="132">
        <f>'内訳表'!W51</f>
        <v>433081396</v>
      </c>
      <c r="I17" s="131">
        <f t="shared" si="0"/>
        <v>99198779</v>
      </c>
      <c r="J17" s="132"/>
    </row>
    <row r="18" spans="1:10" ht="30.75" customHeight="1">
      <c r="A18" s="111"/>
      <c r="B18" s="14" t="s">
        <v>25</v>
      </c>
      <c r="C18" s="80">
        <f aca="true" t="shared" si="2" ref="C18:J18">SUM(C12:C17)</f>
        <v>433081396</v>
      </c>
      <c r="D18" s="80">
        <f t="shared" si="2"/>
        <v>423272016</v>
      </c>
      <c r="E18" s="80">
        <v>375902226</v>
      </c>
      <c r="F18" s="92">
        <f t="shared" si="1"/>
        <v>0.12601625296041744</v>
      </c>
      <c r="G18" s="131">
        <f t="shared" si="2"/>
        <v>15249750</v>
      </c>
      <c r="H18" s="132">
        <f t="shared" si="2"/>
        <v>445133463</v>
      </c>
      <c r="I18" s="131">
        <f t="shared" si="2"/>
        <v>408022266</v>
      </c>
      <c r="J18" s="132">
        <f t="shared" si="2"/>
        <v>0</v>
      </c>
    </row>
    <row r="19" spans="1:10" ht="30.75" customHeight="1">
      <c r="A19" s="109" t="s">
        <v>29</v>
      </c>
      <c r="B19" s="13" t="s">
        <v>9</v>
      </c>
      <c r="C19" s="80">
        <f>'内訳表'!Z51</f>
        <v>137985969</v>
      </c>
      <c r="D19" s="80">
        <f>'内訳表'!AA51</f>
        <v>94326773</v>
      </c>
      <c r="E19" s="85">
        <v>94377829</v>
      </c>
      <c r="F19" s="92">
        <f t="shared" si="1"/>
        <v>-0.0005409745121388626</v>
      </c>
      <c r="G19" s="137"/>
      <c r="H19" s="138"/>
      <c r="I19" s="137"/>
      <c r="J19" s="138"/>
    </row>
    <row r="20" spans="1:10" ht="30.75" customHeight="1">
      <c r="A20" s="135"/>
      <c r="B20" s="13" t="s">
        <v>6</v>
      </c>
      <c r="C20" s="80">
        <f>'内訳表'!AB51</f>
        <v>282587378</v>
      </c>
      <c r="D20" s="80">
        <f>'内訳表'!AC51</f>
        <v>178372319</v>
      </c>
      <c r="E20" s="85">
        <v>182303730</v>
      </c>
      <c r="F20" s="92">
        <f t="shared" si="1"/>
        <v>-0.021565170388998623</v>
      </c>
      <c r="G20" s="137"/>
      <c r="H20" s="138"/>
      <c r="I20" s="137"/>
      <c r="J20" s="138"/>
    </row>
    <row r="21" spans="1:10" ht="30.75" customHeight="1">
      <c r="A21" s="136"/>
      <c r="B21" s="14" t="s">
        <v>26</v>
      </c>
      <c r="C21" s="80">
        <f>SUM(C19:C20)</f>
        <v>420573347</v>
      </c>
      <c r="D21" s="80">
        <f>SUM(D19:D20)</f>
        <v>272699092</v>
      </c>
      <c r="E21" s="80">
        <v>276681559</v>
      </c>
      <c r="F21" s="92">
        <f t="shared" si="1"/>
        <v>-0.014393684257070417</v>
      </c>
      <c r="G21" s="137"/>
      <c r="H21" s="138"/>
      <c r="I21" s="137"/>
      <c r="J21" s="138"/>
    </row>
    <row r="22" spans="1:10" ht="33" customHeight="1">
      <c r="A22" s="127" t="s">
        <v>112</v>
      </c>
      <c r="B22" s="128"/>
      <c r="C22" s="96">
        <f>C18+C21</f>
        <v>853654743</v>
      </c>
      <c r="D22" s="96">
        <f>D18+D21</f>
        <v>695971108</v>
      </c>
      <c r="E22" s="96">
        <f>E18+E21</f>
        <v>652583785</v>
      </c>
      <c r="F22" s="97">
        <f t="shared" si="1"/>
        <v>0.06648544447055178</v>
      </c>
      <c r="G22" s="133"/>
      <c r="H22" s="134"/>
      <c r="I22" s="133"/>
      <c r="J22" s="134"/>
    </row>
    <row r="23" spans="1:10" s="77" customFormat="1" ht="30.75" customHeight="1" hidden="1">
      <c r="A23" s="108" t="s">
        <v>108</v>
      </c>
      <c r="B23" s="108"/>
      <c r="C23" s="81">
        <v>682166516</v>
      </c>
      <c r="D23" s="81">
        <v>568185758</v>
      </c>
      <c r="E23" s="87"/>
      <c r="F23" s="92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08" t="s">
        <v>109</v>
      </c>
      <c r="B24" s="108"/>
      <c r="C24" s="84">
        <f>(C22-C23)/C23</f>
        <v>0.25138763480440307</v>
      </c>
      <c r="D24" s="84">
        <f>(D22-D23)/D23</f>
        <v>0.22490065652085564</v>
      </c>
      <c r="E24" s="88"/>
      <c r="F24" s="92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055118110236221" bottom="0.984251968503937" header="0.5118110236220472" footer="0.5118110236220472"/>
  <pageSetup fitToHeight="1" fitToWidth="1" horizontalDpi="600" verticalDpi="600" orientation="landscape" paperSize="9" scale="79" r:id="rId2"/>
  <headerFooter alignWithMargins="0">
    <oddFooter>&amp;R&amp;"ＭＳ Ｐ明朝,標準" H28概要調書（償却資産概況）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showGridLines="0" view="pageBreakPreview" zoomScale="85" zoomScaleNormal="75" zoomScaleSheetLayoutView="85" workbookViewId="0" topLeftCell="A1">
      <selection activeCell="F46" sqref="F46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2" t="s">
        <v>73</v>
      </c>
      <c r="B3" s="140" t="s">
        <v>74</v>
      </c>
      <c r="C3" s="139" t="s">
        <v>75</v>
      </c>
      <c r="D3" s="139"/>
      <c r="E3" s="139"/>
      <c r="F3" s="139" t="s">
        <v>76</v>
      </c>
      <c r="G3" s="139"/>
      <c r="H3" s="139"/>
      <c r="I3" s="139" t="s">
        <v>77</v>
      </c>
      <c r="J3" s="139"/>
      <c r="K3" s="139"/>
    </row>
    <row r="4" spans="1:11" s="19" customFormat="1" ht="54" customHeight="1">
      <c r="A4" s="142"/>
      <c r="B4" s="141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v>8853</v>
      </c>
      <c r="D5" s="23">
        <v>5747</v>
      </c>
      <c r="E5" s="23">
        <v>3106</v>
      </c>
      <c r="F5" s="23">
        <v>2856</v>
      </c>
      <c r="G5" s="23">
        <v>2218</v>
      </c>
      <c r="H5" s="23">
        <v>638</v>
      </c>
      <c r="I5" s="23">
        <v>5997</v>
      </c>
      <c r="J5" s="23">
        <v>3529</v>
      </c>
      <c r="K5" s="23">
        <v>2468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6">
        <v>1460</v>
      </c>
      <c r="D6" s="26">
        <v>804</v>
      </c>
      <c r="E6" s="26">
        <v>656</v>
      </c>
      <c r="F6" s="26">
        <v>155</v>
      </c>
      <c r="G6" s="26">
        <v>90</v>
      </c>
      <c r="H6" s="26">
        <v>65</v>
      </c>
      <c r="I6" s="26">
        <v>1305</v>
      </c>
      <c r="J6" s="26">
        <v>714</v>
      </c>
      <c r="K6" s="26">
        <v>591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6">
        <v>776</v>
      </c>
      <c r="D7" s="26">
        <v>337</v>
      </c>
      <c r="E7" s="26">
        <v>439</v>
      </c>
      <c r="F7" s="26">
        <v>56</v>
      </c>
      <c r="G7" s="26">
        <v>36</v>
      </c>
      <c r="H7" s="26">
        <v>20</v>
      </c>
      <c r="I7" s="26">
        <v>720</v>
      </c>
      <c r="J7" s="26">
        <v>301</v>
      </c>
      <c r="K7" s="26">
        <v>419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6">
        <v>2203</v>
      </c>
      <c r="D8" s="26">
        <v>1140</v>
      </c>
      <c r="E8" s="26">
        <v>1063</v>
      </c>
      <c r="F8" s="26">
        <v>60</v>
      </c>
      <c r="G8" s="26">
        <v>35</v>
      </c>
      <c r="H8" s="26">
        <v>25</v>
      </c>
      <c r="I8" s="26">
        <v>2143</v>
      </c>
      <c r="J8" s="26">
        <v>1105</v>
      </c>
      <c r="K8" s="26">
        <v>1038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6">
        <v>1209</v>
      </c>
      <c r="D9" s="26">
        <v>609</v>
      </c>
      <c r="E9" s="26">
        <v>600</v>
      </c>
      <c r="F9" s="26">
        <v>126</v>
      </c>
      <c r="G9" s="26">
        <v>91</v>
      </c>
      <c r="H9" s="26">
        <v>35</v>
      </c>
      <c r="I9" s="26">
        <v>1083</v>
      </c>
      <c r="J9" s="26">
        <v>518</v>
      </c>
      <c r="K9" s="26">
        <v>565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6">
        <v>903</v>
      </c>
      <c r="D10" s="26">
        <v>378</v>
      </c>
      <c r="E10" s="26">
        <v>525</v>
      </c>
      <c r="F10" s="26">
        <v>67</v>
      </c>
      <c r="G10" s="26">
        <v>32</v>
      </c>
      <c r="H10" s="26">
        <v>35</v>
      </c>
      <c r="I10" s="26">
        <v>836</v>
      </c>
      <c r="J10" s="26">
        <v>346</v>
      </c>
      <c r="K10" s="26">
        <v>490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6">
        <v>1979</v>
      </c>
      <c r="D11" s="26">
        <v>1021</v>
      </c>
      <c r="E11" s="26">
        <v>958</v>
      </c>
      <c r="F11" s="26">
        <v>198</v>
      </c>
      <c r="G11" s="26">
        <v>129</v>
      </c>
      <c r="H11" s="26">
        <v>69</v>
      </c>
      <c r="I11" s="26">
        <v>1781</v>
      </c>
      <c r="J11" s="26">
        <v>892</v>
      </c>
      <c r="K11" s="26">
        <v>889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6">
        <v>1223</v>
      </c>
      <c r="D12" s="26">
        <v>640</v>
      </c>
      <c r="E12" s="26">
        <v>583</v>
      </c>
      <c r="F12" s="26">
        <v>169</v>
      </c>
      <c r="G12" s="26">
        <v>117</v>
      </c>
      <c r="H12" s="26">
        <v>52</v>
      </c>
      <c r="I12" s="26">
        <v>1054</v>
      </c>
      <c r="J12" s="26">
        <v>523</v>
      </c>
      <c r="K12" s="26">
        <v>531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6">
        <v>1542</v>
      </c>
      <c r="D13" s="26">
        <v>685</v>
      </c>
      <c r="E13" s="26">
        <v>857</v>
      </c>
      <c r="F13" s="26">
        <v>93</v>
      </c>
      <c r="G13" s="26">
        <v>53</v>
      </c>
      <c r="H13" s="26">
        <v>40</v>
      </c>
      <c r="I13" s="26">
        <v>1449</v>
      </c>
      <c r="J13" s="26">
        <v>632</v>
      </c>
      <c r="K13" s="26">
        <v>817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6">
        <v>1063</v>
      </c>
      <c r="D14" s="26">
        <v>578</v>
      </c>
      <c r="E14" s="26">
        <v>485</v>
      </c>
      <c r="F14" s="26">
        <v>276</v>
      </c>
      <c r="G14" s="26">
        <v>234</v>
      </c>
      <c r="H14" s="26">
        <v>42</v>
      </c>
      <c r="I14" s="26">
        <v>787</v>
      </c>
      <c r="J14" s="26">
        <v>344</v>
      </c>
      <c r="K14" s="26">
        <v>443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9">
        <v>646</v>
      </c>
      <c r="D15" s="29">
        <v>293</v>
      </c>
      <c r="E15" s="29">
        <v>353</v>
      </c>
      <c r="F15" s="29">
        <v>132</v>
      </c>
      <c r="G15" s="29">
        <v>60</v>
      </c>
      <c r="H15" s="29">
        <v>72</v>
      </c>
      <c r="I15" s="29">
        <v>514</v>
      </c>
      <c r="J15" s="29">
        <v>233</v>
      </c>
      <c r="K15" s="29">
        <v>281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21857</v>
      </c>
      <c r="D16" s="32">
        <f aca="true" t="shared" si="3" ref="D16:K16">SUM(D5:D15)</f>
        <v>12232</v>
      </c>
      <c r="E16" s="32">
        <f t="shared" si="3"/>
        <v>9625</v>
      </c>
      <c r="F16" s="32">
        <f t="shared" si="3"/>
        <v>4188</v>
      </c>
      <c r="G16" s="32">
        <f t="shared" si="3"/>
        <v>3095</v>
      </c>
      <c r="H16" s="32">
        <f t="shared" si="3"/>
        <v>1093</v>
      </c>
      <c r="I16" s="32">
        <f t="shared" si="3"/>
        <v>17669</v>
      </c>
      <c r="J16" s="32">
        <f t="shared" si="3"/>
        <v>9137</v>
      </c>
      <c r="K16" s="32">
        <f t="shared" si="3"/>
        <v>8532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35">
        <v>140</v>
      </c>
      <c r="D17" s="35">
        <v>64</v>
      </c>
      <c r="E17" s="35">
        <v>76</v>
      </c>
      <c r="F17" s="35">
        <v>3</v>
      </c>
      <c r="G17" s="35">
        <v>2</v>
      </c>
      <c r="H17" s="35">
        <v>1</v>
      </c>
      <c r="I17" s="35">
        <v>137</v>
      </c>
      <c r="J17" s="35">
        <v>62</v>
      </c>
      <c r="K17" s="35">
        <v>75</v>
      </c>
      <c r="L17" s="19" t="str">
        <f aca="true" t="shared" si="4" ref="L17:L48">IF(F17+I17=C17,"○","×")</f>
        <v>○</v>
      </c>
      <c r="M17" s="19" t="str">
        <f aca="true" t="shared" si="5" ref="M17:M48">IF(G17+J17=D17,"○","×")</f>
        <v>○</v>
      </c>
      <c r="N17" s="19" t="str">
        <f aca="true" t="shared" si="6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6">
        <v>110</v>
      </c>
      <c r="D18" s="26">
        <v>59</v>
      </c>
      <c r="E18" s="26">
        <v>51</v>
      </c>
      <c r="F18" s="26">
        <v>8</v>
      </c>
      <c r="G18" s="26">
        <v>0</v>
      </c>
      <c r="H18" s="26">
        <v>8</v>
      </c>
      <c r="I18" s="26">
        <v>102</v>
      </c>
      <c r="J18" s="26">
        <v>59</v>
      </c>
      <c r="K18" s="26">
        <v>43</v>
      </c>
      <c r="L18" s="19" t="str">
        <f t="shared" si="4"/>
        <v>○</v>
      </c>
      <c r="M18" s="19" t="str">
        <f t="shared" si="5"/>
        <v>○</v>
      </c>
      <c r="N18" s="19" t="str">
        <f t="shared" si="6"/>
        <v>○</v>
      </c>
    </row>
    <row r="19" spans="1:14" s="19" customFormat="1" ht="15" customHeight="1">
      <c r="A19" s="24">
        <v>14</v>
      </c>
      <c r="B19" s="25" t="s">
        <v>44</v>
      </c>
      <c r="C19" s="26">
        <v>69</v>
      </c>
      <c r="D19" s="26">
        <v>33</v>
      </c>
      <c r="E19" s="26">
        <v>36</v>
      </c>
      <c r="F19" s="26">
        <v>2</v>
      </c>
      <c r="G19" s="26">
        <v>0</v>
      </c>
      <c r="H19" s="26">
        <v>2</v>
      </c>
      <c r="I19" s="26">
        <v>67</v>
      </c>
      <c r="J19" s="26">
        <v>33</v>
      </c>
      <c r="K19" s="26">
        <v>34</v>
      </c>
      <c r="L19" s="19" t="str">
        <f t="shared" si="4"/>
        <v>○</v>
      </c>
      <c r="M19" s="19" t="str">
        <f t="shared" si="5"/>
        <v>○</v>
      </c>
      <c r="N19" s="19" t="str">
        <f t="shared" si="6"/>
        <v>○</v>
      </c>
    </row>
    <row r="20" spans="1:14" s="19" customFormat="1" ht="15" customHeight="1">
      <c r="A20" s="24">
        <v>15</v>
      </c>
      <c r="B20" s="25" t="s">
        <v>45</v>
      </c>
      <c r="C20" s="26">
        <v>203</v>
      </c>
      <c r="D20" s="26">
        <v>78</v>
      </c>
      <c r="E20" s="26">
        <v>125</v>
      </c>
      <c r="F20" s="26">
        <v>34</v>
      </c>
      <c r="G20" s="26">
        <v>3</v>
      </c>
      <c r="H20" s="26">
        <v>31</v>
      </c>
      <c r="I20" s="26">
        <v>169</v>
      </c>
      <c r="J20" s="26">
        <v>75</v>
      </c>
      <c r="K20" s="26">
        <v>94</v>
      </c>
      <c r="L20" s="19" t="str">
        <f t="shared" si="4"/>
        <v>○</v>
      </c>
      <c r="M20" s="19" t="str">
        <f t="shared" si="5"/>
        <v>○</v>
      </c>
      <c r="N20" s="19" t="str">
        <f t="shared" si="6"/>
        <v>○</v>
      </c>
    </row>
    <row r="21" spans="1:14" s="19" customFormat="1" ht="15" customHeight="1">
      <c r="A21" s="24">
        <v>16</v>
      </c>
      <c r="B21" s="25" t="s">
        <v>46</v>
      </c>
      <c r="C21" s="26">
        <v>198</v>
      </c>
      <c r="D21" s="26">
        <v>71</v>
      </c>
      <c r="E21" s="26">
        <v>127</v>
      </c>
      <c r="F21" s="26">
        <v>11</v>
      </c>
      <c r="G21" s="26">
        <v>4</v>
      </c>
      <c r="H21" s="26">
        <v>7</v>
      </c>
      <c r="I21" s="26">
        <v>187</v>
      </c>
      <c r="J21" s="26">
        <v>67</v>
      </c>
      <c r="K21" s="26">
        <v>120</v>
      </c>
      <c r="L21" s="19" t="str">
        <f t="shared" si="4"/>
        <v>○</v>
      </c>
      <c r="M21" s="19" t="str">
        <f t="shared" si="5"/>
        <v>○</v>
      </c>
      <c r="N21" s="19" t="str">
        <f t="shared" si="6"/>
        <v>○</v>
      </c>
    </row>
    <row r="22" spans="1:14" s="19" customFormat="1" ht="15" customHeight="1">
      <c r="A22" s="24">
        <v>17</v>
      </c>
      <c r="B22" s="25" t="s">
        <v>47</v>
      </c>
      <c r="C22" s="26">
        <v>278</v>
      </c>
      <c r="D22" s="26">
        <v>123</v>
      </c>
      <c r="E22" s="26">
        <v>155</v>
      </c>
      <c r="F22" s="26">
        <v>15</v>
      </c>
      <c r="G22" s="26">
        <v>12</v>
      </c>
      <c r="H22" s="26">
        <v>3</v>
      </c>
      <c r="I22" s="26">
        <v>263</v>
      </c>
      <c r="J22" s="26">
        <v>111</v>
      </c>
      <c r="K22" s="26">
        <v>152</v>
      </c>
      <c r="L22" s="19" t="str">
        <f t="shared" si="4"/>
        <v>○</v>
      </c>
      <c r="M22" s="19" t="str">
        <f t="shared" si="5"/>
        <v>○</v>
      </c>
      <c r="N22" s="19" t="str">
        <f t="shared" si="6"/>
        <v>○</v>
      </c>
    </row>
    <row r="23" spans="1:14" s="19" customFormat="1" ht="15" customHeight="1">
      <c r="A23" s="24">
        <v>18</v>
      </c>
      <c r="B23" s="25" t="s">
        <v>48</v>
      </c>
      <c r="C23" s="26">
        <v>153</v>
      </c>
      <c r="D23" s="26">
        <v>82</v>
      </c>
      <c r="E23" s="26">
        <v>71</v>
      </c>
      <c r="F23" s="26">
        <v>3</v>
      </c>
      <c r="G23" s="26">
        <v>1</v>
      </c>
      <c r="H23" s="26">
        <v>2</v>
      </c>
      <c r="I23" s="26">
        <v>150</v>
      </c>
      <c r="J23" s="26">
        <v>81</v>
      </c>
      <c r="K23" s="26">
        <v>69</v>
      </c>
      <c r="L23" s="19" t="str">
        <f t="shared" si="4"/>
        <v>○</v>
      </c>
      <c r="M23" s="19" t="str">
        <f t="shared" si="5"/>
        <v>○</v>
      </c>
      <c r="N23" s="19" t="str">
        <f t="shared" si="6"/>
        <v>○</v>
      </c>
    </row>
    <row r="24" spans="1:14" s="19" customFormat="1" ht="15" customHeight="1">
      <c r="A24" s="24">
        <v>19</v>
      </c>
      <c r="B24" s="25" t="s">
        <v>49</v>
      </c>
      <c r="C24" s="26">
        <v>169</v>
      </c>
      <c r="D24" s="26">
        <v>62</v>
      </c>
      <c r="E24" s="26">
        <v>107</v>
      </c>
      <c r="F24" s="26">
        <v>22</v>
      </c>
      <c r="G24" s="26">
        <v>1</v>
      </c>
      <c r="H24" s="26">
        <v>21</v>
      </c>
      <c r="I24" s="26">
        <v>147</v>
      </c>
      <c r="J24" s="26">
        <v>61</v>
      </c>
      <c r="K24" s="26">
        <v>86</v>
      </c>
      <c r="L24" s="19" t="str">
        <f t="shared" si="4"/>
        <v>○</v>
      </c>
      <c r="M24" s="19" t="str">
        <f t="shared" si="5"/>
        <v>○</v>
      </c>
      <c r="N24" s="19" t="str">
        <f t="shared" si="6"/>
        <v>○</v>
      </c>
    </row>
    <row r="25" spans="1:14" s="19" customFormat="1" ht="15" customHeight="1">
      <c r="A25" s="24">
        <v>20</v>
      </c>
      <c r="B25" s="25" t="s">
        <v>50</v>
      </c>
      <c r="C25" s="26">
        <v>107</v>
      </c>
      <c r="D25" s="26">
        <v>46</v>
      </c>
      <c r="E25" s="26">
        <v>61</v>
      </c>
      <c r="F25" s="26">
        <v>7</v>
      </c>
      <c r="G25" s="26">
        <v>3</v>
      </c>
      <c r="H25" s="26">
        <v>4</v>
      </c>
      <c r="I25" s="26">
        <v>100</v>
      </c>
      <c r="J25" s="26">
        <v>43</v>
      </c>
      <c r="K25" s="26">
        <v>57</v>
      </c>
      <c r="L25" s="19" t="str">
        <f t="shared" si="4"/>
        <v>○</v>
      </c>
      <c r="M25" s="19" t="str">
        <f t="shared" si="5"/>
        <v>○</v>
      </c>
      <c r="N25" s="19" t="str">
        <f t="shared" si="6"/>
        <v>○</v>
      </c>
    </row>
    <row r="26" spans="1:14" s="19" customFormat="1" ht="15" customHeight="1">
      <c r="A26" s="24">
        <v>21</v>
      </c>
      <c r="B26" s="25" t="s">
        <v>51</v>
      </c>
      <c r="C26" s="26">
        <v>323</v>
      </c>
      <c r="D26" s="26">
        <v>138</v>
      </c>
      <c r="E26" s="26">
        <v>185</v>
      </c>
      <c r="F26" s="26">
        <v>15</v>
      </c>
      <c r="G26" s="26">
        <v>9</v>
      </c>
      <c r="H26" s="26">
        <v>6</v>
      </c>
      <c r="I26" s="26">
        <v>308</v>
      </c>
      <c r="J26" s="26">
        <v>129</v>
      </c>
      <c r="K26" s="26">
        <v>179</v>
      </c>
      <c r="L26" s="19" t="str">
        <f t="shared" si="4"/>
        <v>○</v>
      </c>
      <c r="M26" s="19" t="str">
        <f t="shared" si="5"/>
        <v>○</v>
      </c>
      <c r="N26" s="19" t="str">
        <f t="shared" si="6"/>
        <v>○</v>
      </c>
    </row>
    <row r="27" spans="1:14" s="19" customFormat="1" ht="15" customHeight="1">
      <c r="A27" s="24">
        <v>22</v>
      </c>
      <c r="B27" s="25" t="s">
        <v>52</v>
      </c>
      <c r="C27" s="26">
        <v>220</v>
      </c>
      <c r="D27" s="26">
        <v>111</v>
      </c>
      <c r="E27" s="26">
        <v>109</v>
      </c>
      <c r="F27" s="26">
        <v>10</v>
      </c>
      <c r="G27" s="26">
        <v>8</v>
      </c>
      <c r="H27" s="26">
        <v>2</v>
      </c>
      <c r="I27" s="26">
        <v>210</v>
      </c>
      <c r="J27" s="26">
        <v>103</v>
      </c>
      <c r="K27" s="26">
        <v>107</v>
      </c>
      <c r="L27" s="19" t="str">
        <f t="shared" si="4"/>
        <v>○</v>
      </c>
      <c r="M27" s="19" t="str">
        <f t="shared" si="5"/>
        <v>○</v>
      </c>
      <c r="N27" s="19" t="str">
        <f t="shared" si="6"/>
        <v>○</v>
      </c>
    </row>
    <row r="28" spans="1:14" s="19" customFormat="1" ht="15" customHeight="1">
      <c r="A28" s="36">
        <v>23</v>
      </c>
      <c r="B28" s="25" t="s">
        <v>53</v>
      </c>
      <c r="C28" s="26">
        <v>804</v>
      </c>
      <c r="D28" s="26">
        <v>383</v>
      </c>
      <c r="E28" s="26">
        <v>421</v>
      </c>
      <c r="F28" s="26">
        <v>74</v>
      </c>
      <c r="G28" s="26">
        <v>46</v>
      </c>
      <c r="H28" s="26">
        <v>28</v>
      </c>
      <c r="I28" s="26">
        <v>730</v>
      </c>
      <c r="J28" s="26">
        <v>337</v>
      </c>
      <c r="K28" s="26">
        <v>393</v>
      </c>
      <c r="L28" s="19" t="str">
        <f t="shared" si="4"/>
        <v>○</v>
      </c>
      <c r="M28" s="19" t="str">
        <f t="shared" si="5"/>
        <v>○</v>
      </c>
      <c r="N28" s="19" t="str">
        <f t="shared" si="6"/>
        <v>○</v>
      </c>
    </row>
    <row r="29" spans="1:14" s="19" customFormat="1" ht="15" customHeight="1">
      <c r="A29" s="24">
        <v>24</v>
      </c>
      <c r="B29" s="25" t="s">
        <v>54</v>
      </c>
      <c r="C29" s="26">
        <v>444</v>
      </c>
      <c r="D29" s="26">
        <v>161</v>
      </c>
      <c r="E29" s="26">
        <v>283</v>
      </c>
      <c r="F29" s="26">
        <v>54</v>
      </c>
      <c r="G29" s="26">
        <v>45</v>
      </c>
      <c r="H29" s="26">
        <v>9</v>
      </c>
      <c r="I29" s="26">
        <v>390</v>
      </c>
      <c r="J29" s="26">
        <v>116</v>
      </c>
      <c r="K29" s="26">
        <v>274</v>
      </c>
      <c r="L29" s="19" t="str">
        <f t="shared" si="4"/>
        <v>○</v>
      </c>
      <c r="M29" s="19" t="str">
        <f t="shared" si="5"/>
        <v>○</v>
      </c>
      <c r="N29" s="19" t="str">
        <f t="shared" si="6"/>
        <v>○</v>
      </c>
    </row>
    <row r="30" spans="1:14" s="19" customFormat="1" ht="15" customHeight="1">
      <c r="A30" s="24">
        <v>25</v>
      </c>
      <c r="B30" s="25" t="s">
        <v>55</v>
      </c>
      <c r="C30" s="26">
        <v>400</v>
      </c>
      <c r="D30" s="26">
        <v>177</v>
      </c>
      <c r="E30" s="26">
        <v>223</v>
      </c>
      <c r="F30" s="26">
        <v>54</v>
      </c>
      <c r="G30" s="26">
        <v>13</v>
      </c>
      <c r="H30" s="26">
        <v>41</v>
      </c>
      <c r="I30" s="26">
        <v>346</v>
      </c>
      <c r="J30" s="26">
        <v>164</v>
      </c>
      <c r="K30" s="26">
        <v>182</v>
      </c>
      <c r="L30" s="19" t="str">
        <f t="shared" si="4"/>
        <v>○</v>
      </c>
      <c r="M30" s="19" t="str">
        <f t="shared" si="5"/>
        <v>○</v>
      </c>
      <c r="N30" s="19" t="str">
        <f t="shared" si="6"/>
        <v>○</v>
      </c>
    </row>
    <row r="31" spans="1:14" s="19" customFormat="1" ht="15" customHeight="1">
      <c r="A31" s="24">
        <v>26</v>
      </c>
      <c r="B31" s="25" t="s">
        <v>56</v>
      </c>
      <c r="C31" s="26">
        <v>761</v>
      </c>
      <c r="D31" s="26">
        <v>378</v>
      </c>
      <c r="E31" s="26">
        <v>383</v>
      </c>
      <c r="F31" s="26">
        <v>37</v>
      </c>
      <c r="G31" s="26">
        <v>25</v>
      </c>
      <c r="H31" s="26">
        <v>12</v>
      </c>
      <c r="I31" s="26">
        <v>724</v>
      </c>
      <c r="J31" s="26">
        <v>353</v>
      </c>
      <c r="K31" s="26">
        <v>371</v>
      </c>
      <c r="L31" s="19" t="str">
        <f t="shared" si="4"/>
        <v>○</v>
      </c>
      <c r="M31" s="19" t="str">
        <f t="shared" si="5"/>
        <v>○</v>
      </c>
      <c r="N31" s="19" t="str">
        <f t="shared" si="6"/>
        <v>○</v>
      </c>
    </row>
    <row r="32" spans="1:14" s="19" customFormat="1" ht="15" customHeight="1">
      <c r="A32" s="24">
        <v>27</v>
      </c>
      <c r="B32" s="25" t="s">
        <v>57</v>
      </c>
      <c r="C32" s="26">
        <v>311</v>
      </c>
      <c r="D32" s="26">
        <v>144</v>
      </c>
      <c r="E32" s="26">
        <v>167</v>
      </c>
      <c r="F32" s="26">
        <v>8</v>
      </c>
      <c r="G32" s="26">
        <v>3</v>
      </c>
      <c r="H32" s="26">
        <v>5</v>
      </c>
      <c r="I32" s="26">
        <v>303</v>
      </c>
      <c r="J32" s="26">
        <v>141</v>
      </c>
      <c r="K32" s="26">
        <v>162</v>
      </c>
      <c r="L32" s="19" t="str">
        <f t="shared" si="4"/>
        <v>○</v>
      </c>
      <c r="M32" s="19" t="str">
        <f t="shared" si="5"/>
        <v>○</v>
      </c>
      <c r="N32" s="19" t="str">
        <f t="shared" si="6"/>
        <v>○</v>
      </c>
    </row>
    <row r="33" spans="1:14" s="19" customFormat="1" ht="15" customHeight="1">
      <c r="A33" s="24">
        <v>28</v>
      </c>
      <c r="B33" s="25" t="s">
        <v>58</v>
      </c>
      <c r="C33" s="26">
        <v>736</v>
      </c>
      <c r="D33" s="26">
        <v>381</v>
      </c>
      <c r="E33" s="26">
        <v>355</v>
      </c>
      <c r="F33" s="26">
        <v>38</v>
      </c>
      <c r="G33" s="26">
        <v>22</v>
      </c>
      <c r="H33" s="26">
        <v>16</v>
      </c>
      <c r="I33" s="26">
        <v>698</v>
      </c>
      <c r="J33" s="26">
        <v>359</v>
      </c>
      <c r="K33" s="26">
        <v>339</v>
      </c>
      <c r="L33" s="19" t="str">
        <f t="shared" si="4"/>
        <v>○</v>
      </c>
      <c r="M33" s="19" t="str">
        <f t="shared" si="5"/>
        <v>○</v>
      </c>
      <c r="N33" s="19" t="str">
        <f t="shared" si="6"/>
        <v>○</v>
      </c>
    </row>
    <row r="34" spans="1:14" s="19" customFormat="1" ht="15" customHeight="1">
      <c r="A34" s="24">
        <v>29</v>
      </c>
      <c r="B34" s="25" t="s">
        <v>59</v>
      </c>
      <c r="C34" s="26">
        <v>51</v>
      </c>
      <c r="D34" s="26">
        <v>32</v>
      </c>
      <c r="E34" s="26">
        <v>19</v>
      </c>
      <c r="F34" s="26">
        <v>12</v>
      </c>
      <c r="G34" s="26">
        <v>10</v>
      </c>
      <c r="H34" s="26">
        <v>2</v>
      </c>
      <c r="I34" s="26">
        <v>39</v>
      </c>
      <c r="J34" s="26">
        <v>22</v>
      </c>
      <c r="K34" s="26">
        <v>17</v>
      </c>
      <c r="L34" s="19" t="str">
        <f t="shared" si="4"/>
        <v>○</v>
      </c>
      <c r="M34" s="19" t="str">
        <f t="shared" si="5"/>
        <v>○</v>
      </c>
      <c r="N34" s="19" t="str">
        <f t="shared" si="6"/>
        <v>○</v>
      </c>
    </row>
    <row r="35" spans="1:14" s="19" customFormat="1" ht="15" customHeight="1">
      <c r="A35" s="27">
        <v>30</v>
      </c>
      <c r="B35" s="28" t="s">
        <v>60</v>
      </c>
      <c r="C35" s="29">
        <v>37</v>
      </c>
      <c r="D35" s="29">
        <v>22</v>
      </c>
      <c r="E35" s="29">
        <v>15</v>
      </c>
      <c r="F35" s="29">
        <v>1</v>
      </c>
      <c r="G35" s="29">
        <v>0</v>
      </c>
      <c r="H35" s="29">
        <v>1</v>
      </c>
      <c r="I35" s="29">
        <v>36</v>
      </c>
      <c r="J35" s="29">
        <v>22</v>
      </c>
      <c r="K35" s="29">
        <v>14</v>
      </c>
      <c r="L35" s="19" t="str">
        <f t="shared" si="4"/>
        <v>○</v>
      </c>
      <c r="M35" s="19" t="str">
        <f t="shared" si="5"/>
        <v>○</v>
      </c>
      <c r="N35" s="19" t="str">
        <f t="shared" si="6"/>
        <v>○</v>
      </c>
    </row>
    <row r="36" spans="1:14" s="19" customFormat="1" ht="15" customHeight="1">
      <c r="A36" s="27">
        <v>31</v>
      </c>
      <c r="B36" s="28" t="s">
        <v>61</v>
      </c>
      <c r="C36" s="29">
        <v>34</v>
      </c>
      <c r="D36" s="29">
        <v>19</v>
      </c>
      <c r="E36" s="29">
        <v>15</v>
      </c>
      <c r="F36" s="29">
        <v>1</v>
      </c>
      <c r="G36" s="29">
        <v>0</v>
      </c>
      <c r="H36" s="29">
        <v>1</v>
      </c>
      <c r="I36" s="29">
        <v>33</v>
      </c>
      <c r="J36" s="29">
        <v>19</v>
      </c>
      <c r="K36" s="29">
        <v>14</v>
      </c>
      <c r="L36" s="19" t="str">
        <f t="shared" si="4"/>
        <v>○</v>
      </c>
      <c r="M36" s="19" t="str">
        <f t="shared" si="5"/>
        <v>○</v>
      </c>
      <c r="N36" s="19" t="str">
        <f t="shared" si="6"/>
        <v>○</v>
      </c>
    </row>
    <row r="37" spans="1:14" s="19" customFormat="1" ht="15" customHeight="1">
      <c r="A37" s="24">
        <v>32</v>
      </c>
      <c r="B37" s="25" t="s">
        <v>62</v>
      </c>
      <c r="C37" s="26">
        <v>30</v>
      </c>
      <c r="D37" s="26">
        <v>21</v>
      </c>
      <c r="E37" s="26">
        <v>9</v>
      </c>
      <c r="F37" s="26">
        <v>5</v>
      </c>
      <c r="G37" s="26">
        <v>5</v>
      </c>
      <c r="H37" s="26">
        <v>0</v>
      </c>
      <c r="I37" s="26">
        <v>25</v>
      </c>
      <c r="J37" s="26">
        <v>16</v>
      </c>
      <c r="K37" s="26">
        <v>9</v>
      </c>
      <c r="L37" s="19" t="str">
        <f t="shared" si="4"/>
        <v>○</v>
      </c>
      <c r="M37" s="19" t="str">
        <f t="shared" si="5"/>
        <v>○</v>
      </c>
      <c r="N37" s="19" t="str">
        <f t="shared" si="6"/>
        <v>○</v>
      </c>
    </row>
    <row r="38" spans="1:14" s="19" customFormat="1" ht="15" customHeight="1">
      <c r="A38" s="33">
        <v>33</v>
      </c>
      <c r="B38" s="34" t="s">
        <v>63</v>
      </c>
      <c r="C38" s="35">
        <v>195</v>
      </c>
      <c r="D38" s="35">
        <v>151</v>
      </c>
      <c r="E38" s="35">
        <v>44</v>
      </c>
      <c r="F38" s="35">
        <v>135</v>
      </c>
      <c r="G38" s="35">
        <v>123</v>
      </c>
      <c r="H38" s="35">
        <v>12</v>
      </c>
      <c r="I38" s="35">
        <v>60</v>
      </c>
      <c r="J38" s="35">
        <v>28</v>
      </c>
      <c r="K38" s="35">
        <v>32</v>
      </c>
      <c r="L38" s="19" t="str">
        <f t="shared" si="4"/>
        <v>○</v>
      </c>
      <c r="M38" s="19" t="str">
        <f t="shared" si="5"/>
        <v>○</v>
      </c>
      <c r="N38" s="19" t="str">
        <f t="shared" si="6"/>
        <v>○</v>
      </c>
    </row>
    <row r="39" spans="1:14" s="19" customFormat="1" ht="15" customHeight="1">
      <c r="A39" s="24">
        <v>34</v>
      </c>
      <c r="B39" s="25" t="s">
        <v>64</v>
      </c>
      <c r="C39" s="35">
        <v>38</v>
      </c>
      <c r="D39" s="35">
        <v>20</v>
      </c>
      <c r="E39" s="35">
        <v>18</v>
      </c>
      <c r="F39" s="35">
        <v>1</v>
      </c>
      <c r="G39" s="35">
        <v>1</v>
      </c>
      <c r="H39" s="35">
        <v>0</v>
      </c>
      <c r="I39" s="35">
        <v>37</v>
      </c>
      <c r="J39" s="35">
        <v>19</v>
      </c>
      <c r="K39" s="35">
        <v>18</v>
      </c>
      <c r="L39" s="19" t="str">
        <f t="shared" si="4"/>
        <v>○</v>
      </c>
      <c r="M39" s="19" t="str">
        <f t="shared" si="5"/>
        <v>○</v>
      </c>
      <c r="N39" s="19" t="str">
        <f t="shared" si="6"/>
        <v>○</v>
      </c>
    </row>
    <row r="40" spans="1:14" s="19" customFormat="1" ht="15" customHeight="1">
      <c r="A40" s="24">
        <v>35</v>
      </c>
      <c r="B40" s="25" t="s">
        <v>65</v>
      </c>
      <c r="C40" s="35">
        <v>49</v>
      </c>
      <c r="D40" s="35">
        <v>30</v>
      </c>
      <c r="E40" s="35">
        <v>19</v>
      </c>
      <c r="F40" s="26">
        <v>3</v>
      </c>
      <c r="G40" s="26">
        <v>3</v>
      </c>
      <c r="H40" s="26">
        <v>0</v>
      </c>
      <c r="I40" s="35">
        <v>46</v>
      </c>
      <c r="J40" s="35">
        <v>27</v>
      </c>
      <c r="K40" s="35">
        <v>19</v>
      </c>
      <c r="L40" s="19" t="str">
        <f t="shared" si="4"/>
        <v>○</v>
      </c>
      <c r="M40" s="19" t="str">
        <f t="shared" si="5"/>
        <v>○</v>
      </c>
      <c r="N40" s="19" t="str">
        <f t="shared" si="6"/>
        <v>○</v>
      </c>
    </row>
    <row r="41" spans="1:14" s="19" customFormat="1" ht="15" customHeight="1">
      <c r="A41" s="24">
        <v>36</v>
      </c>
      <c r="B41" s="25" t="s">
        <v>66</v>
      </c>
      <c r="C41" s="26">
        <v>50</v>
      </c>
      <c r="D41" s="26">
        <v>28</v>
      </c>
      <c r="E41" s="26">
        <v>22</v>
      </c>
      <c r="F41" s="26">
        <v>1</v>
      </c>
      <c r="G41" s="26">
        <v>1</v>
      </c>
      <c r="H41" s="26">
        <v>0</v>
      </c>
      <c r="I41" s="26">
        <v>49</v>
      </c>
      <c r="J41" s="26">
        <v>27</v>
      </c>
      <c r="K41" s="26">
        <v>22</v>
      </c>
      <c r="L41" s="19" t="str">
        <f t="shared" si="4"/>
        <v>○</v>
      </c>
      <c r="M41" s="19" t="str">
        <f t="shared" si="5"/>
        <v>○</v>
      </c>
      <c r="N41" s="19" t="str">
        <f t="shared" si="6"/>
        <v>○</v>
      </c>
    </row>
    <row r="42" spans="1:14" s="19" customFormat="1" ht="15" customHeight="1">
      <c r="A42" s="24">
        <v>37</v>
      </c>
      <c r="B42" s="25" t="s">
        <v>83</v>
      </c>
      <c r="C42" s="26">
        <v>194</v>
      </c>
      <c r="D42" s="26">
        <v>100</v>
      </c>
      <c r="E42" s="26">
        <v>94</v>
      </c>
      <c r="F42" s="26">
        <v>14</v>
      </c>
      <c r="G42" s="26">
        <v>9</v>
      </c>
      <c r="H42" s="26">
        <v>5</v>
      </c>
      <c r="I42" s="26">
        <v>180</v>
      </c>
      <c r="J42" s="26">
        <v>91</v>
      </c>
      <c r="K42" s="26">
        <v>89</v>
      </c>
      <c r="L42" s="19" t="str">
        <f t="shared" si="4"/>
        <v>○</v>
      </c>
      <c r="M42" s="19" t="str">
        <f t="shared" si="5"/>
        <v>○</v>
      </c>
      <c r="N42" s="19" t="str">
        <f t="shared" si="6"/>
        <v>○</v>
      </c>
    </row>
    <row r="43" spans="1:14" s="19" customFormat="1" ht="15" customHeight="1">
      <c r="A43" s="24">
        <v>38</v>
      </c>
      <c r="B43" s="25" t="s">
        <v>84</v>
      </c>
      <c r="C43" s="26">
        <v>267</v>
      </c>
      <c r="D43" s="26">
        <v>116</v>
      </c>
      <c r="E43" s="26">
        <v>151</v>
      </c>
      <c r="F43" s="26">
        <v>17</v>
      </c>
      <c r="G43" s="26">
        <v>6</v>
      </c>
      <c r="H43" s="26">
        <v>11</v>
      </c>
      <c r="I43" s="26">
        <v>250</v>
      </c>
      <c r="J43" s="26">
        <v>110</v>
      </c>
      <c r="K43" s="26">
        <v>140</v>
      </c>
      <c r="L43" s="19" t="str">
        <f t="shared" si="4"/>
        <v>○</v>
      </c>
      <c r="M43" s="19" t="str">
        <f t="shared" si="5"/>
        <v>○</v>
      </c>
      <c r="N43" s="19" t="str">
        <f t="shared" si="6"/>
        <v>○</v>
      </c>
    </row>
    <row r="44" spans="1:14" s="19" customFormat="1" ht="15" customHeight="1">
      <c r="A44" s="24">
        <v>39</v>
      </c>
      <c r="B44" s="25" t="s">
        <v>69</v>
      </c>
      <c r="C44" s="26">
        <v>54</v>
      </c>
      <c r="D44" s="26">
        <v>31</v>
      </c>
      <c r="E44" s="26">
        <v>23</v>
      </c>
      <c r="F44" s="26">
        <v>0</v>
      </c>
      <c r="G44" s="26">
        <v>0</v>
      </c>
      <c r="H44" s="26">
        <v>0</v>
      </c>
      <c r="I44" s="26">
        <v>54</v>
      </c>
      <c r="J44" s="26">
        <v>31</v>
      </c>
      <c r="K44" s="26">
        <v>23</v>
      </c>
      <c r="L44" s="19" t="str">
        <f t="shared" si="4"/>
        <v>○</v>
      </c>
      <c r="M44" s="19" t="str">
        <f t="shared" si="5"/>
        <v>○</v>
      </c>
      <c r="N44" s="19" t="str">
        <f t="shared" si="6"/>
        <v>○</v>
      </c>
    </row>
    <row r="45" spans="1:14" s="19" customFormat="1" ht="15" customHeight="1">
      <c r="A45" s="24">
        <v>40</v>
      </c>
      <c r="B45" s="25" t="s">
        <v>70</v>
      </c>
      <c r="C45" s="26">
        <v>293</v>
      </c>
      <c r="D45" s="26">
        <v>223</v>
      </c>
      <c r="E45" s="26">
        <v>70</v>
      </c>
      <c r="F45" s="26">
        <v>151</v>
      </c>
      <c r="G45" s="26">
        <v>141</v>
      </c>
      <c r="H45" s="26">
        <v>10</v>
      </c>
      <c r="I45" s="26">
        <v>142</v>
      </c>
      <c r="J45" s="26">
        <v>82</v>
      </c>
      <c r="K45" s="26">
        <v>60</v>
      </c>
      <c r="L45" s="19" t="str">
        <f t="shared" si="4"/>
        <v>○</v>
      </c>
      <c r="M45" s="19" t="str">
        <f t="shared" si="5"/>
        <v>○</v>
      </c>
      <c r="N45" s="19" t="str">
        <f t="shared" si="6"/>
        <v>○</v>
      </c>
    </row>
    <row r="46" spans="1:14" s="19" customFormat="1" ht="15" customHeight="1">
      <c r="A46" s="27">
        <v>41</v>
      </c>
      <c r="B46" s="28" t="s">
        <v>71</v>
      </c>
      <c r="C46" s="29">
        <v>115</v>
      </c>
      <c r="D46" s="29">
        <v>69</v>
      </c>
      <c r="E46" s="29">
        <v>46</v>
      </c>
      <c r="F46" s="29">
        <v>21</v>
      </c>
      <c r="G46" s="29">
        <v>16</v>
      </c>
      <c r="H46" s="29">
        <v>5</v>
      </c>
      <c r="I46" s="29">
        <v>94</v>
      </c>
      <c r="J46" s="29">
        <v>53</v>
      </c>
      <c r="K46" s="29">
        <v>41</v>
      </c>
      <c r="L46" s="19" t="str">
        <f t="shared" si="4"/>
        <v>○</v>
      </c>
      <c r="M46" s="19" t="str">
        <f t="shared" si="5"/>
        <v>○</v>
      </c>
      <c r="N46" s="19" t="str">
        <f t="shared" si="6"/>
        <v>○</v>
      </c>
    </row>
    <row r="47" spans="1:14" s="19" customFormat="1" ht="15" customHeight="1">
      <c r="A47" s="30"/>
      <c r="B47" s="31" t="s">
        <v>85</v>
      </c>
      <c r="C47" s="37">
        <f aca="true" t="shared" si="7" ref="C47:K47">SUM(C17:C46)</f>
        <v>6833</v>
      </c>
      <c r="D47" s="37">
        <f t="shared" si="7"/>
        <v>3353</v>
      </c>
      <c r="E47" s="37">
        <f t="shared" si="7"/>
        <v>3480</v>
      </c>
      <c r="F47" s="37">
        <f t="shared" si="7"/>
        <v>757</v>
      </c>
      <c r="G47" s="37">
        <f t="shared" si="7"/>
        <v>512</v>
      </c>
      <c r="H47" s="37">
        <f t="shared" si="7"/>
        <v>245</v>
      </c>
      <c r="I47" s="37">
        <f t="shared" si="7"/>
        <v>6076</v>
      </c>
      <c r="J47" s="37">
        <f t="shared" si="7"/>
        <v>2841</v>
      </c>
      <c r="K47" s="37">
        <f t="shared" si="7"/>
        <v>3235</v>
      </c>
      <c r="L47" s="19" t="str">
        <f t="shared" si="4"/>
        <v>○</v>
      </c>
      <c r="M47" s="19" t="str">
        <f t="shared" si="5"/>
        <v>○</v>
      </c>
      <c r="N47" s="19" t="str">
        <f t="shared" si="6"/>
        <v>○</v>
      </c>
    </row>
    <row r="48" spans="1:14" s="19" customFormat="1" ht="15" customHeight="1">
      <c r="A48" s="38"/>
      <c r="B48" s="39" t="s">
        <v>86</v>
      </c>
      <c r="C48" s="40">
        <f aca="true" t="shared" si="8" ref="C48:K48">C16+C47</f>
        <v>28690</v>
      </c>
      <c r="D48" s="40">
        <f t="shared" si="8"/>
        <v>15585</v>
      </c>
      <c r="E48" s="40">
        <f>E16+E47</f>
        <v>13105</v>
      </c>
      <c r="F48" s="40">
        <f t="shared" si="8"/>
        <v>4945</v>
      </c>
      <c r="G48" s="40">
        <f t="shared" si="8"/>
        <v>3607</v>
      </c>
      <c r="H48" s="40">
        <f t="shared" si="8"/>
        <v>1338</v>
      </c>
      <c r="I48" s="40">
        <f t="shared" si="8"/>
        <v>23745</v>
      </c>
      <c r="J48" s="40">
        <f t="shared" si="8"/>
        <v>11978</v>
      </c>
      <c r="K48" s="40">
        <f t="shared" si="8"/>
        <v>11767</v>
      </c>
      <c r="L48" s="19" t="str">
        <f t="shared" si="4"/>
        <v>○</v>
      </c>
      <c r="M48" s="19" t="str">
        <f t="shared" si="5"/>
        <v>○</v>
      </c>
      <c r="N48" s="19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1"/>
  <sheetViews>
    <sheetView view="pageBreakPreview" zoomScale="75" zoomScaleSheetLayoutView="75" workbookViewId="0" topLeftCell="A1">
      <selection activeCell="AE49" sqref="AE49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47" t="s">
        <v>88</v>
      </c>
      <c r="B4" s="143" t="s">
        <v>89</v>
      </c>
      <c r="C4" s="150" t="s">
        <v>90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47" t="s">
        <v>88</v>
      </c>
      <c r="S4" s="143" t="s">
        <v>89</v>
      </c>
      <c r="T4" s="150" t="s">
        <v>27</v>
      </c>
      <c r="U4" s="151"/>
      <c r="V4" s="151"/>
      <c r="W4" s="151"/>
      <c r="X4" s="151"/>
      <c r="Y4" s="152"/>
      <c r="Z4" s="150" t="s">
        <v>104</v>
      </c>
      <c r="AA4" s="151"/>
      <c r="AB4" s="151"/>
      <c r="AC4" s="151"/>
      <c r="AD4" s="151"/>
      <c r="AE4" s="152"/>
      <c r="AF4" s="150" t="s">
        <v>91</v>
      </c>
      <c r="AG4" s="152"/>
    </row>
    <row r="5" spans="1:33" ht="16.5" customHeight="1">
      <c r="A5" s="148"/>
      <c r="B5" s="144"/>
      <c r="C5" s="150" t="s">
        <v>87</v>
      </c>
      <c r="D5" s="151"/>
      <c r="E5" s="151"/>
      <c r="F5" s="150" t="s">
        <v>97</v>
      </c>
      <c r="G5" s="151"/>
      <c r="H5" s="151"/>
      <c r="I5" s="150" t="s">
        <v>98</v>
      </c>
      <c r="J5" s="151"/>
      <c r="K5" s="151"/>
      <c r="L5" s="150" t="s">
        <v>99</v>
      </c>
      <c r="M5" s="151"/>
      <c r="N5" s="151"/>
      <c r="O5" s="150" t="s">
        <v>100</v>
      </c>
      <c r="P5" s="151"/>
      <c r="Q5" s="152"/>
      <c r="R5" s="148"/>
      <c r="S5" s="144"/>
      <c r="T5" s="150" t="s">
        <v>101</v>
      </c>
      <c r="U5" s="151"/>
      <c r="V5" s="151"/>
      <c r="W5" s="150" t="s">
        <v>103</v>
      </c>
      <c r="X5" s="151"/>
      <c r="Y5" s="151"/>
      <c r="Z5" s="155" t="s">
        <v>94</v>
      </c>
      <c r="AA5" s="153"/>
      <c r="AB5" s="155" t="s">
        <v>12</v>
      </c>
      <c r="AC5" s="153"/>
      <c r="AD5" s="155" t="s">
        <v>95</v>
      </c>
      <c r="AE5" s="153"/>
      <c r="AF5" s="159" t="s">
        <v>92</v>
      </c>
      <c r="AG5" s="153" t="s">
        <v>93</v>
      </c>
    </row>
    <row r="6" spans="1:33" ht="16.5" customHeight="1">
      <c r="A6" s="148"/>
      <c r="B6" s="145"/>
      <c r="C6" s="52" t="s">
        <v>92</v>
      </c>
      <c r="D6" s="155" t="s">
        <v>14</v>
      </c>
      <c r="E6" s="158"/>
      <c r="F6" s="52" t="s">
        <v>92</v>
      </c>
      <c r="G6" s="155" t="s">
        <v>14</v>
      </c>
      <c r="H6" s="158"/>
      <c r="I6" s="52" t="s">
        <v>92</v>
      </c>
      <c r="J6" s="155" t="s">
        <v>14</v>
      </c>
      <c r="K6" s="158"/>
      <c r="L6" s="52" t="s">
        <v>92</v>
      </c>
      <c r="M6" s="155" t="s">
        <v>14</v>
      </c>
      <c r="N6" s="158"/>
      <c r="O6" s="52" t="s">
        <v>92</v>
      </c>
      <c r="P6" s="155" t="s">
        <v>14</v>
      </c>
      <c r="Q6" s="153"/>
      <c r="R6" s="148"/>
      <c r="S6" s="145"/>
      <c r="T6" s="52" t="s">
        <v>92</v>
      </c>
      <c r="U6" s="155" t="s">
        <v>14</v>
      </c>
      <c r="V6" s="158"/>
      <c r="W6" s="52" t="s">
        <v>92</v>
      </c>
      <c r="X6" s="155" t="s">
        <v>14</v>
      </c>
      <c r="Y6" s="158"/>
      <c r="Z6" s="156"/>
      <c r="AA6" s="157"/>
      <c r="AB6" s="156"/>
      <c r="AC6" s="157"/>
      <c r="AD6" s="156"/>
      <c r="AE6" s="157"/>
      <c r="AF6" s="160"/>
      <c r="AG6" s="154"/>
    </row>
    <row r="7" spans="1:33" ht="16.5" customHeight="1">
      <c r="A7" s="149"/>
      <c r="B7" s="146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49"/>
      <c r="S7" s="146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41013565</v>
      </c>
      <c r="D8" s="65">
        <v>40633682</v>
      </c>
      <c r="E8" s="65">
        <v>569525</v>
      </c>
      <c r="F8" s="65">
        <v>22121746</v>
      </c>
      <c r="G8" s="65">
        <v>21910585</v>
      </c>
      <c r="H8" s="65">
        <v>293592</v>
      </c>
      <c r="I8" s="65">
        <v>1342100</v>
      </c>
      <c r="J8" s="65">
        <v>776213</v>
      </c>
      <c r="K8" s="65">
        <v>565888</v>
      </c>
      <c r="L8" s="65">
        <v>233827</v>
      </c>
      <c r="M8" s="65">
        <v>233827</v>
      </c>
      <c r="N8" s="65">
        <v>0</v>
      </c>
      <c r="O8" s="65">
        <v>1562920</v>
      </c>
      <c r="P8" s="65">
        <v>1562920</v>
      </c>
      <c r="Q8" s="65">
        <v>0</v>
      </c>
      <c r="R8" s="43">
        <v>1</v>
      </c>
      <c r="S8" s="48" t="str">
        <f>B8</f>
        <v>那 覇 市</v>
      </c>
      <c r="T8" s="71">
        <v>29609509</v>
      </c>
      <c r="U8" s="71">
        <v>29538862</v>
      </c>
      <c r="V8" s="71">
        <v>45134</v>
      </c>
      <c r="W8" s="71">
        <v>95883667</v>
      </c>
      <c r="X8" s="71">
        <v>94656089</v>
      </c>
      <c r="Y8" s="71">
        <v>1474139</v>
      </c>
      <c r="Z8" s="71">
        <v>74985151</v>
      </c>
      <c r="AA8" s="71">
        <v>43971616</v>
      </c>
      <c r="AB8" s="71">
        <v>22472003</v>
      </c>
      <c r="AC8" s="71">
        <v>13762360</v>
      </c>
      <c r="AD8" s="71">
        <v>97457154</v>
      </c>
      <c r="AE8" s="71">
        <v>57733976</v>
      </c>
      <c r="AF8" s="71">
        <v>193340821</v>
      </c>
      <c r="AG8" s="71">
        <v>152390065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4677778</v>
      </c>
      <c r="D9" s="66">
        <v>4671407</v>
      </c>
      <c r="E9" s="66">
        <v>19022</v>
      </c>
      <c r="F9" s="66">
        <v>3929394</v>
      </c>
      <c r="G9" s="66">
        <v>3801383</v>
      </c>
      <c r="H9" s="66">
        <v>256042</v>
      </c>
      <c r="I9" s="66">
        <v>116956</v>
      </c>
      <c r="J9" s="66">
        <v>116956</v>
      </c>
      <c r="K9" s="66">
        <v>0</v>
      </c>
      <c r="L9" s="66">
        <v>0</v>
      </c>
      <c r="M9" s="66">
        <v>0</v>
      </c>
      <c r="N9" s="66">
        <v>0</v>
      </c>
      <c r="O9" s="66">
        <v>678766</v>
      </c>
      <c r="P9" s="66">
        <v>678766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4672880</v>
      </c>
      <c r="U9" s="72">
        <v>4672284</v>
      </c>
      <c r="V9" s="72">
        <v>2383</v>
      </c>
      <c r="W9" s="72">
        <v>14075774</v>
      </c>
      <c r="X9" s="72">
        <v>13940796</v>
      </c>
      <c r="Y9" s="72">
        <v>277447</v>
      </c>
      <c r="Z9" s="72">
        <v>1549637</v>
      </c>
      <c r="AA9" s="72">
        <v>1549637</v>
      </c>
      <c r="AB9" s="72">
        <v>5724910</v>
      </c>
      <c r="AC9" s="72">
        <v>3765078</v>
      </c>
      <c r="AD9" s="72">
        <v>7274547</v>
      </c>
      <c r="AE9" s="72">
        <v>5314715</v>
      </c>
      <c r="AF9" s="72">
        <v>21350321</v>
      </c>
      <c r="AG9" s="72">
        <v>19255511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6039163</v>
      </c>
      <c r="D10" s="66">
        <v>5975249</v>
      </c>
      <c r="E10" s="66">
        <v>63880</v>
      </c>
      <c r="F10" s="66">
        <v>6466028</v>
      </c>
      <c r="G10" s="66">
        <v>6144671</v>
      </c>
      <c r="H10" s="66">
        <v>531042</v>
      </c>
      <c r="I10" s="66">
        <v>243997</v>
      </c>
      <c r="J10" s="66">
        <v>228532</v>
      </c>
      <c r="K10" s="66">
        <v>15466</v>
      </c>
      <c r="L10" s="66">
        <v>0</v>
      </c>
      <c r="M10" s="66">
        <v>0</v>
      </c>
      <c r="N10" s="66">
        <v>0</v>
      </c>
      <c r="O10" s="66">
        <v>138738</v>
      </c>
      <c r="P10" s="66">
        <v>138738</v>
      </c>
      <c r="Q10" s="66">
        <v>0</v>
      </c>
      <c r="R10" s="44">
        <v>3</v>
      </c>
      <c r="S10" s="49" t="str">
        <f t="shared" si="0"/>
        <v>石 垣 市</v>
      </c>
      <c r="T10" s="72">
        <v>2988042</v>
      </c>
      <c r="U10" s="72">
        <v>2986999</v>
      </c>
      <c r="V10" s="72">
        <v>2077</v>
      </c>
      <c r="W10" s="72">
        <v>15875968</v>
      </c>
      <c r="X10" s="72">
        <v>15474189</v>
      </c>
      <c r="Y10" s="72">
        <v>612465</v>
      </c>
      <c r="Z10" s="72">
        <v>13722157</v>
      </c>
      <c r="AA10" s="72">
        <v>8936323</v>
      </c>
      <c r="AB10" s="72">
        <v>14681914</v>
      </c>
      <c r="AC10" s="72">
        <v>8234905</v>
      </c>
      <c r="AD10" s="72">
        <v>28404071</v>
      </c>
      <c r="AE10" s="72">
        <v>17171228</v>
      </c>
      <c r="AF10" s="72">
        <v>44280039</v>
      </c>
      <c r="AG10" s="72">
        <v>32645417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9204263</v>
      </c>
      <c r="D11" s="66">
        <v>9195287</v>
      </c>
      <c r="E11" s="66">
        <v>4713</v>
      </c>
      <c r="F11" s="66">
        <v>10743861</v>
      </c>
      <c r="G11" s="66">
        <v>10515291</v>
      </c>
      <c r="H11" s="66">
        <v>467447</v>
      </c>
      <c r="I11" s="66">
        <v>157324</v>
      </c>
      <c r="J11" s="66">
        <v>131865</v>
      </c>
      <c r="K11" s="66">
        <v>25459</v>
      </c>
      <c r="L11" s="66">
        <v>500</v>
      </c>
      <c r="M11" s="66">
        <v>500</v>
      </c>
      <c r="N11" s="66">
        <v>0</v>
      </c>
      <c r="O11" s="66">
        <v>840915</v>
      </c>
      <c r="P11" s="66">
        <v>840915</v>
      </c>
      <c r="Q11" s="66">
        <v>0</v>
      </c>
      <c r="R11" s="44">
        <v>4</v>
      </c>
      <c r="S11" s="49" t="str">
        <f t="shared" si="0"/>
        <v>浦 添 市</v>
      </c>
      <c r="T11" s="72">
        <v>11400189</v>
      </c>
      <c r="U11" s="72">
        <v>11398451</v>
      </c>
      <c r="V11" s="72">
        <v>354</v>
      </c>
      <c r="W11" s="72">
        <v>32347052</v>
      </c>
      <c r="X11" s="72">
        <v>32082309</v>
      </c>
      <c r="Y11" s="72">
        <v>497973</v>
      </c>
      <c r="Z11" s="72">
        <v>5487395</v>
      </c>
      <c r="AA11" s="72">
        <v>4318840</v>
      </c>
      <c r="AB11" s="72">
        <v>14620377</v>
      </c>
      <c r="AC11" s="72">
        <v>9366578</v>
      </c>
      <c r="AD11" s="72">
        <v>20107772</v>
      </c>
      <c r="AE11" s="72">
        <v>13685418</v>
      </c>
      <c r="AF11" s="72">
        <v>52454824</v>
      </c>
      <c r="AG11" s="72">
        <v>45767727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11942249</v>
      </c>
      <c r="D12" s="66">
        <v>11794736</v>
      </c>
      <c r="E12" s="66">
        <v>130833</v>
      </c>
      <c r="F12" s="66">
        <v>13392905</v>
      </c>
      <c r="G12" s="66">
        <v>12036149</v>
      </c>
      <c r="H12" s="66">
        <v>2658548</v>
      </c>
      <c r="I12" s="66">
        <v>989976</v>
      </c>
      <c r="J12" s="66">
        <v>560044</v>
      </c>
      <c r="K12" s="66">
        <v>429932</v>
      </c>
      <c r="L12" s="66">
        <v>0</v>
      </c>
      <c r="M12" s="66">
        <v>0</v>
      </c>
      <c r="N12" s="66">
        <v>0</v>
      </c>
      <c r="O12" s="66">
        <v>254816</v>
      </c>
      <c r="P12" s="66">
        <v>254766</v>
      </c>
      <c r="Q12" s="66">
        <v>25</v>
      </c>
      <c r="R12" s="44">
        <v>5</v>
      </c>
      <c r="S12" s="49" t="str">
        <f t="shared" si="0"/>
        <v>名 護 市</v>
      </c>
      <c r="T12" s="72">
        <v>5142981</v>
      </c>
      <c r="U12" s="72">
        <v>5125906</v>
      </c>
      <c r="V12" s="72">
        <v>14767</v>
      </c>
      <c r="W12" s="72">
        <v>31722927</v>
      </c>
      <c r="X12" s="72">
        <v>29771601</v>
      </c>
      <c r="Y12" s="72">
        <v>3234105</v>
      </c>
      <c r="Z12" s="72">
        <v>1883070</v>
      </c>
      <c r="AA12" s="72">
        <v>1865721</v>
      </c>
      <c r="AB12" s="72">
        <v>8140534</v>
      </c>
      <c r="AC12" s="72">
        <v>5271033</v>
      </c>
      <c r="AD12" s="72">
        <v>10023604</v>
      </c>
      <c r="AE12" s="72">
        <v>7136754</v>
      </c>
      <c r="AF12" s="72">
        <v>41746531</v>
      </c>
      <c r="AG12" s="72">
        <v>36908355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5880568</v>
      </c>
      <c r="D13" s="67">
        <v>5872312</v>
      </c>
      <c r="E13" s="67">
        <v>14472</v>
      </c>
      <c r="F13" s="67">
        <v>10051190</v>
      </c>
      <c r="G13" s="67">
        <v>9182255</v>
      </c>
      <c r="H13" s="67">
        <v>1684382</v>
      </c>
      <c r="I13" s="67">
        <v>248689</v>
      </c>
      <c r="J13" s="67">
        <v>220747</v>
      </c>
      <c r="K13" s="67">
        <v>27942</v>
      </c>
      <c r="L13" s="67">
        <v>0</v>
      </c>
      <c r="M13" s="67">
        <v>0</v>
      </c>
      <c r="N13" s="67">
        <v>0</v>
      </c>
      <c r="O13" s="67">
        <v>102563</v>
      </c>
      <c r="P13" s="67">
        <v>102563</v>
      </c>
      <c r="Q13" s="67">
        <v>0</v>
      </c>
      <c r="R13" s="45">
        <v>6</v>
      </c>
      <c r="S13" s="50" t="str">
        <f t="shared" si="0"/>
        <v>糸 満 市</v>
      </c>
      <c r="T13" s="73">
        <v>2694095</v>
      </c>
      <c r="U13" s="73">
        <v>2693810</v>
      </c>
      <c r="V13" s="73">
        <v>143</v>
      </c>
      <c r="W13" s="73">
        <v>18977105</v>
      </c>
      <c r="X13" s="73">
        <v>18071687</v>
      </c>
      <c r="Y13" s="73">
        <v>1726939</v>
      </c>
      <c r="Z13" s="73">
        <v>1309699</v>
      </c>
      <c r="AA13" s="73">
        <v>1309699</v>
      </c>
      <c r="AB13" s="73">
        <v>4484792</v>
      </c>
      <c r="AC13" s="73">
        <v>2985904</v>
      </c>
      <c r="AD13" s="73">
        <v>5794491</v>
      </c>
      <c r="AE13" s="73">
        <v>4295603</v>
      </c>
      <c r="AF13" s="73">
        <v>24771596</v>
      </c>
      <c r="AG13" s="73">
        <v>22367290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8238819</v>
      </c>
      <c r="D14" s="66">
        <v>8020841</v>
      </c>
      <c r="E14" s="66">
        <v>73161</v>
      </c>
      <c r="F14" s="66">
        <v>11015082</v>
      </c>
      <c r="G14" s="66">
        <v>10490489</v>
      </c>
      <c r="H14" s="66">
        <v>971941</v>
      </c>
      <c r="I14" s="66">
        <v>99373</v>
      </c>
      <c r="J14" s="66">
        <v>98474</v>
      </c>
      <c r="K14" s="66">
        <v>899</v>
      </c>
      <c r="L14" s="66">
        <v>0</v>
      </c>
      <c r="M14" s="66">
        <v>0</v>
      </c>
      <c r="N14" s="66">
        <v>0</v>
      </c>
      <c r="O14" s="66">
        <v>253056</v>
      </c>
      <c r="P14" s="66">
        <v>253056</v>
      </c>
      <c r="Q14" s="66">
        <v>0</v>
      </c>
      <c r="R14" s="44">
        <v>7</v>
      </c>
      <c r="S14" s="49" t="str">
        <f t="shared" si="0"/>
        <v>沖 縄 市</v>
      </c>
      <c r="T14" s="72">
        <v>7365753</v>
      </c>
      <c r="U14" s="72">
        <v>7359338</v>
      </c>
      <c r="V14" s="72">
        <v>12977</v>
      </c>
      <c r="W14" s="72">
        <v>26972083</v>
      </c>
      <c r="X14" s="72">
        <v>26222198</v>
      </c>
      <c r="Y14" s="72">
        <v>1058978</v>
      </c>
      <c r="Z14" s="72">
        <v>3220726</v>
      </c>
      <c r="AA14" s="72">
        <v>3007865</v>
      </c>
      <c r="AB14" s="72">
        <v>10372056</v>
      </c>
      <c r="AC14" s="72">
        <v>6723968</v>
      </c>
      <c r="AD14" s="72">
        <v>13592782</v>
      </c>
      <c r="AE14" s="72">
        <v>9731833</v>
      </c>
      <c r="AF14" s="72">
        <v>40564865</v>
      </c>
      <c r="AG14" s="72">
        <v>35954031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5400875</v>
      </c>
      <c r="D15" s="66">
        <v>5250217</v>
      </c>
      <c r="E15" s="66">
        <v>156433</v>
      </c>
      <c r="F15" s="66">
        <v>5338412</v>
      </c>
      <c r="G15" s="66">
        <v>5171177</v>
      </c>
      <c r="H15" s="66">
        <v>255774</v>
      </c>
      <c r="I15" s="66">
        <v>38610</v>
      </c>
      <c r="J15" s="66">
        <v>36893</v>
      </c>
      <c r="K15" s="66">
        <v>1717</v>
      </c>
      <c r="L15" s="66">
        <v>0</v>
      </c>
      <c r="M15" s="66">
        <v>0</v>
      </c>
      <c r="N15" s="66">
        <v>0</v>
      </c>
      <c r="O15" s="66">
        <v>36663</v>
      </c>
      <c r="P15" s="66">
        <v>36663</v>
      </c>
      <c r="Q15" s="66">
        <v>0</v>
      </c>
      <c r="R15" s="44">
        <v>8</v>
      </c>
      <c r="S15" s="49" t="str">
        <f t="shared" si="0"/>
        <v>豊見城市</v>
      </c>
      <c r="T15" s="72">
        <v>3178900</v>
      </c>
      <c r="U15" s="72">
        <v>3177263</v>
      </c>
      <c r="V15" s="72">
        <v>3273</v>
      </c>
      <c r="W15" s="72">
        <v>13993460</v>
      </c>
      <c r="X15" s="72">
        <v>13672213</v>
      </c>
      <c r="Y15" s="72">
        <v>417197</v>
      </c>
      <c r="Z15" s="72">
        <v>966427</v>
      </c>
      <c r="AA15" s="72">
        <v>949348</v>
      </c>
      <c r="AB15" s="72">
        <v>4214017</v>
      </c>
      <c r="AC15" s="72">
        <v>2419960</v>
      </c>
      <c r="AD15" s="72">
        <v>5180444</v>
      </c>
      <c r="AE15" s="72">
        <v>3369308</v>
      </c>
      <c r="AF15" s="72">
        <v>19173904</v>
      </c>
      <c r="AG15" s="72">
        <v>17041521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19155518</v>
      </c>
      <c r="D16" s="66">
        <v>18900127</v>
      </c>
      <c r="E16" s="66">
        <v>155359</v>
      </c>
      <c r="F16" s="66">
        <v>13355483</v>
      </c>
      <c r="G16" s="66">
        <v>12968965</v>
      </c>
      <c r="H16" s="66">
        <v>727319</v>
      </c>
      <c r="I16" s="66">
        <v>350596</v>
      </c>
      <c r="J16" s="66">
        <v>162255</v>
      </c>
      <c r="K16" s="66">
        <v>144181</v>
      </c>
      <c r="L16" s="66">
        <v>0</v>
      </c>
      <c r="M16" s="66">
        <v>0</v>
      </c>
      <c r="N16" s="66">
        <v>0</v>
      </c>
      <c r="O16" s="66">
        <v>125082</v>
      </c>
      <c r="P16" s="66">
        <v>125082</v>
      </c>
      <c r="Q16" s="66">
        <v>0</v>
      </c>
      <c r="R16" s="44">
        <v>9</v>
      </c>
      <c r="S16" s="49" t="str">
        <f t="shared" si="0"/>
        <v>うるま市</v>
      </c>
      <c r="T16" s="72">
        <v>6028049</v>
      </c>
      <c r="U16" s="72">
        <v>6026753</v>
      </c>
      <c r="V16" s="72">
        <v>3031</v>
      </c>
      <c r="W16" s="72">
        <v>39014728</v>
      </c>
      <c r="X16" s="72">
        <v>38183182</v>
      </c>
      <c r="Y16" s="72">
        <v>1029890</v>
      </c>
      <c r="Z16" s="72">
        <v>13699391</v>
      </c>
      <c r="AA16" s="72">
        <v>11511784</v>
      </c>
      <c r="AB16" s="72">
        <v>34632474</v>
      </c>
      <c r="AC16" s="72">
        <v>22375331</v>
      </c>
      <c r="AD16" s="72">
        <v>48331865</v>
      </c>
      <c r="AE16" s="72">
        <v>33887115</v>
      </c>
      <c r="AF16" s="72">
        <v>87346593</v>
      </c>
      <c r="AG16" s="72">
        <v>72070297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5919918</v>
      </c>
      <c r="D17" s="66">
        <v>5898703</v>
      </c>
      <c r="E17" s="66">
        <v>23981</v>
      </c>
      <c r="F17" s="66">
        <v>8894604</v>
      </c>
      <c r="G17" s="66">
        <v>8623541</v>
      </c>
      <c r="H17" s="66">
        <v>477854</v>
      </c>
      <c r="I17" s="66">
        <v>237902</v>
      </c>
      <c r="J17" s="66">
        <v>200468</v>
      </c>
      <c r="K17" s="66">
        <v>12181</v>
      </c>
      <c r="L17" s="66">
        <v>0</v>
      </c>
      <c r="M17" s="66">
        <v>0</v>
      </c>
      <c r="N17" s="66">
        <v>0</v>
      </c>
      <c r="O17" s="66">
        <v>120260</v>
      </c>
      <c r="P17" s="66">
        <v>120260</v>
      </c>
      <c r="Q17" s="66">
        <v>0</v>
      </c>
      <c r="R17" s="44">
        <v>10</v>
      </c>
      <c r="S17" s="49" t="str">
        <f t="shared" si="0"/>
        <v>宮古島市</v>
      </c>
      <c r="T17" s="72">
        <v>2613732</v>
      </c>
      <c r="U17" s="72">
        <v>2613728</v>
      </c>
      <c r="V17" s="72">
        <v>2</v>
      </c>
      <c r="W17" s="72">
        <v>17786416</v>
      </c>
      <c r="X17" s="72">
        <v>17456700</v>
      </c>
      <c r="Y17" s="72">
        <v>514018</v>
      </c>
      <c r="Z17" s="72">
        <v>6642372</v>
      </c>
      <c r="AA17" s="72">
        <v>5202728</v>
      </c>
      <c r="AB17" s="72">
        <v>12067764</v>
      </c>
      <c r="AC17" s="72">
        <v>7866837</v>
      </c>
      <c r="AD17" s="72">
        <v>18710136</v>
      </c>
      <c r="AE17" s="72">
        <v>13069565</v>
      </c>
      <c r="AF17" s="72">
        <v>36496552</v>
      </c>
      <c r="AG17" s="72">
        <v>30526265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4157429</v>
      </c>
      <c r="D18" s="68">
        <v>4147219</v>
      </c>
      <c r="E18" s="68">
        <v>11650</v>
      </c>
      <c r="F18" s="68">
        <v>8586908</v>
      </c>
      <c r="G18" s="68">
        <v>8319320</v>
      </c>
      <c r="H18" s="68">
        <v>533500</v>
      </c>
      <c r="I18" s="68">
        <v>47835</v>
      </c>
      <c r="J18" s="68">
        <v>31791</v>
      </c>
      <c r="K18" s="68">
        <v>3209</v>
      </c>
      <c r="L18" s="68">
        <v>701</v>
      </c>
      <c r="M18" s="68">
        <v>701</v>
      </c>
      <c r="N18" s="68">
        <v>0</v>
      </c>
      <c r="O18" s="68">
        <v>113959</v>
      </c>
      <c r="P18" s="68">
        <v>113959</v>
      </c>
      <c r="Q18" s="68">
        <v>0</v>
      </c>
      <c r="R18" s="62">
        <v>11</v>
      </c>
      <c r="S18" s="63" t="str">
        <f t="shared" si="0"/>
        <v>南城市</v>
      </c>
      <c r="T18" s="74">
        <v>1193590</v>
      </c>
      <c r="U18" s="74">
        <v>1193444</v>
      </c>
      <c r="V18" s="74">
        <v>584</v>
      </c>
      <c r="W18" s="74">
        <v>14100422</v>
      </c>
      <c r="X18" s="74">
        <v>13806434</v>
      </c>
      <c r="Y18" s="74">
        <v>548943</v>
      </c>
      <c r="Z18" s="74">
        <v>1441843</v>
      </c>
      <c r="AA18" s="74">
        <v>1419228</v>
      </c>
      <c r="AB18" s="74">
        <v>3766251</v>
      </c>
      <c r="AC18" s="74">
        <v>2530548</v>
      </c>
      <c r="AD18" s="74">
        <v>5208094</v>
      </c>
      <c r="AE18" s="74">
        <v>3949776</v>
      </c>
      <c r="AF18" s="74">
        <v>19308516</v>
      </c>
      <c r="AG18" s="74">
        <v>17756210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121630145</v>
      </c>
      <c r="D19" s="69">
        <f aca="true" t="shared" si="8" ref="D19:Q19">SUM(D8:D18)</f>
        <v>120359780</v>
      </c>
      <c r="E19" s="69">
        <f t="shared" si="8"/>
        <v>1223029</v>
      </c>
      <c r="F19" s="69">
        <f t="shared" si="8"/>
        <v>113895613</v>
      </c>
      <c r="G19" s="69">
        <f t="shared" si="8"/>
        <v>109163826</v>
      </c>
      <c r="H19" s="69">
        <f t="shared" si="8"/>
        <v>8857441</v>
      </c>
      <c r="I19" s="69">
        <f t="shared" si="8"/>
        <v>3873358</v>
      </c>
      <c r="J19" s="69">
        <f t="shared" si="8"/>
        <v>2564238</v>
      </c>
      <c r="K19" s="69">
        <f t="shared" si="8"/>
        <v>1226874</v>
      </c>
      <c r="L19" s="69">
        <f t="shared" si="8"/>
        <v>235028</v>
      </c>
      <c r="M19" s="69">
        <f t="shared" si="8"/>
        <v>235028</v>
      </c>
      <c r="N19" s="69">
        <f t="shared" si="8"/>
        <v>0</v>
      </c>
      <c r="O19" s="69">
        <f t="shared" si="8"/>
        <v>4227738</v>
      </c>
      <c r="P19" s="69">
        <f t="shared" si="8"/>
        <v>4227688</v>
      </c>
      <c r="Q19" s="69">
        <f t="shared" si="8"/>
        <v>25</v>
      </c>
      <c r="R19" s="57"/>
      <c r="S19" s="64" t="str">
        <f>B19</f>
        <v>【市部計】</v>
      </c>
      <c r="T19" s="75">
        <f aca="true" t="shared" si="9" ref="T19:AG19">SUM(T8:T18)</f>
        <v>76887720</v>
      </c>
      <c r="U19" s="75">
        <f t="shared" si="9"/>
        <v>76786838</v>
      </c>
      <c r="V19" s="75">
        <f t="shared" si="9"/>
        <v>84725</v>
      </c>
      <c r="W19" s="75">
        <f t="shared" si="9"/>
        <v>320749602</v>
      </c>
      <c r="X19" s="75">
        <f t="shared" si="9"/>
        <v>313337398</v>
      </c>
      <c r="Y19" s="75">
        <f t="shared" si="9"/>
        <v>11392094</v>
      </c>
      <c r="Z19" s="75">
        <f t="shared" si="9"/>
        <v>124907868</v>
      </c>
      <c r="AA19" s="75">
        <f t="shared" si="9"/>
        <v>84042789</v>
      </c>
      <c r="AB19" s="75">
        <f t="shared" si="9"/>
        <v>135177092</v>
      </c>
      <c r="AC19" s="75">
        <f t="shared" si="9"/>
        <v>85302502</v>
      </c>
      <c r="AD19" s="75">
        <f t="shared" si="9"/>
        <v>260084960</v>
      </c>
      <c r="AE19" s="75">
        <f t="shared" si="9"/>
        <v>169345291</v>
      </c>
      <c r="AF19" s="75">
        <f t="shared" si="9"/>
        <v>580834562</v>
      </c>
      <c r="AG19" s="75">
        <f t="shared" si="9"/>
        <v>482682689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1533076</v>
      </c>
      <c r="D20" s="67">
        <v>1508587</v>
      </c>
      <c r="E20" s="67">
        <v>24490</v>
      </c>
      <c r="F20" s="67">
        <v>1195929</v>
      </c>
      <c r="G20" s="67">
        <v>1183423</v>
      </c>
      <c r="H20" s="67">
        <v>24488</v>
      </c>
      <c r="I20" s="67">
        <v>5411</v>
      </c>
      <c r="J20" s="67">
        <v>5411</v>
      </c>
      <c r="K20" s="67">
        <v>0</v>
      </c>
      <c r="L20" s="67">
        <v>0</v>
      </c>
      <c r="M20" s="67">
        <v>0</v>
      </c>
      <c r="N20" s="67">
        <v>0</v>
      </c>
      <c r="O20" s="67">
        <v>15350</v>
      </c>
      <c r="P20" s="67">
        <v>15350</v>
      </c>
      <c r="Q20" s="67">
        <v>0</v>
      </c>
      <c r="R20" s="45">
        <v>12</v>
      </c>
      <c r="S20" s="50" t="str">
        <f t="shared" si="0"/>
        <v>国 頭 村</v>
      </c>
      <c r="T20" s="73">
        <v>214641</v>
      </c>
      <c r="U20" s="73">
        <v>214624</v>
      </c>
      <c r="V20" s="73">
        <v>34</v>
      </c>
      <c r="W20" s="73">
        <v>2964407</v>
      </c>
      <c r="X20" s="73">
        <v>2927395</v>
      </c>
      <c r="Y20" s="73">
        <v>49012</v>
      </c>
      <c r="Z20" s="73">
        <v>465562</v>
      </c>
      <c r="AA20" s="73">
        <v>465562</v>
      </c>
      <c r="AB20" s="73">
        <v>2058965</v>
      </c>
      <c r="AC20" s="73">
        <v>1317243</v>
      </c>
      <c r="AD20" s="73">
        <v>2524527</v>
      </c>
      <c r="AE20" s="73">
        <v>1782805</v>
      </c>
      <c r="AF20" s="73">
        <v>5488934</v>
      </c>
      <c r="AG20" s="73">
        <v>4710200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528213</v>
      </c>
      <c r="D21" s="66">
        <v>525825</v>
      </c>
      <c r="E21" s="66">
        <v>2388</v>
      </c>
      <c r="F21" s="66">
        <v>579412</v>
      </c>
      <c r="G21" s="66">
        <v>503256</v>
      </c>
      <c r="H21" s="66">
        <v>152311</v>
      </c>
      <c r="I21" s="66">
        <v>33</v>
      </c>
      <c r="J21" s="66">
        <v>33</v>
      </c>
      <c r="K21" s="66">
        <v>0</v>
      </c>
      <c r="L21" s="66">
        <v>0</v>
      </c>
      <c r="M21" s="66">
        <v>0</v>
      </c>
      <c r="N21" s="66">
        <v>0</v>
      </c>
      <c r="O21" s="66">
        <v>747</v>
      </c>
      <c r="P21" s="66">
        <v>747</v>
      </c>
      <c r="Q21" s="66">
        <v>0</v>
      </c>
      <c r="R21" s="44">
        <v>13</v>
      </c>
      <c r="S21" s="49" t="str">
        <f t="shared" si="0"/>
        <v>大宜味村</v>
      </c>
      <c r="T21" s="72">
        <v>87139</v>
      </c>
      <c r="U21" s="72">
        <v>87139</v>
      </c>
      <c r="V21" s="72">
        <v>0</v>
      </c>
      <c r="W21" s="72">
        <v>1195544</v>
      </c>
      <c r="X21" s="72">
        <v>1117000</v>
      </c>
      <c r="Y21" s="72">
        <v>154699</v>
      </c>
      <c r="Z21" s="72">
        <v>139817</v>
      </c>
      <c r="AA21" s="72">
        <v>139817</v>
      </c>
      <c r="AB21" s="72">
        <v>2374255</v>
      </c>
      <c r="AC21" s="72">
        <v>1813063</v>
      </c>
      <c r="AD21" s="72">
        <v>2514072</v>
      </c>
      <c r="AE21" s="72">
        <v>1952880</v>
      </c>
      <c r="AF21" s="72">
        <v>3709616</v>
      </c>
      <c r="AG21" s="72">
        <v>3069880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383861</v>
      </c>
      <c r="D22" s="66">
        <v>379755</v>
      </c>
      <c r="E22" s="66">
        <v>5814</v>
      </c>
      <c r="F22" s="66">
        <v>574172</v>
      </c>
      <c r="G22" s="66">
        <v>513891</v>
      </c>
      <c r="H22" s="66">
        <v>119424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7907</v>
      </c>
      <c r="P22" s="66">
        <v>7907</v>
      </c>
      <c r="Q22" s="66">
        <v>0</v>
      </c>
      <c r="R22" s="44">
        <v>14</v>
      </c>
      <c r="S22" s="49" t="str">
        <f t="shared" si="0"/>
        <v>東    村</v>
      </c>
      <c r="T22" s="72">
        <v>37947</v>
      </c>
      <c r="U22" s="72">
        <v>37806</v>
      </c>
      <c r="V22" s="72">
        <v>563</v>
      </c>
      <c r="W22" s="72">
        <v>1003887</v>
      </c>
      <c r="X22" s="72">
        <v>939359</v>
      </c>
      <c r="Y22" s="72">
        <v>125801</v>
      </c>
      <c r="Z22" s="72">
        <v>95653</v>
      </c>
      <c r="AA22" s="72">
        <v>95653</v>
      </c>
      <c r="AB22" s="72">
        <v>865314</v>
      </c>
      <c r="AC22" s="72">
        <v>537296</v>
      </c>
      <c r="AD22" s="72">
        <v>960967</v>
      </c>
      <c r="AE22" s="72">
        <v>632949</v>
      </c>
      <c r="AF22" s="72">
        <v>1964854</v>
      </c>
      <c r="AG22" s="72">
        <v>1572308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1010321</v>
      </c>
      <c r="D23" s="66">
        <v>995787</v>
      </c>
      <c r="E23" s="66">
        <v>14533</v>
      </c>
      <c r="F23" s="66">
        <v>1652305</v>
      </c>
      <c r="G23" s="66">
        <v>1359443</v>
      </c>
      <c r="H23" s="66">
        <v>560089</v>
      </c>
      <c r="I23" s="66">
        <v>1247</v>
      </c>
      <c r="J23" s="66">
        <v>1247</v>
      </c>
      <c r="K23" s="66">
        <v>0</v>
      </c>
      <c r="L23" s="66">
        <v>0</v>
      </c>
      <c r="M23" s="66">
        <v>0</v>
      </c>
      <c r="N23" s="66">
        <v>0</v>
      </c>
      <c r="O23" s="66">
        <v>68198</v>
      </c>
      <c r="P23" s="66">
        <v>68198</v>
      </c>
      <c r="Q23" s="66">
        <v>0</v>
      </c>
      <c r="R23" s="44">
        <v>15</v>
      </c>
      <c r="S23" s="49" t="str">
        <f t="shared" si="0"/>
        <v>今帰仁村</v>
      </c>
      <c r="T23" s="72">
        <v>341609</v>
      </c>
      <c r="U23" s="72">
        <v>341609</v>
      </c>
      <c r="V23" s="72">
        <v>0</v>
      </c>
      <c r="W23" s="72">
        <v>3073680</v>
      </c>
      <c r="X23" s="72">
        <v>2766284</v>
      </c>
      <c r="Y23" s="72">
        <v>574622</v>
      </c>
      <c r="Z23" s="72">
        <v>454926</v>
      </c>
      <c r="AA23" s="72">
        <v>391972</v>
      </c>
      <c r="AB23" s="72">
        <v>2376927</v>
      </c>
      <c r="AC23" s="72">
        <v>1491549</v>
      </c>
      <c r="AD23" s="72">
        <v>2831853</v>
      </c>
      <c r="AE23" s="72">
        <v>1883521</v>
      </c>
      <c r="AF23" s="72">
        <v>5905533</v>
      </c>
      <c r="AG23" s="72">
        <v>4649805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2306796</v>
      </c>
      <c r="D24" s="66">
        <v>2303908</v>
      </c>
      <c r="E24" s="66">
        <v>2887</v>
      </c>
      <c r="F24" s="66">
        <v>2986824</v>
      </c>
      <c r="G24" s="66">
        <v>2805696</v>
      </c>
      <c r="H24" s="66">
        <v>359187</v>
      </c>
      <c r="I24" s="66">
        <v>68522</v>
      </c>
      <c r="J24" s="66">
        <v>68522</v>
      </c>
      <c r="K24" s="66">
        <v>0</v>
      </c>
      <c r="L24" s="66">
        <v>0</v>
      </c>
      <c r="M24" s="66">
        <v>0</v>
      </c>
      <c r="N24" s="66">
        <v>0</v>
      </c>
      <c r="O24" s="66">
        <v>112965</v>
      </c>
      <c r="P24" s="66">
        <v>112965</v>
      </c>
      <c r="Q24" s="66">
        <v>0</v>
      </c>
      <c r="R24" s="44">
        <v>16</v>
      </c>
      <c r="S24" s="49" t="str">
        <f t="shared" si="0"/>
        <v>本 部 町</v>
      </c>
      <c r="T24" s="72">
        <v>1275425</v>
      </c>
      <c r="U24" s="72">
        <v>1275425</v>
      </c>
      <c r="V24" s="72">
        <v>0</v>
      </c>
      <c r="W24" s="72">
        <v>6750532</v>
      </c>
      <c r="X24" s="72">
        <v>6566516</v>
      </c>
      <c r="Y24" s="72">
        <v>362074</v>
      </c>
      <c r="Z24" s="72">
        <v>1475545</v>
      </c>
      <c r="AA24" s="72">
        <v>611817</v>
      </c>
      <c r="AB24" s="72">
        <v>2368791</v>
      </c>
      <c r="AC24" s="72">
        <v>1517651</v>
      </c>
      <c r="AD24" s="72">
        <v>3844336</v>
      </c>
      <c r="AE24" s="72">
        <v>2129468</v>
      </c>
      <c r="AF24" s="72">
        <v>10594868</v>
      </c>
      <c r="AG24" s="72">
        <v>8695984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4703602</v>
      </c>
      <c r="D25" s="66">
        <v>4666983</v>
      </c>
      <c r="E25" s="66">
        <v>38478</v>
      </c>
      <c r="F25" s="66">
        <v>1792678</v>
      </c>
      <c r="G25" s="66">
        <v>1580305</v>
      </c>
      <c r="H25" s="66">
        <v>151490</v>
      </c>
      <c r="I25" s="66">
        <v>213816</v>
      </c>
      <c r="J25" s="66">
        <v>213816</v>
      </c>
      <c r="K25" s="66">
        <v>0</v>
      </c>
      <c r="L25" s="66">
        <v>0</v>
      </c>
      <c r="M25" s="66">
        <v>0</v>
      </c>
      <c r="N25" s="66">
        <v>0</v>
      </c>
      <c r="O25" s="66">
        <v>32423</v>
      </c>
      <c r="P25" s="66">
        <v>32423</v>
      </c>
      <c r="Q25" s="66">
        <v>0</v>
      </c>
      <c r="R25" s="44">
        <v>17</v>
      </c>
      <c r="S25" s="49" t="str">
        <f t="shared" si="0"/>
        <v>恩 納 村</v>
      </c>
      <c r="T25" s="72">
        <v>1834667</v>
      </c>
      <c r="U25" s="72">
        <v>1830979</v>
      </c>
      <c r="V25" s="72">
        <v>4608</v>
      </c>
      <c r="W25" s="72">
        <v>8577186</v>
      </c>
      <c r="X25" s="72">
        <v>8324506</v>
      </c>
      <c r="Y25" s="72">
        <v>194576</v>
      </c>
      <c r="Z25" s="72">
        <v>337179</v>
      </c>
      <c r="AA25" s="72">
        <v>337179</v>
      </c>
      <c r="AB25" s="72">
        <v>3842620</v>
      </c>
      <c r="AC25" s="72">
        <v>2111997</v>
      </c>
      <c r="AD25" s="72">
        <v>4179799</v>
      </c>
      <c r="AE25" s="72">
        <v>2449176</v>
      </c>
      <c r="AF25" s="72">
        <v>12756985</v>
      </c>
      <c r="AG25" s="72">
        <v>10773682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974715</v>
      </c>
      <c r="D26" s="66">
        <v>974390</v>
      </c>
      <c r="E26" s="66">
        <v>1301</v>
      </c>
      <c r="F26" s="66">
        <v>392119</v>
      </c>
      <c r="G26" s="66">
        <v>369464</v>
      </c>
      <c r="H26" s="66">
        <v>45311</v>
      </c>
      <c r="I26" s="66">
        <v>79</v>
      </c>
      <c r="J26" s="66">
        <v>79</v>
      </c>
      <c r="K26" s="66">
        <v>0</v>
      </c>
      <c r="L26" s="66">
        <v>0</v>
      </c>
      <c r="M26" s="66">
        <v>0</v>
      </c>
      <c r="N26" s="66">
        <v>0</v>
      </c>
      <c r="O26" s="66">
        <v>5509</v>
      </c>
      <c r="P26" s="66">
        <v>5509</v>
      </c>
      <c r="Q26" s="66">
        <v>0</v>
      </c>
      <c r="R26" s="44">
        <v>18</v>
      </c>
      <c r="S26" s="49" t="str">
        <f t="shared" si="0"/>
        <v>宜野座村</v>
      </c>
      <c r="T26" s="72">
        <v>369700</v>
      </c>
      <c r="U26" s="72">
        <v>369605</v>
      </c>
      <c r="V26" s="72">
        <v>377</v>
      </c>
      <c r="W26" s="72">
        <v>1742122</v>
      </c>
      <c r="X26" s="72">
        <v>1719047</v>
      </c>
      <c r="Y26" s="72">
        <v>46989</v>
      </c>
      <c r="Z26" s="72">
        <v>124540</v>
      </c>
      <c r="AA26" s="72">
        <v>124540</v>
      </c>
      <c r="AB26" s="72">
        <v>932279</v>
      </c>
      <c r="AC26" s="72">
        <v>609635</v>
      </c>
      <c r="AD26" s="72">
        <v>1056819</v>
      </c>
      <c r="AE26" s="72">
        <v>734175</v>
      </c>
      <c r="AF26" s="72">
        <v>2798941</v>
      </c>
      <c r="AG26" s="72">
        <v>2453222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591638</v>
      </c>
      <c r="D27" s="66">
        <v>591638</v>
      </c>
      <c r="E27" s="66">
        <v>0</v>
      </c>
      <c r="F27" s="66">
        <v>1193735</v>
      </c>
      <c r="G27" s="66">
        <v>1007991</v>
      </c>
      <c r="H27" s="66">
        <v>371486</v>
      </c>
      <c r="I27" s="66">
        <v>86</v>
      </c>
      <c r="J27" s="66">
        <v>86</v>
      </c>
      <c r="K27" s="66">
        <v>0</v>
      </c>
      <c r="L27" s="66">
        <v>0</v>
      </c>
      <c r="M27" s="66">
        <v>0</v>
      </c>
      <c r="N27" s="66">
        <v>0</v>
      </c>
      <c r="O27" s="66">
        <v>11251</v>
      </c>
      <c r="P27" s="66">
        <v>11251</v>
      </c>
      <c r="Q27" s="66">
        <v>0</v>
      </c>
      <c r="R27" s="44">
        <v>19</v>
      </c>
      <c r="S27" s="49" t="str">
        <f t="shared" si="0"/>
        <v>金 武 町</v>
      </c>
      <c r="T27" s="72">
        <v>367097</v>
      </c>
      <c r="U27" s="72">
        <v>367097</v>
      </c>
      <c r="V27" s="72">
        <v>0</v>
      </c>
      <c r="W27" s="72">
        <v>2163807</v>
      </c>
      <c r="X27" s="72">
        <v>1978063</v>
      </c>
      <c r="Y27" s="72">
        <v>371486</v>
      </c>
      <c r="Z27" s="72">
        <v>1446135</v>
      </c>
      <c r="AA27" s="72">
        <v>342367</v>
      </c>
      <c r="AB27" s="72">
        <v>20587533</v>
      </c>
      <c r="AC27" s="72">
        <v>13534910</v>
      </c>
      <c r="AD27" s="72">
        <v>22033668</v>
      </c>
      <c r="AE27" s="72">
        <v>13877277</v>
      </c>
      <c r="AF27" s="72">
        <v>24197475</v>
      </c>
      <c r="AG27" s="72">
        <v>15855340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344593</v>
      </c>
      <c r="D28" s="66">
        <v>344378</v>
      </c>
      <c r="E28" s="66">
        <v>864</v>
      </c>
      <c r="F28" s="66">
        <v>506939</v>
      </c>
      <c r="G28" s="66">
        <v>480746</v>
      </c>
      <c r="H28" s="66">
        <v>46813</v>
      </c>
      <c r="I28" s="66">
        <v>150647</v>
      </c>
      <c r="J28" s="66">
        <v>117441</v>
      </c>
      <c r="K28" s="66">
        <v>33205</v>
      </c>
      <c r="L28" s="66">
        <v>69382</v>
      </c>
      <c r="M28" s="66">
        <v>69382</v>
      </c>
      <c r="N28" s="66">
        <v>0</v>
      </c>
      <c r="O28" s="66">
        <v>21298</v>
      </c>
      <c r="P28" s="66">
        <v>21298</v>
      </c>
      <c r="Q28" s="66">
        <v>0</v>
      </c>
      <c r="R28" s="44">
        <v>20</v>
      </c>
      <c r="S28" s="49" t="str">
        <f t="shared" si="0"/>
        <v>伊 江 村</v>
      </c>
      <c r="T28" s="72">
        <v>130293</v>
      </c>
      <c r="U28" s="72">
        <v>130178</v>
      </c>
      <c r="V28" s="72">
        <v>425</v>
      </c>
      <c r="W28" s="72">
        <v>1223152</v>
      </c>
      <c r="X28" s="72">
        <v>1163423</v>
      </c>
      <c r="Y28" s="72">
        <v>81307</v>
      </c>
      <c r="Z28" s="72">
        <v>189149</v>
      </c>
      <c r="AA28" s="72">
        <v>186873</v>
      </c>
      <c r="AB28" s="72">
        <v>740738</v>
      </c>
      <c r="AC28" s="72">
        <v>486736</v>
      </c>
      <c r="AD28" s="72">
        <v>929887</v>
      </c>
      <c r="AE28" s="72">
        <v>673609</v>
      </c>
      <c r="AF28" s="72">
        <v>2153039</v>
      </c>
      <c r="AG28" s="72">
        <v>1837032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1896399</v>
      </c>
      <c r="D29" s="66">
        <v>1896283</v>
      </c>
      <c r="E29" s="66">
        <v>469</v>
      </c>
      <c r="F29" s="66">
        <v>1965812</v>
      </c>
      <c r="G29" s="66">
        <v>1941443</v>
      </c>
      <c r="H29" s="66">
        <v>48738</v>
      </c>
      <c r="I29" s="66">
        <v>11376</v>
      </c>
      <c r="J29" s="66">
        <v>11376</v>
      </c>
      <c r="K29" s="66">
        <v>0</v>
      </c>
      <c r="L29" s="66">
        <v>0</v>
      </c>
      <c r="M29" s="66">
        <v>0</v>
      </c>
      <c r="N29" s="66">
        <v>0</v>
      </c>
      <c r="O29" s="66">
        <v>14146</v>
      </c>
      <c r="P29" s="66">
        <v>14146</v>
      </c>
      <c r="Q29" s="66">
        <v>0</v>
      </c>
      <c r="R29" s="44">
        <v>21</v>
      </c>
      <c r="S29" s="49" t="str">
        <f t="shared" si="0"/>
        <v>読 谷 村</v>
      </c>
      <c r="T29" s="72">
        <v>1304176</v>
      </c>
      <c r="U29" s="72">
        <v>1304085</v>
      </c>
      <c r="V29" s="72">
        <v>363</v>
      </c>
      <c r="W29" s="72">
        <v>5191909</v>
      </c>
      <c r="X29" s="72">
        <v>5167333</v>
      </c>
      <c r="Y29" s="72">
        <v>49570</v>
      </c>
      <c r="Z29" s="72">
        <v>725240</v>
      </c>
      <c r="AA29" s="72">
        <v>725240</v>
      </c>
      <c r="AB29" s="72">
        <v>2676447</v>
      </c>
      <c r="AC29" s="72">
        <v>1774640</v>
      </c>
      <c r="AD29" s="72">
        <v>3401687</v>
      </c>
      <c r="AE29" s="72">
        <v>2499880</v>
      </c>
      <c r="AF29" s="72">
        <v>8593596</v>
      </c>
      <c r="AG29" s="72">
        <v>7667213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453302</v>
      </c>
      <c r="D30" s="66">
        <v>453302</v>
      </c>
      <c r="E30" s="66">
        <v>0</v>
      </c>
      <c r="F30" s="66">
        <v>626606</v>
      </c>
      <c r="G30" s="66">
        <v>601432</v>
      </c>
      <c r="H30" s="66">
        <v>48265</v>
      </c>
      <c r="I30" s="66">
        <v>73376</v>
      </c>
      <c r="J30" s="66">
        <v>72960</v>
      </c>
      <c r="K30" s="66">
        <v>416</v>
      </c>
      <c r="L30" s="66">
        <v>0</v>
      </c>
      <c r="M30" s="66">
        <v>0</v>
      </c>
      <c r="N30" s="66">
        <v>0</v>
      </c>
      <c r="O30" s="66">
        <v>743</v>
      </c>
      <c r="P30" s="66">
        <v>743</v>
      </c>
      <c r="Q30" s="66">
        <v>0</v>
      </c>
      <c r="R30" s="44">
        <v>22</v>
      </c>
      <c r="S30" s="49" t="str">
        <f t="shared" si="0"/>
        <v>嘉手納町</v>
      </c>
      <c r="T30" s="72">
        <v>615424</v>
      </c>
      <c r="U30" s="72">
        <v>615424</v>
      </c>
      <c r="V30" s="72">
        <v>0</v>
      </c>
      <c r="W30" s="72">
        <v>1769451</v>
      </c>
      <c r="X30" s="72">
        <v>1743861</v>
      </c>
      <c r="Y30" s="72">
        <v>48681</v>
      </c>
      <c r="Z30" s="72">
        <v>212960</v>
      </c>
      <c r="AA30" s="72">
        <v>212960</v>
      </c>
      <c r="AB30" s="72">
        <v>831242</v>
      </c>
      <c r="AC30" s="72">
        <v>563701</v>
      </c>
      <c r="AD30" s="72">
        <v>1044202</v>
      </c>
      <c r="AE30" s="72">
        <v>776661</v>
      </c>
      <c r="AF30" s="72">
        <v>2813653</v>
      </c>
      <c r="AG30" s="72">
        <v>2520522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4576712</v>
      </c>
      <c r="D31" s="66">
        <v>4571767</v>
      </c>
      <c r="E31" s="66">
        <v>9627</v>
      </c>
      <c r="F31" s="66">
        <v>1797840</v>
      </c>
      <c r="G31" s="66">
        <v>1709337</v>
      </c>
      <c r="H31" s="66">
        <v>177006</v>
      </c>
      <c r="I31" s="66">
        <v>55247</v>
      </c>
      <c r="J31" s="66">
        <v>55247</v>
      </c>
      <c r="K31" s="66">
        <v>0</v>
      </c>
      <c r="L31" s="66">
        <v>0</v>
      </c>
      <c r="M31" s="66">
        <v>0</v>
      </c>
      <c r="N31" s="66">
        <v>0</v>
      </c>
      <c r="O31" s="66">
        <v>15822</v>
      </c>
      <c r="P31" s="66">
        <v>15822</v>
      </c>
      <c r="Q31" s="66">
        <v>0</v>
      </c>
      <c r="R31" s="44">
        <v>23</v>
      </c>
      <c r="S31" s="49" t="str">
        <f t="shared" si="0"/>
        <v>北 谷 町</v>
      </c>
      <c r="T31" s="72">
        <v>2957606</v>
      </c>
      <c r="U31" s="72">
        <v>2957606</v>
      </c>
      <c r="V31" s="72">
        <v>0</v>
      </c>
      <c r="W31" s="72">
        <v>9403227</v>
      </c>
      <c r="X31" s="72">
        <v>9309779</v>
      </c>
      <c r="Y31" s="72">
        <v>186633</v>
      </c>
      <c r="Z31" s="72">
        <v>560820</v>
      </c>
      <c r="AA31" s="72">
        <v>560820</v>
      </c>
      <c r="AB31" s="72">
        <v>2505248</v>
      </c>
      <c r="AC31" s="72">
        <v>1517040</v>
      </c>
      <c r="AD31" s="72">
        <v>3066068</v>
      </c>
      <c r="AE31" s="72">
        <v>2077860</v>
      </c>
      <c r="AF31" s="72">
        <v>12469295</v>
      </c>
      <c r="AG31" s="72">
        <v>11387639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5916644</v>
      </c>
      <c r="D32" s="66">
        <v>5915764</v>
      </c>
      <c r="E32" s="66">
        <v>880</v>
      </c>
      <c r="F32" s="66">
        <v>3180955</v>
      </c>
      <c r="G32" s="66">
        <v>3144267</v>
      </c>
      <c r="H32" s="66">
        <v>73065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34190</v>
      </c>
      <c r="P32" s="66">
        <v>34190</v>
      </c>
      <c r="Q32" s="66">
        <v>0</v>
      </c>
      <c r="R32" s="44">
        <v>24</v>
      </c>
      <c r="S32" s="49" t="str">
        <f t="shared" si="0"/>
        <v>北中城村</v>
      </c>
      <c r="T32" s="72">
        <v>2742479</v>
      </c>
      <c r="U32" s="72">
        <v>2742479</v>
      </c>
      <c r="V32" s="72">
        <v>0</v>
      </c>
      <c r="W32" s="72">
        <v>11874268</v>
      </c>
      <c r="X32" s="72">
        <v>11836700</v>
      </c>
      <c r="Y32" s="72">
        <v>73945</v>
      </c>
      <c r="Z32" s="72">
        <v>278736</v>
      </c>
      <c r="AA32" s="72">
        <v>278736</v>
      </c>
      <c r="AB32" s="72">
        <v>5431671</v>
      </c>
      <c r="AC32" s="72">
        <v>2688903</v>
      </c>
      <c r="AD32" s="72">
        <v>5710407</v>
      </c>
      <c r="AE32" s="72">
        <v>2967639</v>
      </c>
      <c r="AF32" s="72">
        <v>17584675</v>
      </c>
      <c r="AG32" s="72">
        <v>14804339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1382065</v>
      </c>
      <c r="D33" s="66">
        <v>1378228</v>
      </c>
      <c r="E33" s="66">
        <v>7343</v>
      </c>
      <c r="F33" s="66">
        <v>3665076</v>
      </c>
      <c r="G33" s="66">
        <v>3504725</v>
      </c>
      <c r="H33" s="66">
        <v>320701</v>
      </c>
      <c r="I33" s="66">
        <v>705395</v>
      </c>
      <c r="J33" s="66">
        <v>358577</v>
      </c>
      <c r="K33" s="66">
        <v>346818</v>
      </c>
      <c r="L33" s="66">
        <v>0</v>
      </c>
      <c r="M33" s="66">
        <v>0</v>
      </c>
      <c r="N33" s="66">
        <v>0</v>
      </c>
      <c r="O33" s="66">
        <v>21823</v>
      </c>
      <c r="P33" s="66">
        <v>21823</v>
      </c>
      <c r="Q33" s="66">
        <v>0</v>
      </c>
      <c r="R33" s="44">
        <v>25</v>
      </c>
      <c r="S33" s="49" t="str">
        <f t="shared" si="0"/>
        <v>中 城 村</v>
      </c>
      <c r="T33" s="72">
        <v>811222</v>
      </c>
      <c r="U33" s="72">
        <v>811222</v>
      </c>
      <c r="V33" s="72">
        <v>0</v>
      </c>
      <c r="W33" s="72">
        <v>6585581</v>
      </c>
      <c r="X33" s="72">
        <v>6074575</v>
      </c>
      <c r="Y33" s="72">
        <v>674862</v>
      </c>
      <c r="Z33" s="72">
        <v>695976</v>
      </c>
      <c r="AA33" s="72">
        <v>520569</v>
      </c>
      <c r="AB33" s="72">
        <v>76860484</v>
      </c>
      <c r="AC33" s="72">
        <v>49706002</v>
      </c>
      <c r="AD33" s="72">
        <v>77556460</v>
      </c>
      <c r="AE33" s="72">
        <v>50226571</v>
      </c>
      <c r="AF33" s="72">
        <v>84142041</v>
      </c>
      <c r="AG33" s="72">
        <v>56301146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5821811</v>
      </c>
      <c r="D34" s="66">
        <v>5802910</v>
      </c>
      <c r="E34" s="66">
        <v>14778</v>
      </c>
      <c r="F34" s="66">
        <v>7786514</v>
      </c>
      <c r="G34" s="66">
        <v>7733473</v>
      </c>
      <c r="H34" s="66">
        <v>96520</v>
      </c>
      <c r="I34" s="66">
        <v>24447</v>
      </c>
      <c r="J34" s="66">
        <v>24447</v>
      </c>
      <c r="K34" s="66">
        <v>0</v>
      </c>
      <c r="L34" s="66">
        <v>0</v>
      </c>
      <c r="M34" s="66">
        <v>0</v>
      </c>
      <c r="N34" s="66">
        <v>0</v>
      </c>
      <c r="O34" s="66">
        <v>95744</v>
      </c>
      <c r="P34" s="66">
        <v>95744</v>
      </c>
      <c r="Q34" s="66">
        <v>0</v>
      </c>
      <c r="R34" s="44">
        <v>26</v>
      </c>
      <c r="S34" s="49" t="str">
        <f t="shared" si="0"/>
        <v>西 原 町</v>
      </c>
      <c r="T34" s="72">
        <v>3176104</v>
      </c>
      <c r="U34" s="72">
        <v>3173444</v>
      </c>
      <c r="V34" s="72">
        <v>1330</v>
      </c>
      <c r="W34" s="72">
        <v>16904620</v>
      </c>
      <c r="X34" s="72">
        <v>16830018</v>
      </c>
      <c r="Y34" s="72">
        <v>112628</v>
      </c>
      <c r="Z34" s="72">
        <v>908443</v>
      </c>
      <c r="AA34" s="72">
        <v>618414</v>
      </c>
      <c r="AB34" s="72">
        <v>4504242</v>
      </c>
      <c r="AC34" s="72">
        <v>2417200</v>
      </c>
      <c r="AD34" s="72">
        <v>5412685</v>
      </c>
      <c r="AE34" s="72">
        <v>3035614</v>
      </c>
      <c r="AF34" s="72">
        <v>22317305</v>
      </c>
      <c r="AG34" s="72">
        <v>19865632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759379</v>
      </c>
      <c r="D35" s="66">
        <v>755024</v>
      </c>
      <c r="E35" s="66">
        <v>8362</v>
      </c>
      <c r="F35" s="66">
        <v>766174</v>
      </c>
      <c r="G35" s="66">
        <v>746131</v>
      </c>
      <c r="H35" s="66">
        <v>40087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6447</v>
      </c>
      <c r="P35" s="66">
        <v>6447</v>
      </c>
      <c r="Q35" s="66">
        <v>0</v>
      </c>
      <c r="R35" s="44">
        <v>27</v>
      </c>
      <c r="S35" s="49" t="str">
        <f t="shared" si="0"/>
        <v>与那原町</v>
      </c>
      <c r="T35" s="72">
        <v>1121655</v>
      </c>
      <c r="U35" s="72">
        <v>1121544</v>
      </c>
      <c r="V35" s="72">
        <v>376</v>
      </c>
      <c r="W35" s="72">
        <v>2653655</v>
      </c>
      <c r="X35" s="72">
        <v>2629146</v>
      </c>
      <c r="Y35" s="72">
        <v>48825</v>
      </c>
      <c r="Z35" s="72">
        <v>538407</v>
      </c>
      <c r="AA35" s="72">
        <v>521473</v>
      </c>
      <c r="AB35" s="72">
        <v>1184986</v>
      </c>
      <c r="AC35" s="72">
        <v>755177</v>
      </c>
      <c r="AD35" s="72">
        <v>1723393</v>
      </c>
      <c r="AE35" s="72">
        <v>1276650</v>
      </c>
      <c r="AF35" s="72">
        <v>4377048</v>
      </c>
      <c r="AG35" s="72">
        <v>3905796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4638002</v>
      </c>
      <c r="D36" s="66">
        <v>4629825</v>
      </c>
      <c r="E36" s="66">
        <v>16367</v>
      </c>
      <c r="F36" s="66">
        <v>2280875</v>
      </c>
      <c r="G36" s="66">
        <v>2244625</v>
      </c>
      <c r="H36" s="66">
        <v>72502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1466244</v>
      </c>
      <c r="P36" s="66">
        <v>1466244</v>
      </c>
      <c r="Q36" s="66">
        <v>0</v>
      </c>
      <c r="R36" s="44">
        <v>28</v>
      </c>
      <c r="S36" s="49" t="str">
        <f t="shared" si="0"/>
        <v>南風原町</v>
      </c>
      <c r="T36" s="72">
        <v>2700546</v>
      </c>
      <c r="U36" s="72">
        <v>2700471</v>
      </c>
      <c r="V36" s="72">
        <v>297</v>
      </c>
      <c r="W36" s="72">
        <v>11085667</v>
      </c>
      <c r="X36" s="72">
        <v>11041165</v>
      </c>
      <c r="Y36" s="72">
        <v>89166</v>
      </c>
      <c r="Z36" s="72">
        <v>621032</v>
      </c>
      <c r="AA36" s="72">
        <v>621032</v>
      </c>
      <c r="AB36" s="72">
        <v>1977778</v>
      </c>
      <c r="AC36" s="72">
        <v>1288290</v>
      </c>
      <c r="AD36" s="72">
        <v>2598810</v>
      </c>
      <c r="AE36" s="72">
        <v>1909322</v>
      </c>
      <c r="AF36" s="72">
        <v>13684477</v>
      </c>
      <c r="AG36" s="72">
        <v>12950487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136040</v>
      </c>
      <c r="D37" s="66">
        <v>136040</v>
      </c>
      <c r="E37" s="66">
        <v>0</v>
      </c>
      <c r="F37" s="66">
        <v>171389</v>
      </c>
      <c r="G37" s="66">
        <v>171389</v>
      </c>
      <c r="H37" s="66">
        <v>0</v>
      </c>
      <c r="I37" s="66">
        <v>14048</v>
      </c>
      <c r="J37" s="66">
        <v>14048</v>
      </c>
      <c r="K37" s="66">
        <v>0</v>
      </c>
      <c r="L37" s="66">
        <v>0</v>
      </c>
      <c r="M37" s="66">
        <v>0</v>
      </c>
      <c r="N37" s="66">
        <v>0</v>
      </c>
      <c r="O37" s="66">
        <v>114</v>
      </c>
      <c r="P37" s="66">
        <v>114</v>
      </c>
      <c r="Q37" s="66">
        <v>0</v>
      </c>
      <c r="R37" s="44">
        <v>29</v>
      </c>
      <c r="S37" s="49" t="str">
        <f t="shared" si="0"/>
        <v>渡嘉敷村</v>
      </c>
      <c r="T37" s="72">
        <v>32275</v>
      </c>
      <c r="U37" s="72">
        <v>32275</v>
      </c>
      <c r="V37" s="72">
        <v>0</v>
      </c>
      <c r="W37" s="72">
        <v>353866</v>
      </c>
      <c r="X37" s="72">
        <v>353866</v>
      </c>
      <c r="Y37" s="72">
        <v>0</v>
      </c>
      <c r="Z37" s="72">
        <v>45578</v>
      </c>
      <c r="AA37" s="72">
        <v>43633</v>
      </c>
      <c r="AB37" s="72">
        <v>222519</v>
      </c>
      <c r="AC37" s="72">
        <v>148663</v>
      </c>
      <c r="AD37" s="72">
        <v>268097</v>
      </c>
      <c r="AE37" s="72">
        <v>192296</v>
      </c>
      <c r="AF37" s="72">
        <v>621963</v>
      </c>
      <c r="AG37" s="72">
        <v>546162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177787</v>
      </c>
      <c r="D38" s="66">
        <v>177787</v>
      </c>
      <c r="E38" s="66">
        <v>0</v>
      </c>
      <c r="F38" s="66">
        <v>134126</v>
      </c>
      <c r="G38" s="66">
        <v>134126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505</v>
      </c>
      <c r="P38" s="66">
        <v>505</v>
      </c>
      <c r="Q38" s="66">
        <v>0</v>
      </c>
      <c r="R38" s="44">
        <v>30</v>
      </c>
      <c r="S38" s="49" t="str">
        <f t="shared" si="0"/>
        <v>座間味村</v>
      </c>
      <c r="T38" s="72">
        <v>31538</v>
      </c>
      <c r="U38" s="72">
        <v>31538</v>
      </c>
      <c r="V38" s="72">
        <v>0</v>
      </c>
      <c r="W38" s="72">
        <v>343956</v>
      </c>
      <c r="X38" s="72">
        <v>343956</v>
      </c>
      <c r="Y38" s="72">
        <v>0</v>
      </c>
      <c r="Z38" s="72">
        <v>128626</v>
      </c>
      <c r="AA38" s="72">
        <v>120241</v>
      </c>
      <c r="AB38" s="72">
        <v>162425</v>
      </c>
      <c r="AC38" s="72">
        <v>108284</v>
      </c>
      <c r="AD38" s="72">
        <v>291051</v>
      </c>
      <c r="AE38" s="72">
        <v>228525</v>
      </c>
      <c r="AF38" s="72">
        <v>635007</v>
      </c>
      <c r="AG38" s="72">
        <v>572481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102360</v>
      </c>
      <c r="D39" s="66">
        <v>102145</v>
      </c>
      <c r="E39" s="66">
        <v>862</v>
      </c>
      <c r="F39" s="66">
        <v>89729</v>
      </c>
      <c r="G39" s="66">
        <v>89729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1428</v>
      </c>
      <c r="P39" s="66">
        <v>1428</v>
      </c>
      <c r="Q39" s="66">
        <v>0</v>
      </c>
      <c r="R39" s="44">
        <v>31</v>
      </c>
      <c r="S39" s="49" t="str">
        <f t="shared" si="0"/>
        <v>粟 国 村</v>
      </c>
      <c r="T39" s="72">
        <v>20696</v>
      </c>
      <c r="U39" s="72">
        <v>20641</v>
      </c>
      <c r="V39" s="72">
        <v>218</v>
      </c>
      <c r="W39" s="72">
        <v>214213</v>
      </c>
      <c r="X39" s="72">
        <v>213943</v>
      </c>
      <c r="Y39" s="72">
        <v>1080</v>
      </c>
      <c r="Z39" s="72">
        <v>170258</v>
      </c>
      <c r="AA39" s="72">
        <v>165001</v>
      </c>
      <c r="AB39" s="72">
        <v>467385</v>
      </c>
      <c r="AC39" s="72">
        <v>298067</v>
      </c>
      <c r="AD39" s="72">
        <v>637643</v>
      </c>
      <c r="AE39" s="72">
        <v>463068</v>
      </c>
      <c r="AF39" s="72">
        <v>851856</v>
      </c>
      <c r="AG39" s="72">
        <v>677011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74410</v>
      </c>
      <c r="D40" s="66">
        <v>66497</v>
      </c>
      <c r="E40" s="66">
        <v>7913</v>
      </c>
      <c r="F40" s="66">
        <v>38584</v>
      </c>
      <c r="G40" s="66">
        <v>38584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44">
        <v>32</v>
      </c>
      <c r="S40" s="49" t="str">
        <f t="shared" si="0"/>
        <v>渡名喜村</v>
      </c>
      <c r="T40" s="72">
        <v>2993</v>
      </c>
      <c r="U40" s="72">
        <v>2993</v>
      </c>
      <c r="V40" s="72">
        <v>0</v>
      </c>
      <c r="W40" s="72">
        <v>115987</v>
      </c>
      <c r="X40" s="72">
        <v>108074</v>
      </c>
      <c r="Y40" s="72">
        <v>7913</v>
      </c>
      <c r="Z40" s="72">
        <v>47600</v>
      </c>
      <c r="AA40" s="72">
        <v>47600</v>
      </c>
      <c r="AB40" s="72">
        <v>491516</v>
      </c>
      <c r="AC40" s="72">
        <v>135726</v>
      </c>
      <c r="AD40" s="72">
        <v>539116</v>
      </c>
      <c r="AE40" s="72">
        <v>183326</v>
      </c>
      <c r="AF40" s="72">
        <v>655103</v>
      </c>
      <c r="AG40" s="72">
        <v>291400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458031</v>
      </c>
      <c r="D41" s="67">
        <v>457526</v>
      </c>
      <c r="E41" s="67">
        <v>505</v>
      </c>
      <c r="F41" s="67">
        <v>1129335</v>
      </c>
      <c r="G41" s="67">
        <v>1126365</v>
      </c>
      <c r="H41" s="67">
        <v>2970</v>
      </c>
      <c r="I41" s="67">
        <v>890</v>
      </c>
      <c r="J41" s="67">
        <v>659</v>
      </c>
      <c r="K41" s="67">
        <v>232</v>
      </c>
      <c r="L41" s="67">
        <v>0</v>
      </c>
      <c r="M41" s="67">
        <v>0</v>
      </c>
      <c r="N41" s="67">
        <v>0</v>
      </c>
      <c r="O41" s="67">
        <v>20322</v>
      </c>
      <c r="P41" s="67">
        <v>20322</v>
      </c>
      <c r="Q41" s="67">
        <v>0</v>
      </c>
      <c r="R41" s="45">
        <v>33</v>
      </c>
      <c r="S41" s="50" t="str">
        <f t="shared" si="0"/>
        <v>南大東村</v>
      </c>
      <c r="T41" s="73">
        <v>119602</v>
      </c>
      <c r="U41" s="73">
        <v>119602</v>
      </c>
      <c r="V41" s="73">
        <v>0</v>
      </c>
      <c r="W41" s="73">
        <v>1728180</v>
      </c>
      <c r="X41" s="73">
        <v>1724474</v>
      </c>
      <c r="Y41" s="73">
        <v>3707</v>
      </c>
      <c r="Z41" s="73">
        <v>291931</v>
      </c>
      <c r="AA41" s="73">
        <v>245957</v>
      </c>
      <c r="AB41" s="73">
        <v>800611</v>
      </c>
      <c r="AC41" s="73">
        <v>534678</v>
      </c>
      <c r="AD41" s="73">
        <v>1092542</v>
      </c>
      <c r="AE41" s="73">
        <v>780635</v>
      </c>
      <c r="AF41" s="73">
        <v>2820722</v>
      </c>
      <c r="AG41" s="73">
        <v>2505109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188330</v>
      </c>
      <c r="D42" s="66">
        <v>188330</v>
      </c>
      <c r="E42" s="66">
        <v>0</v>
      </c>
      <c r="F42" s="66">
        <v>684406</v>
      </c>
      <c r="G42" s="66">
        <v>684406</v>
      </c>
      <c r="H42" s="66">
        <v>0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64685</v>
      </c>
      <c r="P42" s="66">
        <v>64685</v>
      </c>
      <c r="Q42" s="66">
        <v>0</v>
      </c>
      <c r="R42" s="44">
        <v>34</v>
      </c>
      <c r="S42" s="49" t="str">
        <f t="shared" si="0"/>
        <v>北大東村</v>
      </c>
      <c r="T42" s="72">
        <v>35893</v>
      </c>
      <c r="U42" s="72">
        <v>35893</v>
      </c>
      <c r="V42" s="72">
        <v>0</v>
      </c>
      <c r="W42" s="72">
        <v>973491</v>
      </c>
      <c r="X42" s="72">
        <v>973491</v>
      </c>
      <c r="Y42" s="72">
        <v>0</v>
      </c>
      <c r="Z42" s="72">
        <v>110678</v>
      </c>
      <c r="AA42" s="72">
        <v>87776</v>
      </c>
      <c r="AB42" s="72">
        <v>281772</v>
      </c>
      <c r="AC42" s="72">
        <v>195276</v>
      </c>
      <c r="AD42" s="72">
        <v>392450</v>
      </c>
      <c r="AE42" s="72">
        <v>283052</v>
      </c>
      <c r="AF42" s="72">
        <v>1365941</v>
      </c>
      <c r="AG42" s="72">
        <v>1256543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166382</v>
      </c>
      <c r="D43" s="66">
        <v>166382</v>
      </c>
      <c r="E43" s="66">
        <v>0</v>
      </c>
      <c r="F43" s="66">
        <v>215878</v>
      </c>
      <c r="G43" s="66">
        <v>215878</v>
      </c>
      <c r="H43" s="66">
        <v>0</v>
      </c>
      <c r="I43" s="66">
        <v>19</v>
      </c>
      <c r="J43" s="66">
        <v>19</v>
      </c>
      <c r="K43" s="66">
        <v>0</v>
      </c>
      <c r="L43" s="66">
        <v>0</v>
      </c>
      <c r="M43" s="66">
        <v>0</v>
      </c>
      <c r="N43" s="66">
        <v>0</v>
      </c>
      <c r="O43" s="66">
        <v>1884</v>
      </c>
      <c r="P43" s="66">
        <v>1884</v>
      </c>
      <c r="Q43" s="66">
        <v>0</v>
      </c>
      <c r="R43" s="44">
        <v>35</v>
      </c>
      <c r="S43" s="49" t="str">
        <f t="shared" si="0"/>
        <v>伊平屋村</v>
      </c>
      <c r="T43" s="72">
        <v>51984</v>
      </c>
      <c r="U43" s="72">
        <v>51984</v>
      </c>
      <c r="V43" s="72">
        <v>0</v>
      </c>
      <c r="W43" s="72">
        <v>436147</v>
      </c>
      <c r="X43" s="72">
        <v>436147</v>
      </c>
      <c r="Y43" s="72">
        <v>0</v>
      </c>
      <c r="Z43" s="72">
        <v>73393</v>
      </c>
      <c r="AA43" s="72">
        <v>73393</v>
      </c>
      <c r="AB43" s="72">
        <v>454241</v>
      </c>
      <c r="AC43" s="72">
        <v>302827</v>
      </c>
      <c r="AD43" s="72">
        <v>527634</v>
      </c>
      <c r="AE43" s="72">
        <v>376220</v>
      </c>
      <c r="AF43" s="72">
        <v>963781</v>
      </c>
      <c r="AG43" s="72">
        <v>812367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189598</v>
      </c>
      <c r="D44" s="66">
        <v>186569</v>
      </c>
      <c r="E44" s="66">
        <v>3030</v>
      </c>
      <c r="F44" s="66">
        <v>269840</v>
      </c>
      <c r="G44" s="66">
        <v>268583</v>
      </c>
      <c r="H44" s="66">
        <v>1257</v>
      </c>
      <c r="I44" s="66">
        <v>15440</v>
      </c>
      <c r="J44" s="66">
        <v>15440</v>
      </c>
      <c r="K44" s="66">
        <v>0</v>
      </c>
      <c r="L44" s="66">
        <v>0</v>
      </c>
      <c r="M44" s="66">
        <v>0</v>
      </c>
      <c r="N44" s="66">
        <v>0</v>
      </c>
      <c r="O44" s="66">
        <v>8085</v>
      </c>
      <c r="P44" s="66">
        <v>8085</v>
      </c>
      <c r="Q44" s="66">
        <v>0</v>
      </c>
      <c r="R44" s="44">
        <v>36</v>
      </c>
      <c r="S44" s="49" t="str">
        <f t="shared" si="0"/>
        <v>伊是名村</v>
      </c>
      <c r="T44" s="72">
        <v>36897</v>
      </c>
      <c r="U44" s="72">
        <v>36897</v>
      </c>
      <c r="V44" s="72">
        <v>0</v>
      </c>
      <c r="W44" s="72">
        <v>519860</v>
      </c>
      <c r="X44" s="72">
        <v>515574</v>
      </c>
      <c r="Y44" s="72">
        <v>4287</v>
      </c>
      <c r="Z44" s="72">
        <v>86397</v>
      </c>
      <c r="AA44" s="72">
        <v>86397</v>
      </c>
      <c r="AB44" s="72">
        <v>943584</v>
      </c>
      <c r="AC44" s="72">
        <v>566042</v>
      </c>
      <c r="AD44" s="72">
        <v>1029981</v>
      </c>
      <c r="AE44" s="72">
        <v>652439</v>
      </c>
      <c r="AF44" s="72">
        <v>1549841</v>
      </c>
      <c r="AG44" s="72">
        <v>1168013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981125</v>
      </c>
      <c r="D45" s="66">
        <v>966105</v>
      </c>
      <c r="E45" s="66">
        <v>15019</v>
      </c>
      <c r="F45" s="66">
        <v>1526333</v>
      </c>
      <c r="G45" s="66">
        <v>1510265</v>
      </c>
      <c r="H45" s="66">
        <v>26324</v>
      </c>
      <c r="I45" s="66">
        <v>3363</v>
      </c>
      <c r="J45" s="66">
        <v>3363</v>
      </c>
      <c r="K45" s="66">
        <v>0</v>
      </c>
      <c r="L45" s="66">
        <v>0</v>
      </c>
      <c r="M45" s="66">
        <v>0</v>
      </c>
      <c r="N45" s="66">
        <v>0</v>
      </c>
      <c r="O45" s="66">
        <v>10257</v>
      </c>
      <c r="P45" s="66">
        <v>10257</v>
      </c>
      <c r="Q45" s="66">
        <v>0</v>
      </c>
      <c r="R45" s="44">
        <v>37</v>
      </c>
      <c r="S45" s="49" t="str">
        <f t="shared" si="0"/>
        <v>久米島町</v>
      </c>
      <c r="T45" s="72">
        <v>313586</v>
      </c>
      <c r="U45" s="72">
        <v>313586</v>
      </c>
      <c r="V45" s="72">
        <v>0</v>
      </c>
      <c r="W45" s="72">
        <v>2834664</v>
      </c>
      <c r="X45" s="72">
        <v>2803576</v>
      </c>
      <c r="Y45" s="72">
        <v>41343</v>
      </c>
      <c r="Z45" s="72">
        <v>566636</v>
      </c>
      <c r="AA45" s="72">
        <v>461026</v>
      </c>
      <c r="AB45" s="72">
        <v>2034374</v>
      </c>
      <c r="AC45" s="72">
        <v>1186082</v>
      </c>
      <c r="AD45" s="72">
        <v>2601010</v>
      </c>
      <c r="AE45" s="72">
        <v>1647108</v>
      </c>
      <c r="AF45" s="72">
        <v>5435674</v>
      </c>
      <c r="AG45" s="72">
        <v>4450684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3159907</v>
      </c>
      <c r="D46" s="66">
        <v>3139797</v>
      </c>
      <c r="E46" s="66">
        <v>40220</v>
      </c>
      <c r="F46" s="66">
        <v>2060893</v>
      </c>
      <c r="G46" s="66">
        <v>1854157</v>
      </c>
      <c r="H46" s="66">
        <v>413469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33400</v>
      </c>
      <c r="P46" s="66">
        <v>33400</v>
      </c>
      <c r="Q46" s="66">
        <v>0</v>
      </c>
      <c r="R46" s="44">
        <v>38</v>
      </c>
      <c r="S46" s="49" t="str">
        <f t="shared" si="0"/>
        <v>八重瀬町</v>
      </c>
      <c r="T46" s="72">
        <v>1489527</v>
      </c>
      <c r="U46" s="72">
        <v>1489527</v>
      </c>
      <c r="V46" s="72">
        <v>0</v>
      </c>
      <c r="W46" s="72">
        <v>6743727</v>
      </c>
      <c r="X46" s="72">
        <v>6516881</v>
      </c>
      <c r="Y46" s="72">
        <v>453689</v>
      </c>
      <c r="Z46" s="72">
        <v>1124241</v>
      </c>
      <c r="AA46" s="72">
        <v>1124241</v>
      </c>
      <c r="AB46" s="72">
        <v>3386788</v>
      </c>
      <c r="AC46" s="72">
        <v>2195977</v>
      </c>
      <c r="AD46" s="72">
        <v>4511029</v>
      </c>
      <c r="AE46" s="72">
        <v>3320218</v>
      </c>
      <c r="AF46" s="72">
        <v>11254756</v>
      </c>
      <c r="AG46" s="72">
        <v>9837099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79700</v>
      </c>
      <c r="D47" s="66">
        <v>62603</v>
      </c>
      <c r="E47" s="66">
        <v>17097</v>
      </c>
      <c r="F47" s="66">
        <v>187343</v>
      </c>
      <c r="G47" s="66">
        <v>181014</v>
      </c>
      <c r="H47" s="66">
        <v>6329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228</v>
      </c>
      <c r="P47" s="66">
        <v>228</v>
      </c>
      <c r="Q47" s="66">
        <v>0</v>
      </c>
      <c r="R47" s="44">
        <v>39</v>
      </c>
      <c r="S47" s="49" t="str">
        <f t="shared" si="0"/>
        <v>多良間村</v>
      </c>
      <c r="T47" s="72">
        <v>22356</v>
      </c>
      <c r="U47" s="72">
        <v>22356</v>
      </c>
      <c r="V47" s="72">
        <v>0</v>
      </c>
      <c r="W47" s="72">
        <v>289627</v>
      </c>
      <c r="X47" s="72">
        <v>266201</v>
      </c>
      <c r="Y47" s="72">
        <v>23426</v>
      </c>
      <c r="Z47" s="72">
        <v>249506</v>
      </c>
      <c r="AA47" s="72">
        <v>222003</v>
      </c>
      <c r="AB47" s="72">
        <v>960856</v>
      </c>
      <c r="AC47" s="72">
        <v>601127</v>
      </c>
      <c r="AD47" s="72">
        <v>1210362</v>
      </c>
      <c r="AE47" s="72">
        <v>823130</v>
      </c>
      <c r="AF47" s="72">
        <v>1499989</v>
      </c>
      <c r="AG47" s="72">
        <v>1089331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1594317</v>
      </c>
      <c r="D48" s="66">
        <v>1574984</v>
      </c>
      <c r="E48" s="66">
        <v>25435</v>
      </c>
      <c r="F48" s="66">
        <v>585444</v>
      </c>
      <c r="G48" s="66">
        <v>571973</v>
      </c>
      <c r="H48" s="66">
        <v>15177</v>
      </c>
      <c r="I48" s="66">
        <v>76895</v>
      </c>
      <c r="J48" s="66">
        <v>73326</v>
      </c>
      <c r="K48" s="66">
        <v>711</v>
      </c>
      <c r="L48" s="66">
        <v>0</v>
      </c>
      <c r="M48" s="66">
        <v>0</v>
      </c>
      <c r="N48" s="66">
        <v>0</v>
      </c>
      <c r="O48" s="66">
        <v>68916</v>
      </c>
      <c r="P48" s="66">
        <v>68916</v>
      </c>
      <c r="Q48" s="66">
        <v>0</v>
      </c>
      <c r="R48" s="44">
        <v>40</v>
      </c>
      <c r="S48" s="49" t="str">
        <f t="shared" si="0"/>
        <v>竹 富 町</v>
      </c>
      <c r="T48" s="72">
        <v>209939</v>
      </c>
      <c r="U48" s="72">
        <v>206338</v>
      </c>
      <c r="V48" s="72">
        <v>4870</v>
      </c>
      <c r="W48" s="72">
        <v>2535511</v>
      </c>
      <c r="X48" s="72">
        <v>2495537</v>
      </c>
      <c r="Y48" s="72">
        <v>46193</v>
      </c>
      <c r="Z48" s="72">
        <v>609278</v>
      </c>
      <c r="AA48" s="72">
        <v>609278</v>
      </c>
      <c r="AB48" s="72">
        <v>3501952</v>
      </c>
      <c r="AC48" s="72">
        <v>1903687</v>
      </c>
      <c r="AD48" s="72">
        <v>4111230</v>
      </c>
      <c r="AE48" s="72">
        <v>2512965</v>
      </c>
      <c r="AF48" s="72">
        <v>6646741</v>
      </c>
      <c r="AG48" s="72">
        <v>5008502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390577</v>
      </c>
      <c r="D49" s="66">
        <v>373097</v>
      </c>
      <c r="E49" s="66">
        <v>17481</v>
      </c>
      <c r="F49" s="66">
        <v>538117</v>
      </c>
      <c r="G49" s="66">
        <v>524455</v>
      </c>
      <c r="H49" s="66">
        <v>13661</v>
      </c>
      <c r="I49" s="66">
        <v>63664</v>
      </c>
      <c r="J49" s="66">
        <v>63664</v>
      </c>
      <c r="K49" s="66">
        <v>0</v>
      </c>
      <c r="L49" s="66">
        <v>0</v>
      </c>
      <c r="M49" s="66">
        <v>0</v>
      </c>
      <c r="N49" s="66">
        <v>0</v>
      </c>
      <c r="O49" s="66">
        <v>21752</v>
      </c>
      <c r="P49" s="66">
        <v>21752</v>
      </c>
      <c r="Q49" s="66">
        <v>0</v>
      </c>
      <c r="R49" s="44">
        <v>41</v>
      </c>
      <c r="S49" s="49" t="str">
        <f t="shared" si="0"/>
        <v>与那国町</v>
      </c>
      <c r="T49" s="72">
        <v>65760</v>
      </c>
      <c r="U49" s="72">
        <v>65760</v>
      </c>
      <c r="V49" s="72">
        <v>0</v>
      </c>
      <c r="W49" s="72">
        <v>1079870</v>
      </c>
      <c r="X49" s="72">
        <v>1048728</v>
      </c>
      <c r="Y49" s="72">
        <v>31142</v>
      </c>
      <c r="Z49" s="72">
        <v>303859</v>
      </c>
      <c r="AA49" s="72">
        <v>242414</v>
      </c>
      <c r="AB49" s="72">
        <v>1582743</v>
      </c>
      <c r="AC49" s="72">
        <v>762348</v>
      </c>
      <c r="AD49" s="72">
        <v>1886602</v>
      </c>
      <c r="AE49" s="72">
        <v>1004762</v>
      </c>
      <c r="AF49" s="72">
        <v>2966472</v>
      </c>
      <c r="AG49" s="72">
        <v>2053490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45519693</v>
      </c>
      <c r="D50" s="69">
        <f aca="true" t="shared" si="10" ref="D50:Q50">SUM(D20:D49)</f>
        <v>45292216</v>
      </c>
      <c r="E50" s="69">
        <f t="shared" si="10"/>
        <v>276143</v>
      </c>
      <c r="F50" s="69">
        <f t="shared" si="10"/>
        <v>40575382</v>
      </c>
      <c r="G50" s="69">
        <f t="shared" si="10"/>
        <v>38800572</v>
      </c>
      <c r="H50" s="69">
        <f t="shared" si="10"/>
        <v>3186670</v>
      </c>
      <c r="I50" s="69">
        <f t="shared" si="10"/>
        <v>1484178</v>
      </c>
      <c r="J50" s="69">
        <f t="shared" si="10"/>
        <v>1099938</v>
      </c>
      <c r="K50" s="69">
        <f t="shared" si="10"/>
        <v>381382</v>
      </c>
      <c r="L50" s="69">
        <f t="shared" si="10"/>
        <v>69382</v>
      </c>
      <c r="M50" s="69">
        <f t="shared" si="10"/>
        <v>69382</v>
      </c>
      <c r="N50" s="69">
        <f t="shared" si="10"/>
        <v>0</v>
      </c>
      <c r="O50" s="69">
        <f t="shared" si="10"/>
        <v>2162383</v>
      </c>
      <c r="P50" s="69">
        <f t="shared" si="10"/>
        <v>2162383</v>
      </c>
      <c r="Q50" s="69">
        <f t="shared" si="10"/>
        <v>0</v>
      </c>
      <c r="R50" s="57"/>
      <c r="S50" s="58" t="s">
        <v>10</v>
      </c>
      <c r="T50" s="75">
        <f aca="true" t="shared" si="11" ref="T50:AG50">SUM(T20:T49)</f>
        <v>22520776</v>
      </c>
      <c r="U50" s="75">
        <f t="shared" si="11"/>
        <v>22510127</v>
      </c>
      <c r="V50" s="75">
        <f t="shared" si="11"/>
        <v>13461</v>
      </c>
      <c r="W50" s="75">
        <f t="shared" si="11"/>
        <v>112331794</v>
      </c>
      <c r="X50" s="75">
        <f t="shared" si="11"/>
        <v>109934618</v>
      </c>
      <c r="Y50" s="75">
        <f t="shared" si="11"/>
        <v>3857656</v>
      </c>
      <c r="Z50" s="75">
        <f t="shared" si="11"/>
        <v>13078101</v>
      </c>
      <c r="AA50" s="75">
        <f t="shared" si="11"/>
        <v>10283984</v>
      </c>
      <c r="AB50" s="75">
        <f t="shared" si="11"/>
        <v>147410286</v>
      </c>
      <c r="AC50" s="75">
        <f t="shared" si="11"/>
        <v>93069817</v>
      </c>
      <c r="AD50" s="75">
        <f t="shared" si="11"/>
        <v>160488387</v>
      </c>
      <c r="AE50" s="75">
        <f t="shared" si="11"/>
        <v>103353801</v>
      </c>
      <c r="AF50" s="75">
        <f t="shared" si="11"/>
        <v>272820181</v>
      </c>
      <c r="AG50" s="75">
        <f t="shared" si="11"/>
        <v>213288419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167149838</v>
      </c>
      <c r="D51" s="70">
        <f t="shared" si="12"/>
        <v>165651996</v>
      </c>
      <c r="E51" s="70">
        <f t="shared" si="12"/>
        <v>1499172</v>
      </c>
      <c r="F51" s="70">
        <f t="shared" si="12"/>
        <v>154470995</v>
      </c>
      <c r="G51" s="70">
        <f t="shared" si="12"/>
        <v>147964398</v>
      </c>
      <c r="H51" s="70">
        <f t="shared" si="12"/>
        <v>12044111</v>
      </c>
      <c r="I51" s="70">
        <f t="shared" si="12"/>
        <v>5357536</v>
      </c>
      <c r="J51" s="70">
        <f t="shared" si="12"/>
        <v>3664176</v>
      </c>
      <c r="K51" s="70">
        <f t="shared" si="12"/>
        <v>1608256</v>
      </c>
      <c r="L51" s="70">
        <f t="shared" si="12"/>
        <v>304410</v>
      </c>
      <c r="M51" s="70">
        <f t="shared" si="12"/>
        <v>304410</v>
      </c>
      <c r="N51" s="70">
        <f t="shared" si="12"/>
        <v>0</v>
      </c>
      <c r="O51" s="70">
        <f t="shared" si="12"/>
        <v>6390121</v>
      </c>
      <c r="P51" s="70">
        <f t="shared" si="12"/>
        <v>6390071</v>
      </c>
      <c r="Q51" s="70">
        <f t="shared" si="12"/>
        <v>25</v>
      </c>
      <c r="R51" s="46"/>
      <c r="S51" s="47" t="s">
        <v>11</v>
      </c>
      <c r="T51" s="76">
        <f aca="true" t="shared" si="13" ref="T51:AG51">T19+T50</f>
        <v>99408496</v>
      </c>
      <c r="U51" s="76">
        <f t="shared" si="13"/>
        <v>99296965</v>
      </c>
      <c r="V51" s="76">
        <f t="shared" si="13"/>
        <v>98186</v>
      </c>
      <c r="W51" s="76">
        <f t="shared" si="13"/>
        <v>433081396</v>
      </c>
      <c r="X51" s="76">
        <f t="shared" si="13"/>
        <v>423272016</v>
      </c>
      <c r="Y51" s="76">
        <f t="shared" si="13"/>
        <v>15249750</v>
      </c>
      <c r="Z51" s="76">
        <f t="shared" si="13"/>
        <v>137985969</v>
      </c>
      <c r="AA51" s="76">
        <f t="shared" si="13"/>
        <v>94326773</v>
      </c>
      <c r="AB51" s="76">
        <f t="shared" si="13"/>
        <v>282587378</v>
      </c>
      <c r="AC51" s="76">
        <f t="shared" si="13"/>
        <v>178372319</v>
      </c>
      <c r="AD51" s="76">
        <f t="shared" si="13"/>
        <v>420573347</v>
      </c>
      <c r="AE51" s="76">
        <f t="shared" si="13"/>
        <v>272699092</v>
      </c>
      <c r="AF51" s="76">
        <f t="shared" si="13"/>
        <v>853654743</v>
      </c>
      <c r="AG51" s="76">
        <f t="shared" si="13"/>
        <v>695971108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【税政班】志村</cp:lastModifiedBy>
  <cp:lastPrinted>2017-08-15T04:23:33Z</cp:lastPrinted>
  <dcterms:created xsi:type="dcterms:W3CDTF">2003-03-07T02:17:14Z</dcterms:created>
  <dcterms:modified xsi:type="dcterms:W3CDTF">2017-08-15T04:27:53Z</dcterms:modified>
  <cp:category/>
  <cp:version/>
  <cp:contentType/>
  <cp:contentStatus/>
</cp:coreProperties>
</file>