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02● 【作業依頼】平成29年度財政状況資料集の作成について（2回目：公会計分）\03 ●市町村→県\36_伊是名村●（あとはアップロードのみ。）\02 決算分と統合したデータ\"/>
    </mc:Choice>
  </mc:AlternateContent>
  <bookViews>
    <workbookView xWindow="0" yWindow="0" windowWidth="28800" windowHeight="12120"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<sst xmlns="http://schemas.openxmlformats.org/spreadsheetml/2006/main" count="1109" uniqueCount="585">
  <si>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</si>
  <si>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</si>
  <si>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</si>
  <si>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</si>
  <si>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</si>
  <si>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</si>
  <si>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</si>
  <si>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</si>
  <si>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</si>
  <si>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</si>
  <si>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</si>
  <si>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</si>
  <si>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</si>
  <si>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</si>
  <si>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</si>
  <si>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</si>
  <si>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</si>
  <si>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</si>
  <si>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</si>
  <si>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</si>
  <si>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</si>
  <si>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</si>
  <si>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</si>
  <si>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</si>
  <si>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</si>
  <si>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</si>
  <si>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</si>
  <si>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</si>
  <si>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</si>
  <si>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</si>
  <si>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</si>
  <si>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</si>
  <si>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</si>
  <si>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</si>
  <si>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</si>
  <si>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</si>
  <si>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</si>
  <si>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</si>
  <si>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</si>
  <si>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</si>
  <si>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</si>
  <si>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</si>
  <si>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</si>
  <si>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</si>
  <si>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</si>
  <si>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</si>
  <si>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</si>
  <si>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</si>
  <si>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</si>
  <si>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</si>
  <si>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</si>
  <si>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</si>
  <si>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</si>
  <si>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</si>
  <si>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</si>
  <si>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</si>
  <si>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</si>
  <si>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</si>
  <si>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</si>
  <si>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</si>
  <si>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</si>
  <si>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</si>
  <si>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</si>
  <si>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</si>
  <si>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</si>
  <si>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</si>
  <si>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</si>
  <si>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</si>
  <si>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</si>
  <si>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</si>
  <si>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</si>
  <si>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</si>
  <si>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</si>
  <si>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</si>
  <si>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</si>
  <si>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</si>
  <si>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</si>
  <si>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</si>
  <si>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</si>
  <si>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</si>
  <si>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</si>
  <si>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</si>
  <si>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</si>
  <si>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</si>
  <si>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</si>
  <si>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</si>
  <si>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</si>
  <si>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</si>
  <si>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</si>
  <si>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</si>
  <si>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</si>
  <si>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</si>
  <si>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</si>
  <si>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</si>
  <si>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</si>
  <si>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</si>
  <si>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</si>
  <si>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</si>
  <si>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</si>
  <si>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</si>
  <si>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</si>
  <si>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</si>
  <si>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</si>
  <si>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</si>
  <si>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</si>
  <si>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</si>
  <si>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</si>
  <si>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</si>
  <si>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</si>
  <si>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</si>
  <si>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</si>
  <si>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</si>
  <si>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</si>
  <si>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</si>
  <si>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</si>
  <si>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</si>
  <si>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</si>
  <si>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</si>
  <si>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</si>
  <si>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</si>
  <si>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</si>
  <si>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</si>
  <si>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</si>
  <si>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</si>
  <si>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</si>
  <si>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</si>
  <si>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</si>
  <si>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</si>
  <si>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</si>
  <si>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</si>
  <si>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</si>
  <si>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</si>
  <si>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</si>
  <si>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</si>
  <si>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</si>
  <si>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</si>
  <si>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</si>
  <si>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</si>
  <si>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</si>
  <si>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</si>
  <si>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</si>
  <si>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</si>
  <si>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</si>
  <si>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</si>
  <si>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</si>
  <si>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</si>
  <si>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</si>
  <si>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</si>
  <si>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</si>
  <si>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</si>
  <si>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</si>
  <si>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</si>
  <si>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</si>
  <si>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</si>
  <si>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</si>
  <si>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</si>
  <si>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</si>
  <si>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</si>
  <si>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</si>
  <si>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</si>
  <si>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</si>
  <si>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</si>
  <si>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</si>
  <si>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</si>
  <si>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</si>
  <si>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</si>
  <si>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</si>
  <si>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</si>
  <si>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</si>
  <si>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</si>
  <si>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</si>
  <si>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</si>
  <si>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</si>
  <si>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</si>
  <si>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</si>
  <si>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</si>
  <si>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</si>
  <si>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</si>
  <si>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</si>
  <si>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</si>
  <si>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</si>
  <si>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</si>
  <si>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</si>
  <si>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</si>
  <si>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</si>
  <si>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</si>
  <si>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</si>
  <si>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</si>
  <si>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</si>
  <si>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</si>
  <si>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</si>
  <si>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</si>
  <si>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</si>
  <si>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</si>
  <si>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</si>
  <si>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</si>
  <si>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</si>
  <si>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</si>
  <si>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</si>
  <si>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</si>
  <si>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</si>
  <si>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</si>
  <si>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</si>
  <si>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</si>
  <si>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</si>
  <si>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</si>
  <si>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</si>
  <si>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沖縄県伊是名村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</si>
  <si>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</si>
  <si>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</si>
  <si>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</si>
  <si>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</si>
  <si>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</si>
  <si>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</si>
  <si>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</si>
  <si>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</si>
  <si>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</si>
  <si>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</si>
  <si>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</si>
  <si>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</si>
  <si>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</si>
  <si>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</si>
  <si>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</si>
  <si>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</si>
  <si>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</si>
  <si>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</si>
  <si>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</si>
  <si>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</si>
  <si>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</si>
  <si>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</si>
  <si>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</si>
  <si>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</si>
  <si>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</si>
  <si>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</si>
  <si>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</si>
  <si>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</si>
  <si>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</si>
  <si>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</si>
  <si>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</si>
  <si>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</si>
  <si>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</si>
  <si>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</si>
  <si>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</si>
  <si>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</si>
  <si>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</si>
  <si>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</si>
  <si>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</si>
  <si>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</si>
  <si>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</si>
  <si>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</si>
  <si>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</si>
  <si>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</si>
  <si>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</si>
  <si>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</si>
  <si>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</si>
  <si>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</si>
  <si>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</si>
  <si>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</si>
  <si>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</si>
  <si>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</si>
  <si>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</si>
  <si>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</si>
  <si>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</si>
  <si>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</si>
  <si>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</si>
  <si>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</si>
  <si>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</si>
  <si>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</si>
  <si>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</si>
  <si>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</si>
  <si>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</si>
  <si>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</si>
  <si>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</si>
  <si>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</si>
  <si>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</si>
  <si>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</si>
  <si>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</si>
  <si>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</si>
  <si>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</si>
  <si>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</si>
  <si>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</si>
  <si>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</si>
  <si>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</si>
  <si>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</si>
  <si>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</si>
  <si>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</si>
  <si>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</si>
  <si>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</si>
  <si>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</si>
  <si>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</si>
  <si>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</si>
  <si>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</si>
  <si>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</si>
  <si>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</si>
  <si>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</si>
  <si>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</si>
  <si>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</si>
  <si>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</si>
  <si>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</si>
  <si>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</si>
  <si>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</si>
  <si>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</si>
  <si>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</si>
  <si>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</si>
  <si>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</si>
  <si>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</si>
  <si>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</si>
  <si>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</si>
  <si>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</si>
  <si>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</si>
  <si>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</si>
  <si>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</si>
  <si>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</si>
  <si>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</si>
  <si>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</si>
  <si>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</si>
  <si>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</si>
  <si>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</si>
  <si>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</si>
  <si>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</si>
  <si>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</si>
  <si>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</si>
  <si>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</si>
  <si>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</si>
  <si>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</si>
  <si>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</si>
  <si>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</si>
  <si>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</si>
  <si>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</si>
  <si>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</si>
  <si>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</si>
  <si>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</si>
  <si>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</si>
  <si>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</si>
  <si>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</si>
  <si>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</si>
  <si>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</si>
  <si>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</si>
  <si>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</si>
  <si>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</si>
  <si>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</si>
  <si>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</si>
  <si>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</si>
  <si>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</si>
  <si>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</si>
  <si>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</si>
  <si>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</si>
  <si>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</si>
  <si>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</si>
  <si>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</si>
  <si>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</si>
  <si>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</si>
  <si>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</si>
  <si>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</si>
  <si>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</si>
  <si>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</si>
  <si>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</si>
  <si>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沖縄県伊是名村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</si>
  <si>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</si>
  <si>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</si>
  <si>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</si>
  <si>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</si>
  <si>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</si>
  <si>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</si>
  <si>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</si>
  <si>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</si>
  <si>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</si>
  <si>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</si>
  <si>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</si>
  <si>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</si>
  <si>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</si>
  <si>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</si>
  <si>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</si>
  <si>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</si>
  <si>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</si>
  <si>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</si>
  <si>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</si>
  <si>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</si>
  <si>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</si>
  <si>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</si>
  <si>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</si>
  <si>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</si>
  <si>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</si>
  <si>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</si>
  <si>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</si>
  <si>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</si>
  <si>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</si>
  <si>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</si>
  <si>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</si>
  <si>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</si>
  <si>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</si>
  <si>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</si>
  <si>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</si>
  <si>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</si>
  <si>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</si>
  <si>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</si>
  <si>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</si>
  <si>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</si>
  <si>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</si>
  <si>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</si>
  <si>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船舶運航事業特別会計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</si>
  <si>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</si>
  <si>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</si>
  <si>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</si>
  <si>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</si>
  <si>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</si>
  <si>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</si>
  <si>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</si>
  <si>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</si>
  <si>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</si>
  <si>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</si>
  <si>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</si>
  <si>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</si>
  <si>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</si>
  <si>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</si>
  <si>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</si>
  <si>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</si>
  <si>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</si>
  <si>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</si>
  <si>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</si>
  <si>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</si>
  <si>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</si>
  <si>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</si>
  <si>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</si>
  <si>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</si>
  <si>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</si>
  <si>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</si>
  <si>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</si>
  <si>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</si>
  <si>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</si>
  <si>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</si>
  <si>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</si>
  <si>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</si>
  <si>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</si>
  <si>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</si>
  <si>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</si>
  <si>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</si>
  <si>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</si>
  <si>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</si>
  <si>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</si>
  <si>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</si>
  <si>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</si>
  <si>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</si>
  <si>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</si>
  <si>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</si>
  <si>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</si>
  <si>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</si>
  <si>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</si>
  <si>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</si>
  <si>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</si>
  <si>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</si>
  <si>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</si>
  <si>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</si>
  <si>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</si>
  <si>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</si>
  <si>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</si>
  <si>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</si>
  <si>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</si>
  <si>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</si>
  <si>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</si>
  <si>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</si>
  <si>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</si>
  <si>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</si>
  <si>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</si>
  <si>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</si>
  <si>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</si>
  <si>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</si>
  <si>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</si>
  <si>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</si>
  <si>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</si>
  <si>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</si>
  <si>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</si>
  <si>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</si>
  <si>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</si>
  <si>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</si>
  <si>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</si>
  <si>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</si>
  <si>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</si>
  <si>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</si>
  <si>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</si>
  <si>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</si>
  <si>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</si>
  <si>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</si>
  <si>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</si>
  <si>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</si>
  <si>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</si>
  <si>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</si>
  <si>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</si>
  <si>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</si>
  <si>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</si>
  <si>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</si>
  <si>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</si>
  <si>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</si>
  <si>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</si>
  <si>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</si>
  <si>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</si>
  <si>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</si>
  <si>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</si>
  <si>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</si>
  <si>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</si>
  <si>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</si>
  <si>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</si>
  <si>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</si>
  <si>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</si>
  <si>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</si>
  <si>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</si>
  <si>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</si>
  <si>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</si>
  <si>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</si>
  <si>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</si>
  <si>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</si>
  <si>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</si>
  <si>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</si>
  <si>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</si>
  <si>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</si>
  <si>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</si>
  <si>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</si>
  <si>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</si>
  <si>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</si>
  <si>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</si>
  <si>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</si>
  <si>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</si>
  <si>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</si>
  <si>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</si>
  <si>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</si>
  <si>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</si>
  <si>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</si>
  <si>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</si>
  <si>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</si>
  <si>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</si>
  <si>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</si>
  <si>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</si>
  <si>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</si>
  <si>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</si>
  <si>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</si>
  <si>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</si>
  <si>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</si>
  <si>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</si>
  <si>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</si>
  <si>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</si>
  <si>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</si>
  <si>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</si>
  <si>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</si>
  <si>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</si>
  <si>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</si>
  <si>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</si>
  <si>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</si>
  <si>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</si>
  <si>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</si>
  <si>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</si>
  <si>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船舶運航事業特別会計</t>
  </si>
  <si>
    <t>国民健康保険特別会計</t>
  </si>
  <si>
    <t>▲ 0.11</t>
  </si>
  <si>
    <t>簡易水道事業特別会計</t>
  </si>
  <si>
    <t>港湾整備事業特別会計</t>
  </si>
  <si>
    <t>農業集落排水事業特別会計</t>
  </si>
  <si>
    <t>育英事業特別会計</t>
  </si>
  <si>
    <t>後期高齢者医療特別会計</t>
  </si>
  <si>
    <t>その他会計（赤字）</t>
  </si>
  <si>
    <t>その他会計（黒字）</t>
  </si>
  <si>
    <t>伊是名村育英基金(H29年度末現在))</t>
    <rPh sb="0" eb="4">
      <t>イゼナソン</t>
    </rPh>
    <rPh sb="4" eb="6">
      <t>イクエイ</t>
    </rPh>
    <rPh sb="6" eb="8">
      <t>キキン</t>
    </rPh>
    <rPh sb="12" eb="15">
      <t>ネンドマツ</t>
    </rPh>
    <rPh sb="15" eb="17">
      <t>ゲンザイ</t>
    </rPh>
    <phoneticPr fontId="11"/>
  </si>
  <si>
    <t>伊是名村庁舎施設整備基金(H29年度末現在))</t>
    <rPh sb="0" eb="4">
      <t>イゼナソン</t>
    </rPh>
    <rPh sb="4" eb="6">
      <t>チョウシャ</t>
    </rPh>
    <rPh sb="6" eb="8">
      <t>シセツ</t>
    </rPh>
    <rPh sb="8" eb="10">
      <t>セイビ</t>
    </rPh>
    <rPh sb="10" eb="12">
      <t>キキン</t>
    </rPh>
    <rPh sb="16" eb="19">
      <t>ネンドマツ</t>
    </rPh>
    <rPh sb="19" eb="21">
      <t>ゲンザイ</t>
    </rPh>
    <phoneticPr fontId="11"/>
  </si>
  <si>
    <t>伊是名村災害援護積立基金(H29年度末現在))</t>
    <rPh sb="0" eb="4">
      <t>イゼナソン</t>
    </rPh>
    <rPh sb="4" eb="6">
      <t>サイガイ</t>
    </rPh>
    <rPh sb="6" eb="8">
      <t>エンゴ</t>
    </rPh>
    <rPh sb="8" eb="10">
      <t>ツミタテ</t>
    </rPh>
    <rPh sb="10" eb="12">
      <t>キキン</t>
    </rPh>
    <rPh sb="16" eb="19">
      <t>ネンドマツ</t>
    </rPh>
    <rPh sb="19" eb="21">
      <t>ゲンザイ</t>
    </rPh>
    <phoneticPr fontId="11"/>
  </si>
  <si>
    <t>尚円王の里いぜな島応援基金(H29年度末現在))</t>
    <rPh sb="0" eb="1">
      <t>ショウ</t>
    </rPh>
    <rPh sb="1" eb="2">
      <t>エン</t>
    </rPh>
    <rPh sb="2" eb="3">
      <t>オウ</t>
    </rPh>
    <rPh sb="4" eb="5">
      <t>サト</t>
    </rPh>
    <rPh sb="8" eb="9">
      <t>シマ</t>
    </rPh>
    <rPh sb="9" eb="11">
      <t>オウエン</t>
    </rPh>
    <rPh sb="11" eb="13">
      <t>キキン</t>
    </rPh>
    <rPh sb="17" eb="20">
      <t>ネンドマツ</t>
    </rPh>
    <rPh sb="20" eb="22">
      <t>ゲンザイ</t>
    </rPh>
    <phoneticPr fontId="11"/>
  </si>
  <si>
    <t>伊是名村過疎地域自立促進基金(H29年度末現在))</t>
    <rPh sb="0" eb="4">
      <t>イゼナソン</t>
    </rPh>
    <rPh sb="4" eb="6">
      <t>カソ</t>
    </rPh>
    <rPh sb="6" eb="8">
      <t>チイキ</t>
    </rPh>
    <rPh sb="8" eb="10">
      <t>ジリツ</t>
    </rPh>
    <rPh sb="10" eb="12">
      <t>ソクシン</t>
    </rPh>
    <rPh sb="12" eb="14">
      <t>キキン</t>
    </rPh>
    <rPh sb="18" eb="21">
      <t>ネンドマツ</t>
    </rPh>
    <rPh sb="21" eb="23">
      <t>ゲンザイ</t>
    </rPh>
    <phoneticPr fontId="11"/>
  </si>
  <si>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</si>
  <si>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</si>
  <si>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</si>
  <si>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</si>
  <si>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</si>
  <si>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沖縄県介護保険広域連合（保険事業款定）</t>
    <rPh sb="0" eb="3">
      <t>オキナワケン</t>
    </rPh>
    <rPh sb="3" eb="5">
      <t>カイゴ</t>
    </rPh>
    <rPh sb="5" eb="7">
      <t>ホケン</t>
    </rPh>
    <rPh sb="7" eb="9">
      <t>コウイキ</t>
    </rPh>
    <rPh sb="9" eb="11">
      <t>レンゴウ</t>
    </rPh>
    <rPh sb="12" eb="14">
      <t>ホケン</t>
    </rPh>
    <rPh sb="14" eb="16">
      <t>ジギョウ</t>
    </rPh>
    <rPh sb="16" eb="17">
      <t>カン</t>
    </rPh>
    <rPh sb="17" eb="18">
      <t>テイ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</si>
  <si>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</si>
  <si>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沖縄県後期高齢者医療広域連合（事業款定）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</si>
  <si>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</si>
  <si>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</si>
  <si>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</si>
  <si>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</si>
  <si>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</si>
  <si>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平成23年度から平成25年度にかけ公債費が多額であったことにより、実質公債費比率、将来負担比率も高い水準であった。財政健全化計画や公債費適正化計画に基づき、地方債の新規発行の抑制や、公債費の繰上償還等の実施に取組、改善した。
　今後の見通しとして、平成25年度から平成28年度にかけ大型事業を実施したことにより、将来負担比率や実質公債費比率も上昇する見込であることから、事業計画を基に新規事業の見直しや計画変更、地方債の新規発行の抑制や公債費の繰上償還などや、将来負担を見通し財政調整基金の積立など検討し、健全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</si>
  <si>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</si>
  <si>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</si>
  <si>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</si>
  <si>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については、年々減少傾向にあるものの、平成25年度から平成28年度にかけて大型事業を実施に伴い地方債の新規発行を行ったため、将来負担比率が増える見込であることから、新規事業の見直しや地方債発行の抑制、将来負担を見通した基金積立を検討し、健全な財政運営に努めていく。
　有形固定資産償却率ついても、公共施設等総合管理計画に基づき今後の老朽化対策に積極的に取り組み、より低下させるよう努めていく必要がある。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</si>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</sst>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6EC7-4120-9E0A-D5A9471770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1743576</c:v>
                </c:pt>
                <c:pt idx="1">
                  <c:v>3166951</c:v>
                </c:pt>
                <c:pt idx="2">
                  <c:v>1499084</c:v>
                </c:pt>
                <c:pt idx="3">
                  <c:v>497263</c:v>
                </c:pt>
                <c:pt idx="4">
                  <c:v>425343</c:v>
                </c:pt>
              </c:numCache>
            </c:numRef>
          </c:val>
          <c:smooth val="0"/>
          <c:extLst>
            <c:ext xmlns:c16="http://schemas.microsoft.com/office/drawing/2014/chart" uri="{C3380CC4-5D6E-409C-BE32-E72D297353CC}">
              <c16:uniqueId val="{00000001-6EC7-4120-9E0A-D5A9471770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15.62</c:v>
                </c:pt>
                <c:pt idx="1">
                  <c:v>14.89</c:v>
                </c:pt>
                <c:pt idx="2">
                  <c:v>21.59</c:v>
                </c:pt>
                <c:pt idx="3">
                  <c:v>19.670000000000002</c:v>
                </c:pt>
                <c:pt idx="4">
                  <c:v>24.81</c:v>
                </c:pt>
              </c:numCache>
            </c:numRef>
          </c:val>
          <c:extLst>
            <c:ext xmlns:c16="http://schemas.microsoft.com/office/drawing/2014/chart" uri="{C3380CC4-5D6E-409C-BE32-E72D297353CC}">
              <c16:uniqueId val="{00000000-E50E-4B60-B14E-9D2CFEAD13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13.61</c:v>
                </c:pt>
                <c:pt idx="1">
                  <c:v>18.28</c:v>
                </c:pt>
                <c:pt idx="2">
                  <c:v>44.29</c:v>
                </c:pt>
                <c:pt idx="3">
                  <c:v>52.5</c:v>
                </c:pt>
                <c:pt idx="4">
                  <c:v>54.37</c:v>
                </c:pt>
              </c:numCache>
            </c:numRef>
          </c:val>
          <c:extLst>
            <c:ext xmlns:c16="http://schemas.microsoft.com/office/drawing/2014/chart" uri="{C3380CC4-5D6E-409C-BE32-E72D297353CC}">
              <c16:uniqueId val="{00000001-E50E-4B60-B14E-9D2CFEAD13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c:v>
                </c:pt>
                <c:pt idx="1">
                  <c:v>3.77</c:v>
                </c:pt>
                <c:pt idx="2">
                  <c:v>35.65</c:v>
                </c:pt>
                <c:pt idx="3">
                  <c:v>6.72</c:v>
                </c:pt>
                <c:pt idx="4">
                  <c:v>8.27</c:v>
                </c:pt>
              </c:numCache>
            </c:numRef>
          </c:val>
          <c:smooth val="0"/>
          <c:extLst>
            <c:ext xmlns:c16="http://schemas.microsoft.com/office/drawing/2014/chart" uri="{C3380CC4-5D6E-409C-BE32-E72D297353CC}">
              <c16:uniqueId val="{00000002-E50E-4B60-B14E-9D2CFEAD13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C4-4D8C-A22E-714D199522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C4-4D8C-A22E-714D199522D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0.09</c:v>
                </c:pt>
                <c:pt idx="6">
                  <c:v>#N/A</c:v>
                </c:pt>
                <c:pt idx="7">
                  <c:v>0</c:v>
                </c:pt>
                <c:pt idx="8">
                  <c:v>#N/A</c:v>
                </c:pt>
                <c:pt idx="9">
                  <c:v>0.03</c:v>
                </c:pt>
              </c:numCache>
            </c:numRef>
          </c:val>
          <c:extLst>
            <c:ext xmlns:c16="http://schemas.microsoft.com/office/drawing/2014/chart" uri="{C3380CC4-5D6E-409C-BE32-E72D297353CC}">
              <c16:uniqueId val="{00000002-81C4-4D8C-A22E-714D199522D8}"/>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0.1</c:v>
                </c:pt>
                <c:pt idx="8">
                  <c:v>#N/A</c:v>
                </c:pt>
                <c:pt idx="9">
                  <c:v>7.0000000000000007E-2</c:v>
                </c:pt>
              </c:numCache>
            </c:numRef>
          </c:val>
          <c:extLst>
            <c:ext xmlns:c16="http://schemas.microsoft.com/office/drawing/2014/chart" uri="{C3380CC4-5D6E-409C-BE32-E72D297353CC}">
              <c16:uniqueId val="{00000003-81C4-4D8C-A22E-714D199522D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0.42</c:v>
                </c:pt>
                <c:pt idx="2">
                  <c:v>#N/A</c:v>
                </c:pt>
                <c:pt idx="3">
                  <c:v>0.15</c:v>
                </c:pt>
                <c:pt idx="4">
                  <c:v>#N/A</c:v>
                </c:pt>
                <c:pt idx="5">
                  <c:v>0.26</c:v>
                </c:pt>
                <c:pt idx="6">
                  <c:v>#N/A</c:v>
                </c:pt>
                <c:pt idx="7">
                  <c:v>0.13</c:v>
                </c:pt>
                <c:pt idx="8">
                  <c:v>#N/A</c:v>
                </c:pt>
                <c:pt idx="9">
                  <c:v>0.21</c:v>
                </c:pt>
              </c:numCache>
            </c:numRef>
          </c:val>
          <c:extLst>
            <c:ext xmlns:c16="http://schemas.microsoft.com/office/drawing/2014/chart" uri="{C3380CC4-5D6E-409C-BE32-E72D297353CC}">
              <c16:uniqueId val="{00000004-81C4-4D8C-A22E-714D199522D8}"/>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0.09</c:v>
                </c:pt>
                <c:pt idx="4">
                  <c:v>#N/A</c:v>
                </c:pt>
                <c:pt idx="5">
                  <c:v>7.0000000000000007E-2</c:v>
                </c:pt>
                <c:pt idx="6">
                  <c:v>#N/A</c:v>
                </c:pt>
                <c:pt idx="7">
                  <c:v>0.3</c:v>
                </c:pt>
                <c:pt idx="8">
                  <c:v>#N/A</c:v>
                </c:pt>
                <c:pt idx="9">
                  <c:v>0.31</c:v>
                </c:pt>
              </c:numCache>
            </c:numRef>
          </c:val>
          <c:extLst>
            <c:ext xmlns:c16="http://schemas.microsoft.com/office/drawing/2014/chart" uri="{C3380CC4-5D6E-409C-BE32-E72D297353CC}">
              <c16:uniqueId val="{00000005-81C4-4D8C-A22E-714D199522D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0.59</c:v>
                </c:pt>
                <c:pt idx="4">
                  <c:v>#N/A</c:v>
                </c:pt>
                <c:pt idx="5">
                  <c:v>0.65</c:v>
                </c:pt>
                <c:pt idx="6">
                  <c:v>#N/A</c:v>
                </c:pt>
                <c:pt idx="7">
                  <c:v>0.66</c:v>
                </c:pt>
                <c:pt idx="8">
                  <c:v>#N/A</c:v>
                </c:pt>
                <c:pt idx="9">
                  <c:v>0.96</c:v>
                </c:pt>
              </c:numCache>
            </c:numRef>
          </c:val>
          <c:extLst>
            <c:ext xmlns:c16="http://schemas.microsoft.com/office/drawing/2014/chart" uri="{C3380CC4-5D6E-409C-BE32-E72D297353CC}">
              <c16:uniqueId val="{00000006-81C4-4D8C-A22E-714D199522D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0.11</c:v>
                </c:pt>
                <c:pt idx="1">
                  <c:v>#N/A</c:v>
                </c:pt>
                <c:pt idx="2">
                  <c:v>#N/A</c:v>
                </c:pt>
                <c:pt idx="3">
                  <c:v>2.39</c:v>
                </c:pt>
                <c:pt idx="4">
                  <c:v>#N/A</c:v>
                </c:pt>
                <c:pt idx="5">
                  <c:v>0.87</c:v>
                </c:pt>
                <c:pt idx="6">
                  <c:v>#N/A</c:v>
                </c:pt>
                <c:pt idx="7">
                  <c:v>0.73</c:v>
                </c:pt>
                <c:pt idx="8">
                  <c:v>#N/A</c:v>
                </c:pt>
                <c:pt idx="9">
                  <c:v>2.0299999999999998</c:v>
                </c:pt>
              </c:numCache>
            </c:numRef>
          </c:val>
          <c:extLst>
            <c:ext xmlns:c16="http://schemas.microsoft.com/office/drawing/2014/chart" uri="{C3380CC4-5D6E-409C-BE32-E72D297353CC}">
              <c16:uniqueId val="{00000007-81C4-4D8C-A22E-714D199522D8}"/>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0.33</c:v>
                </c:pt>
                <c:pt idx="2">
                  <c:v>#N/A</c:v>
                </c:pt>
                <c:pt idx="3">
                  <c:v>4.08</c:v>
                </c:pt>
                <c:pt idx="4">
                  <c:v>#N/A</c:v>
                </c:pt>
                <c:pt idx="5">
                  <c:v>5.78</c:v>
                </c:pt>
                <c:pt idx="6">
                  <c:v>#N/A</c:v>
                </c:pt>
                <c:pt idx="7">
                  <c:v>2.4700000000000002</c:v>
                </c:pt>
                <c:pt idx="8">
                  <c:v>#N/A</c:v>
                </c:pt>
                <c:pt idx="9">
                  <c:v>4.91</c:v>
                </c:pt>
              </c:numCache>
            </c:numRef>
          </c:val>
          <c:extLst>
            <c:ext xmlns:c16="http://schemas.microsoft.com/office/drawing/2014/chart" uri="{C3380CC4-5D6E-409C-BE32-E72D297353CC}">
              <c16:uniqueId val="{00000008-81C4-4D8C-A22E-714D199522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15.53</c:v>
                </c:pt>
                <c:pt idx="2">
                  <c:v>#N/A</c:v>
                </c:pt>
                <c:pt idx="3">
                  <c:v>14.95</c:v>
                </c:pt>
                <c:pt idx="4">
                  <c:v>#N/A</c:v>
                </c:pt>
                <c:pt idx="5">
                  <c:v>21.37</c:v>
                </c:pt>
                <c:pt idx="6">
                  <c:v>#N/A</c:v>
                </c:pt>
                <c:pt idx="7">
                  <c:v>19.57</c:v>
                </c:pt>
                <c:pt idx="8">
                  <c:v>#N/A</c:v>
                </c:pt>
                <c:pt idx="9">
                  <c:v>24.73</c:v>
                </c:pt>
              </c:numCache>
            </c:numRef>
          </c:val>
          <c:extLst>
            <c:ext xmlns:c16="http://schemas.microsoft.com/office/drawing/2014/chart" uri="{C3380CC4-5D6E-409C-BE32-E72D297353CC}">
              <c16:uniqueId val="{00000009-81C4-4D8C-A22E-714D199522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180</c:v>
                </c:pt>
                <c:pt idx="5">
                  <c:v>174</c:v>
                </c:pt>
                <c:pt idx="8">
                  <c:v>174</c:v>
                </c:pt>
                <c:pt idx="11">
                  <c:v>173</c:v>
                </c:pt>
                <c:pt idx="14">
                  <c:v>195</c:v>
                </c:pt>
              </c:numCache>
            </c:numRef>
          </c:val>
          <c:extLst>
            <c:ext xmlns:c16="http://schemas.microsoft.com/office/drawing/2014/chart" uri="{C3380CC4-5D6E-409C-BE32-E72D297353CC}">
              <c16:uniqueId val="{00000000-50E6-4123-8D71-7050B4C64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1</c:v>
                </c:pt>
                <c:pt idx="6">
                  <c:v>1</c:v>
                </c:pt>
                <c:pt idx="9">
                  <c:v>0</c:v>
                </c:pt>
                <c:pt idx="12">
                  <c:v>0</c:v>
                </c:pt>
              </c:numCache>
            </c:numRef>
          </c:val>
          <c:extLst>
            <c:ext xmlns:c16="http://schemas.microsoft.com/office/drawing/2014/chart" uri="{C3380CC4-5D6E-409C-BE32-E72D297353CC}">
              <c16:uniqueId val="{00000001-50E6-4123-8D71-7050B4C64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E6-4123-8D71-7050B4C64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3-50E6-4123-8D71-7050B4C64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c:v>
                </c:pt>
                <c:pt idx="3">
                  <c:v>34</c:v>
                </c:pt>
                <c:pt idx="6">
                  <c:v>32</c:v>
                </c:pt>
                <c:pt idx="9">
                  <c:v>17</c:v>
                </c:pt>
                <c:pt idx="12">
                  <c:v>13</c:v>
                </c:pt>
              </c:numCache>
            </c:numRef>
          </c:val>
          <c:extLst>
            <c:ext xmlns:c16="http://schemas.microsoft.com/office/drawing/2014/chart" uri="{C3380CC4-5D6E-409C-BE32-E72D297353CC}">
              <c16:uniqueId val="{00000004-50E6-4123-8D71-7050B4C64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E6-4123-8D71-7050B4C64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E6-4123-8D71-7050B4C64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209</c:v>
                </c:pt>
                <c:pt idx="3">
                  <c:v>189</c:v>
                </c:pt>
                <c:pt idx="6">
                  <c:v>210</c:v>
                </c:pt>
                <c:pt idx="9">
                  <c:v>224</c:v>
                </c:pt>
                <c:pt idx="12">
                  <c:v>222</c:v>
                </c:pt>
              </c:numCache>
            </c:numRef>
          </c:val>
          <c:extLst>
            <c:ext xmlns:c16="http://schemas.microsoft.com/office/drawing/2014/chart" uri="{C3380CC4-5D6E-409C-BE32-E72D297353CC}">
              <c16:uniqueId val="{00000007-50E6-4123-8D71-7050B4C64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c:v>
                </c:pt>
                <c:pt idx="2">
                  <c:v>#N/A</c:v>
                </c:pt>
                <c:pt idx="3">
                  <c:v>#N/A</c:v>
                </c:pt>
                <c:pt idx="4">
                  <c:v>52</c:v>
                </c:pt>
                <c:pt idx="5">
                  <c:v>#N/A</c:v>
                </c:pt>
                <c:pt idx="6">
                  <c:v>#N/A</c:v>
                </c:pt>
                <c:pt idx="7">
                  <c:v>70</c:v>
                </c:pt>
                <c:pt idx="8">
                  <c:v>#N/A</c:v>
                </c:pt>
                <c:pt idx="9">
                  <c:v>#N/A</c:v>
                </c:pt>
                <c:pt idx="10">
                  <c:v>69</c:v>
                </c:pt>
                <c:pt idx="11">
                  <c:v>#N/A</c:v>
                </c:pt>
                <c:pt idx="12">
                  <c:v>#N/A</c:v>
                </c:pt>
                <c:pt idx="13">
                  <c:v>41</c:v>
                </c:pt>
                <c:pt idx="14">
                  <c:v>#N/A</c:v>
                </c:pt>
              </c:numCache>
            </c:numRef>
          </c:val>
          <c:smooth val="0"/>
          <c:extLst>
            <c:ext xmlns:c16="http://schemas.microsoft.com/office/drawing/2014/chart" uri="{C3380CC4-5D6E-409C-BE32-E72D297353CC}">
              <c16:uniqueId val="{00000008-50E6-4123-8D71-7050B4C64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1541</c:v>
                </c:pt>
                <c:pt idx="5">
                  <c:v>1768</c:v>
                </c:pt>
                <c:pt idx="8">
                  <c:v>1958</c:v>
                </c:pt>
                <c:pt idx="11">
                  <c:v>1945</c:v>
                </c:pt>
                <c:pt idx="14">
                  <c:v>1877</c:v>
                </c:pt>
              </c:numCache>
            </c:numRef>
          </c:val>
          <c:extLst>
            <c:ext xmlns:c16="http://schemas.microsoft.com/office/drawing/2014/chart" uri="{C3380CC4-5D6E-409C-BE32-E72D297353CC}">
              <c16:uniqueId val="{00000000-143D-4D5D-B06F-1DF145E773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c:v>
                </c:pt>
                <c:pt idx="5">
                  <c:v>54</c:v>
                </c:pt>
                <c:pt idx="8">
                  <c:v>44</c:v>
                </c:pt>
                <c:pt idx="11">
                  <c:v>39</c:v>
                </c:pt>
                <c:pt idx="14">
                  <c:v>41</c:v>
                </c:pt>
              </c:numCache>
            </c:numRef>
          </c:val>
          <c:extLst>
            <c:ext xmlns:c16="http://schemas.microsoft.com/office/drawing/2014/chart" uri="{C3380CC4-5D6E-409C-BE32-E72D297353CC}">
              <c16:uniqueId val="{00000001-143D-4D5D-B06F-1DF145E773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286</c:v>
                </c:pt>
                <c:pt idx="5">
                  <c:v>382</c:v>
                </c:pt>
                <c:pt idx="8">
                  <c:v>758</c:v>
                </c:pt>
                <c:pt idx="11">
                  <c:v>918</c:v>
                </c:pt>
                <c:pt idx="14">
                  <c:v>1012</c:v>
                </c:pt>
              </c:numCache>
            </c:numRef>
          </c:val>
          <c:extLst>
            <c:ext xmlns:c16="http://schemas.microsoft.com/office/drawing/2014/chart" uri="{C3380CC4-5D6E-409C-BE32-E72D297353CC}">
              <c16:uniqueId val="{00000002-143D-4D5D-B06F-1DF145E773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3D-4D5D-B06F-1DF145E773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3D-4D5D-B06F-1DF145E773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3D-4D5D-B06F-1DF145E773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345</c:v>
                </c:pt>
                <c:pt idx="3">
                  <c:v>180</c:v>
                </c:pt>
                <c:pt idx="6">
                  <c:v>152</c:v>
                </c:pt>
                <c:pt idx="9">
                  <c:v>112</c:v>
                </c:pt>
                <c:pt idx="12">
                  <c:v>66</c:v>
                </c:pt>
              </c:numCache>
            </c:numRef>
          </c:val>
          <c:extLst>
            <c:ext xmlns:c16="http://schemas.microsoft.com/office/drawing/2014/chart" uri="{C3380CC4-5D6E-409C-BE32-E72D297353CC}">
              <c16:uniqueId val="{00000006-143D-4D5D-B06F-1DF145E773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11</c:v>
                </c:pt>
                <c:pt idx="6">
                  <c:v>9</c:v>
                </c:pt>
                <c:pt idx="9">
                  <c:v>8</c:v>
                </c:pt>
                <c:pt idx="12">
                  <c:v>6</c:v>
                </c:pt>
              </c:numCache>
            </c:numRef>
          </c:val>
          <c:extLst>
            <c:ext xmlns:c16="http://schemas.microsoft.com/office/drawing/2014/chart" uri="{C3380CC4-5D6E-409C-BE32-E72D297353CC}">
              <c16:uniqueId val="{00000007-143D-4D5D-B06F-1DF145E773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214</c:v>
                </c:pt>
                <c:pt idx="3">
                  <c:v>183</c:v>
                </c:pt>
                <c:pt idx="6">
                  <c:v>152</c:v>
                </c:pt>
                <c:pt idx="9">
                  <c:v>137</c:v>
                </c:pt>
                <c:pt idx="12">
                  <c:v>123</c:v>
                </c:pt>
              </c:numCache>
            </c:numRef>
          </c:val>
          <c:extLst>
            <c:ext xmlns:c16="http://schemas.microsoft.com/office/drawing/2014/chart" uri="{C3380CC4-5D6E-409C-BE32-E72D297353CC}">
              <c16:uniqueId val="{00000008-143D-4D5D-B06F-1DF145E773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3D-4D5D-B06F-1DF145E773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2031</c:v>
                </c:pt>
                <c:pt idx="3">
                  <c:v>2302</c:v>
                </c:pt>
                <c:pt idx="6">
                  <c:v>2586</c:v>
                </c:pt>
                <c:pt idx="9">
                  <c:v>2555</c:v>
                </c:pt>
                <c:pt idx="12">
                  <c:v>2507</c:v>
                </c:pt>
              </c:numCache>
            </c:numRef>
          </c:val>
          <c:extLst>
            <c:ext xmlns:c16="http://schemas.microsoft.com/office/drawing/2014/chart" uri="{C3380CC4-5D6E-409C-BE32-E72D297353CC}">
              <c16:uniqueId val="{0000000A-143D-4D5D-B06F-1DF145E773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724</c:v>
                </c:pt>
                <c:pt idx="2">
                  <c:v>#N/A</c:v>
                </c:pt>
                <c:pt idx="3">
                  <c:v>#N/A</c:v>
                </c:pt>
                <c:pt idx="4">
                  <c:v>472</c:v>
                </c:pt>
                <c:pt idx="5">
                  <c:v>#N/A</c:v>
                </c:pt>
                <c:pt idx="6">
                  <c:v>#N/A</c:v>
                </c:pt>
                <c:pt idx="7">
                  <c:v>139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3D-4D5D-B06F-1DF145E773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537</c:v>
                </c:pt>
                <c:pt idx="1">
                  <c:v>640</c:v>
                </c:pt>
                <c:pt idx="2">
                  <c:v>675</c:v>
                </c:pt>
              </c:numCache>
            </c:numRef>
          </c:val>
          <c:extLst>
            <c:ext xmlns:c16="http://schemas.microsoft.com/office/drawing/2014/chart" uri="{C3380CC4-5D6E-409C-BE32-E72D297353CC}">
              <c16:uniqueId val="{00000000-4137-4AA3-A2C5-3FBCD1BA4F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96</c:v>
                </c:pt>
                <c:pt idx="1">
                  <c:v>105</c:v>
                </c:pt>
                <c:pt idx="2">
                  <c:v>128</c:v>
                </c:pt>
              </c:numCache>
            </c:numRef>
          </c:val>
          <c:extLst>
            <c:ext xmlns:c16="http://schemas.microsoft.com/office/drawing/2014/chart" uri="{C3380CC4-5D6E-409C-BE32-E72D297353CC}">
              <c16:uniqueId val="{00000001-4137-4AA3-A2C5-3FBCD1BA4F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148</c:v>
                </c:pt>
                <c:pt idx="1">
                  <c:v>195</c:v>
                </c:pt>
                <c:pt idx="2">
                  <c:v>232</c:v>
                </c:pt>
              </c:numCache>
            </c:numRef>
          </c:val>
          <c:extLst>
            <c:ext xmlns:c16="http://schemas.microsoft.com/office/drawing/2014/chart" uri="{C3380CC4-5D6E-409C-BE32-E72D297353CC}">
              <c16:uniqueId val="{00000002-4137-4AA3-A2C5-3FBCD1BA4F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{5CB8ED13-C50A-4231-AE62-083EB94C7F11}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71B-4C6E-87CF-4A8A57A3DB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{50AD9038-B23C-43D3-99F0-D3AE66D4EC04}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1B-4C6E-87CF-4A8A57A3DB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{090EA721-092D-47C0-AF25-6D7CB305F78C}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1B-4C6E-87CF-4A8A57A3DB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{9B944886-6B7F-4F0E-9CB4-5AF12416D89C}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1B-4C6E-87CF-4A8A57A3DB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{4CCE35EC-C97E-4F47-BB45-DDB3E87688B8}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1B-4C6E-87CF-4A8A57A3DBF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{CDCB0452-A8A7-4AA5-BC24-A42E0504A58F}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71B-4C6E-87CF-4A8A57A3DBFB}"/>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{5A10A5F0-80FD-44A8-9EAE-1E4B9684B8FB}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71B-4C6E-87CF-4A8A57A3DBF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{B9760DAC-14C2-48B4-9A21-8D711E9896A0}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71B-4C6E-87CF-4A8A57A3DBF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{CAA351AF-2AEC-4776-8C08-659B4F6A5C34}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71B-4C6E-87CF-4A8A57A3DB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39.9</c:v>
                </c:pt>
                <c:pt idx="24">
                  <c:v>40.799999999999997</c:v>
                </c:pt>
              </c:numCache>
            </c:numRef>
          </c:xVal>
          <c:yVal>
            <c:numRef>
              <c:f>公会計指標分析・財政指標組合せ分析表!$BP$51:$DC$51</c:f>
              <c:numCache>
                <c:formatCode>#,##0.0;"▲ "#,##0.0</c:formatCode>
                <c:ptCount val="40"/>
                <c:pt idx="16">
                  <c:v>13.3</c:v>
                </c:pt>
              </c:numCache>
            </c:numRef>
          </c:yVal>
          <c:smooth val="0"/>
          <c:extLst>
            <c:ext xmlns:c16="http://schemas.microsoft.com/office/drawing/2014/chart" uri="{C3380CC4-5D6E-409C-BE32-E72D297353CC}">
              <c16:uniqueId val="{00000009-E71B-4C6E-87CF-4A8A57A3DB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{535D7AF4-680D-4FF2-8E02-D08EAFB99307}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71B-4C6E-87CF-4A8A57A3DB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{4EDE0FFA-AF89-4B6A-89CF-B11B76F5C598}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1B-4C6E-87CF-4A8A57A3DB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{8D8C787C-63B2-4176-89EE-7BA7A08DE62E}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1B-4C6E-87CF-4A8A57A3DB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{5374205E-7E80-446A-9C77-DFA2B0FA5066}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1B-4C6E-87CF-4A8A57A3DB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{401367FE-64E3-4EB6-A323-7234BA5861B1}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1B-4C6E-87CF-4A8A57A3DBF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{28836D64-FE93-4D89-A02A-2217ABD2ED5D}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71B-4C6E-87CF-4A8A57A3DBF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{DA28C5F8-66C7-412E-99B1-E0F3B7B9B37E}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71B-4C6E-87CF-4A8A57A3DBF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{8E2901AC-97D0-44A4-9483-A2B78FEDCFAF}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71B-4C6E-87CF-4A8A57A3DBF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{CB589FBB-96C6-431E-98DC-3667E25540AE}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71B-4C6E-87CF-4A8A57A3DB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E71B-4C6E-87CF-4A8A57A3DBFB}"/>
            </c:ext>
          </c:extLst>
        </c:ser>
        <c:dLbls>
          <c:showLegendKey val="0"/>
          <c:showVal val="1"/>
          <c:showCatName val="0"/>
          <c:showSerName val="0"/>
          <c:showPercent val="0"/>
          <c:showBubbleSize val="0"/>
        </c:dLbls>
        <c:axId val="46179840"/>
        <c:axId val="46181760"/>
      </c:scatterChart>
      <c:valAx>
        <c:axId val="46179840"/>
        <c:scaling>
          <c:orientation val="minMax"/>
          <c:max val="58"/>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{22028803-F0CD-49E4-9ED5-7BCA3AF969F9}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5A5-44A6-8103-D5F9BA9DCE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{5255B37C-17F2-4E88-8836-2A8065D46E8F}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A5-44A6-8103-D5F9BA9DCE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{04ECC7F8-BFC4-42D8-A89E-F3097C72DC19}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A5-44A6-8103-D5F9BA9DCE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{41C0B815-E739-4E85-93E6-90C29500AB56}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A5-44A6-8103-D5F9BA9DCE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{531D822C-348C-46F8-9EF5-878130625EFD}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A5-44A6-8103-D5F9BA9DCE0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{6F87632E-7CCE-483D-9E64-E8D71B9E979B}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5A5-44A6-8103-D5F9BA9DCE0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{F8AFC00A-4CAB-473F-8598-7D7B529E3F73}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5A5-44A6-8103-D5F9BA9DCE0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{295240D6-9F92-4457-A41F-BE78AC42B96A}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5A5-44A6-8103-D5F9BA9DCE0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{3EA09764-F9EF-4387-A213-A4896BEEBA02}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5A5-44A6-8103-D5F9BA9DCE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9.5</c:v>
                </c:pt>
                <c:pt idx="16">
                  <c:v>6.6</c:v>
                </c:pt>
                <c:pt idx="24">
                  <c:v>6.3</c:v>
                </c:pt>
                <c:pt idx="32">
                  <c:v>5.8</c:v>
                </c:pt>
              </c:numCache>
            </c:numRef>
          </c:xVal>
          <c:yVal>
            <c:numRef>
              <c:f>公会計指標分析・財政指標組合せ分析表!$BP$73:$DC$73</c:f>
              <c:numCache>
                <c:formatCode>#,##0.0;"▲ "#,##0.0</c:formatCode>
                <c:ptCount val="40"/>
                <c:pt idx="0">
                  <c:v>76.7</c:v>
                </c:pt>
                <c:pt idx="8">
                  <c:v>50.2</c:v>
                </c:pt>
                <c:pt idx="16">
                  <c:v>13.3</c:v>
                </c:pt>
              </c:numCache>
            </c:numRef>
          </c:yVal>
          <c:smooth val="0"/>
          <c:extLst>
            <c:ext xmlns:c16="http://schemas.microsoft.com/office/drawing/2014/chart" uri="{C3380CC4-5D6E-409C-BE32-E72D297353CC}">
              <c16:uniqueId val="{00000009-35A5-44A6-8103-D5F9BA9DCE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{5B86C6E4-3DE9-47D3-BE6F-37E6A590990E}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5A5-44A6-8103-D5F9BA9DCE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{CA1CA0DE-1E3F-4DD9-A9E6-81D4C55C27AB}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A5-44A6-8103-D5F9BA9DCE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{AE937AC2-D4B3-4F95-A05E-5E7AD9E65C02}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A5-44A6-8103-D5F9BA9DCE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{E8804450-7378-4A9F-9353-945E36CDE058}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A5-44A6-8103-D5F9BA9DCE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{0E866C8A-7B15-4A75-B2A6-EF56B6C0E363}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A5-44A6-8103-D5F9BA9DCE0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{7AEE1D17-B2F6-4581-87D3-D448C049C257}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5A5-44A6-8103-D5F9BA9DCE0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{F2F70415-A580-4247-9E11-5799FB60A27C}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5A5-44A6-8103-D5F9BA9DCE0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{0A0E8E1F-685E-48C9-AB65-0DDC911AA00D}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5A5-44A6-8103-D5F9BA9DCE0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{0C72BF74-B88B-4777-BB31-065775A65723}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5A5-44A6-8103-D5F9BA9DCE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A5-44A6-8103-D5F9BA9DCE0C}"/>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実質公債費比率については、過去に起こした大型事業に伴う地方債償還金の償還が完了したことにより、平成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年度以降減少傾向にある。今後、地方債の新規発行の抑制や事業の見直しなど償還額の平準化を図り財政運営に努める。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将来負担額については、公営企業債等繰入見込みにおいて、償還金の減少により緩やかに減少している。また、退職手当負担見込みは減少しているものの平成平成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年度において退職者の増により負担額は増える見込みである。</a:t>
          </a:r>
        </a:p>
        <a:p>
          <a:r>
            <a:rPr kumimoji="1" lang="ja-JP" altLang="en-US" sz="1400">
              <a:latin typeface="ＭＳ ゴシック" pitchFamily="49" charset="-128"/>
              <a:ea typeface="ＭＳ ゴシック" pitchFamily="49" charset="-128"/>
            </a:rPr>
            <a:t>　グラフのとおり一般会計等に係る地方債の現在高が増加傾向にありることから新規地方債の発行の抑制、中長期的な事業の見直しや繰上償還等の検討を図り健全な財政運営に努める。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本村は、公共施設等を多く抱えている上に少子高齢化が進むことが予想されるため、将来の人口減少による税収減、社会保障関係経費の増大 、公共施設等の老朽化対策等に係る経費の増大に備え、積立額が増加した。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今後は小学校校舎建設、役場新庁舎建設等、新規大型事業を控えているため、物件費や維持管理費のコスト削減などを強化し、積立額を確保できる様努めていく。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育英基金は主に人材育成 のため、庁舎施設整備基金は新庁舎建設のため、災害援護積立基金は村民の災害対応のため、尚円王の里いぜな島応援基金は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文化振興や人材育成、子育て・少子化対策、商工業振興のため、過疎地域自立促進基金は地域振興等のために活用される。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災害援護積立基金、尚円王の里いぜな島応援基金は、今後不測の財源不足に備え増加した。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庁舎施設整備基金については、役場新庁舎建設をよていしているため、積極的に積立を行っていく。また、他の基金についても目的に沿って積極的に積立を行っていく。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公共施設等を多く抱えている上に少子高齢化が進むことが予想されるため、将来の人口減少による税収減、社会保障関係経費の増大 、公共施設等の老朽化対策等に係る経費の増大に備え、積立額が増加した。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一般会計において、歳出削減に努め、中長期的な計画に基づいて積立を行う様努める。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年度にかけ、中学校改築事業や製糖工場整備事業に伴う地方債を発行したこと、今後小学校校舎建設、役場新庁舎建設等、新規大型事業に伴う地方債発行が見込まれることから、基金積立額が増加した。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中長期的な計画に基づいて積立を行う様努める。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00000000-0008-0000-0000-00001C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00000000-0008-0000-0000-00001D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類似団体より低い水準にあるが、個別の施設では比率の高い施設もあるため、老朽化調査を行い平準化に努めていく。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5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87207</xdr:rowOff>
    </xdr:from>
    <xdr:to>
      <xdr:col>15</xdr:col>
      <xdr:colOff>187325</xdr:colOff>
      <xdr:row>33</xdr:row>
      <xdr:rowOff>17357</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238500" y="55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105622</xdr:rowOff>
    </xdr:from>
    <xdr:to>
      <xdr:col>19</xdr:col>
      <xdr:colOff>136525</xdr:colOff>
      <xdr:row>32</xdr:row>
      <xdr:rowOff>138007</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3289300" y="55920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86" name="n_1mainValue有形固定資産減価償却率">
          <a:extLst>
            <a:ext uri="{FF2B5EF4-FFF2-40B4-BE49-F238E27FC236}">
              <a16:creationId xmlns:a16="http://schemas.microsoft.com/office/drawing/2014/main" id="{00000000-0008-0000-0000-000056000000}"/>
            </a:ext>
          </a:extLst>
        </xdr:cNvPr>
        <xdr:cNvSpPr txBox="1"/>
      </xdr:nvSpPr>
      <xdr:spPr>
        <a:xfrm>
          <a:off x="3836044" y="563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8484</xdr:rowOff>
    </xdr:from>
    <xdr:ext cx="405111" cy="259045"/>
    <xdr:sp macro="" textlink="">
      <xdr:nvSpPr>
        <xdr:cNvPr id="87" name="n_2mainValue有形固定資産減価償却率">
          <a:extLst>
            <a:ext uri="{FF2B5EF4-FFF2-40B4-BE49-F238E27FC236}">
              <a16:creationId xmlns:a16="http://schemas.microsoft.com/office/drawing/2014/main" id="{00000000-0008-0000-0000-000057000000}"/>
            </a:ext>
          </a:extLst>
        </xdr:cNvPr>
        <xdr:cNvSpPr txBox="1"/>
      </xdr:nvSpPr>
      <xdr:spPr>
        <a:xfrm>
          <a:off x="3086744" y="56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類似団体平均を上回っている。主な要因として、平成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年度にかけて船舶建造や中学校新校舎整備、製糖工場整備等、大型事業実施に伴う地方債発行を行ったこと等が考えられる。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今後も計画的に事業実施を行い、新規事業の見直しや地方債発行の抑制、将来負担を見通した基金積立を検討し、健全な財政運営に努めていく。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000-00007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a:extLst>
            <a:ext uri="{FF2B5EF4-FFF2-40B4-BE49-F238E27FC236}">
              <a16:creationId xmlns:a16="http://schemas.microsoft.com/office/drawing/2014/main" id="{00000000-0008-0000-0000-000077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a:extLst>
            <a:ext uri="{FF2B5EF4-FFF2-40B4-BE49-F238E27FC236}">
              <a16:creationId xmlns:a16="http://schemas.microsoft.com/office/drawing/2014/main" id="{00000000-0008-0000-0000-000079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a:extLst>
            <a:ext uri="{FF2B5EF4-FFF2-40B4-BE49-F238E27FC236}">
              <a16:creationId xmlns:a16="http://schemas.microsoft.com/office/drawing/2014/main" id="{00000000-0008-0000-0000-00007B000000}"/>
            </a:ext>
          </a:extLst>
        </xdr:cNvPr>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143782</xdr:rowOff>
    </xdr:from>
    <xdr:to>
      <xdr:col>76</xdr:col>
      <xdr:colOff>73025</xdr:colOff>
      <xdr:row>31</xdr:row>
      <xdr:rowOff>73932</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14744700" y="52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166659</xdr:rowOff>
    </xdr:from>
    <xdr:ext cx="340478" cy="259045"/>
    <xdr:sp macro="" textlink="">
      <xdr:nvSpPr>
        <xdr:cNvPr id="131" name="債務償還可能年数該当値テキスト">
          <a:extLst>
            <a:ext uri="{FF2B5EF4-FFF2-40B4-BE49-F238E27FC236}">
              <a16:creationId xmlns:a16="http://schemas.microsoft.com/office/drawing/2014/main" id="{00000000-0008-0000-0000-000083000000}"/>
            </a:ext>
          </a:extLst>
        </xdr:cNvPr>
        <xdr:cNvSpPr txBox="1"/>
      </xdr:nvSpPr>
      <xdr:spPr>
        <a:xfrm>
          <a:off x="14846300" y="5138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140970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2908300" y="6456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58741</xdr:rowOff>
    </xdr:from>
    <xdr:to>
      <xdr:col>50</xdr:col>
      <xdr:colOff>165100</xdr:colOff>
      <xdr:row>41</xdr:row>
      <xdr:rowOff>160341</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588500" y="70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58168</xdr:rowOff>
    </xdr:from>
    <xdr:to>
      <xdr:col>46</xdr:col>
      <xdr:colOff>38100</xdr:colOff>
      <xdr:row>41</xdr:row>
      <xdr:rowOff>159768</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8699500" y="70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108968</xdr:rowOff>
    </xdr:from>
    <xdr:to>
      <xdr:col>50</xdr:col>
      <xdr:colOff>114300</xdr:colOff>
      <xdr:row>41</xdr:row>
      <xdr:rowOff>109541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8750300" y="7138418"/>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151468</xdr:rowOff>
    </xdr:from>
    <xdr:ext cx="534377" cy="259045"/>
    <xdr:sp macro="" textlink="">
      <xdr:nvSpPr>
        <xdr:cNvPr id="119" name="n_1mainValue【道路】&#10;一人当たり延長">
          <a:extLst>
            <a:ext uri="{FF2B5EF4-FFF2-40B4-BE49-F238E27FC236}">
              <a16:creationId xmlns:a16="http://schemas.microsoft.com/office/drawing/2014/main" id="{00000000-0008-0000-0100-000077000000}"/>
            </a:ext>
          </a:extLst>
        </xdr:cNvPr>
        <xdr:cNvSpPr txBox="1"/>
      </xdr:nvSpPr>
      <xdr:spPr>
        <a:xfrm>
          <a:off x="9359411" y="71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150895</xdr:rowOff>
    </xdr:from>
    <xdr:ext cx="534377" cy="259045"/>
    <xdr:sp macro="" textlink="">
      <xdr:nvSpPr>
        <xdr:cNvPr id="120" name="n_2mainValue【道路】&#10;一人当たり延長">
          <a:extLst>
            <a:ext uri="{FF2B5EF4-FFF2-40B4-BE49-F238E27FC236}">
              <a16:creationId xmlns:a16="http://schemas.microsoft.com/office/drawing/2014/main" id="{00000000-0008-0000-0100-000078000000}"/>
            </a:ext>
          </a:extLst>
        </xdr:cNvPr>
        <xdr:cNvSpPr txBox="1"/>
      </xdr:nvSpPr>
      <xdr:spPr>
        <a:xfrm>
          <a:off x="8483111" y="71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55880</xdr:rowOff>
    </xdr:from>
    <xdr:to>
      <xdr:col>15</xdr:col>
      <xdr:colOff>101600</xdr:colOff>
      <xdr:row>62</xdr:row>
      <xdr:rowOff>157480</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2857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106680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2908300" y="10687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705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1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1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100-0000C4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24770</xdr:rowOff>
    </xdr:from>
    <xdr:to>
      <xdr:col>50</xdr:col>
      <xdr:colOff>165100</xdr:colOff>
      <xdr:row>64</xdr:row>
      <xdr:rowOff>126370</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9588500" y="1099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24914</xdr:rowOff>
    </xdr:from>
    <xdr:to>
      <xdr:col>46</xdr:col>
      <xdr:colOff>38100</xdr:colOff>
      <xdr:row>64</xdr:row>
      <xdr:rowOff>126514</xdr:rowOff>
    </xdr:to>
    <xdr:sp macro="" textlink="">
      <xdr:nvSpPr>
        <xdr:cNvPr id="206" name="楕円 205">
          <a:extLst>
            <a:ext uri="{FF2B5EF4-FFF2-40B4-BE49-F238E27FC236}">
              <a16:creationId xmlns:a16="http://schemas.microsoft.com/office/drawing/2014/main" id="{00000000-0008-0000-0100-0000CE000000}"/>
            </a:ext>
          </a:extLst>
        </xdr:cNvPr>
        <xdr:cNvSpPr/>
      </xdr:nvSpPr>
      <xdr:spPr>
        <a:xfrm>
          <a:off x="8699500" y="10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75570</xdr:rowOff>
    </xdr:from>
    <xdr:to>
      <xdr:col>50</xdr:col>
      <xdr:colOff>114300</xdr:colOff>
      <xdr:row>64</xdr:row>
      <xdr:rowOff>75714</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flipV="1">
          <a:off x="8750300" y="11048370"/>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117497</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9327095" y="1109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117641</xdr:rowOff>
    </xdr:from>
    <xdr:ext cx="599010" cy="259045"/>
    <xdr:sp macro="" textlink="">
      <xdr:nvSpPr>
        <xdr:cNvPr id="211" name="n_2main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8450795" y="1109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1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1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100-0000F1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83</xdr:row>
      <xdr:rowOff>15239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2908300" y="141598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a:extLst>
            <a:ext uri="{FF2B5EF4-FFF2-40B4-BE49-F238E27FC236}">
              <a16:creationId xmlns:a16="http://schemas.microsoft.com/office/drawing/2014/main" id="{00000000-0008-0000-0100-0000FD00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4" name="n_2aveValue【公営住宅】&#10;有形固定資産減価償却率">
          <a:extLst>
            <a:ext uri="{FF2B5EF4-FFF2-40B4-BE49-F238E27FC236}">
              <a16:creationId xmlns:a16="http://schemas.microsoft.com/office/drawing/2014/main" id="{00000000-0008-0000-0100-0000FE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168291</xdr:rowOff>
    </xdr:from>
    <xdr:ext cx="405111" cy="259045"/>
    <xdr:sp macro="" textlink="">
      <xdr:nvSpPr>
        <xdr:cNvPr id="255" name="n_1mainValue【公営住宅】&#10;有形固定資産減価償却率">
          <a:extLst>
            <a:ext uri="{FF2B5EF4-FFF2-40B4-BE49-F238E27FC236}">
              <a16:creationId xmlns:a16="http://schemas.microsoft.com/office/drawing/2014/main" id="{00000000-0008-0000-0100-0000FF000000}"/>
            </a:ext>
          </a:extLst>
        </xdr:cNvPr>
        <xdr:cNvSpPr txBox="1"/>
      </xdr:nvSpPr>
      <xdr:spPr>
        <a:xfrm>
          <a:off x="3582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56" name="n_2mainValue【公営住宅】&#10;有形固定資産減価償却率">
          <a:extLst>
            <a:ext uri="{FF2B5EF4-FFF2-40B4-BE49-F238E27FC236}">
              <a16:creationId xmlns:a16="http://schemas.microsoft.com/office/drawing/2014/main" id="{00000000-0008-0000-0100-00000001000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1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0000000-0008-0000-01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100-00001D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120498</xdr:rowOff>
    </xdr:from>
    <xdr:to>
      <xdr:col>50</xdr:col>
      <xdr:colOff>165100</xdr:colOff>
      <xdr:row>86</xdr:row>
      <xdr:rowOff>50648</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9588500" y="146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151397</xdr:rowOff>
    </xdr:from>
    <xdr:to>
      <xdr:col>46</xdr:col>
      <xdr:colOff>38100</xdr:colOff>
      <xdr:row>86</xdr:row>
      <xdr:rowOff>81547</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8699500" y="14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171298</xdr:rowOff>
    </xdr:from>
    <xdr:to>
      <xdr:col>50</xdr:col>
      <xdr:colOff>114300</xdr:colOff>
      <xdr:row>86</xdr:row>
      <xdr:rowOff>30747</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8750300" y="147445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a:extLst>
            <a:ext uri="{FF2B5EF4-FFF2-40B4-BE49-F238E27FC236}">
              <a16:creationId xmlns:a16="http://schemas.microsoft.com/office/drawing/2014/main" id="{00000000-0008-0000-0100-000029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a:extLst>
            <a:ext uri="{FF2B5EF4-FFF2-40B4-BE49-F238E27FC236}">
              <a16:creationId xmlns:a16="http://schemas.microsoft.com/office/drawing/2014/main" id="{00000000-0008-0000-0100-00002A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41775</xdr:rowOff>
    </xdr:from>
    <xdr:ext cx="469744" cy="259045"/>
    <xdr:sp macro="" textlink="">
      <xdr:nvSpPr>
        <xdr:cNvPr id="299" name="n_1mainValue【公営住宅】&#10;一人当たり面積">
          <a:extLst>
            <a:ext uri="{FF2B5EF4-FFF2-40B4-BE49-F238E27FC236}">
              <a16:creationId xmlns:a16="http://schemas.microsoft.com/office/drawing/2014/main" id="{00000000-0008-0000-0100-00002B010000}"/>
            </a:ext>
          </a:extLst>
        </xdr:cNvPr>
        <xdr:cNvSpPr txBox="1"/>
      </xdr:nvSpPr>
      <xdr:spPr>
        <a:xfrm>
          <a:off x="9391727" y="1478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72674</xdr:rowOff>
    </xdr:from>
    <xdr:ext cx="469744" cy="259045"/>
    <xdr:sp macro="" textlink="">
      <xdr:nvSpPr>
        <xdr:cNvPr id="300" name="n_2mainValue【公営住宅】&#10;一人当たり面積">
          <a:extLst>
            <a:ext uri="{FF2B5EF4-FFF2-40B4-BE49-F238E27FC236}">
              <a16:creationId xmlns:a16="http://schemas.microsoft.com/office/drawing/2014/main" id="{00000000-0008-0000-0100-00002C010000}"/>
            </a:ext>
          </a:extLst>
        </xdr:cNvPr>
        <xdr:cNvSpPr txBox="1"/>
      </xdr:nvSpPr>
      <xdr:spPr>
        <a:xfrm>
          <a:off x="8515427" y="148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a:extLst>
            <a:ext uri="{FF2B5EF4-FFF2-40B4-BE49-F238E27FC236}">
              <a16:creationId xmlns:a16="http://schemas.microsoft.com/office/drawing/2014/main" id="{00000000-0008-0000-0100-000047010000}"/>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a:extLst>
            <a:ext uri="{FF2B5EF4-FFF2-40B4-BE49-F238E27FC236}">
              <a16:creationId xmlns:a16="http://schemas.microsoft.com/office/drawing/2014/main" id="{00000000-0008-0000-0100-000049010000}"/>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1" name="【港湾・漁港】&#10;有形固定資産減価償却率平均値テキスト">
          <a:extLst>
            <a:ext uri="{FF2B5EF4-FFF2-40B4-BE49-F238E27FC236}">
              <a16:creationId xmlns:a16="http://schemas.microsoft.com/office/drawing/2014/main" id="{00000000-0008-0000-0100-00004B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41729</xdr:rowOff>
    </xdr:from>
    <xdr:to>
      <xdr:col>20</xdr:col>
      <xdr:colOff>38100</xdr:colOff>
      <xdr:row>104</xdr:row>
      <xdr:rowOff>143329</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3746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2857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92529</xdr:rowOff>
    </xdr:from>
    <xdr:to>
      <xdr:col>19</xdr:col>
      <xdr:colOff>177800</xdr:colOff>
      <xdr:row>104</xdr:row>
      <xdr:rowOff>120287</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2908300" y="179233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3" name="n_1aveValue【港湾・漁港】&#10;有形固定資産減価償却率">
          <a:extLst>
            <a:ext uri="{FF2B5EF4-FFF2-40B4-BE49-F238E27FC236}">
              <a16:creationId xmlns:a16="http://schemas.microsoft.com/office/drawing/2014/main" id="{00000000-0008-0000-0100-000057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4" name="n_2aveValue【港湾・漁港】&#10;有形固定資産減価償却率">
          <a:extLst>
            <a:ext uri="{FF2B5EF4-FFF2-40B4-BE49-F238E27FC236}">
              <a16:creationId xmlns:a16="http://schemas.microsoft.com/office/drawing/2014/main" id="{00000000-0008-0000-0100-000058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134456</xdr:rowOff>
    </xdr:from>
    <xdr:ext cx="405111" cy="259045"/>
    <xdr:sp macro="" textlink="">
      <xdr:nvSpPr>
        <xdr:cNvPr id="345" name="n_1mainValue【港湾・漁港】&#10;有形固定資産減価償却率">
          <a:extLst>
            <a:ext uri="{FF2B5EF4-FFF2-40B4-BE49-F238E27FC236}">
              <a16:creationId xmlns:a16="http://schemas.microsoft.com/office/drawing/2014/main" id="{00000000-0008-0000-0100-000059010000}"/>
            </a:ext>
          </a:extLst>
        </xdr:cNvPr>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46" name="n_2mainValue【港湾・漁港】&#10;有形固定資産減価償却率">
          <a:extLst>
            <a:ext uri="{FF2B5EF4-FFF2-40B4-BE49-F238E27FC236}">
              <a16:creationId xmlns:a16="http://schemas.microsoft.com/office/drawing/2014/main" id="{00000000-0008-0000-0100-00005A010000}"/>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a:extLst>
            <a:ext uri="{FF2B5EF4-FFF2-40B4-BE49-F238E27FC236}">
              <a16:creationId xmlns:a16="http://schemas.microsoft.com/office/drawing/2014/main" id="{00000000-0008-0000-0100-000073010000}"/>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a:extLst>
            <a:ext uri="{FF2B5EF4-FFF2-40B4-BE49-F238E27FC236}">
              <a16:creationId xmlns:a16="http://schemas.microsoft.com/office/drawing/2014/main" id="{00000000-0008-0000-0100-00007501000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75" name="【港湾・漁港】&#10;一人当たり有形固定資産（償却資産）額平均値テキスト">
          <a:extLst>
            <a:ext uri="{FF2B5EF4-FFF2-40B4-BE49-F238E27FC236}">
              <a16:creationId xmlns:a16="http://schemas.microsoft.com/office/drawing/2014/main" id="{00000000-0008-0000-0100-000077010000}"/>
            </a:ext>
          </a:extLst>
        </xdr:cNvPr>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71910</xdr:rowOff>
    </xdr:from>
    <xdr:to>
      <xdr:col>50</xdr:col>
      <xdr:colOff>165100</xdr:colOff>
      <xdr:row>109</xdr:row>
      <xdr:rowOff>2060</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9588500" y="18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66255</xdr:rowOff>
    </xdr:from>
    <xdr:to>
      <xdr:col>46</xdr:col>
      <xdr:colOff>38100</xdr:colOff>
      <xdr:row>108</xdr:row>
      <xdr:rowOff>167855</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8699500" y="18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117055</xdr:rowOff>
    </xdr:from>
    <xdr:to>
      <xdr:col>50</xdr:col>
      <xdr:colOff>114300</xdr:colOff>
      <xdr:row>108</xdr:row>
      <xdr:rowOff>122710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8750300" y="1863365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7" name="n_1aveValue【港湾・漁港】&#10;一人当たり有形固定資産（償却資産）額">
          <a:extLst>
            <a:ext uri="{FF2B5EF4-FFF2-40B4-BE49-F238E27FC236}">
              <a16:creationId xmlns:a16="http://schemas.microsoft.com/office/drawing/2014/main" id="{00000000-0008-0000-0100-000083010000}"/>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7755</xdr:rowOff>
    </xdr:from>
    <xdr:ext cx="690189" cy="259045"/>
    <xdr:sp macro="" textlink="">
      <xdr:nvSpPr>
        <xdr:cNvPr id="388" name="n_2aveValue【港湾・漁港】&#10;一人当たり有形固定資産（償却資産）額">
          <a:extLst>
            <a:ext uri="{FF2B5EF4-FFF2-40B4-BE49-F238E27FC236}">
              <a16:creationId xmlns:a16="http://schemas.microsoft.com/office/drawing/2014/main" id="{00000000-0008-0000-0100-000084010000}"/>
            </a:ext>
          </a:extLst>
        </xdr:cNvPr>
        <xdr:cNvSpPr txBox="1"/>
      </xdr:nvSpPr>
      <xdr:spPr>
        <a:xfrm>
          <a:off x="8405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164637</xdr:rowOff>
    </xdr:from>
    <xdr:ext cx="690189" cy="259045"/>
    <xdr:sp macro="" textlink="">
      <xdr:nvSpPr>
        <xdr:cNvPr id="389" name="n_1mainValue【港湾・漁港】&#10;一人当たり有形固定資産（償却資産）額">
          <a:extLst>
            <a:ext uri="{FF2B5EF4-FFF2-40B4-BE49-F238E27FC236}">
              <a16:creationId xmlns:a16="http://schemas.microsoft.com/office/drawing/2014/main" id="{00000000-0008-0000-0100-000085010000}"/>
            </a:ext>
          </a:extLst>
        </xdr:cNvPr>
        <xdr:cNvSpPr txBox="1"/>
      </xdr:nvSpPr>
      <xdr:spPr>
        <a:xfrm>
          <a:off x="9281505" y="18681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12932</xdr:rowOff>
    </xdr:from>
    <xdr:ext cx="690189" cy="259045"/>
    <xdr:sp macro="" textlink="">
      <xdr:nvSpPr>
        <xdr:cNvPr id="390" name="n_2mainValue【港湾・漁港】&#10;一人当たり有形固定資産（償却資産）額">
          <a:extLst>
            <a:ext uri="{FF2B5EF4-FFF2-40B4-BE49-F238E27FC236}">
              <a16:creationId xmlns:a16="http://schemas.microsoft.com/office/drawing/2014/main" id="{00000000-0008-0000-0100-000086010000}"/>
            </a:ext>
          </a:extLst>
        </xdr:cNvPr>
        <xdr:cNvSpPr txBox="1"/>
      </xdr:nvSpPr>
      <xdr:spPr>
        <a:xfrm>
          <a:off x="8405205" y="18358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93980</xdr:rowOff>
    </xdr:from>
    <xdr:to>
      <xdr:col>76</xdr:col>
      <xdr:colOff>165100</xdr:colOff>
      <xdr:row>39</xdr:row>
      <xdr:rowOff>24130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144780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4592300" y="659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435" name="n_1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36" name="n_2main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id="{00000000-0008-0000-0100-0000CD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id="{00000000-0008-0000-0100-0000CF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id="{00000000-0008-0000-0100-0000D1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165100</xdr:rowOff>
    </xdr:from>
    <xdr:to>
      <xdr:col>107</xdr:col>
      <xdr:colOff>101600</xdr:colOff>
      <xdr:row>38</xdr:row>
      <xdr:rowOff>95250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44450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5570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111777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00000000-0008-0000-0100-0000FA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00000000-0008-0000-0100-0000FC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00000000-0008-0000-0100-0000FE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61</xdr:row>
      <xdr:rowOff>169545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4592300" y="1031938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22" name="n_1aveValue【学校施設】&#10;有形固定資産減価償却率">
          <a:extLst>
            <a:ext uri="{FF2B5EF4-FFF2-40B4-BE49-F238E27FC236}">
              <a16:creationId xmlns:a16="http://schemas.microsoft.com/office/drawing/2014/main" id="{00000000-0008-0000-0100-00000A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3" name="n_2aveValue【学校施設】&#10;有形固定資産減価償却率">
          <a:extLst>
            <a:ext uri="{FF2B5EF4-FFF2-40B4-BE49-F238E27FC236}">
              <a16:creationId xmlns:a16="http://schemas.microsoft.com/office/drawing/2014/main" id="{00000000-0008-0000-0100-00000B02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99712</xdr:rowOff>
    </xdr:from>
    <xdr:ext cx="405111" cy="259045"/>
    <xdr:sp macro="" textlink="">
      <xdr:nvSpPr>
        <xdr:cNvPr id="524" name="n_1mainValue【学校施設】&#10;有形固定資産減価償却率">
          <a:extLst>
            <a:ext uri="{FF2B5EF4-FFF2-40B4-BE49-F238E27FC236}">
              <a16:creationId xmlns:a16="http://schemas.microsoft.com/office/drawing/2014/main" id="{00000000-0008-0000-0100-00000C020000}"/>
            </a:ext>
          </a:extLst>
        </xdr:cNvPr>
        <xdr:cNvSpPr txBox="1"/>
      </xdr:nvSpPr>
      <xdr:spPr>
        <a:xfrm>
          <a:off x="15266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25" name="n_2mainValue【学校施設】&#10;有形固定資産減価償却率">
          <a:extLst>
            <a:ext uri="{FF2B5EF4-FFF2-40B4-BE49-F238E27FC236}">
              <a16:creationId xmlns:a16="http://schemas.microsoft.com/office/drawing/2014/main" id="{00000000-0008-0000-0100-00000D020000}"/>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a:extLst>
            <a:ext uri="{FF2B5EF4-FFF2-40B4-BE49-F238E27FC236}">
              <a16:creationId xmlns:a16="http://schemas.microsoft.com/office/drawing/2014/main" id="{00000000-0008-0000-0100-00002602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a:extLst>
            <a:ext uri="{FF2B5EF4-FFF2-40B4-BE49-F238E27FC236}">
              <a16:creationId xmlns:a16="http://schemas.microsoft.com/office/drawing/2014/main" id="{00000000-0008-0000-0100-00002802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a:extLst>
            <a:ext uri="{FF2B5EF4-FFF2-40B4-BE49-F238E27FC236}">
              <a16:creationId xmlns:a16="http://schemas.microsoft.com/office/drawing/2014/main" id="{00000000-0008-0000-0100-00002A02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118897</xdr:rowOff>
    </xdr:from>
    <xdr:to>
      <xdr:col>112</xdr:col>
      <xdr:colOff>38100</xdr:colOff>
      <xdr:row>63</xdr:row>
      <xdr:rowOff>49047</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21272500" y="107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164998</xdr:rowOff>
    </xdr:from>
    <xdr:to>
      <xdr:col>107</xdr:col>
      <xdr:colOff>101600</xdr:colOff>
      <xdr:row>62</xdr:row>
      <xdr:rowOff>95148</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0383500" y="106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44348</xdr:rowOff>
    </xdr:from>
    <xdr:to>
      <xdr:col>111</xdr:col>
      <xdr:colOff>177800</xdr:colOff>
      <xdr:row>62</xdr:row>
      <xdr:rowOff>169697</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20434300" y="10674248"/>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66" name="n_1aveValue【学校施設】&#10;一人当たり面積">
          <a:extLst>
            <a:ext uri="{FF2B5EF4-FFF2-40B4-BE49-F238E27FC236}">
              <a16:creationId xmlns:a16="http://schemas.microsoft.com/office/drawing/2014/main" id="{00000000-0008-0000-0100-00003602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67" name="n_2aveValue【学校施設】&#10;一人当たり面積">
          <a:extLst>
            <a:ext uri="{FF2B5EF4-FFF2-40B4-BE49-F238E27FC236}">
              <a16:creationId xmlns:a16="http://schemas.microsoft.com/office/drawing/2014/main" id="{00000000-0008-0000-0100-00003702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40174</xdr:rowOff>
    </xdr:from>
    <xdr:ext cx="469744" cy="259045"/>
    <xdr:sp macro="" textlink="">
      <xdr:nvSpPr>
        <xdr:cNvPr id="568" name="n_1mainValue【学校施設】&#10;一人当たり面積">
          <a:extLst>
            <a:ext uri="{FF2B5EF4-FFF2-40B4-BE49-F238E27FC236}">
              <a16:creationId xmlns:a16="http://schemas.microsoft.com/office/drawing/2014/main" id="{00000000-0008-0000-0100-000038020000}"/>
            </a:ext>
          </a:extLst>
        </xdr:cNvPr>
        <xdr:cNvSpPr txBox="1"/>
      </xdr:nvSpPr>
      <xdr:spPr>
        <a:xfrm>
          <a:off x="21075727" y="1084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111675</xdr:rowOff>
    </xdr:from>
    <xdr:ext cx="469744" cy="259045"/>
    <xdr:sp macro="" textlink="">
      <xdr:nvSpPr>
        <xdr:cNvPr id="569" name="n_2mainValue【学校施設】&#10;一人当たり面積">
          <a:extLst>
            <a:ext uri="{FF2B5EF4-FFF2-40B4-BE49-F238E27FC236}">
              <a16:creationId xmlns:a16="http://schemas.microsoft.com/office/drawing/2014/main" id="{00000000-0008-0000-0100-000039020000}"/>
            </a:ext>
          </a:extLst>
        </xdr:cNvPr>
        <xdr:cNvSpPr txBox="1"/>
      </xdr:nvSpPr>
      <xdr:spPr>
        <a:xfrm>
          <a:off x="20199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400">
              <a:latin typeface="ＭＳ Ｐゴシック" panose="020B0600070205080204" pitchFamily="50" charset="-128"/>
              <a:ea typeface="ＭＳ Ｐゴシック" panose="020B0600070205080204" pitchFamily="50" charset="-128"/>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で、低い施設は、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・道路においては、昭和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年にかけ数多く路線を整備を行った。現在、道路舗装の剥離や凹凸など老朽化著しい箇所など住民のライフラインとして優先順位の高い路線から道路改良事業を実施している。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・学校施設においては、中学校校舎の耐震基準を満たしておらず平成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年度において立替を実施した事により、維持管理費については今後減少する見込みである。小学校校舎についても耐震基準が低く、施設老朽化が進んでいるため、新規校舎の立替を予定している。</a:t>
          </a:r>
        </a:p>
        <a:p>
          <a:r>
            <a:rPr kumimoji="1" lang="ja-JP" altLang="en-US" sz="1300">
              <a:latin typeface="ＭＳ Ｐゴシック" panose="020B0600070205080204" pitchFamily="50" charset="-128"/>
              <a:ea typeface="ＭＳ Ｐゴシック" panose="020B0600070205080204" pitchFamily="50" charset="-128"/>
            </a:rPr>
            <a:t>・港湾・漁港においては公共施設等総合管理計画を基にして、老朽化の把握や長寿命化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更新等をする必要がある。</a:t>
          </a:r>
        </a:p>
        <a:p>
          <a:r>
            <a:rPr kumimoji="1" lang="ja-JP" altLang="en-US" sz="1300">
              <a:latin typeface="ＭＳ Ｐゴシック" panose="020B0600070205080204" pitchFamily="50" charset="-128"/>
              <a:ea typeface="ＭＳ Ｐゴシック" panose="020B0600070205080204" pitchFamily="50" charset="-128"/>
            </a:rPr>
            <a:t>・公営住宅においては、昭和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年において建築整備を行った。年々維持管理費は増加傾向にあることから、今後は、公共施設等総合管理計画を基にして、長寿命化（耐震補強）及び更新等をする必要がある。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139700</xdr:rowOff>
    </xdr:from>
    <xdr:to>
      <xdr:col>20</xdr:col>
      <xdr:colOff>38100</xdr:colOff>
      <xdr:row>62</xdr:row>
      <xdr:rowOff>69850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36830</xdr:rowOff>
    </xdr:from>
    <xdr:to>
      <xdr:col>15</xdr:col>
      <xdr:colOff>101600</xdr:colOff>
      <xdr:row>62</xdr:row>
      <xdr:rowOff>138430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19050</xdr:rowOff>
    </xdr:from>
    <xdr:to>
      <xdr:col>19</xdr:col>
      <xdr:colOff>177800</xdr:colOff>
      <xdr:row>62</xdr:row>
      <xdr:rowOff>87630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2908300" y="10648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60977</xdr:rowOff>
    </xdr:from>
    <xdr:ext cx="405111" cy="259045"/>
    <xdr:sp macro="" textlink="">
      <xdr:nvSpPr>
        <xdr:cNvPr id="91" name="n_1main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3582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92" name="n_2main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2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200-000077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200-000079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200-00007B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00000000-0008-0000-0200-00007E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a:extLst>
            <a:ext uri="{FF2B5EF4-FFF2-40B4-BE49-F238E27FC236}">
              <a16:creationId xmlns:a16="http://schemas.microsoft.com/office/drawing/2014/main" id="{00000000-0008-0000-0200-000080000000}"/>
            </a:ext>
          </a:extLst>
        </xdr:cNvPr>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13698</xdr:rowOff>
    </xdr:from>
    <xdr:to>
      <xdr:col>46</xdr:col>
      <xdr:colOff>38100</xdr:colOff>
      <xdr:row>62</xdr:row>
      <xdr:rowOff>115298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10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64498</xdr:rowOff>
    </xdr:from>
    <xdr:to>
      <xdr:col>50</xdr:col>
      <xdr:colOff>114300</xdr:colOff>
      <xdr:row>63</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10694398"/>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67327</xdr:rowOff>
    </xdr:from>
    <xdr:ext cx="469744" cy="259045"/>
    <xdr:sp macro="" textlink="">
      <xdr:nvSpPr>
        <xdr:cNvPr id="137" name="n_1mainValue【体育館・プール】&#10;一人当たり面積">
          <a:extLst>
            <a:ext uri="{FF2B5EF4-FFF2-40B4-BE49-F238E27FC236}">
              <a16:creationId xmlns:a16="http://schemas.microsoft.com/office/drawing/2014/main" id="{00000000-0008-0000-0200-000089000000}"/>
            </a:ext>
          </a:extLst>
        </xdr:cNvPr>
        <xdr:cNvSpPr txBox="1"/>
      </xdr:nvSpPr>
      <xdr:spPr>
        <a:xfrm>
          <a:off x="9391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131825</xdr:rowOff>
    </xdr:from>
    <xdr:ext cx="469744" cy="259045"/>
    <xdr:sp macro="" textlink="">
      <xdr:nvSpPr>
        <xdr:cNvPr id="138" name="n_2mainValue【体育館・プール】&#10;一人当たり面積">
          <a:extLst>
            <a:ext uri="{FF2B5EF4-FFF2-40B4-BE49-F238E27FC236}">
              <a16:creationId xmlns:a16="http://schemas.microsoft.com/office/drawing/2014/main" id="{00000000-0008-0000-0200-00008A000000}"/>
            </a:ext>
          </a:extLst>
        </xdr:cNvPr>
        <xdr:cNvSpPr txBox="1"/>
      </xdr:nvSpPr>
      <xdr:spPr>
        <a:xfrm>
          <a:off x="8515427" y="1041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00000000-0008-0000-0200-0000A5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00000000-0008-0000-0200-0000A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00000000-0008-0000-0200-0000A9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id="{00000000-0008-0000-0200-0000AC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00000000-0008-0000-0200-0000AE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109764</xdr:rowOff>
    </xdr:from>
    <xdr:to>
      <xdr:col>20</xdr:col>
      <xdr:colOff>38100</xdr:colOff>
      <xdr:row>80</xdr:row>
      <xdr:rowOff>39914</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746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56441</xdr:rowOff>
    </xdr:from>
    <xdr:ext cx="405111" cy="259045"/>
    <xdr:sp macro="" textlink="">
      <xdr:nvSpPr>
        <xdr:cNvPr id="181" name="n_1mainValue【福祉施設】&#10;有形固定資産減価償却率">
          <a:extLst>
            <a:ext uri="{FF2B5EF4-FFF2-40B4-BE49-F238E27FC236}">
              <a16:creationId xmlns:a16="http://schemas.microsoft.com/office/drawing/2014/main" id="{00000000-0008-0000-0200-0000B5000000}"/>
            </a:ext>
          </a:extLst>
        </xdr:cNvPr>
        <xdr:cNvSpPr txBox="1"/>
      </xdr:nvSpPr>
      <xdr:spPr>
        <a:xfrm>
          <a:off x="35820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00000000-0008-0000-0200-0000C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6" name="【福祉施設】&#10;一人当たり面積最小値テキスト">
          <a:extLst>
            <a:ext uri="{FF2B5EF4-FFF2-40B4-BE49-F238E27FC236}">
              <a16:creationId xmlns:a16="http://schemas.microsoft.com/office/drawing/2014/main" id="{00000000-0008-0000-0200-0000CE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8" name="【福祉施設】&#10;一人当たり面積最大値テキスト">
          <a:extLst>
            <a:ext uri="{FF2B5EF4-FFF2-40B4-BE49-F238E27FC236}">
              <a16:creationId xmlns:a16="http://schemas.microsoft.com/office/drawing/2014/main" id="{00000000-0008-0000-0200-0000D0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0" name="【福祉施設】&#10;一人当たり面積平均値テキスト">
          <a:extLst>
            <a:ext uri="{FF2B5EF4-FFF2-40B4-BE49-F238E27FC236}">
              <a16:creationId xmlns:a16="http://schemas.microsoft.com/office/drawing/2014/main" id="{00000000-0008-0000-0200-0000D2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3" name="n_1aveValue【福祉施設】&#10;一人当たり面積">
          <a:extLst>
            <a:ext uri="{FF2B5EF4-FFF2-40B4-BE49-F238E27FC236}">
              <a16:creationId xmlns:a16="http://schemas.microsoft.com/office/drawing/2014/main" id="{00000000-0008-0000-0200-0000D5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5" name="n_2aveValue【福祉施設】&#10;一人当たり面積">
          <a:extLst>
            <a:ext uri="{FF2B5EF4-FFF2-40B4-BE49-F238E27FC236}">
              <a16:creationId xmlns:a16="http://schemas.microsoft.com/office/drawing/2014/main" id="{00000000-0008-0000-0200-0000D7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72407</xdr:rowOff>
    </xdr:from>
    <xdr:ext cx="469744" cy="259045"/>
    <xdr:sp macro="" textlink="">
      <xdr:nvSpPr>
        <xdr:cNvPr id="222" name="n_1mainValue【福祉施設】&#10;一人当たり面積">
          <a:extLst>
            <a:ext uri="{FF2B5EF4-FFF2-40B4-BE49-F238E27FC236}">
              <a16:creationId xmlns:a16="http://schemas.microsoft.com/office/drawing/2014/main" id="{00000000-0008-0000-0200-0000DE000000}"/>
            </a:ext>
          </a:extLst>
        </xdr:cNvPr>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a:extLst>
            <a:ext uri="{FF2B5EF4-FFF2-40B4-BE49-F238E27FC236}">
              <a16:creationId xmlns:a16="http://schemas.microsoft.com/office/drawing/2014/main" id="{00000000-0008-0000-0200-00000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64" name="【一般廃棄物処理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6" name="【一般廃棄物処理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68" name="【一般廃棄物処理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1" name="n_1aveValue【一般廃棄物処理施設】&#10;有形固定資産減価償却率">
          <a:extLst>
            <a:ext uri="{FF2B5EF4-FFF2-40B4-BE49-F238E27FC236}">
              <a16:creationId xmlns:a16="http://schemas.microsoft.com/office/drawing/2014/main" id="{00000000-0008-0000-0200-00000F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3" name="n_2aveValue【一般廃棄物処理施設】&#10;有形固定資産減価償却率">
          <a:extLst>
            <a:ext uri="{FF2B5EF4-FFF2-40B4-BE49-F238E27FC236}">
              <a16:creationId xmlns:a16="http://schemas.microsoft.com/office/drawing/2014/main" id="{00000000-0008-0000-0200-000011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34925</xdr:rowOff>
    </xdr:from>
    <xdr:to>
      <xdr:col>81</xdr:col>
      <xdr:colOff>101600</xdr:colOff>
      <xdr:row>41</xdr:row>
      <xdr:rowOff>136525</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1543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109220</xdr:rowOff>
    </xdr:from>
    <xdr:to>
      <xdr:col>76</xdr:col>
      <xdr:colOff>165100</xdr:colOff>
      <xdr:row>42</xdr:row>
      <xdr:rowOff>39370</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4541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85725</xdr:rowOff>
    </xdr:from>
    <xdr:to>
      <xdr:col>81</xdr:col>
      <xdr:colOff>50800</xdr:colOff>
      <xdr:row>41</xdr:row>
      <xdr:rowOff>160020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14592300" y="7115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127652</xdr:rowOff>
    </xdr:from>
    <xdr:ext cx="405111" cy="259045"/>
    <xdr:sp macro="" textlink="">
      <xdr:nvSpPr>
        <xdr:cNvPr id="282" name="n_1mainValue【一般廃棄物処理施設】&#10;有形固定資産減価償却率">
          <a:extLst>
            <a:ext uri="{FF2B5EF4-FFF2-40B4-BE49-F238E27FC236}">
              <a16:creationId xmlns:a16="http://schemas.microsoft.com/office/drawing/2014/main" id="{00000000-0008-0000-0200-00001A010000}"/>
            </a:ext>
          </a:extLst>
        </xdr:cNvPr>
        <xdr:cNvSpPr txBox="1"/>
      </xdr:nvSpPr>
      <xdr:spPr>
        <a:xfrm>
          <a:off x="15266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30497</xdr:rowOff>
    </xdr:from>
    <xdr:ext cx="405111" cy="259045"/>
    <xdr:sp macro="" textlink="">
      <xdr:nvSpPr>
        <xdr:cNvPr id="283" name="n_2mainValue【一般廃棄物処理施設】&#10;有形固定資産減価償却率">
          <a:extLst>
            <a:ext uri="{FF2B5EF4-FFF2-40B4-BE49-F238E27FC236}">
              <a16:creationId xmlns:a16="http://schemas.microsoft.com/office/drawing/2014/main" id="{00000000-0008-0000-0200-00001B010000}"/>
            </a:ext>
          </a:extLst>
        </xdr:cNvPr>
        <xdr:cNvSpPr txBox="1"/>
      </xdr:nvSpPr>
      <xdr:spPr>
        <a:xfrm>
          <a:off x="143897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a:extLst>
            <a:ext uri="{FF2B5EF4-FFF2-40B4-BE49-F238E27FC236}">
              <a16:creationId xmlns:a16="http://schemas.microsoft.com/office/drawing/2014/main" id="{00000000-0008-0000-0200-00003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08" name="【一般廃棄物処理施設】&#10;一人当たり有形固定資産（償却資産）額最小値テキスト">
          <a:extLst>
            <a:ext uri="{FF2B5EF4-FFF2-40B4-BE49-F238E27FC236}">
              <a16:creationId xmlns:a16="http://schemas.microsoft.com/office/drawing/2014/main" id="{00000000-0008-0000-0200-000034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0" name="【一般廃棄物処理施設】&#10;一人当たり有形固定資産（償却資産）額最大値テキスト">
          <a:extLst>
            <a:ext uri="{FF2B5EF4-FFF2-40B4-BE49-F238E27FC236}">
              <a16:creationId xmlns:a16="http://schemas.microsoft.com/office/drawing/2014/main" id="{00000000-0008-0000-0200-000036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2" name="【一般廃棄物処理施設】&#10;一人当たり有形固定資産（償却資産）額平均値テキスト">
          <a:extLst>
            <a:ext uri="{FF2B5EF4-FFF2-40B4-BE49-F238E27FC236}">
              <a16:creationId xmlns:a16="http://schemas.microsoft.com/office/drawing/2014/main" id="{00000000-0008-0000-0200-000038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15" name="n_1aveValue【一般廃棄物処理施設】&#10;一人当たり有形固定資産（償却資産）額">
          <a:extLst>
            <a:ext uri="{FF2B5EF4-FFF2-40B4-BE49-F238E27FC236}">
              <a16:creationId xmlns:a16="http://schemas.microsoft.com/office/drawing/2014/main" id="{00000000-0008-0000-0200-00003B01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317" name="n_2aveValue【一般廃棄物処理施設】&#10;一人当たり有形固定資産（償却資産）額">
          <a:extLst>
            <a:ext uri="{FF2B5EF4-FFF2-40B4-BE49-F238E27FC236}">
              <a16:creationId xmlns:a16="http://schemas.microsoft.com/office/drawing/2014/main" id="{00000000-0008-0000-0200-00003D010000}"/>
            </a:ext>
          </a:extLst>
        </xdr:cNvPr>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12204</xdr:rowOff>
    </xdr:from>
    <xdr:to>
      <xdr:col>112</xdr:col>
      <xdr:colOff>38100</xdr:colOff>
      <xdr:row>34</xdr:row>
      <xdr:rowOff>113804</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21272500" y="58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55055</xdr:rowOff>
    </xdr:from>
    <xdr:to>
      <xdr:col>107</xdr:col>
      <xdr:colOff>101600</xdr:colOff>
      <xdr:row>35</xdr:row>
      <xdr:rowOff>156655</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0383500" y="60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63004</xdr:rowOff>
    </xdr:from>
    <xdr:to>
      <xdr:col>111</xdr:col>
      <xdr:colOff>177800</xdr:colOff>
      <xdr:row>35</xdr:row>
      <xdr:rowOff>105855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flipV="1">
          <a:off x="20434300" y="5892304"/>
          <a:ext cx="889000" cy="2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130331</xdr:rowOff>
    </xdr:from>
    <xdr:ext cx="599010" cy="259045"/>
    <xdr:sp macro="" textlink="">
      <xdr:nvSpPr>
        <xdr:cNvPr id="326" name="n_1mainValue【一般廃棄物処理施設】&#10;一人当たり有形固定資産（償却資産）額">
          <a:extLst>
            <a:ext uri="{FF2B5EF4-FFF2-40B4-BE49-F238E27FC236}">
              <a16:creationId xmlns:a16="http://schemas.microsoft.com/office/drawing/2014/main" id="{00000000-0008-0000-0200-000046010000}"/>
            </a:ext>
          </a:extLst>
        </xdr:cNvPr>
        <xdr:cNvSpPr txBox="1"/>
      </xdr:nvSpPr>
      <xdr:spPr>
        <a:xfrm>
          <a:off x="21011095" y="561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1732</xdr:rowOff>
    </xdr:from>
    <xdr:ext cx="599010" cy="259045"/>
    <xdr:sp macro="" textlink="">
      <xdr:nvSpPr>
        <xdr:cNvPr id="327" name="n_2mainValue【一般廃棄物処理施設】&#10;一人当たり有形固定資産（償却資産）額">
          <a:extLst>
            <a:ext uri="{FF2B5EF4-FFF2-40B4-BE49-F238E27FC236}">
              <a16:creationId xmlns:a16="http://schemas.microsoft.com/office/drawing/2014/main" id="{00000000-0008-0000-0200-000047010000}"/>
            </a:ext>
          </a:extLst>
        </xdr:cNvPr>
        <xdr:cNvSpPr txBox="1"/>
      </xdr:nvSpPr>
      <xdr:spPr>
        <a:xfrm>
          <a:off x="20134795" y="583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a:extLst>
            <a:ext uri="{FF2B5EF4-FFF2-40B4-BE49-F238E27FC236}">
              <a16:creationId xmlns:a16="http://schemas.microsoft.com/office/drawing/2014/main" id="{00000000-0008-0000-0200-00006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54" name="【保健センター・保健所】&#10;有形固定資産減価償却率最小値テキスト">
          <a:extLst>
            <a:ext uri="{FF2B5EF4-FFF2-40B4-BE49-F238E27FC236}">
              <a16:creationId xmlns:a16="http://schemas.microsoft.com/office/drawing/2014/main" id="{00000000-0008-0000-0200-000062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6" name="【保健センター・保健所】&#10;有形固定資産減価償却率最大値テキスト">
          <a:extLst>
            <a:ext uri="{FF2B5EF4-FFF2-40B4-BE49-F238E27FC236}">
              <a16:creationId xmlns:a16="http://schemas.microsoft.com/office/drawing/2014/main" id="{00000000-0008-0000-0200-000064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58" name="【保健センター・保健所】&#10;有形固定資産減価償却率平均値テキスト">
          <a:extLst>
            <a:ext uri="{FF2B5EF4-FFF2-40B4-BE49-F238E27FC236}">
              <a16:creationId xmlns:a16="http://schemas.microsoft.com/office/drawing/2014/main" id="{00000000-0008-0000-0200-000066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145143</xdr:rowOff>
    </xdr:from>
    <xdr:to>
      <xdr:col>76</xdr:col>
      <xdr:colOff>165100</xdr:colOff>
      <xdr:row>62</xdr:row>
      <xdr:rowOff>75293</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4541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62</xdr:row>
      <xdr:rowOff>24493</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14592300" y="1049274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372" name="n_1mainValue【保健センター・保健所】&#10;有形固定資産減価償却率">
          <a:extLst>
            <a:ext uri="{FF2B5EF4-FFF2-40B4-BE49-F238E27FC236}">
              <a16:creationId xmlns:a16="http://schemas.microsoft.com/office/drawing/2014/main" id="{00000000-0008-0000-0200-00007401000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66420</xdr:rowOff>
    </xdr:from>
    <xdr:ext cx="405111" cy="259045"/>
    <xdr:sp macro="" textlink="">
      <xdr:nvSpPr>
        <xdr:cNvPr id="373" name="n_2mainValue【保健センター・保健所】&#10;有形固定資産減価償却率">
          <a:extLst>
            <a:ext uri="{FF2B5EF4-FFF2-40B4-BE49-F238E27FC236}">
              <a16:creationId xmlns:a16="http://schemas.microsoft.com/office/drawing/2014/main" id="{00000000-0008-0000-0200-000075010000}"/>
            </a:ext>
          </a:extLst>
        </xdr:cNvPr>
        <xdr:cNvSpPr txBox="1"/>
      </xdr:nvSpPr>
      <xdr:spPr>
        <a:xfrm>
          <a:off x="14389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a:extLst>
            <a:ext uri="{FF2B5EF4-FFF2-40B4-BE49-F238E27FC236}">
              <a16:creationId xmlns:a16="http://schemas.microsoft.com/office/drawing/2014/main" id="{00000000-0008-0000-0200-00008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8" name="【保健センター・保健所】&#10;一人当たり面積最小値テキスト">
          <a:extLst>
            <a:ext uri="{FF2B5EF4-FFF2-40B4-BE49-F238E27FC236}">
              <a16:creationId xmlns:a16="http://schemas.microsoft.com/office/drawing/2014/main" id="{00000000-0008-0000-0200-00008E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0" name="【保健センター・保健所】&#10;一人当たり面積最大値テキスト">
          <a:extLst>
            <a:ext uri="{FF2B5EF4-FFF2-40B4-BE49-F238E27FC236}">
              <a16:creationId xmlns:a16="http://schemas.microsoft.com/office/drawing/2014/main" id="{00000000-0008-0000-0200-000090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2" name="【保健センター・保健所】&#10;一人当たり面積平均値テキスト">
          <a:extLst>
            <a:ext uri="{FF2B5EF4-FFF2-40B4-BE49-F238E27FC236}">
              <a16:creationId xmlns:a16="http://schemas.microsoft.com/office/drawing/2014/main" id="{00000000-0008-0000-0200-000092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05" name="n_1aveValue【保健センター・保健所】&#10;一人当たり面積">
          <a:extLst>
            <a:ext uri="{FF2B5EF4-FFF2-40B4-BE49-F238E27FC236}">
              <a16:creationId xmlns:a16="http://schemas.microsoft.com/office/drawing/2014/main" id="{00000000-0008-0000-0200-00009501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07" name="n_2aveValue【保健センター・保健所】&#10;一人当たり面積">
          <a:extLst>
            <a:ext uri="{FF2B5EF4-FFF2-40B4-BE49-F238E27FC236}">
              <a16:creationId xmlns:a16="http://schemas.microsoft.com/office/drawing/2014/main" id="{00000000-0008-0000-0200-000097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416" name="n_1mainValue【保健センター・保健所】&#10;一人当たり面積">
          <a:extLst>
            <a:ext uri="{FF2B5EF4-FFF2-40B4-BE49-F238E27FC236}">
              <a16:creationId xmlns:a16="http://schemas.microsoft.com/office/drawing/2014/main" id="{00000000-0008-0000-0200-0000A001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17" name="n_2mainValue【保健センター・保健所】&#10;一人当たり面積">
          <a:extLst>
            <a:ext uri="{FF2B5EF4-FFF2-40B4-BE49-F238E27FC236}">
              <a16:creationId xmlns:a16="http://schemas.microsoft.com/office/drawing/2014/main" id="{00000000-0008-0000-0200-0000A101000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a:extLst>
            <a:ext uri="{FF2B5EF4-FFF2-40B4-BE49-F238E27FC236}">
              <a16:creationId xmlns:a16="http://schemas.microsoft.com/office/drawing/2014/main" id="{00000000-0008-0000-0200-0000BA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4" name="【消防施設】&#10;有形固定資産減価償却率最小値テキスト">
          <a:extLst>
            <a:ext uri="{FF2B5EF4-FFF2-40B4-BE49-F238E27FC236}">
              <a16:creationId xmlns:a16="http://schemas.microsoft.com/office/drawing/2014/main" id="{00000000-0008-0000-0200-0000BC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6" name="【消防施設】&#10;有形固定資産減価償却率最大値テキスト">
          <a:extLst>
            <a:ext uri="{FF2B5EF4-FFF2-40B4-BE49-F238E27FC236}">
              <a16:creationId xmlns:a16="http://schemas.microsoft.com/office/drawing/2014/main" id="{00000000-0008-0000-0200-0000BE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48" name="【消防施設】&#10;有形固定資産減価償却率平均値テキスト">
          <a:extLst>
            <a:ext uri="{FF2B5EF4-FFF2-40B4-BE49-F238E27FC236}">
              <a16:creationId xmlns:a16="http://schemas.microsoft.com/office/drawing/2014/main" id="{00000000-0008-0000-0200-0000C0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1" name="n_1aveValue【消防施設】&#10;有形固定資産減価償却率">
          <a:extLst>
            <a:ext uri="{FF2B5EF4-FFF2-40B4-BE49-F238E27FC236}">
              <a16:creationId xmlns:a16="http://schemas.microsoft.com/office/drawing/2014/main" id="{00000000-0008-0000-0200-0000C3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53" name="n_2aveValue【消防施設】&#10;有形固定資産減価償却率">
          <a:extLst>
            <a:ext uri="{FF2B5EF4-FFF2-40B4-BE49-F238E27FC236}">
              <a16:creationId xmlns:a16="http://schemas.microsoft.com/office/drawing/2014/main" id="{00000000-0008-0000-0200-0000C5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77107</xdr:rowOff>
    </xdr:from>
    <xdr:to>
      <xdr:col>81</xdr:col>
      <xdr:colOff>101600</xdr:colOff>
      <xdr:row>80</xdr:row>
      <xdr:rowOff>7257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5430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23784</xdr:rowOff>
    </xdr:from>
    <xdr:ext cx="405111" cy="259045"/>
    <xdr:sp macro="" textlink="">
      <xdr:nvSpPr>
        <xdr:cNvPr id="460" name="n_1mainValue【消防施設】&#10;有形固定資産減価償却率">
          <a:extLst>
            <a:ext uri="{FF2B5EF4-FFF2-40B4-BE49-F238E27FC236}">
              <a16:creationId xmlns:a16="http://schemas.microsoft.com/office/drawing/2014/main" id="{00000000-0008-0000-0200-0000CC010000}"/>
            </a:ext>
          </a:extLst>
        </xdr:cNvPr>
        <xdr:cNvSpPr txBox="1"/>
      </xdr:nvSpPr>
      <xdr:spPr>
        <a:xfrm>
          <a:off x="15266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a:extLst>
            <a:ext uri="{FF2B5EF4-FFF2-40B4-BE49-F238E27FC236}">
              <a16:creationId xmlns:a16="http://schemas.microsoft.com/office/drawing/2014/main" id="{00000000-0008-0000-0200-0000E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85" name="【消防施設】&#10;一人当たり面積最小値テキスト">
          <a:extLst>
            <a:ext uri="{FF2B5EF4-FFF2-40B4-BE49-F238E27FC236}">
              <a16:creationId xmlns:a16="http://schemas.microsoft.com/office/drawing/2014/main" id="{00000000-0008-0000-0200-0000E5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87" name="【消防施設】&#10;一人当たり面積最大値テキスト">
          <a:extLst>
            <a:ext uri="{FF2B5EF4-FFF2-40B4-BE49-F238E27FC236}">
              <a16:creationId xmlns:a16="http://schemas.microsoft.com/office/drawing/2014/main" id="{00000000-0008-0000-0200-0000E7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89" name="【消防施設】&#10;一人当たり面積平均値テキスト">
          <a:extLst>
            <a:ext uri="{FF2B5EF4-FFF2-40B4-BE49-F238E27FC236}">
              <a16:creationId xmlns:a16="http://schemas.microsoft.com/office/drawing/2014/main" id="{00000000-0008-0000-0200-0000E901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92" name="n_1aveValue【消防施設】&#10;一人当たり面積">
          <a:extLst>
            <a:ext uri="{FF2B5EF4-FFF2-40B4-BE49-F238E27FC236}">
              <a16:creationId xmlns:a16="http://schemas.microsoft.com/office/drawing/2014/main" id="{00000000-0008-0000-0200-0000EC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94" name="n_2aveValue【消防施設】&#10;一人当たり面積">
          <a:extLst>
            <a:ext uri="{FF2B5EF4-FFF2-40B4-BE49-F238E27FC236}">
              <a16:creationId xmlns:a16="http://schemas.microsoft.com/office/drawing/2014/main" id="{00000000-0008-0000-0200-0000EE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41021</xdr:rowOff>
    </xdr:from>
    <xdr:to>
      <xdr:col>112</xdr:col>
      <xdr:colOff>38100</xdr:colOff>
      <xdr:row>86</xdr:row>
      <xdr:rowOff>142621</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21272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133748</xdr:rowOff>
    </xdr:from>
    <xdr:ext cx="469744" cy="259045"/>
    <xdr:sp macro="" textlink="">
      <xdr:nvSpPr>
        <xdr:cNvPr id="501" name="n_1mainValue【消防施設】&#10;一人当たり面積">
          <a:extLst>
            <a:ext uri="{FF2B5EF4-FFF2-40B4-BE49-F238E27FC236}">
              <a16:creationId xmlns:a16="http://schemas.microsoft.com/office/drawing/2014/main" id="{00000000-0008-0000-0200-0000F5010000}"/>
            </a:ext>
          </a:extLst>
        </xdr:cNvPr>
        <xdr:cNvSpPr txBox="1"/>
      </xdr:nvSpPr>
      <xdr:spPr>
        <a:xfrm>
          <a:off x="210757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a:extLst>
            <a:ext uri="{FF2B5EF4-FFF2-40B4-BE49-F238E27FC236}">
              <a16:creationId xmlns:a16="http://schemas.microsoft.com/office/drawing/2014/main" id="{00000000-0008-0000-0200-00000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8" name="【庁舎】&#10;有形固定資産減価償却率最小値テキスト">
          <a:extLst>
            <a:ext uri="{FF2B5EF4-FFF2-40B4-BE49-F238E27FC236}">
              <a16:creationId xmlns:a16="http://schemas.microsoft.com/office/drawing/2014/main" id="{00000000-0008-0000-0200-000010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庁舎】&#10;有形固定資産減価償却率最大値テキスト">
          <a:extLst>
            <a:ext uri="{FF2B5EF4-FFF2-40B4-BE49-F238E27FC236}">
              <a16:creationId xmlns:a16="http://schemas.microsoft.com/office/drawing/2014/main" id="{00000000-0008-0000-0200-000012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32" name="【庁舎】&#10;有形固定資産減価償却率平均値テキスト">
          <a:extLst>
            <a:ext uri="{FF2B5EF4-FFF2-40B4-BE49-F238E27FC236}">
              <a16:creationId xmlns:a16="http://schemas.microsoft.com/office/drawing/2014/main" id="{00000000-0008-0000-0200-000014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35" name="n_1aveValue【庁舎】&#10;有形固定資産減価償却率">
          <a:extLst>
            <a:ext uri="{FF2B5EF4-FFF2-40B4-BE49-F238E27FC236}">
              <a16:creationId xmlns:a16="http://schemas.microsoft.com/office/drawing/2014/main" id="{00000000-0008-0000-0200-00001702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37" name="n_2aveValue【庁舎】&#10;有形固定資産減価償却率">
          <a:extLst>
            <a:ext uri="{FF2B5EF4-FFF2-40B4-BE49-F238E27FC236}">
              <a16:creationId xmlns:a16="http://schemas.microsoft.com/office/drawing/2014/main" id="{00000000-0008-0000-0200-000019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541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167639</xdr:rowOff>
    </xdr:from>
    <xdr:to>
      <xdr:col>81</xdr:col>
      <xdr:colOff>50800</xdr:colOff>
      <xdr:row>104</xdr:row>
      <xdr:rowOff>54973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592300" y="17312639"/>
          <a:ext cx="889000" cy="57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46" name="n_1mainValue【庁舎】&#10;有形固定資産減価償却率">
          <a:extLst>
            <a:ext uri="{FF2B5EF4-FFF2-40B4-BE49-F238E27FC236}">
              <a16:creationId xmlns:a16="http://schemas.microsoft.com/office/drawing/2014/main" id="{00000000-0008-0000-0200-00002202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547" name="n_2mainValue【庁舎】&#10;有形固定資産減価償却率">
          <a:extLst>
            <a:ext uri="{FF2B5EF4-FFF2-40B4-BE49-F238E27FC236}">
              <a16:creationId xmlns:a16="http://schemas.microsoft.com/office/drawing/2014/main" id="{00000000-0008-0000-0200-000023020000}"/>
            </a:ext>
          </a:extLst>
        </xdr:cNvPr>
        <xdr:cNvSpPr txBox="1"/>
      </xdr:nvSpPr>
      <xdr:spPr>
        <a:xfrm>
          <a:off x="14389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a:extLst>
            <a:ext uri="{FF2B5EF4-FFF2-40B4-BE49-F238E27FC236}">
              <a16:creationId xmlns:a16="http://schemas.microsoft.com/office/drawing/2014/main" id="{00000000-0008-0000-0200-00003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0" name="【庁舎】&#10;一人当たり面積最小値テキスト">
          <a:extLst>
            <a:ext uri="{FF2B5EF4-FFF2-40B4-BE49-F238E27FC236}">
              <a16:creationId xmlns:a16="http://schemas.microsoft.com/office/drawing/2014/main" id="{00000000-0008-0000-0200-00003A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72" name="【庁舎】&#10;一人当たり面積最大値テキスト">
          <a:extLst>
            <a:ext uri="{FF2B5EF4-FFF2-40B4-BE49-F238E27FC236}">
              <a16:creationId xmlns:a16="http://schemas.microsoft.com/office/drawing/2014/main" id="{00000000-0008-0000-0200-00003C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74" name="【庁舎】&#10;一人当たり面積平均値テキスト">
          <a:extLst>
            <a:ext uri="{FF2B5EF4-FFF2-40B4-BE49-F238E27FC236}">
              <a16:creationId xmlns:a16="http://schemas.microsoft.com/office/drawing/2014/main" id="{00000000-0008-0000-0200-00003E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77" name="n_1aveValue【庁舎】&#10;一人当たり面積">
          <a:extLst>
            <a:ext uri="{FF2B5EF4-FFF2-40B4-BE49-F238E27FC236}">
              <a16:creationId xmlns:a16="http://schemas.microsoft.com/office/drawing/2014/main" id="{00000000-0008-0000-0200-000041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79" name="n_2aveValue【庁舎】&#10;一人当たり面積">
          <a:extLst>
            <a:ext uri="{FF2B5EF4-FFF2-40B4-BE49-F238E27FC236}">
              <a16:creationId xmlns:a16="http://schemas.microsoft.com/office/drawing/2014/main" id="{00000000-0008-0000-0200-000043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63348</xdr:rowOff>
    </xdr:from>
    <xdr:to>
      <xdr:col>107</xdr:col>
      <xdr:colOff>101600</xdr:colOff>
      <xdr:row>107</xdr:row>
      <xdr:rowOff>164948</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107</xdr:row>
      <xdr:rowOff>114148</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17964150"/>
          <a:ext cx="8890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588" name="n_1mainValue【庁舎】&#10;一人当たり面積">
          <a:extLst>
            <a:ext uri="{FF2B5EF4-FFF2-40B4-BE49-F238E27FC236}">
              <a16:creationId xmlns:a16="http://schemas.microsoft.com/office/drawing/2014/main" id="{00000000-0008-0000-0200-00004C020000}"/>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156075</xdr:rowOff>
    </xdr:from>
    <xdr:ext cx="469744" cy="259045"/>
    <xdr:sp macro="" textlink="">
      <xdr:nvSpPr>
        <xdr:cNvPr id="589" name="n_2mainValue【庁舎】&#10;一人当たり面積">
          <a:extLst>
            <a:ext uri="{FF2B5EF4-FFF2-40B4-BE49-F238E27FC236}">
              <a16:creationId xmlns:a16="http://schemas.microsoft.com/office/drawing/2014/main" id="{00000000-0008-0000-0200-00004D020000}"/>
            </a:ext>
          </a:extLst>
        </xdr:cNvPr>
        <xdr:cNvSpPr txBox="1"/>
      </xdr:nvSpPr>
      <xdr:spPr>
        <a:xfrm>
          <a:off x="20199427" y="1850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・庁舎においては、昭和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年度に建築され有形固定資産減価償却率も類似団体を下回っているものの、耐震基準が低く、老朽化が進んでいるため、今後立替予定である。</a:t>
          </a:r>
        </a:p>
        <a:p>
          <a:r>
            <a:rPr kumimoji="1" lang="ja-JP" altLang="en-US" sz="1300">
              <a:latin typeface="ＭＳ Ｐゴシック" panose="020B0600070205080204" pitchFamily="50" charset="-128"/>
              <a:ea typeface="ＭＳ Ｐゴシック" panose="020B0600070205080204" pitchFamily="50" charset="-128"/>
            </a:rPr>
            <a:t>・一般廃棄物施設については平成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年度に建築され類似団体を下回っているが、今後、維持管理費については、増える見込であるため、公共施設等総合管理計画を基にして、長寿命化及び更新等を検討する必要がある。。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72(22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1,589 → 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1,517</a:t>
          </a:r>
          <a:r>
            <a:rPr kumimoji="1" lang="ja-JP" altLang="en-US" sz="1300">
              <a:latin typeface="ＭＳ Ｐゴシック" panose="020B0600070205080204" pitchFamily="50" charset="-128"/>
              <a:ea typeface="ＭＳ Ｐゴシック" panose="020B0600070205080204" pitchFamily="50" charset="-128"/>
            </a:rPr>
            <a:t>）の減少や高齢化に伴い第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257 → 22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）で減少しているなど、村全体の税収が少なく自主財源が乏しいため、類似団体平均値を下回っている。自主財源の確保の強化を図り財政基盤の強化に努める。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149013</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98213</xdr:rowOff>
    </xdr:from>
    <xdr:to>
      <xdr:col>7</xdr:col>
      <xdr:colOff>31750</xdr:colOff>
      <xdr:row>45</xdr:row>
      <xdr:rowOff>28363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13140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％）増加した。類似団体平均値を上回っていることからも、財政構造は硬直化していることが分かる。今後も継続して職員の年齢構成の改善、新規地方債発行の抑制など図り、健全な財政運営に努める。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129903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5347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88537</xdr:rowOff>
    </xdr:from>
    <xdr:to>
      <xdr:col>19</xdr:col>
      <xdr:colOff>133350</xdr:colOff>
      <xdr:row>65</xdr:row>
      <xdr:rowOff>109220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32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88537</xdr:rowOff>
    </xdr:from>
    <xdr:to>
      <xdr:col>15</xdr:col>
      <xdr:colOff>82550</xdr:colOff>
      <xdr:row>66</xdr:row>
      <xdr:rowOff>51526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3278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51526</xdr:rowOff>
    </xdr:from>
    <xdr:to>
      <xdr:col>11</xdr:col>
      <xdr:colOff>31750</xdr:colOff>
      <xdr:row>68</xdr:row>
      <xdr:rowOff>84365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367226"/>
          <a:ext cx="889000" cy="37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79103</xdr:rowOff>
    </xdr:from>
    <xdr:to>
      <xdr:col>23</xdr:col>
      <xdr:colOff>184150</xdr:colOff>
      <xdr:row>66</xdr:row>
      <xdr:rowOff>9253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51180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9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37737</xdr:rowOff>
    </xdr:from>
    <xdr:to>
      <xdr:col>15</xdr:col>
      <xdr:colOff>133350</xdr:colOff>
      <xdr:row>65</xdr:row>
      <xdr:rowOff>139337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124114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726</xdr:rowOff>
    </xdr:from>
    <xdr:to>
      <xdr:col>11</xdr:col>
      <xdr:colOff>82550</xdr:colOff>
      <xdr:row>66</xdr:row>
      <xdr:rowOff>102326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87103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68</xdr:row>
      <xdr:rowOff>33565</xdr:rowOff>
    </xdr:from>
    <xdr:to>
      <xdr:col>7</xdr:col>
      <xdr:colOff>31750</xdr:colOff>
      <xdr:row>68</xdr:row>
      <xdr:rowOff>135165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6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119942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77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人件費・物件費等の状況について、前年度より減少したものの、類似団体平均値を上回っている。要因として物件費△</a:t>
          </a:r>
          <a:r>
            <a:rPr kumimoji="1" lang="en-US" altLang="ja-JP" sz="1300">
              <a:latin typeface="ＭＳ Ｐゴシック" panose="020B0600070205080204" pitchFamily="50" charset="-128"/>
              <a:ea typeface="ＭＳ Ｐゴシック" panose="020B0600070205080204" pitchFamily="50" charset="-128"/>
            </a:rPr>
            <a:t>114,747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(429,008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543,755)</a:t>
          </a:r>
          <a:r>
            <a:rPr kumimoji="1" lang="ja-JP" altLang="en-US" sz="1300">
              <a:latin typeface="ＭＳ Ｐゴシック" panose="020B0600070205080204" pitchFamily="50" charset="-128"/>
              <a:ea typeface="ＭＳ Ｐゴシック" panose="020B0600070205080204" pitchFamily="50" charset="-128"/>
            </a:rPr>
            <a:t>と減少したものの、人件費</a:t>
          </a:r>
          <a:r>
            <a:rPr kumimoji="1" lang="en-US" altLang="ja-JP" sz="1300">
              <a:latin typeface="ＭＳ Ｐゴシック" panose="020B0600070205080204" pitchFamily="50" charset="-128"/>
              <a:ea typeface="ＭＳ Ｐゴシック" panose="020B0600070205080204" pitchFamily="50" charset="-128"/>
            </a:rPr>
            <a:t>12,996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(495,646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508,642)</a:t>
          </a:r>
          <a:r>
            <a:rPr kumimoji="1" lang="ja-JP" altLang="en-US" sz="1300">
              <a:latin typeface="ＭＳ Ｐゴシック" panose="020B0600070205080204" pitchFamily="50" charset="-128"/>
              <a:ea typeface="ＭＳ Ｐゴシック" panose="020B0600070205080204" pitchFamily="50" charset="-128"/>
            </a:rPr>
            <a:t>が、依然として高いことによる。物件費については、公共施設を多く抱えている本村において維持管理費を見直しコスト削減を図っていく。また人件費については、今後は職員の年齢構成が低くなることから、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23289</xdr:rowOff>
    </xdr:from>
    <xdr:to>
      <xdr:col>23</xdr:col>
      <xdr:colOff>133350</xdr:colOff>
      <xdr:row>84</xdr:row>
      <xdr:rowOff>95515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425089"/>
          <a:ext cx="8382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163818</xdr:rowOff>
    </xdr:from>
    <xdr:to>
      <xdr:col>19</xdr:col>
      <xdr:colOff>133350</xdr:colOff>
      <xdr:row>84</xdr:row>
      <xdr:rowOff>95515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94168"/>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153020</xdr:rowOff>
    </xdr:from>
    <xdr:to>
      <xdr:col>15</xdr:col>
      <xdr:colOff>82550</xdr:colOff>
      <xdr:row>83</xdr:row>
      <xdr:rowOff>163818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83370"/>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143804</xdr:rowOff>
    </xdr:from>
    <xdr:to>
      <xdr:col>11</xdr:col>
      <xdr:colOff>31750</xdr:colOff>
      <xdr:row>83</xdr:row>
      <xdr:rowOff>153020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7415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143939</xdr:rowOff>
    </xdr:from>
    <xdr:to>
      <xdr:col>23</xdr:col>
      <xdr:colOff>184150</xdr:colOff>
      <xdr:row>84</xdr:row>
      <xdr:rowOff>74089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116016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4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44715</xdr:rowOff>
    </xdr:from>
    <xdr:to>
      <xdr:col>19</xdr:col>
      <xdr:colOff>184150</xdr:colOff>
      <xdr:row>84</xdr:row>
      <xdr:rowOff>146315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131092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3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113018</xdr:rowOff>
    </xdr:from>
    <xdr:to>
      <xdr:col>15</xdr:col>
      <xdr:colOff>133350</xdr:colOff>
      <xdr:row>84</xdr:row>
      <xdr:rowOff>43168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27945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102220</xdr:rowOff>
    </xdr:from>
    <xdr:to>
      <xdr:col>11</xdr:col>
      <xdr:colOff>82550</xdr:colOff>
      <xdr:row>84</xdr:row>
      <xdr:rowOff>32370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1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93004</xdr:rowOff>
    </xdr:from>
    <xdr:to>
      <xdr:col>7</xdr:col>
      <xdr:colOff>31750</xdr:colOff>
      <xdr:row>84</xdr:row>
      <xdr:rowOff>23154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類似団体平均値を下回ってはいるものの依然として高い。職員の年齢構成に偏りがあり、今後も高い数値が続くと見込まれ、定年退職者に伴う補充新規職員の計画的な採用等に努めていく。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86</xdr:row>
      <xdr:rowOff>167957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12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86</xdr:row>
      <xdr:rowOff>167957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824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137795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119698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21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133684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年度にかけ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を採用したことや、定年退職者がいるものの人口減少などの要因があり、類似団体平均値を上回っている。今後も定年退職者が増える見込で、補充新規職員の採用や財政状況を考慮しつつ、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171006</xdr:rowOff>
    </xdr:from>
    <xdr:to>
      <xdr:col>81</xdr:col>
      <xdr:colOff>44450</xdr:colOff>
      <xdr:row>64</xdr:row>
      <xdr:rowOff>27063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972356"/>
          <a:ext cx="8382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171006</xdr:rowOff>
    </xdr:from>
    <xdr:to>
      <xdr:col>77</xdr:col>
      <xdr:colOff>44450</xdr:colOff>
      <xdr:row>64</xdr:row>
      <xdr:rowOff>28753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972356"/>
          <a:ext cx="889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28270</xdr:rowOff>
    </xdr:from>
    <xdr:to>
      <xdr:col>72</xdr:col>
      <xdr:colOff>203200</xdr:colOff>
      <xdr:row>64</xdr:row>
      <xdr:rowOff>28753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100107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151943</xdr:rowOff>
    </xdr:from>
    <xdr:to>
      <xdr:col>68</xdr:col>
      <xdr:colOff>152400</xdr:colOff>
      <xdr:row>64</xdr:row>
      <xdr:rowOff>28270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95329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147713</xdr:rowOff>
    </xdr:from>
    <xdr:to>
      <xdr:col>81</xdr:col>
      <xdr:colOff>95250</xdr:colOff>
      <xdr:row>64</xdr:row>
      <xdr:rowOff>77863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9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119790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9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120206</xdr:rowOff>
    </xdr:from>
    <xdr:to>
      <xdr:col>77</xdr:col>
      <xdr:colOff>95250</xdr:colOff>
      <xdr:row>64</xdr:row>
      <xdr:rowOff>50356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9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35133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00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149403</xdr:rowOff>
    </xdr:from>
    <xdr:to>
      <xdr:col>73</xdr:col>
      <xdr:colOff>44450</xdr:colOff>
      <xdr:row>64</xdr:row>
      <xdr:rowOff>79553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9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64330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03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148920</xdr:rowOff>
    </xdr:from>
    <xdr:to>
      <xdr:col>68</xdr:col>
      <xdr:colOff>203200</xdr:colOff>
      <xdr:row>64</xdr:row>
      <xdr:rowOff>79070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9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63847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03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101143</xdr:rowOff>
    </xdr:from>
    <xdr:to>
      <xdr:col>64</xdr:col>
      <xdr:colOff>152400</xdr:colOff>
      <xdr:row>64</xdr:row>
      <xdr:rowOff>31293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9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16070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9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％）と改善している。翌年度以降公債費が増える見込であり平準化を図るため、償還金の繰上償還や中長期的な事業見直しによる新規地方債発行の抑制など図り、健全な財政運営に努める。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60113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493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8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146050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1369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44</xdr:row>
      <xdr:rowOff>140970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469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比より０％となっている。要因としては、財政調整基金や減債基金の積立により充当可能基金の増加による将来負担の減少が挙げられる。今後、公債費（償還金）も増える見込があり、新規発行地方債の抑制や繰上償還など計画的に実施し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142149</xdr:rowOff>
    </xdr:from>
    <xdr:to>
      <xdr:col>72</xdr:col>
      <xdr:colOff>203200</xdr:colOff>
      <xdr:row>18</xdr:row>
      <xdr:rowOff>92347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42449"/>
          <a:ext cx="889000" cy="6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18</xdr:row>
      <xdr:rowOff>92347</xdr:rowOff>
    </xdr:from>
    <xdr:to>
      <xdr:col>68</xdr:col>
      <xdr:colOff>152400</xdr:colOff>
      <xdr:row>21</xdr:row>
      <xdr:rowOff>34744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3178447"/>
          <a:ext cx="889000" cy="4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91349</xdr:rowOff>
    </xdr:from>
    <xdr:to>
      <xdr:col>73</xdr:col>
      <xdr:colOff>44450</xdr:colOff>
      <xdr:row>15</xdr:row>
      <xdr:rowOff>21499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6276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7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41547</xdr:rowOff>
    </xdr:from>
    <xdr:to>
      <xdr:col>68</xdr:col>
      <xdr:colOff>203200</xdr:colOff>
      <xdr:row>18</xdr:row>
      <xdr:rowOff>143147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127924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2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155394</xdr:rowOff>
    </xdr:from>
    <xdr:to>
      <xdr:col>64</xdr:col>
      <xdr:colOff>152400</xdr:colOff>
      <xdr:row>21</xdr:row>
      <xdr:rowOff>85544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5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70321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67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人件費にかかる経常収支については、類似団体平均値</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を大幅に上回っている</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％）と改善しているが、職員の年齢構成に偏りがあり今後も高い水準が続く見込であることから改善に向け新規職員の計画的な採用を図っていく。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146050</xdr:rowOff>
    </xdr:from>
    <xdr:to>
      <xdr:col>24</xdr:col>
      <xdr:colOff>25400</xdr:colOff>
      <xdr:row>39</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245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0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43180</xdr:rowOff>
    </xdr:from>
    <xdr:to>
      <xdr:col>24</xdr:col>
      <xdr:colOff>114300</xdr:colOff>
      <xdr:row>39</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2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146050</xdr:rowOff>
    </xdr:from>
    <xdr:to>
      <xdr:col>24</xdr:col>
      <xdr:colOff>114300</xdr:colOff>
      <xdr:row>32</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43180</xdr:rowOff>
    </xdr:from>
    <xdr:to>
      <xdr:col>24</xdr:col>
      <xdr:colOff>25400</xdr:colOff>
      <xdr:row>39</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297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104140</xdr:rowOff>
    </xdr:from>
    <xdr:to>
      <xdr:col>19</xdr:col>
      <xdr:colOff>187325</xdr:colOff>
      <xdr:row>39</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0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102870</xdr:rowOff>
    </xdr:from>
    <xdr:to>
      <xdr:col>20</xdr:col>
      <xdr:colOff>38100</xdr:colOff>
      <xdr:row>36</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157480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44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41</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469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163830</xdr:rowOff>
    </xdr:from>
    <xdr:to>
      <xdr:col>24</xdr:col>
      <xdr:colOff>76200</xdr:colOff>
      <xdr:row>39</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72407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53340</xdr:rowOff>
    </xdr:from>
    <xdr:to>
      <xdr:col>20</xdr:col>
      <xdr:colOff>38100</xdr:colOff>
      <xdr:row>39</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2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106680</xdr:rowOff>
    </xdr:from>
    <xdr:to>
      <xdr:col>15</xdr:col>
      <xdr:colOff>149225</xdr:colOff>
      <xdr:row>40</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7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140970</xdr:rowOff>
    </xdr:from>
    <xdr:to>
      <xdr:col>6</xdr:col>
      <xdr:colOff>171450</xdr:colOff>
      <xdr:row>41</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％上回っている。本村の対前年度比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増加しており抑制ができていない。依然と高い水準であり、公共施設の維持管理に係る光熱水費や修繕等が今後も高い水準が続く見込であり、維持管理費や全体的な物件費の見直しを行いコスト削減へ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63319</xdr:rowOff>
    </xdr:from>
    <xdr:to>
      <xdr:col>82</xdr:col>
      <xdr:colOff>107950</xdr:colOff>
      <xdr:row>17</xdr:row>
      <xdr:rowOff>128633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79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30662</xdr:rowOff>
    </xdr:from>
    <xdr:to>
      <xdr:col>78</xdr:col>
      <xdr:colOff>69850</xdr:colOff>
      <xdr:row>17</xdr:row>
      <xdr:rowOff>63319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45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30662</xdr:rowOff>
    </xdr:from>
    <xdr:to>
      <xdr:col>73</xdr:col>
      <xdr:colOff>180975</xdr:colOff>
      <xdr:row>17</xdr:row>
      <xdr:rowOff>148227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4531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148227</xdr:rowOff>
    </xdr:from>
    <xdr:to>
      <xdr:col>69</xdr:col>
      <xdr:colOff>92075</xdr:colOff>
      <xdr:row>17</xdr:row>
      <xdr:rowOff>154759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628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77833</xdr:rowOff>
    </xdr:from>
    <xdr:to>
      <xdr:col>82</xdr:col>
      <xdr:colOff>158750</xdr:colOff>
      <xdr:row>18</xdr:row>
      <xdr:rowOff>7983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49910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12519</xdr:rowOff>
    </xdr:from>
    <xdr:to>
      <xdr:col>78</xdr:col>
      <xdr:colOff>120650</xdr:colOff>
      <xdr:row>17</xdr:row>
      <xdr:rowOff>114119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98896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151312</xdr:rowOff>
    </xdr:from>
    <xdr:to>
      <xdr:col>74</xdr:col>
      <xdr:colOff>31750</xdr:colOff>
      <xdr:row>17</xdr:row>
      <xdr:rowOff>81462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66239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103959</xdr:rowOff>
    </xdr:from>
    <xdr:to>
      <xdr:col>65</xdr:col>
      <xdr:colOff>53975</xdr:colOff>
      <xdr:row>18</xdr:row>
      <xdr:rowOff>34109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18886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0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扶助費については、類似団体平均値とほぼ同じように推移している。本村においては、高齢化が進んでおり今後も増える見込である。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101600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35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19050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44450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その他については、類似団体平均値を下回っている。しかしながら、船舶建造に伴い発行した地方債償還金が平成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発生することから一般会計から船舶運航事業特別会計への繰出金が増える見込みである。また、各特別会計においても事業収入で維持管理費がまかなえないのが現状であり今後も財政支援が続くと見込まれる。対策として、特別会計において自主財源の確保や料金の見直しなどを検討し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5842</xdr:rowOff>
    </xdr:from>
    <xdr:to>
      <xdr:col>82</xdr:col>
      <xdr:colOff>107950</xdr:colOff>
      <xdr:row>55</xdr:row>
      <xdr:rowOff>33274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355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5842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35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xdr:rowOff>
    </xdr:from>
    <xdr:to>
      <xdr:col>73</xdr:col>
      <xdr:colOff>180975</xdr:colOff>
      <xdr:row>55</xdr:row>
      <xdr:rowOff>42418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435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55</xdr:row>
      <xdr:rowOff>152146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72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153924</xdr:rowOff>
    </xdr:from>
    <xdr:to>
      <xdr:col>82</xdr:col>
      <xdr:colOff>158750</xdr:colOff>
      <xdr:row>55</xdr:row>
      <xdr:rowOff>84074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170451</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126492</xdr:rowOff>
    </xdr:from>
    <xdr:to>
      <xdr:col>78</xdr:col>
      <xdr:colOff>120650</xdr:colOff>
      <xdr:row>55</xdr:row>
      <xdr:rowOff>56642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66819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5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126492</xdr:rowOff>
    </xdr:from>
    <xdr:to>
      <xdr:col>74</xdr:col>
      <xdr:colOff>31750</xdr:colOff>
      <xdr:row>55</xdr:row>
      <xdr:rowOff>56642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66819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163068</xdr:rowOff>
    </xdr:from>
    <xdr:to>
      <xdr:col>69</xdr:col>
      <xdr:colOff>142875</xdr:colOff>
      <xdr:row>55</xdr:row>
      <xdr:rowOff>93218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103395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補助費等については、類似団体平均値を下回っているものの、前年度より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増加したため、健全な財政運営を図るため、補助の必要性を継続的に検証し平準化を図っていく。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51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90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35</xdr:row>
      <xdr:rowOff>10414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892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類似団体平均値を下回っているが、今後は据置期間を終えた元金の償還が増える見込であることから、改善に向け繰上償還や新規事業の見直し等、新規地方債の抑制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76</xdr:row>
      <xdr:rowOff>157480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87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111761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19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19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公債費以外について、類似団体平均値を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上回っている。一番の要因として、人件費、物件費が依然と高いことが挙げられる。人件費については、今後、職員の定年退職に伴う人件費の減少が見込まれることから、補充の新規職員の計画的な採用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78014</xdr:rowOff>
    </xdr:from>
    <xdr:to>
      <xdr:col>82</xdr:col>
      <xdr:colOff>107950</xdr:colOff>
      <xdr:row>78</xdr:row>
      <xdr:rowOff>97608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511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78014</xdr:rowOff>
    </xdr:from>
    <xdr:to>
      <xdr:col>78</xdr:col>
      <xdr:colOff>69850</xdr:colOff>
      <xdr:row>78</xdr:row>
      <xdr:rowOff>97608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511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97608</xdr:rowOff>
    </xdr:from>
    <xdr:to>
      <xdr:col>73</xdr:col>
      <xdr:colOff>180975</xdr:colOff>
      <xdr:row>79</xdr:row>
      <xdr:rowOff>73116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7070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73116</xdr:rowOff>
    </xdr:from>
    <xdr:to>
      <xdr:col>69</xdr:col>
      <xdr:colOff>92075</xdr:colOff>
      <xdr:row>81</xdr:row>
      <xdr:rowOff>7801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1766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46808</xdr:rowOff>
    </xdr:from>
    <xdr:to>
      <xdr:col>82</xdr:col>
      <xdr:colOff>158750</xdr:colOff>
      <xdr:row>78</xdr:row>
      <xdr:rowOff>148408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18885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27214</xdr:rowOff>
    </xdr:from>
    <xdr:to>
      <xdr:col>78</xdr:col>
      <xdr:colOff>120650</xdr:colOff>
      <xdr:row>78</xdr:row>
      <xdr:rowOff>128814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113591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133185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22316</xdr:rowOff>
    </xdr:from>
    <xdr:to>
      <xdr:col>69</xdr:col>
      <xdr:colOff>142875</xdr:colOff>
      <xdr:row>79</xdr:row>
      <xdr:rowOff>123916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108693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128451</xdr:rowOff>
    </xdr:from>
    <xdr:to>
      <xdr:col>65</xdr:col>
      <xdr:colOff>53975</xdr:colOff>
      <xdr:row>81</xdr:row>
      <xdr:rowOff>58601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43378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93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92763</xdr:rowOff>
    </xdr:from>
    <xdr:to>
      <xdr:col>29</xdr:col>
      <xdr:colOff>127000</xdr:colOff>
      <xdr:row>16</xdr:row>
      <xdr:rowOff>114557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83588"/>
          <a:ext cx="647700" cy="2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114557</xdr:rowOff>
    </xdr:from>
    <xdr:to>
      <xdr:col>26</xdr:col>
      <xdr:colOff>50800</xdr:colOff>
      <xdr:row>16</xdr:row>
      <xdr:rowOff>117033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05382"/>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117033</xdr:rowOff>
    </xdr:from>
    <xdr:to>
      <xdr:col>22</xdr:col>
      <xdr:colOff>114300</xdr:colOff>
      <xdr:row>16</xdr:row>
      <xdr:rowOff>118614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07858"/>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118614</xdr:rowOff>
    </xdr:from>
    <xdr:to>
      <xdr:col>18</xdr:col>
      <xdr:colOff>177800</xdr:colOff>
      <xdr:row>17</xdr:row>
      <xdr:rowOff>16826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09439"/>
          <a:ext cx="698500" cy="6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41963</xdr:rowOff>
    </xdr:from>
    <xdr:to>
      <xdr:col>29</xdr:col>
      <xdr:colOff>177800</xdr:colOff>
      <xdr:row>16</xdr:row>
      <xdr:rowOff>143563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58490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63757</xdr:rowOff>
    </xdr:from>
    <xdr:to>
      <xdr:col>26</xdr:col>
      <xdr:colOff>101600</xdr:colOff>
      <xdr:row>16</xdr:row>
      <xdr:rowOff>165357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5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2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66233</xdr:rowOff>
    </xdr:from>
    <xdr:to>
      <xdr:col>22</xdr:col>
      <xdr:colOff>165100</xdr:colOff>
      <xdr:row>16</xdr:row>
      <xdr:rowOff>167833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5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2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67814</xdr:rowOff>
    </xdr:from>
    <xdr:to>
      <xdr:col>19</xdr:col>
      <xdr:colOff>38100</xdr:colOff>
      <xdr:row>16</xdr:row>
      <xdr:rowOff>169414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5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2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137476</xdr:rowOff>
    </xdr:from>
    <xdr:to>
      <xdr:col>15</xdr:col>
      <xdr:colOff>101600</xdr:colOff>
      <xdr:row>17</xdr:row>
      <xdr:rowOff>67626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28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77803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9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203901</xdr:rowOff>
    </xdr:from>
    <xdr:to>
      <xdr:col>29</xdr:col>
      <xdr:colOff>127000</xdr:colOff>
      <xdr:row>35</xdr:row>
      <xdr:rowOff>282686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14251"/>
          <a:ext cx="6477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200001</xdr:rowOff>
    </xdr:from>
    <xdr:to>
      <xdr:col>26</xdr:col>
      <xdr:colOff>50800</xdr:colOff>
      <xdr:row>35</xdr:row>
      <xdr:rowOff>203901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10351"/>
          <a:ext cx="698500" cy="3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200001</xdr:rowOff>
    </xdr:from>
    <xdr:to>
      <xdr:col>22</xdr:col>
      <xdr:colOff>114300</xdr:colOff>
      <xdr:row>35</xdr:row>
      <xdr:rowOff>261568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10351"/>
          <a:ext cx="698500" cy="6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204664</xdr:rowOff>
    </xdr:from>
    <xdr:to>
      <xdr:col>18</xdr:col>
      <xdr:colOff>177800</xdr:colOff>
      <xdr:row>35</xdr:row>
      <xdr:rowOff>261568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15014"/>
          <a:ext cx="698500" cy="5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231886</xdr:rowOff>
    </xdr:from>
    <xdr:to>
      <xdr:col>29</xdr:col>
      <xdr:colOff>177800</xdr:colOff>
      <xdr:row>35</xdr:row>
      <xdr:rowOff>333486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203963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153101</xdr:rowOff>
    </xdr:from>
    <xdr:to>
      <xdr:col>26</xdr:col>
      <xdr:colOff>101600</xdr:colOff>
      <xdr:row>35</xdr:row>
      <xdr:rowOff>254701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6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264878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3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149201</xdr:rowOff>
    </xdr:from>
    <xdr:to>
      <xdr:col>22</xdr:col>
      <xdr:colOff>165100</xdr:colOff>
      <xdr:row>35</xdr:row>
      <xdr:rowOff>250801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260978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210768</xdr:rowOff>
    </xdr:from>
    <xdr:to>
      <xdr:col>19</xdr:col>
      <xdr:colOff>38100</xdr:colOff>
      <xdr:row>35</xdr:row>
      <xdr:rowOff>312368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2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297145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0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153864</xdr:rowOff>
    </xdr:from>
    <xdr:to>
      <xdr:col>15</xdr:col>
      <xdr:colOff>101600</xdr:colOff>
      <xdr:row>35</xdr:row>
      <xdr:rowOff>255464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240241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40385</xdr:rowOff>
    </xdr:from>
    <xdr:to>
      <xdr:col>24</xdr:col>
      <xdr:colOff>63500</xdr:colOff>
      <xdr:row>34</xdr:row>
      <xdr:rowOff>83005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69685"/>
          <a:ext cx="8382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44746</xdr:rowOff>
    </xdr:from>
    <xdr:to>
      <xdr:col>19</xdr:col>
      <xdr:colOff>177800</xdr:colOff>
      <xdr:row>34</xdr:row>
      <xdr:rowOff>83005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874046"/>
          <a:ext cx="889000" cy="3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33282</xdr:rowOff>
    </xdr:from>
    <xdr:to>
      <xdr:col>15</xdr:col>
      <xdr:colOff>50800</xdr:colOff>
      <xdr:row>34</xdr:row>
      <xdr:rowOff>44746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862582"/>
          <a:ext cx="8890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33282</xdr:rowOff>
    </xdr:from>
    <xdr:to>
      <xdr:col>10</xdr:col>
      <xdr:colOff>114300</xdr:colOff>
      <xdr:row>34</xdr:row>
      <xdr:rowOff>52990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862582"/>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161035</xdr:rowOff>
    </xdr:from>
    <xdr:to>
      <xdr:col>24</xdr:col>
      <xdr:colOff>114300</xdr:colOff>
      <xdr:row>34</xdr:row>
      <xdr:rowOff>91185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7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32205</xdr:rowOff>
    </xdr:from>
    <xdr:to>
      <xdr:col>20</xdr:col>
      <xdr:colOff>38100</xdr:colOff>
      <xdr:row>34</xdr:row>
      <xdr:rowOff>133805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150332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165396</xdr:rowOff>
    </xdr:from>
    <xdr:to>
      <xdr:col>15</xdr:col>
      <xdr:colOff>101600</xdr:colOff>
      <xdr:row>34</xdr:row>
      <xdr:rowOff>95546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112073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9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153932</xdr:rowOff>
    </xdr:from>
    <xdr:to>
      <xdr:col>10</xdr:col>
      <xdr:colOff>165100</xdr:colOff>
      <xdr:row>34</xdr:row>
      <xdr:rowOff>84082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100609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8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2190</xdr:rowOff>
    </xdr:from>
    <xdr:to>
      <xdr:col>6</xdr:col>
      <xdr:colOff>38100</xdr:colOff>
      <xdr:row>34</xdr:row>
      <xdr:rowOff>103790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120317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31397</xdr:rowOff>
    </xdr:from>
    <xdr:to>
      <xdr:col>24</xdr:col>
      <xdr:colOff>63500</xdr:colOff>
      <xdr:row>56</xdr:row>
      <xdr:rowOff>140231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32597"/>
          <a:ext cx="838200" cy="10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31397</xdr:rowOff>
    </xdr:from>
    <xdr:to>
      <xdr:col>19</xdr:col>
      <xdr:colOff>177800</xdr:colOff>
      <xdr:row>57</xdr:row>
      <xdr:rowOff>20518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2597"/>
          <a:ext cx="889000" cy="1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20518</xdr:rowOff>
    </xdr:from>
    <xdr:to>
      <xdr:col>15</xdr:col>
      <xdr:colOff>50800</xdr:colOff>
      <xdr:row>57</xdr:row>
      <xdr:rowOff>21916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3168"/>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165150</xdr:rowOff>
    </xdr:from>
    <xdr:to>
      <xdr:col>10</xdr:col>
      <xdr:colOff>114300</xdr:colOff>
      <xdr:row>57</xdr:row>
      <xdr:rowOff>21916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66350"/>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89431</xdr:rowOff>
    </xdr:from>
    <xdr:to>
      <xdr:col>24</xdr:col>
      <xdr:colOff>114300</xdr:colOff>
      <xdr:row>57</xdr:row>
      <xdr:rowOff>19581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112308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152047</xdr:rowOff>
    </xdr:from>
    <xdr:to>
      <xdr:col>20</xdr:col>
      <xdr:colOff>38100</xdr:colOff>
      <xdr:row>56</xdr:row>
      <xdr:rowOff>82197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98724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141168</xdr:rowOff>
    </xdr:from>
    <xdr:to>
      <xdr:col>15</xdr:col>
      <xdr:colOff>101600</xdr:colOff>
      <xdr:row>57</xdr:row>
      <xdr:rowOff>71318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87845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142566</xdr:rowOff>
    </xdr:from>
    <xdr:to>
      <xdr:col>10</xdr:col>
      <xdr:colOff>165100</xdr:colOff>
      <xdr:row>57</xdr:row>
      <xdr:rowOff>72716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89243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114350</xdr:rowOff>
    </xdr:from>
    <xdr:to>
      <xdr:col>6</xdr:col>
      <xdr:colOff>38100</xdr:colOff>
      <xdr:row>57</xdr:row>
      <xdr:rowOff>44500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61027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137534</xdr:rowOff>
    </xdr:from>
    <xdr:to>
      <xdr:col>24</xdr:col>
      <xdr:colOff>63500</xdr:colOff>
      <xdr:row>77</xdr:row>
      <xdr:rowOff>157387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39184"/>
          <a:ext cx="838200" cy="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94872</xdr:rowOff>
    </xdr:from>
    <xdr:to>
      <xdr:col>19</xdr:col>
      <xdr:colOff>177800</xdr:colOff>
      <xdr:row>77</xdr:row>
      <xdr:rowOff>137534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96522"/>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94872</xdr:rowOff>
    </xdr:from>
    <xdr:to>
      <xdr:col>15</xdr:col>
      <xdr:colOff>50800</xdr:colOff>
      <xdr:row>77</xdr:row>
      <xdr:rowOff>131539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96522"/>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131539</xdr:rowOff>
    </xdr:from>
    <xdr:to>
      <xdr:col>10</xdr:col>
      <xdr:colOff>114300</xdr:colOff>
      <xdr:row>77</xdr:row>
      <xdr:rowOff>146627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3318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106587</xdr:rowOff>
    </xdr:from>
    <xdr:to>
      <xdr:col>24</xdr:col>
      <xdr:colOff>114300</xdr:colOff>
      <xdr:row>78</xdr:row>
      <xdr:rowOff>36737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21514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86734</xdr:rowOff>
    </xdr:from>
    <xdr:to>
      <xdr:col>20</xdr:col>
      <xdr:colOff>38100</xdr:colOff>
      <xdr:row>78</xdr:row>
      <xdr:rowOff>16884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44072</xdr:rowOff>
    </xdr:from>
    <xdr:to>
      <xdr:col>15</xdr:col>
      <xdr:colOff>101600</xdr:colOff>
      <xdr:row>77</xdr:row>
      <xdr:rowOff>145672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136799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3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80739</xdr:rowOff>
    </xdr:from>
    <xdr:to>
      <xdr:col>10</xdr:col>
      <xdr:colOff>165100</xdr:colOff>
      <xdr:row>78</xdr:row>
      <xdr:rowOff>10889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95827</xdr:rowOff>
    </xdr:from>
    <xdr:to>
      <xdr:col>6</xdr:col>
      <xdr:colOff>38100</xdr:colOff>
      <xdr:row>78</xdr:row>
      <xdr:rowOff>25977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15847</xdr:rowOff>
    </xdr:from>
    <xdr:to>
      <xdr:col>24</xdr:col>
      <xdr:colOff>63500</xdr:colOff>
      <xdr:row>95</xdr:row>
      <xdr:rowOff>19980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03597"/>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15847</xdr:rowOff>
    </xdr:from>
    <xdr:to>
      <xdr:col>19</xdr:col>
      <xdr:colOff>177800</xdr:colOff>
      <xdr:row>95</xdr:row>
      <xdr:rowOff>16675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03597"/>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13712</xdr:rowOff>
    </xdr:from>
    <xdr:to>
      <xdr:col>15</xdr:col>
      <xdr:colOff>50800</xdr:colOff>
      <xdr:row>95</xdr:row>
      <xdr:rowOff>16675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01462"/>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13712</xdr:rowOff>
    </xdr:from>
    <xdr:to>
      <xdr:col>10</xdr:col>
      <xdr:colOff>114300</xdr:colOff>
      <xdr:row>95</xdr:row>
      <xdr:rowOff>86227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01462"/>
          <a:ext cx="889000" cy="7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140630</xdr:rowOff>
    </xdr:from>
    <xdr:to>
      <xdr:col>24</xdr:col>
      <xdr:colOff>114300</xdr:colOff>
      <xdr:row>95</xdr:row>
      <xdr:rowOff>70780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163507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136497</xdr:rowOff>
    </xdr:from>
    <xdr:to>
      <xdr:col>20</xdr:col>
      <xdr:colOff>38100</xdr:colOff>
      <xdr:row>95</xdr:row>
      <xdr:rowOff>66647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83174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137325</xdr:rowOff>
    </xdr:from>
    <xdr:to>
      <xdr:col>15</xdr:col>
      <xdr:colOff>101600</xdr:colOff>
      <xdr:row>95</xdr:row>
      <xdr:rowOff>67475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84002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134362</xdr:rowOff>
    </xdr:from>
    <xdr:to>
      <xdr:col>10</xdr:col>
      <xdr:colOff>165100</xdr:colOff>
      <xdr:row>95</xdr:row>
      <xdr:rowOff>64512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81039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35427</xdr:rowOff>
    </xdr:from>
    <xdr:to>
      <xdr:col>6</xdr:col>
      <xdr:colOff>38100</xdr:colOff>
      <xdr:row>95</xdr:row>
      <xdr:rowOff>137027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153554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0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2009</xdr:rowOff>
    </xdr:from>
    <xdr:to>
      <xdr:col>55</xdr:col>
      <xdr:colOff>0</xdr:colOff>
      <xdr:row>38</xdr:row>
      <xdr:rowOff>29637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17109"/>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164320</xdr:rowOff>
    </xdr:from>
    <xdr:to>
      <xdr:col>50</xdr:col>
      <xdr:colOff>114300</xdr:colOff>
      <xdr:row>38</xdr:row>
      <xdr:rowOff>2009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07970"/>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164320</xdr:rowOff>
    </xdr:from>
    <xdr:to>
      <xdr:col>45</xdr:col>
      <xdr:colOff>177800</xdr:colOff>
      <xdr:row>38</xdr:row>
      <xdr:rowOff>48028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7970"/>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48028</xdr:rowOff>
    </xdr:from>
    <xdr:to>
      <xdr:col>41</xdr:col>
      <xdr:colOff>50800</xdr:colOff>
      <xdr:row>38</xdr:row>
      <xdr:rowOff>61009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3128"/>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150287</xdr:rowOff>
    </xdr:from>
    <xdr:to>
      <xdr:col>55</xdr:col>
      <xdr:colOff>50800</xdr:colOff>
      <xdr:row>38</xdr:row>
      <xdr:rowOff>80437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128714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122659</xdr:rowOff>
    </xdr:from>
    <xdr:to>
      <xdr:col>50</xdr:col>
      <xdr:colOff>165100</xdr:colOff>
      <xdr:row>38</xdr:row>
      <xdr:rowOff>52809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43936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113520</xdr:rowOff>
    </xdr:from>
    <xdr:to>
      <xdr:col>46</xdr:col>
      <xdr:colOff>38100</xdr:colOff>
      <xdr:row>38</xdr:row>
      <xdr:rowOff>43670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34797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4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168678</xdr:rowOff>
    </xdr:from>
    <xdr:to>
      <xdr:col>41</xdr:col>
      <xdr:colOff>101600</xdr:colOff>
      <xdr:row>38</xdr:row>
      <xdr:rowOff>98828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89955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0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10209</xdr:rowOff>
    </xdr:from>
    <xdr:to>
      <xdr:col>36</xdr:col>
      <xdr:colOff>165100</xdr:colOff>
      <xdr:row>38</xdr:row>
      <xdr:rowOff>111809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102936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1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83801</xdr:rowOff>
    </xdr:from>
    <xdr:to>
      <xdr:col>55</xdr:col>
      <xdr:colOff>0</xdr:colOff>
      <xdr:row>57</xdr:row>
      <xdr:rowOff>116683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56451"/>
          <a:ext cx="8382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140119</xdr:rowOff>
    </xdr:from>
    <xdr:to>
      <xdr:col>50</xdr:col>
      <xdr:colOff>114300</xdr:colOff>
      <xdr:row>57</xdr:row>
      <xdr:rowOff>83801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98419"/>
          <a:ext cx="889000" cy="4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63370</xdr:rowOff>
    </xdr:from>
    <xdr:to>
      <xdr:col>45</xdr:col>
      <xdr:colOff>177800</xdr:colOff>
      <xdr:row>54</xdr:row>
      <xdr:rowOff>140119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635870"/>
          <a:ext cx="889000" cy="7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63370</xdr:rowOff>
    </xdr:from>
    <xdr:to>
      <xdr:col>41</xdr:col>
      <xdr:colOff>50800</xdr:colOff>
      <xdr:row>54</xdr:row>
      <xdr:rowOff>28337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635870"/>
          <a:ext cx="889000" cy="6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65883</xdr:rowOff>
    </xdr:from>
    <xdr:to>
      <xdr:col>55</xdr:col>
      <xdr:colOff>50800</xdr:colOff>
      <xdr:row>57</xdr:row>
      <xdr:rowOff>167483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88760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33001</xdr:rowOff>
    </xdr:from>
    <xdr:to>
      <xdr:col>50</xdr:col>
      <xdr:colOff>165100</xdr:colOff>
      <xdr:row>57</xdr:row>
      <xdr:rowOff>134601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151128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8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89319</xdr:rowOff>
    </xdr:from>
    <xdr:to>
      <xdr:col>46</xdr:col>
      <xdr:colOff>38100</xdr:colOff>
      <xdr:row>55</xdr:row>
      <xdr:rowOff>19469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35996</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122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12570</xdr:rowOff>
    </xdr:from>
    <xdr:to>
      <xdr:col>41</xdr:col>
      <xdr:colOff>101600</xdr:colOff>
      <xdr:row>50</xdr:row>
      <xdr:rowOff>114170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5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48</xdr:row>
      <xdr:rowOff>130697</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8360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148987</xdr:rowOff>
    </xdr:from>
    <xdr:to>
      <xdr:col>36</xdr:col>
      <xdr:colOff>165100</xdr:colOff>
      <xdr:row>54</xdr:row>
      <xdr:rowOff>79137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95664</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011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39323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3069523"/>
          <a:ext cx="1270" cy="443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158426</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31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157451</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8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39323</xdr:rowOff>
    </xdr:from>
    <xdr:to>
      <xdr:col>55</xdr:col>
      <xdr:colOff>88900</xdr:colOff>
      <xdr:row>76</xdr:row>
      <xdr:rowOff>39323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06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67108</xdr:rowOff>
    </xdr:from>
    <xdr:to>
      <xdr:col>55</xdr:col>
      <xdr:colOff>0</xdr:colOff>
      <xdr:row>78</xdr:row>
      <xdr:rowOff>107488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40208"/>
          <a:ext cx="8382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31427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04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53000</xdr:rowOff>
    </xdr:from>
    <xdr:to>
      <xdr:col>55</xdr:col>
      <xdr:colOff>50800</xdr:colOff>
      <xdr:row>78</xdr:row>
      <xdr:rowOff>154600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1936</xdr:rowOff>
    </xdr:from>
    <xdr:to>
      <xdr:col>50</xdr:col>
      <xdr:colOff>114300</xdr:colOff>
      <xdr:row>78</xdr:row>
      <xdr:rowOff>107488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03586"/>
          <a:ext cx="889000" cy="2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45500</xdr:rowOff>
    </xdr:from>
    <xdr:to>
      <xdr:col>50</xdr:col>
      <xdr:colOff>165100</xdr:colOff>
      <xdr:row>78</xdr:row>
      <xdr:rowOff>147100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163627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132904</xdr:rowOff>
    </xdr:from>
    <xdr:to>
      <xdr:col>45</xdr:col>
      <xdr:colOff>177800</xdr:colOff>
      <xdr:row>77</xdr:row>
      <xdr:rowOff>1936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305854"/>
          <a:ext cx="889000" cy="8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35658</xdr:rowOff>
    </xdr:from>
    <xdr:to>
      <xdr:col>46</xdr:col>
      <xdr:colOff>38100</xdr:colOff>
      <xdr:row>78</xdr:row>
      <xdr:rowOff>137258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128385</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16698</xdr:rowOff>
    </xdr:from>
    <xdr:to>
      <xdr:col>41</xdr:col>
      <xdr:colOff>101600</xdr:colOff>
      <xdr:row>78</xdr:row>
      <xdr:rowOff>118298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109425</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61795"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16308</xdr:rowOff>
    </xdr:from>
    <xdr:to>
      <xdr:col>55</xdr:col>
      <xdr:colOff>50800</xdr:colOff>
      <xdr:row>78</xdr:row>
      <xdr:rowOff>117908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147135</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7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56688</xdr:rowOff>
    </xdr:from>
    <xdr:to>
      <xdr:col>50</xdr:col>
      <xdr:colOff>165100</xdr:colOff>
      <xdr:row>78</xdr:row>
      <xdr:rowOff>158288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149415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122586</xdr:rowOff>
    </xdr:from>
    <xdr:to>
      <xdr:col>46</xdr:col>
      <xdr:colOff>38100</xdr:colOff>
      <xdr:row>77</xdr:row>
      <xdr:rowOff>52736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69263</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92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82104</xdr:rowOff>
    </xdr:from>
    <xdr:to>
      <xdr:col>41</xdr:col>
      <xdr:colOff>101600</xdr:colOff>
      <xdr:row>72</xdr:row>
      <xdr:rowOff>12254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28781</xdr:rowOff>
    </xdr:from>
    <xdr:ext cx="69018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16205" y="1203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129284</xdr:rowOff>
    </xdr:from>
    <xdr:to>
      <xdr:col>55</xdr:col>
      <xdr:colOff>0</xdr:colOff>
      <xdr:row>97</xdr:row>
      <xdr:rowOff>131637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588484"/>
          <a:ext cx="838200" cy="17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70865</xdr:rowOff>
    </xdr:from>
    <xdr:to>
      <xdr:col>50</xdr:col>
      <xdr:colOff>114300</xdr:colOff>
      <xdr:row>96</xdr:row>
      <xdr:rowOff>129284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358615"/>
          <a:ext cx="889000" cy="2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70865</xdr:rowOff>
    </xdr:from>
    <xdr:to>
      <xdr:col>45</xdr:col>
      <xdr:colOff>177800</xdr:colOff>
      <xdr:row>96</xdr:row>
      <xdr:rowOff>69056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358615"/>
          <a:ext cx="889000" cy="1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80837</xdr:rowOff>
    </xdr:from>
    <xdr:to>
      <xdr:col>55</xdr:col>
      <xdr:colOff>50800</xdr:colOff>
      <xdr:row>98</xdr:row>
      <xdr:rowOff>10987</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7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78484</xdr:rowOff>
    </xdr:from>
    <xdr:to>
      <xdr:col>50</xdr:col>
      <xdr:colOff>165100</xdr:colOff>
      <xdr:row>97</xdr:row>
      <xdr:rowOff>8634</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5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25161</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5" y="1631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20065</xdr:rowOff>
    </xdr:from>
    <xdr:to>
      <xdr:col>46</xdr:col>
      <xdr:colOff>38100</xdr:colOff>
      <xdr:row>95</xdr:row>
      <xdr:rowOff>121665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3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138192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08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18256</xdr:rowOff>
    </xdr:from>
    <xdr:to>
      <xdr:col>41</xdr:col>
      <xdr:colOff>101600</xdr:colOff>
      <xdr:row>96</xdr:row>
      <xdr:rowOff>119856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4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136383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2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158235</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673335"/>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107435</xdr:rowOff>
    </xdr:from>
    <xdr:to>
      <xdr:col>67</xdr:col>
      <xdr:colOff>101600</xdr:colOff>
      <xdr:row>39</xdr:row>
      <xdr:rowOff>37585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28712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81624</xdr:rowOff>
    </xdr:from>
    <xdr:to>
      <xdr:col>85</xdr:col>
      <xdr:colOff>127000</xdr:colOff>
      <xdr:row>77</xdr:row>
      <xdr:rowOff>107525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283274"/>
          <a:ext cx="8382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107525</xdr:rowOff>
    </xdr:from>
    <xdr:to>
      <xdr:col>81</xdr:col>
      <xdr:colOff>50800</xdr:colOff>
      <xdr:row>77</xdr:row>
      <xdr:rowOff>125360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309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125360</xdr:rowOff>
    </xdr:from>
    <xdr:to>
      <xdr:col>76</xdr:col>
      <xdr:colOff>114300</xdr:colOff>
      <xdr:row>77</xdr:row>
      <xdr:rowOff>154418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327010"/>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87785</xdr:rowOff>
    </xdr:from>
    <xdr:to>
      <xdr:col>71</xdr:col>
      <xdr:colOff>177800</xdr:colOff>
      <xdr:row>77</xdr:row>
      <xdr:rowOff>154418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289435"/>
          <a:ext cx="889000" cy="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30824</xdr:rowOff>
    </xdr:from>
    <xdr:to>
      <xdr:col>85</xdr:col>
      <xdr:colOff>177800</xdr:colOff>
      <xdr:row>77</xdr:row>
      <xdr:rowOff>132424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2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53701</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08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56725</xdr:rowOff>
    </xdr:from>
    <xdr:to>
      <xdr:col>81</xdr:col>
      <xdr:colOff>101600</xdr:colOff>
      <xdr:row>77</xdr:row>
      <xdr:rowOff>158325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3402</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03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74560</xdr:rowOff>
    </xdr:from>
    <xdr:to>
      <xdr:col>76</xdr:col>
      <xdr:colOff>165100</xdr:colOff>
      <xdr:row>78</xdr:row>
      <xdr:rowOff>4710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167287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103618</xdr:rowOff>
    </xdr:from>
    <xdr:to>
      <xdr:col>72</xdr:col>
      <xdr:colOff>38100</xdr:colOff>
      <xdr:row>78</xdr:row>
      <xdr:rowOff>33768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3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24895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36985</xdr:rowOff>
    </xdr:from>
    <xdr:to>
      <xdr:col>67</xdr:col>
      <xdr:colOff>101600</xdr:colOff>
      <xdr:row>77</xdr:row>
      <xdr:rowOff>138585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2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155112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01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42053</xdr:rowOff>
    </xdr:from>
    <xdr:to>
      <xdr:col>85</xdr:col>
      <xdr:colOff>127000</xdr:colOff>
      <xdr:row>98</xdr:row>
      <xdr:rowOff>58429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844153"/>
          <a:ext cx="8382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171258</xdr:rowOff>
    </xdr:from>
    <xdr:to>
      <xdr:col>81</xdr:col>
      <xdr:colOff>50800</xdr:colOff>
      <xdr:row>98</xdr:row>
      <xdr:rowOff>42053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630458"/>
          <a:ext cx="889000" cy="2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171258</xdr:rowOff>
    </xdr:from>
    <xdr:to>
      <xdr:col>76</xdr:col>
      <xdr:colOff>114300</xdr:colOff>
      <xdr:row>98</xdr:row>
      <xdr:rowOff>46923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630458"/>
          <a:ext cx="889000" cy="2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46923</xdr:rowOff>
    </xdr:from>
    <xdr:to>
      <xdr:col>71</xdr:col>
      <xdr:colOff>177800</xdr:colOff>
      <xdr:row>98</xdr:row>
      <xdr:rowOff>85351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849023"/>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7629</xdr:rowOff>
    </xdr:from>
    <xdr:to>
      <xdr:col>85</xdr:col>
      <xdr:colOff>177800</xdr:colOff>
      <xdr:row>98</xdr:row>
      <xdr:rowOff>109229</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8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138456</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5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162703</xdr:rowOff>
    </xdr:from>
    <xdr:to>
      <xdr:col>81</xdr:col>
      <xdr:colOff>101600</xdr:colOff>
      <xdr:row>98</xdr:row>
      <xdr:rowOff>92853</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7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109380</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120458</xdr:rowOff>
    </xdr:from>
    <xdr:to>
      <xdr:col>76</xdr:col>
      <xdr:colOff>165100</xdr:colOff>
      <xdr:row>97</xdr:row>
      <xdr:rowOff>50608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5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67135</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5" y="163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167573</xdr:rowOff>
    </xdr:from>
    <xdr:to>
      <xdr:col>72</xdr:col>
      <xdr:colOff>38100</xdr:colOff>
      <xdr:row>98</xdr:row>
      <xdr:rowOff>97723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7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114250</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57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34551</xdr:rowOff>
    </xdr:from>
    <xdr:to>
      <xdr:col>67</xdr:col>
      <xdr:colOff>101600</xdr:colOff>
      <xdr:row>98</xdr:row>
      <xdr:rowOff>136151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127278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2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159969</xdr:rowOff>
    </xdr:from>
    <xdr:to>
      <xdr:col>116</xdr:col>
      <xdr:colOff>63500</xdr:colOff>
      <xdr:row>58</xdr:row>
      <xdr:rowOff>169685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10406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159969</xdr:rowOff>
    </xdr:from>
    <xdr:to>
      <xdr:col>111</xdr:col>
      <xdr:colOff>177800</xdr:colOff>
      <xdr:row>58</xdr:row>
      <xdr:rowOff>170409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04069"/>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166954</xdr:rowOff>
    </xdr:from>
    <xdr:to>
      <xdr:col>107</xdr:col>
      <xdr:colOff>50800</xdr:colOff>
      <xdr:row>58</xdr:row>
      <xdr:rowOff>170409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111054"/>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166954</xdr:rowOff>
    </xdr:from>
    <xdr:to>
      <xdr:col>102</xdr:col>
      <xdr:colOff>114300</xdr:colOff>
      <xdr:row>59</xdr:row>
      <xdr:rowOff>457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1105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118885</xdr:rowOff>
    </xdr:from>
    <xdr:to>
      <xdr:col>116</xdr:col>
      <xdr:colOff>114300</xdr:colOff>
      <xdr:row>59</xdr:row>
      <xdr:rowOff>49035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109169</xdr:rowOff>
    </xdr:from>
    <xdr:to>
      <xdr:col>112</xdr:col>
      <xdr:colOff>38100</xdr:colOff>
      <xdr:row>59</xdr:row>
      <xdr:rowOff>39319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30446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14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119609</xdr:rowOff>
    </xdr:from>
    <xdr:to>
      <xdr:col>107</xdr:col>
      <xdr:colOff>101600</xdr:colOff>
      <xdr:row>59</xdr:row>
      <xdr:rowOff>49759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40886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116154</xdr:rowOff>
    </xdr:from>
    <xdr:to>
      <xdr:col>102</xdr:col>
      <xdr:colOff>165100</xdr:colOff>
      <xdr:row>59</xdr:row>
      <xdr:rowOff>46304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37431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121107</xdr:rowOff>
    </xdr:from>
    <xdr:to>
      <xdr:col>98</xdr:col>
      <xdr:colOff>38100</xdr:colOff>
      <xdr:row>59</xdr:row>
      <xdr:rowOff>51257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42384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1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64768</xdr:rowOff>
    </xdr:from>
    <xdr:to>
      <xdr:col>116</xdr:col>
      <xdr:colOff>63500</xdr:colOff>
      <xdr:row>76</xdr:row>
      <xdr:rowOff>90174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094968"/>
          <a:ext cx="8382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145662</xdr:rowOff>
    </xdr:from>
    <xdr:to>
      <xdr:col>111</xdr:col>
      <xdr:colOff>177800</xdr:colOff>
      <xdr:row>76</xdr:row>
      <xdr:rowOff>90174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3004412"/>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96331</xdr:rowOff>
    </xdr:from>
    <xdr:to>
      <xdr:col>107</xdr:col>
      <xdr:colOff>50800</xdr:colOff>
      <xdr:row>75</xdr:row>
      <xdr:rowOff>145662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2955081"/>
          <a:ext cx="889000" cy="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96331</xdr:rowOff>
    </xdr:from>
    <xdr:to>
      <xdr:col>102</xdr:col>
      <xdr:colOff>114300</xdr:colOff>
      <xdr:row>76</xdr:row>
      <xdr:rowOff>111692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2955081"/>
          <a:ext cx="889000" cy="1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13968</xdr:rowOff>
    </xdr:from>
    <xdr:to>
      <xdr:col>116</xdr:col>
      <xdr:colOff>114300</xdr:colOff>
      <xdr:row>76</xdr:row>
      <xdr:rowOff>115568</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36846</xdr:rowOff>
    </xdr:from>
    <xdr:ext cx="599010"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89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39374</xdr:rowOff>
    </xdr:from>
    <xdr:to>
      <xdr:col>112</xdr:col>
      <xdr:colOff>38100</xdr:colOff>
      <xdr:row>76</xdr:row>
      <xdr:rowOff>140974</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157501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84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94862</xdr:rowOff>
    </xdr:from>
    <xdr:to>
      <xdr:col>107</xdr:col>
      <xdr:colOff>101600</xdr:colOff>
      <xdr:row>76</xdr:row>
      <xdr:rowOff>25012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29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41539</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7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45531</xdr:rowOff>
    </xdr:from>
    <xdr:to>
      <xdr:col>102</xdr:col>
      <xdr:colOff>165100</xdr:colOff>
      <xdr:row>75</xdr:row>
      <xdr:rowOff>147131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29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163658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67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60892</xdr:rowOff>
    </xdr:from>
    <xdr:to>
      <xdr:col>98</xdr:col>
      <xdr:colOff>38100</xdr:colOff>
      <xdr:row>76</xdr:row>
      <xdr:rowOff>162492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0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7569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86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内容として、人件費については類似団体平均値を上回る数値となっている。過去に多くの職員を採用したことにより、職員の年齢構成に偏りがあり、依然として高く今後も続くと見込まれ、定年退職に伴う補充新規職員の計画的な採用を実施していかなくてはならない。普通建設事業においては、大型事業の実施に伴い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年度にかけ、船舶建造事業や中学校改築事業、製糖工場整備事業などを実施したことにより高い数値となっているが、事業完了に伴い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以降横ばいとなっている。また、少子高齢化が進むことにより、扶助費が増加することが予想される。物件費については、公共施設を数多く抱えていることから、類似団体平均値を上回っている。今後は維持管理費のコスト削減などを強化するとともに、中長期的な事業計画や単年度に大型事業の実施が集中することを見直し検討を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1,481
1,453
15.42
2,796,148
2,488,099
307,974
1,241,463
2,506,708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111163</xdr:rowOff>
    </xdr:from>
    <xdr:to>
      <xdr:col>24</xdr:col>
      <xdr:colOff>63500</xdr:colOff>
      <xdr:row>34</xdr:row>
      <xdr:rowOff>132252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40463"/>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54280</xdr:rowOff>
    </xdr:from>
    <xdr:to>
      <xdr:col>19</xdr:col>
      <xdr:colOff>177800</xdr:colOff>
      <xdr:row>34</xdr:row>
      <xdr:rowOff>132252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883580"/>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54280</xdr:rowOff>
    </xdr:from>
    <xdr:to>
      <xdr:col>15</xdr:col>
      <xdr:colOff>50800</xdr:colOff>
      <xdr:row>34</xdr:row>
      <xdr:rowOff>127184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88358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127184</xdr:rowOff>
    </xdr:from>
    <xdr:to>
      <xdr:col>10</xdr:col>
      <xdr:colOff>114300</xdr:colOff>
      <xdr:row>34</xdr:row>
      <xdr:rowOff>130537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5648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60363</xdr:rowOff>
    </xdr:from>
    <xdr:to>
      <xdr:col>24</xdr:col>
      <xdr:colOff>114300</xdr:colOff>
      <xdr:row>34</xdr:row>
      <xdr:rowOff>161963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83240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81452</xdr:rowOff>
    </xdr:from>
    <xdr:to>
      <xdr:col>20</xdr:col>
      <xdr:colOff>38100</xdr:colOff>
      <xdr:row>35</xdr:row>
      <xdr:rowOff>11602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28129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3480</xdr:rowOff>
    </xdr:from>
    <xdr:to>
      <xdr:col>15</xdr:col>
      <xdr:colOff>101600</xdr:colOff>
      <xdr:row>34</xdr:row>
      <xdr:rowOff>105080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121607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76384</xdr:rowOff>
    </xdr:from>
    <xdr:to>
      <xdr:col>10</xdr:col>
      <xdr:colOff>165100</xdr:colOff>
      <xdr:row>35</xdr:row>
      <xdr:rowOff>6534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23061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79737</xdr:rowOff>
    </xdr:from>
    <xdr:to>
      <xdr:col>6</xdr:col>
      <xdr:colOff>38100</xdr:colOff>
      <xdr:row>35</xdr:row>
      <xdr:rowOff>9887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26414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35064</xdr:rowOff>
    </xdr:from>
    <xdr:to>
      <xdr:col>24</xdr:col>
      <xdr:colOff>63500</xdr:colOff>
      <xdr:row>57</xdr:row>
      <xdr:rowOff>48185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07714"/>
          <a:ext cx="8382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32877</xdr:rowOff>
    </xdr:from>
    <xdr:to>
      <xdr:col>19</xdr:col>
      <xdr:colOff>177800</xdr:colOff>
      <xdr:row>57</xdr:row>
      <xdr:rowOff>35064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34077"/>
          <a:ext cx="889000" cy="1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32877</xdr:rowOff>
    </xdr:from>
    <xdr:to>
      <xdr:col>15</xdr:col>
      <xdr:colOff>50800</xdr:colOff>
      <xdr:row>57</xdr:row>
      <xdr:rowOff>4820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34077"/>
          <a:ext cx="889000" cy="1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4820</xdr:rowOff>
    </xdr:from>
    <xdr:to>
      <xdr:col>10</xdr:col>
      <xdr:colOff>114300</xdr:colOff>
      <xdr:row>57</xdr:row>
      <xdr:rowOff>85131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77470"/>
          <a:ext cx="889000" cy="8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168835</xdr:rowOff>
    </xdr:from>
    <xdr:to>
      <xdr:col>24</xdr:col>
      <xdr:colOff>114300</xdr:colOff>
      <xdr:row>57</xdr:row>
      <xdr:rowOff>98985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20262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155714</xdr:rowOff>
    </xdr:from>
    <xdr:to>
      <xdr:col>20</xdr:col>
      <xdr:colOff>38100</xdr:colOff>
      <xdr:row>57</xdr:row>
      <xdr:rowOff>85864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102391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3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153527</xdr:rowOff>
    </xdr:from>
    <xdr:to>
      <xdr:col>15</xdr:col>
      <xdr:colOff>101600</xdr:colOff>
      <xdr:row>56</xdr:row>
      <xdr:rowOff>83677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100204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3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125470</xdr:rowOff>
    </xdr:from>
    <xdr:to>
      <xdr:col>10</xdr:col>
      <xdr:colOff>165100</xdr:colOff>
      <xdr:row>57</xdr:row>
      <xdr:rowOff>55620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72147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34331</xdr:rowOff>
    </xdr:from>
    <xdr:to>
      <xdr:col>6</xdr:col>
      <xdr:colOff>38100</xdr:colOff>
      <xdr:row>57</xdr:row>
      <xdr:rowOff>135931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152458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62824</xdr:rowOff>
    </xdr:from>
    <xdr:to>
      <xdr:col>24</xdr:col>
      <xdr:colOff>63500</xdr:colOff>
      <xdr:row>75</xdr:row>
      <xdr:rowOff>91787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921574"/>
          <a:ext cx="838200" cy="2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91787</xdr:rowOff>
    </xdr:from>
    <xdr:to>
      <xdr:col>19</xdr:col>
      <xdr:colOff>177800</xdr:colOff>
      <xdr:row>75</xdr:row>
      <xdr:rowOff>114915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50537"/>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114915</xdr:rowOff>
    </xdr:from>
    <xdr:to>
      <xdr:col>15</xdr:col>
      <xdr:colOff>50800</xdr:colOff>
      <xdr:row>75</xdr:row>
      <xdr:rowOff>139871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97366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139871</xdr:rowOff>
    </xdr:from>
    <xdr:to>
      <xdr:col>10</xdr:col>
      <xdr:colOff>114300</xdr:colOff>
      <xdr:row>75</xdr:row>
      <xdr:rowOff>145223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98621"/>
          <a:ext cx="8890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12024</xdr:rowOff>
    </xdr:from>
    <xdr:to>
      <xdr:col>24</xdr:col>
      <xdr:colOff>114300</xdr:colOff>
      <xdr:row>75</xdr:row>
      <xdr:rowOff>113624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8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34901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2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40987</xdr:rowOff>
    </xdr:from>
    <xdr:to>
      <xdr:col>20</xdr:col>
      <xdr:colOff>38100</xdr:colOff>
      <xdr:row>75</xdr:row>
      <xdr:rowOff>142587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8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159114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67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64115</xdr:rowOff>
    </xdr:from>
    <xdr:to>
      <xdr:col>15</xdr:col>
      <xdr:colOff>101600</xdr:colOff>
      <xdr:row>75</xdr:row>
      <xdr:rowOff>165715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10792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69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89071</xdr:rowOff>
    </xdr:from>
    <xdr:to>
      <xdr:col>10</xdr:col>
      <xdr:colOff>165100</xdr:colOff>
      <xdr:row>76</xdr:row>
      <xdr:rowOff>19221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35748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72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94423</xdr:rowOff>
    </xdr:from>
    <xdr:to>
      <xdr:col>6</xdr:col>
      <xdr:colOff>38100</xdr:colOff>
      <xdr:row>76</xdr:row>
      <xdr:rowOff>24572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53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41100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2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12667</xdr:rowOff>
    </xdr:from>
    <xdr:to>
      <xdr:col>24</xdr:col>
      <xdr:colOff>63500</xdr:colOff>
      <xdr:row>97</xdr:row>
      <xdr:rowOff>56414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43317"/>
          <a:ext cx="8382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156499</xdr:rowOff>
    </xdr:from>
    <xdr:to>
      <xdr:col>19</xdr:col>
      <xdr:colOff>177800</xdr:colOff>
      <xdr:row>97</xdr:row>
      <xdr:rowOff>12667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272799"/>
          <a:ext cx="889000" cy="3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156499</xdr:rowOff>
    </xdr:from>
    <xdr:to>
      <xdr:col>15</xdr:col>
      <xdr:colOff>50800</xdr:colOff>
      <xdr:row>97</xdr:row>
      <xdr:rowOff>85480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272799"/>
          <a:ext cx="889000" cy="4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85480</xdr:rowOff>
    </xdr:from>
    <xdr:to>
      <xdr:col>10</xdr:col>
      <xdr:colOff>114300</xdr:colOff>
      <xdr:row>97</xdr:row>
      <xdr:rowOff>121831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16130"/>
          <a:ext cx="889000" cy="3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5614</xdr:rowOff>
    </xdr:from>
    <xdr:to>
      <xdr:col>24</xdr:col>
      <xdr:colOff>114300</xdr:colOff>
      <xdr:row>97</xdr:row>
      <xdr:rowOff>107214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155491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133317</xdr:rowOff>
    </xdr:from>
    <xdr:to>
      <xdr:col>20</xdr:col>
      <xdr:colOff>38100</xdr:colOff>
      <xdr:row>97</xdr:row>
      <xdr:rowOff>63467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54594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68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105699</xdr:rowOff>
    </xdr:from>
    <xdr:to>
      <xdr:col>15</xdr:col>
      <xdr:colOff>101600</xdr:colOff>
      <xdr:row>95</xdr:row>
      <xdr:rowOff>35849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2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52376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99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34680</xdr:rowOff>
    </xdr:from>
    <xdr:to>
      <xdr:col>10</xdr:col>
      <xdr:colOff>165100</xdr:colOff>
      <xdr:row>97</xdr:row>
      <xdr:rowOff>136280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127407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71031</xdr:rowOff>
    </xdr:from>
    <xdr:to>
      <xdr:col>6</xdr:col>
      <xdr:colOff>38100</xdr:colOff>
      <xdr:row>98</xdr:row>
      <xdr:rowOff>1181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163758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168923</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12573"/>
          <a:ext cx="889000" cy="2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118123</xdr:rowOff>
    </xdr:from>
    <xdr:to>
      <xdr:col>36</xdr:col>
      <xdr:colOff>165100</xdr:colOff>
      <xdr:row>38</xdr:row>
      <xdr:rowOff>48273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46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64800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23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163215</xdr:rowOff>
    </xdr:from>
    <xdr:to>
      <xdr:col>55</xdr:col>
      <xdr:colOff>0</xdr:colOff>
      <xdr:row>58</xdr:row>
      <xdr:rowOff>33106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35865"/>
          <a:ext cx="838200" cy="4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157364</xdr:rowOff>
    </xdr:from>
    <xdr:to>
      <xdr:col>50</xdr:col>
      <xdr:colOff>114300</xdr:colOff>
      <xdr:row>57</xdr:row>
      <xdr:rowOff>163215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758564"/>
          <a:ext cx="889000" cy="1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131216</xdr:rowOff>
    </xdr:from>
    <xdr:to>
      <xdr:col>45</xdr:col>
      <xdr:colOff>177800</xdr:colOff>
      <xdr:row>56</xdr:row>
      <xdr:rowOff>157364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8875166"/>
          <a:ext cx="889000" cy="88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131216</xdr:rowOff>
    </xdr:from>
    <xdr:to>
      <xdr:col>41</xdr:col>
      <xdr:colOff>50800</xdr:colOff>
      <xdr:row>54</xdr:row>
      <xdr:rowOff>119180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8875166"/>
          <a:ext cx="889000" cy="5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153756</xdr:rowOff>
    </xdr:from>
    <xdr:to>
      <xdr:col>55</xdr:col>
      <xdr:colOff>50800</xdr:colOff>
      <xdr:row>58</xdr:row>
      <xdr:rowOff>83906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113133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112415</xdr:rowOff>
    </xdr:from>
    <xdr:to>
      <xdr:col>50</xdr:col>
      <xdr:colOff>165100</xdr:colOff>
      <xdr:row>58</xdr:row>
      <xdr:rowOff>42565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59092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106564</xdr:rowOff>
    </xdr:from>
    <xdr:to>
      <xdr:col>46</xdr:col>
      <xdr:colOff>38100</xdr:colOff>
      <xdr:row>57</xdr:row>
      <xdr:rowOff>36714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53241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48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80416</xdr:rowOff>
    </xdr:from>
    <xdr:to>
      <xdr:col>41</xdr:col>
      <xdr:colOff>101600</xdr:colOff>
      <xdr:row>52</xdr:row>
      <xdr:rowOff>10566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88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27093</xdr:rowOff>
    </xdr:from>
    <xdr:ext cx="69018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16205" y="8599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68380</xdr:rowOff>
    </xdr:from>
    <xdr:to>
      <xdr:col>36</xdr:col>
      <xdr:colOff>165100</xdr:colOff>
      <xdr:row>54</xdr:row>
      <xdr:rowOff>169980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3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15057</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27205" y="9101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169149</xdr:rowOff>
    </xdr:from>
    <xdr:to>
      <xdr:col>55</xdr:col>
      <xdr:colOff>0</xdr:colOff>
      <xdr:row>79</xdr:row>
      <xdr:rowOff>6891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4224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153355</xdr:rowOff>
    </xdr:from>
    <xdr:to>
      <xdr:col>50</xdr:col>
      <xdr:colOff>114300</xdr:colOff>
      <xdr:row>78</xdr:row>
      <xdr:rowOff>169149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26455"/>
          <a:ext cx="8890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153355</xdr:rowOff>
    </xdr:from>
    <xdr:to>
      <xdr:col>45</xdr:col>
      <xdr:colOff>177800</xdr:colOff>
      <xdr:row>78</xdr:row>
      <xdr:rowOff>164071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26455"/>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164071</xdr:rowOff>
    </xdr:from>
    <xdr:to>
      <xdr:col>41</xdr:col>
      <xdr:colOff>50800</xdr:colOff>
      <xdr:row>79</xdr:row>
      <xdr:rowOff>419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3717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127541</xdr:rowOff>
    </xdr:from>
    <xdr:to>
      <xdr:col>55</xdr:col>
      <xdr:colOff>50800</xdr:colOff>
      <xdr:row>79</xdr:row>
      <xdr:rowOff>57691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118349</xdr:rowOff>
    </xdr:from>
    <xdr:to>
      <xdr:col>50</xdr:col>
      <xdr:colOff>165100</xdr:colOff>
      <xdr:row>79</xdr:row>
      <xdr:rowOff>48499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39626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8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102555</xdr:rowOff>
    </xdr:from>
    <xdr:to>
      <xdr:col>46</xdr:col>
      <xdr:colOff>38100</xdr:colOff>
      <xdr:row>79</xdr:row>
      <xdr:rowOff>32705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23832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113271</xdr:rowOff>
    </xdr:from>
    <xdr:to>
      <xdr:col>41</xdr:col>
      <xdr:colOff>101600</xdr:colOff>
      <xdr:row>79</xdr:row>
      <xdr:rowOff>43421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34548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121069</xdr:rowOff>
    </xdr:from>
    <xdr:to>
      <xdr:col>36</xdr:col>
      <xdr:colOff>165100</xdr:colOff>
      <xdr:row>79</xdr:row>
      <xdr:rowOff>51219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42346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146845</xdr:rowOff>
    </xdr:from>
    <xdr:to>
      <xdr:col>55</xdr:col>
      <xdr:colOff>0</xdr:colOff>
      <xdr:row>98</xdr:row>
      <xdr:rowOff>13920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77495"/>
          <a:ext cx="838200" cy="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146845</xdr:rowOff>
    </xdr:from>
    <xdr:to>
      <xdr:col>50</xdr:col>
      <xdr:colOff>114300</xdr:colOff>
      <xdr:row>97</xdr:row>
      <xdr:rowOff>161790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77495"/>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161790</xdr:rowOff>
    </xdr:from>
    <xdr:to>
      <xdr:col>45</xdr:col>
      <xdr:colOff>177800</xdr:colOff>
      <xdr:row>97</xdr:row>
      <xdr:rowOff>163869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92440"/>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163869</xdr:rowOff>
    </xdr:from>
    <xdr:to>
      <xdr:col>41</xdr:col>
      <xdr:colOff>50800</xdr:colOff>
      <xdr:row>97</xdr:row>
      <xdr:rowOff>166695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94519"/>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134570</xdr:rowOff>
    </xdr:from>
    <xdr:to>
      <xdr:col>55</xdr:col>
      <xdr:colOff>50800</xdr:colOff>
      <xdr:row>98</xdr:row>
      <xdr:rowOff>64720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96045</xdr:rowOff>
    </xdr:from>
    <xdr:to>
      <xdr:col>50</xdr:col>
      <xdr:colOff>165100</xdr:colOff>
      <xdr:row>98</xdr:row>
      <xdr:rowOff>26195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42722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0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110990</xdr:rowOff>
    </xdr:from>
    <xdr:to>
      <xdr:col>46</xdr:col>
      <xdr:colOff>38100</xdr:colOff>
      <xdr:row>98</xdr:row>
      <xdr:rowOff>41140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57667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1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113069</xdr:rowOff>
    </xdr:from>
    <xdr:to>
      <xdr:col>41</xdr:col>
      <xdr:colOff>101600</xdr:colOff>
      <xdr:row>98</xdr:row>
      <xdr:rowOff>43219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34346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115895</xdr:rowOff>
    </xdr:from>
    <xdr:to>
      <xdr:col>36</xdr:col>
      <xdr:colOff>165100</xdr:colOff>
      <xdr:row>98</xdr:row>
      <xdr:rowOff>46045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62572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139312</xdr:rowOff>
    </xdr:from>
    <xdr:to>
      <xdr:col>85</xdr:col>
      <xdr:colOff>127000</xdr:colOff>
      <xdr:row>38</xdr:row>
      <xdr:rowOff>156373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654412"/>
          <a:ext cx="8382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152837</xdr:rowOff>
    </xdr:from>
    <xdr:to>
      <xdr:col>81</xdr:col>
      <xdr:colOff>50800</xdr:colOff>
      <xdr:row>38</xdr:row>
      <xdr:rowOff>156373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667937"/>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152837</xdr:rowOff>
    </xdr:from>
    <xdr:to>
      <xdr:col>76</xdr:col>
      <xdr:colOff>114300</xdr:colOff>
      <xdr:row>38</xdr:row>
      <xdr:rowOff>154948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667937"/>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154948</xdr:rowOff>
    </xdr:from>
    <xdr:to>
      <xdr:col>71</xdr:col>
      <xdr:colOff>177800</xdr:colOff>
      <xdr:row>38</xdr:row>
      <xdr:rowOff>168153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670048"/>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88512</xdr:rowOff>
    </xdr:from>
    <xdr:to>
      <xdr:col>85</xdr:col>
      <xdr:colOff>177800</xdr:colOff>
      <xdr:row>39</xdr:row>
      <xdr:rowOff>18662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3439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5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105573</xdr:rowOff>
    </xdr:from>
    <xdr:to>
      <xdr:col>81</xdr:col>
      <xdr:colOff>101600</xdr:colOff>
      <xdr:row>39</xdr:row>
      <xdr:rowOff>35723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6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26850</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46428" y="671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102037</xdr:rowOff>
    </xdr:from>
    <xdr:to>
      <xdr:col>76</xdr:col>
      <xdr:colOff>165100</xdr:colOff>
      <xdr:row>39</xdr:row>
      <xdr:rowOff>32187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6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23314</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57428" y="67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104148</xdr:rowOff>
    </xdr:from>
    <xdr:to>
      <xdr:col>72</xdr:col>
      <xdr:colOff>38100</xdr:colOff>
      <xdr:row>39</xdr:row>
      <xdr:rowOff>34298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6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25425</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68428" y="671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117353</xdr:rowOff>
    </xdr:from>
    <xdr:to>
      <xdr:col>67</xdr:col>
      <xdr:colOff>101600</xdr:colOff>
      <xdr:row>39</xdr:row>
      <xdr:rowOff>47503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38630</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79428" y="67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139812</xdr:rowOff>
    </xdr:from>
    <xdr:to>
      <xdr:col>85</xdr:col>
      <xdr:colOff>127000</xdr:colOff>
      <xdr:row>57</xdr:row>
      <xdr:rowOff>148865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12462"/>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58855</xdr:rowOff>
    </xdr:from>
    <xdr:to>
      <xdr:col>81</xdr:col>
      <xdr:colOff>50800</xdr:colOff>
      <xdr:row>57</xdr:row>
      <xdr:rowOff>148865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317155"/>
          <a:ext cx="889000" cy="60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58855</xdr:rowOff>
    </xdr:from>
    <xdr:to>
      <xdr:col>76</xdr:col>
      <xdr:colOff>114300</xdr:colOff>
      <xdr:row>55</xdr:row>
      <xdr:rowOff>73621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317155"/>
          <a:ext cx="889000" cy="18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73621</xdr:rowOff>
    </xdr:from>
    <xdr:to>
      <xdr:col>71</xdr:col>
      <xdr:colOff>177800</xdr:colOff>
      <xdr:row>57</xdr:row>
      <xdr:rowOff>61115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503371"/>
          <a:ext cx="889000" cy="33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89012</xdr:rowOff>
    </xdr:from>
    <xdr:to>
      <xdr:col>85</xdr:col>
      <xdr:colOff>177800</xdr:colOff>
      <xdr:row>58</xdr:row>
      <xdr:rowOff>19162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67439</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4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98065</xdr:rowOff>
    </xdr:from>
    <xdr:to>
      <xdr:col>81</xdr:col>
      <xdr:colOff>101600</xdr:colOff>
      <xdr:row>58</xdr:row>
      <xdr:rowOff>28215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44742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64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8055</xdr:rowOff>
    </xdr:from>
    <xdr:to>
      <xdr:col>76</xdr:col>
      <xdr:colOff>165100</xdr:colOff>
      <xdr:row>54</xdr:row>
      <xdr:rowOff>109655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126182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0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22821</xdr:rowOff>
    </xdr:from>
    <xdr:to>
      <xdr:col>72</xdr:col>
      <xdr:colOff>38100</xdr:colOff>
      <xdr:row>55</xdr:row>
      <xdr:rowOff>124421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4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140948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22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10315</xdr:rowOff>
    </xdr:from>
    <xdr:to>
      <xdr:col>67</xdr:col>
      <xdr:colOff>101600</xdr:colOff>
      <xdr:row>57</xdr:row>
      <xdr:rowOff>111915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128442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158235</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31335"/>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107435</xdr:rowOff>
    </xdr:from>
    <xdr:to>
      <xdr:col>67</xdr:col>
      <xdr:colOff>101600</xdr:colOff>
      <xdr:row>79</xdr:row>
      <xdr:rowOff>37585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28712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81624</xdr:rowOff>
    </xdr:from>
    <xdr:to>
      <xdr:col>85</xdr:col>
      <xdr:colOff>127000</xdr:colOff>
      <xdr:row>97</xdr:row>
      <xdr:rowOff>107525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12274"/>
          <a:ext cx="8382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107525</xdr:rowOff>
    </xdr:from>
    <xdr:to>
      <xdr:col>81</xdr:col>
      <xdr:colOff>50800</xdr:colOff>
      <xdr:row>97</xdr:row>
      <xdr:rowOff>125360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38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125360</xdr:rowOff>
    </xdr:from>
    <xdr:to>
      <xdr:col>76</xdr:col>
      <xdr:colOff>114300</xdr:colOff>
      <xdr:row>97</xdr:row>
      <xdr:rowOff>154418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56010"/>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87785</xdr:rowOff>
    </xdr:from>
    <xdr:to>
      <xdr:col>71</xdr:col>
      <xdr:colOff>177800</xdr:colOff>
      <xdr:row>97</xdr:row>
      <xdr:rowOff>154418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718435"/>
          <a:ext cx="889000" cy="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30824</xdr:rowOff>
    </xdr:from>
    <xdr:to>
      <xdr:col>85</xdr:col>
      <xdr:colOff>177800</xdr:colOff>
      <xdr:row>97</xdr:row>
      <xdr:rowOff>132424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53701</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56725</xdr:rowOff>
    </xdr:from>
    <xdr:to>
      <xdr:col>81</xdr:col>
      <xdr:colOff>101600</xdr:colOff>
      <xdr:row>97</xdr:row>
      <xdr:rowOff>158325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3402</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6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74560</xdr:rowOff>
    </xdr:from>
    <xdr:to>
      <xdr:col>76</xdr:col>
      <xdr:colOff>165100</xdr:colOff>
      <xdr:row>98</xdr:row>
      <xdr:rowOff>4710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167287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7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103618</xdr:rowOff>
    </xdr:from>
    <xdr:to>
      <xdr:col>72</xdr:col>
      <xdr:colOff>38100</xdr:colOff>
      <xdr:row>98</xdr:row>
      <xdr:rowOff>33768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24895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8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36985</xdr:rowOff>
    </xdr:from>
    <xdr:to>
      <xdr:col>67</xdr:col>
      <xdr:colOff>101600</xdr:colOff>
      <xdr:row>97</xdr:row>
      <xdr:rowOff>138585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155112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44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97676</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6098426"/>
          <a:ext cx="1269" cy="63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90886</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774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44353</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97676</xdr:rowOff>
    </xdr:from>
    <xdr:to>
      <xdr:col>116</xdr:col>
      <xdr:colOff>152400</xdr:colOff>
      <xdr:row>35</xdr:row>
      <xdr:rowOff>97676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09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45041</xdr:rowOff>
    </xdr:from>
    <xdr:to>
      <xdr:col>116</xdr:col>
      <xdr:colOff>63500</xdr:colOff>
      <xdr:row>36</xdr:row>
      <xdr:rowOff>121869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323300" y="6217241"/>
          <a:ext cx="8382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135335</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6504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156908</xdr:rowOff>
    </xdr:from>
    <xdr:to>
      <xdr:col>116</xdr:col>
      <xdr:colOff>114300</xdr:colOff>
      <xdr:row>39</xdr:row>
      <xdr:rowOff>87058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7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101981</xdr:rowOff>
    </xdr:from>
    <xdr:to>
      <xdr:col>111</xdr:col>
      <xdr:colOff>177800</xdr:colOff>
      <xdr:row>36</xdr:row>
      <xdr:rowOff>121869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5759831"/>
          <a:ext cx="889000" cy="5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153308</xdr:rowOff>
    </xdr:from>
    <xdr:to>
      <xdr:col>112</xdr:col>
      <xdr:colOff>38100</xdr:colOff>
      <xdr:row>39</xdr:row>
      <xdr:rowOff>83458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74585</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76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143758</xdr:rowOff>
    </xdr:from>
    <xdr:to>
      <xdr:col>107</xdr:col>
      <xdr:colOff>50800</xdr:colOff>
      <xdr:row>33</xdr:row>
      <xdr:rowOff>101981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5287258"/>
          <a:ext cx="889000" cy="4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154546</xdr:rowOff>
    </xdr:from>
    <xdr:to>
      <xdr:col>107</xdr:col>
      <xdr:colOff>101600</xdr:colOff>
      <xdr:row>39</xdr:row>
      <xdr:rowOff>84696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6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75823</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143758</xdr:rowOff>
    </xdr:from>
    <xdr:to>
      <xdr:col>102</xdr:col>
      <xdr:colOff>114300</xdr:colOff>
      <xdr:row>37</xdr:row>
      <xdr:rowOff>112420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8656300" y="5287258"/>
          <a:ext cx="889000" cy="11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119818</xdr:rowOff>
    </xdr:from>
    <xdr:to>
      <xdr:col>102</xdr:col>
      <xdr:colOff>165100</xdr:colOff>
      <xdr:row>39</xdr:row>
      <xdr:rowOff>49968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41095</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7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151137</xdr:rowOff>
    </xdr:from>
    <xdr:to>
      <xdr:col>98</xdr:col>
      <xdr:colOff>38100</xdr:colOff>
      <xdr:row>39</xdr:row>
      <xdr:rowOff>81287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72414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75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165691</xdr:rowOff>
    </xdr:from>
    <xdr:to>
      <xdr:col>116</xdr:col>
      <xdr:colOff>114300</xdr:colOff>
      <xdr:row>36</xdr:row>
      <xdr:rowOff>95841</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1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80618</xdr:rowOff>
    </xdr:from>
    <xdr:ext cx="534377"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0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71069</xdr:rowOff>
    </xdr:from>
    <xdr:to>
      <xdr:col>112</xdr:col>
      <xdr:colOff>38100</xdr:colOff>
      <xdr:row>37</xdr:row>
      <xdr:rowOff>1219</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17746</xdr:rowOff>
    </xdr:from>
    <xdr:ext cx="534377"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56111" y="6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51181</xdr:rowOff>
    </xdr:from>
    <xdr:to>
      <xdr:col>107</xdr:col>
      <xdr:colOff>101600</xdr:colOff>
      <xdr:row>33</xdr:row>
      <xdr:rowOff>152781</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169308</xdr:rowOff>
    </xdr:from>
    <xdr:ext cx="534377"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67111" y="54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92958</xdr:rowOff>
    </xdr:from>
    <xdr:to>
      <xdr:col>102</xdr:col>
      <xdr:colOff>165100</xdr:colOff>
      <xdr:row>31</xdr:row>
      <xdr:rowOff>23108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52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39635</xdr:rowOff>
    </xdr:from>
    <xdr:ext cx="534377"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278111" y="50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61620</xdr:rowOff>
    </xdr:from>
    <xdr:to>
      <xdr:col>98</xdr:col>
      <xdr:colOff>38100</xdr:colOff>
      <xdr:row>37</xdr:row>
      <xdr:rowOff>163220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8297</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389111" y="61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分析表の内、総務費については、平成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年度にかけて増加し、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年度以降減少しているものの、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年度は類似団体の約２倍となっている。要因としては沖縄振興特別推進交付金が創設され支出額が増となっているが対前年度比で△</a:t>
          </a:r>
          <a:r>
            <a:rPr kumimoji="1" lang="en-US" altLang="ja-JP" sz="1300">
              <a:latin typeface="ＭＳ Ｐゴシック" panose="020B0600070205080204" pitchFamily="50" charset="-128"/>
              <a:ea typeface="ＭＳ Ｐゴシック" panose="020B0600070205080204" pitchFamily="50" charset="-128"/>
            </a:rPr>
            <a:t>28,701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603,864</a:t>
          </a:r>
          <a:r>
            <a:rPr kumimoji="1" lang="ja-JP" altLang="en-US" sz="1300">
              <a:latin typeface="ＭＳ Ｐゴシック" panose="020B0600070205080204" pitchFamily="50" charset="-128"/>
              <a:ea typeface="ＭＳ Ｐゴシック" panose="020B0600070205080204" pitchFamily="50" charset="-128"/>
            </a:rPr>
            <a:t>千円 → </a:t>
          </a:r>
          <a:r>
            <a:rPr kumimoji="1" lang="en-US" altLang="ja-JP" sz="1300">
              <a:latin typeface="ＭＳ Ｐゴシック" panose="020B0600070205080204" pitchFamily="50" charset="-128"/>
              <a:ea typeface="ＭＳ Ｐゴシック" panose="020B0600070205080204" pitchFamily="50" charset="-128"/>
            </a:rPr>
            <a:t>575,163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となったものの依然と高く推移している。全体的には、平成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年度以降、普通建設事業費による事業完了に伴い事業費減となった。今後も大型事業の実施に向けて他の事業との調整や事業採択の変更など平準化に努めなければならない。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財政調整基金において、中長期的な義務的経費や投資的経費を見通し積立を行いながら、取崩を最小限に抑えた。平成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年度において決算剰余金や船舶売船収入等があり実質収支額の伸びに牽引されて基金残高も増加したが、平成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年度以降平準化となった。</a:t>
          </a:r>
        </a:p>
        <a:p>
          <a:r>
            <a:rPr kumimoji="1" lang="ja-JP" altLang="en-US" sz="1400">
              <a:latin typeface="ＭＳ ゴシック" pitchFamily="49" charset="-128"/>
              <a:ea typeface="ＭＳ ゴシック" pitchFamily="49" charset="-128"/>
            </a:rPr>
            <a:t>　今後も、歳出の削減等を図りながら、基金の取り崩しを最小限に抑え健全な行財政運営に努めていく。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連結実質赤字比率については、一般会計他７会計とも黒字となった。船舶運航事業特別会計では、平成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大型事業が実施され事業物資等村内の需要が増加したことにより事業収益の黒字幅が増大したが、今後は船舶購入において発行した地方債の償還が始まることから、公債費が増える見込みである。簡易水道事業特別会計及び農業集落排水事業特別会計においては公債費の償還額が減少傾向にあり黒字を計上しているが今後も会計運営は厳しい状況である。国民健康保険特別会計においては、診療報酬や高額療養費など医療費増加により会計運営が厳しい。今後も一般会計並びに各特別会計の健全な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2796148</v>
      </c>
      <c r="BO4" s="410"/>
      <c r="BP4" s="410"/>
      <c r="BQ4" s="410"/>
      <c r="BR4" s="410"/>
      <c r="BS4" s="410"/>
      <c r="BT4" s="410"/>
      <c r="BU4" s="411"/>
      <c r="BV4" s="409">
        <v>3022914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24.8</v>
      </c>
      <c r="CU4" s="416"/>
      <c r="CV4" s="416"/>
      <c r="CW4" s="416"/>
      <c r="CX4" s="416"/>
      <c r="CY4" s="416"/>
      <c r="CZ4" s="416"/>
      <c r="DA4" s="417"/>
      <c r="DB4" s="415">
        <v>19.7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2488099</v>
      </c>
      <c r="BO5" s="447"/>
      <c r="BP5" s="447"/>
      <c r="BQ5" s="447"/>
      <c r="BR5" s="447"/>
      <c r="BS5" s="447"/>
      <c r="BT5" s="447"/>
      <c r="BU5" s="448"/>
      <c r="BV5" s="446">
        <v>2776064</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88.9</v>
      </c>
      <c r="CU5" s="444"/>
      <c r="CV5" s="444"/>
      <c r="CW5" s="444"/>
      <c r="CX5" s="444"/>
      <c r="CY5" s="444"/>
      <c r="CZ5" s="444"/>
      <c r="DA5" s="445"/>
      <c r="DB5" s="443">
        <v>88.3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308049</v>
      </c>
      <c r="BO6" s="447"/>
      <c r="BP6" s="447"/>
      <c r="BQ6" s="447"/>
      <c r="BR6" s="447"/>
      <c r="BS6" s="447"/>
      <c r="BT6" s="447"/>
      <c r="BU6" s="448"/>
      <c r="BV6" s="446">
        <v>246850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91.6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75</v>
      </c>
      <c r="BO7" s="447"/>
      <c r="BP7" s="447"/>
      <c r="BQ7" s="447"/>
      <c r="BR7" s="447"/>
      <c r="BS7" s="447"/>
      <c r="BT7" s="447"/>
      <c r="BU7" s="448"/>
      <c r="BV7" s="446">
        <v>6899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1241463</v>
      </c>
      <c r="CU7" s="447"/>
      <c r="CV7" s="447"/>
      <c r="CW7" s="447"/>
      <c r="CX7" s="447"/>
      <c r="CY7" s="447"/>
      <c r="CZ7" s="447"/>
      <c r="DA7" s="448"/>
      <c r="DB7" s="446">
        <v>1219635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307974</v>
      </c>
      <c r="BO8" s="447"/>
      <c r="BP8" s="447"/>
      <c r="BQ8" s="447"/>
      <c r="BR8" s="447"/>
      <c r="BS8" s="447"/>
      <c r="BT8" s="447"/>
      <c r="BU8" s="448"/>
      <c r="BV8" s="446">
        <v>239951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1517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68023</v>
      </c>
      <c r="BO9" s="447"/>
      <c r="BP9" s="447"/>
      <c r="BQ9" s="447"/>
      <c r="BR9" s="447"/>
      <c r="BS9" s="447"/>
      <c r="BT9" s="447"/>
      <c r="BU9" s="448"/>
      <c r="BV9" s="446">
        <v>-20821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12.3</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1589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70000</v>
      </c>
      <c r="BO10" s="447"/>
      <c r="BP10" s="447"/>
      <c r="BQ10" s="447"/>
      <c r="BR10" s="447"/>
      <c r="BS10" s="447"/>
      <c r="BT10" s="447"/>
      <c r="BU10" s="448"/>
      <c r="BV10" s="446">
        <v>102833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1481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35384</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1453</v>
      </c>
      <c r="S13" s="528"/>
      <c r="T13" s="528"/>
      <c r="U13" s="528"/>
      <c r="V13" s="529"/>
      <c r="W13" s="462" t="s">
        <v>132</v>
      </c>
      <c r="X13" s="463"/>
      <c r="Y13" s="463"/>
      <c r="Z13" s="463"/>
      <c r="AA13" s="463"/>
      <c r="AB13" s="453"/>
      <c r="AC13" s="497">
        <v>194</v>
      </c>
      <c r="AD13" s="498"/>
      <c r="AE13" s="498"/>
      <c r="AF13" s="498"/>
      <c r="AG13" s="537"/>
      <c r="AH13" s="497">
        <v>179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102639</v>
      </c>
      <c r="BO13" s="447"/>
      <c r="BP13" s="447"/>
      <c r="BQ13" s="447"/>
      <c r="BR13" s="447"/>
      <c r="BS13" s="447"/>
      <c r="BT13" s="447"/>
      <c r="BU13" s="448"/>
      <c r="BV13" s="446">
        <v>82012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5.8</v>
      </c>
      <c r="CU13" s="444"/>
      <c r="CV13" s="444"/>
      <c r="CW13" s="444"/>
      <c r="CX13" s="444"/>
      <c r="CY13" s="444"/>
      <c r="CZ13" s="444"/>
      <c r="DA13" s="445"/>
      <c r="DB13" s="443">
        <v>6.3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1526</v>
      </c>
      <c r="S14" s="528"/>
      <c r="T14" s="528"/>
      <c r="U14" s="528"/>
      <c r="V14" s="529"/>
      <c r="W14" s="436"/>
      <c r="X14" s="437"/>
      <c r="Y14" s="437"/>
      <c r="Z14" s="437"/>
      <c r="AA14" s="437"/>
      <c r="AB14" s="426"/>
      <c r="AC14" s="530">
        <v>26.3</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1496</v>
      </c>
      <c r="S15" s="528"/>
      <c r="T15" s="528"/>
      <c r="U15" s="528"/>
      <c r="V15" s="529"/>
      <c r="W15" s="462" t="s">
        <v>139</v>
      </c>
      <c r="X15" s="463"/>
      <c r="Y15" s="463"/>
      <c r="Z15" s="463"/>
      <c r="AA15" s="463"/>
      <c r="AB15" s="453"/>
      <c r="AC15" s="497">
        <v>158</v>
      </c>
      <c r="AD15" s="498"/>
      <c r="AE15" s="498"/>
      <c r="AF15" s="498"/>
      <c r="AG15" s="537"/>
      <c r="AH15" s="497">
        <v>146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128679</v>
      </c>
      <c r="BO15" s="410"/>
      <c r="BP15" s="410"/>
      <c r="BQ15" s="410"/>
      <c r="BR15" s="410"/>
      <c r="BS15" s="410"/>
      <c r="BT15" s="410"/>
      <c r="BU15" s="411"/>
      <c r="BV15" s="409">
        <v>130155</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21.4</v>
      </c>
      <c r="AD16" s="531"/>
      <c r="AE16" s="531"/>
      <c r="AF16" s="531"/>
      <c r="AG16" s="532"/>
      <c r="AH16" s="530">
        <v>21.2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1169408</v>
      </c>
      <c r="BO16" s="447"/>
      <c r="BP16" s="447"/>
      <c r="BQ16" s="447"/>
      <c r="BR16" s="447"/>
      <c r="BS16" s="447"/>
      <c r="BT16" s="447"/>
      <c r="BU16" s="448"/>
      <c r="BV16" s="446">
        <v>1146372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387</v>
      </c>
      <c r="AD17" s="498"/>
      <c r="AE17" s="498"/>
      <c r="AF17" s="498"/>
      <c r="AG17" s="537"/>
      <c r="AH17" s="497">
        <v>363</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157634</v>
      </c>
      <c r="BO17" s="447"/>
      <c r="BP17" s="447"/>
      <c r="BQ17" s="447"/>
      <c r="BR17" s="447"/>
      <c r="BS17" s="447"/>
      <c r="BT17" s="447"/>
      <c r="BU17" s="448"/>
      <c r="BV17" s="446">
        <v>159975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15.42</v>
      </c>
      <c r="M18" s="559"/>
      <c r="N18" s="559"/>
      <c r="O18" s="559"/>
      <c r="P18" s="559"/>
      <c r="Q18" s="559"/>
      <c r="R18" s="560"/>
      <c r="S18" s="560"/>
      <c r="T18" s="560"/>
      <c r="U18" s="560"/>
      <c r="V18" s="561"/>
      <c r="W18" s="464"/>
      <c r="X18" s="465"/>
      <c r="Y18" s="465"/>
      <c r="Z18" s="465"/>
      <c r="AA18" s="465"/>
      <c r="AB18" s="456"/>
      <c r="AC18" s="562">
        <v>52.4</v>
      </c>
      <c r="AD18" s="563"/>
      <c r="AE18" s="563"/>
      <c r="AF18" s="563"/>
      <c r="AG18" s="564"/>
      <c r="AH18" s="562">
        <v>52.8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1129937</v>
      </c>
      <c r="BO18" s="447"/>
      <c r="BP18" s="447"/>
      <c r="BQ18" s="447"/>
      <c r="BR18" s="447"/>
      <c r="BS18" s="447"/>
      <c r="BT18" s="447"/>
      <c r="BU18" s="448"/>
      <c r="BV18" s="446">
        <v>1083407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1837698</v>
      </c>
      <c r="BO19" s="447"/>
      <c r="BP19" s="447"/>
      <c r="BQ19" s="447"/>
      <c r="BR19" s="447"/>
      <c r="BS19" s="447"/>
      <c r="BT19" s="447"/>
      <c r="BU19" s="448"/>
      <c r="BV19" s="446">
        <v>1762368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695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2506708</v>
      </c>
      <c r="BO23" s="447"/>
      <c r="BP23" s="447"/>
      <c r="BQ23" s="447"/>
      <c r="BR23" s="447"/>
      <c r="BS23" s="447"/>
      <c r="BT23" s="447"/>
      <c r="BU23" s="448"/>
      <c r="BV23" s="446">
        <v>2555043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7430</v>
      </c>
      <c r="R24" s="498"/>
      <c r="S24" s="498"/>
      <c r="T24" s="498"/>
      <c r="U24" s="498"/>
      <c r="V24" s="537"/>
      <c r="W24" s="596"/>
      <c r="X24" s="584"/>
      <c r="Y24" s="585"/>
      <c r="Z24" s="496" t="s">
        <v>162</v>
      </c>
      <c r="AA24" s="476"/>
      <c r="AB24" s="476"/>
      <c r="AC24" s="476"/>
      <c r="AD24" s="476"/>
      <c r="AE24" s="476"/>
      <c r="AF24" s="476"/>
      <c r="AG24" s="477"/>
      <c r="AH24" s="497">
        <v>54</v>
      </c>
      <c r="AI24" s="498"/>
      <c r="AJ24" s="498"/>
      <c r="AK24" s="498"/>
      <c r="AL24" s="537"/>
      <c r="AM24" s="497">
        <v>149472</v>
      </c>
      <c r="AN24" s="498"/>
      <c r="AO24" s="498"/>
      <c r="AP24" s="498"/>
      <c r="AQ24" s="498"/>
      <c r="AR24" s="537"/>
      <c r="AS24" s="497">
        <v>2768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2315906</v>
      </c>
      <c r="BO24" s="447"/>
      <c r="BP24" s="447"/>
      <c r="BQ24" s="447"/>
      <c r="BR24" s="447"/>
      <c r="BS24" s="447"/>
      <c r="BT24" s="447"/>
      <c r="BU24" s="448"/>
      <c r="BV24" s="446">
        <v>2344075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6020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167</v>
      </c>
      <c r="BO25" s="410"/>
      <c r="BP25" s="410"/>
      <c r="BQ25" s="410"/>
      <c r="BR25" s="410"/>
      <c r="BS25" s="410"/>
      <c r="BT25" s="410"/>
      <c r="BU25" s="411"/>
      <c r="BV25" s="409" t="s">
        <v>167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5650</v>
      </c>
      <c r="R26" s="498"/>
      <c r="S26" s="498"/>
      <c r="T26" s="498"/>
      <c r="U26" s="498"/>
      <c r="V26" s="537"/>
      <c r="W26" s="596"/>
      <c r="X26" s="584"/>
      <c r="Y26" s="585"/>
      <c r="Z26" s="496" t="s">
        <v>170</v>
      </c>
      <c r="AA26" s="606"/>
      <c r="AB26" s="606"/>
      <c r="AC26" s="606"/>
      <c r="AD26" s="606"/>
      <c r="AE26" s="606"/>
      <c r="AF26" s="606"/>
      <c r="AG26" s="607"/>
      <c r="AH26" s="497" t="s">
        <v>122</v>
      </c>
      <c r="AI26" s="498"/>
      <c r="AJ26" s="498"/>
      <c r="AK26" s="498"/>
      <c r="AL26" s="537"/>
      <c r="AM26" s="497" t="s">
        <v>122</v>
      </c>
      <c r="AN26" s="498"/>
      <c r="AO26" s="498"/>
      <c r="AP26" s="498"/>
      <c r="AQ26" s="498"/>
      <c r="AR26" s="537"/>
      <c r="AS26" s="497" t="s">
        <v>167</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2660</v>
      </c>
      <c r="R27" s="498"/>
      <c r="S27" s="498"/>
      <c r="T27" s="498"/>
      <c r="U27" s="498"/>
      <c r="V27" s="537"/>
      <c r="W27" s="596"/>
      <c r="X27" s="584"/>
      <c r="Y27" s="585"/>
      <c r="Z27" s="496" t="s">
        <v>173</v>
      </c>
      <c r="AA27" s="476"/>
      <c r="AB27" s="476"/>
      <c r="AC27" s="476"/>
      <c r="AD27" s="476"/>
      <c r="AE27" s="476"/>
      <c r="AF27" s="476"/>
      <c r="AG27" s="477"/>
      <c r="AH27" s="497">
        <v>3</v>
      </c>
      <c r="AI27" s="498"/>
      <c r="AJ27" s="498"/>
      <c r="AK27" s="498"/>
      <c r="AL27" s="537"/>
      <c r="AM27" s="497">
        <v>10170</v>
      </c>
      <c r="AN27" s="498"/>
      <c r="AO27" s="498"/>
      <c r="AP27" s="498"/>
      <c r="AQ27" s="498"/>
      <c r="AR27" s="537"/>
      <c r="AS27" s="497">
        <v>3390</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8</v>
      </c>
      <c r="BO27" s="620"/>
      <c r="BP27" s="620"/>
      <c r="BQ27" s="620"/>
      <c r="BR27" s="620"/>
      <c r="BS27" s="620"/>
      <c r="BT27" s="620"/>
      <c r="BU27" s="621"/>
      <c r="BV27" s="619">
        <v>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2200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674945</v>
      </c>
      <c r="BO28" s="410"/>
      <c r="BP28" s="410"/>
      <c r="BQ28" s="410"/>
      <c r="BR28" s="410"/>
      <c r="BS28" s="410"/>
      <c r="BT28" s="410"/>
      <c r="BU28" s="411"/>
      <c r="BV28" s="409">
        <v>640329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8</v>
      </c>
      <c r="M29" s="498"/>
      <c r="N29" s="498"/>
      <c r="O29" s="498"/>
      <c r="P29" s="537"/>
      <c r="Q29" s="497">
        <v>2050</v>
      </c>
      <c r="R29" s="498"/>
      <c r="S29" s="498"/>
      <c r="T29" s="498"/>
      <c r="U29" s="498"/>
      <c r="V29" s="537"/>
      <c r="W29" s="597"/>
      <c r="X29" s="598"/>
      <c r="Y29" s="599"/>
      <c r="Z29" s="496" t="s">
        <v>179</v>
      </c>
      <c r="AA29" s="476"/>
      <c r="AB29" s="476"/>
      <c r="AC29" s="476"/>
      <c r="AD29" s="476"/>
      <c r="AE29" s="476"/>
      <c r="AF29" s="476"/>
      <c r="AG29" s="477"/>
      <c r="AH29" s="497">
        <v>57</v>
      </c>
      <c r="AI29" s="498"/>
      <c r="AJ29" s="498"/>
      <c r="AK29" s="498"/>
      <c r="AL29" s="537"/>
      <c r="AM29" s="497">
        <v>159642</v>
      </c>
      <c r="AN29" s="498"/>
      <c r="AO29" s="498"/>
      <c r="AP29" s="498"/>
      <c r="AQ29" s="498"/>
      <c r="AR29" s="537"/>
      <c r="AS29" s="497">
        <v>2801</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128247</v>
      </c>
      <c r="BO29" s="447"/>
      <c r="BP29" s="447"/>
      <c r="BQ29" s="447"/>
      <c r="BR29" s="447"/>
      <c r="BS29" s="447"/>
      <c r="BT29" s="447"/>
      <c r="BU29" s="448"/>
      <c r="BV29" s="446">
        <v>105370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232013</v>
      </c>
      <c r="BO30" s="620"/>
      <c r="BP30" s="620"/>
      <c r="BQ30" s="620"/>
      <c r="BR30" s="620"/>
      <c r="BS30" s="620"/>
      <c r="BT30" s="620"/>
      <c r="BU30" s="621"/>
      <c r="BV30" s="619">
        <v>195260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IF('各会計、関係団体の財政状況及び健全化判断比率'!B30="","",'各会計、関係団体の財政状況及び健全化判断比率'!B30)</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沖縄県市町村自治会館管理組合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育英事業特別会計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IF('各会計、関係団体の財政状況及び健全化判断比率'!B31="","",'各会計、関係団体の財政状況及び健全化判断比率'!B31)</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沖縄県市町村総合事務組合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IF('各会計、関係団体の財政状況及び健全化判断比率'!B32="","",'各会計、関係団体の財政状況及び健全化判断比率'!B32)</f>
        <v>港湾整備事業特別会計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沖縄県町村交通災害共済組合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8</v>
      </c>
      <c r="BF37" s="632"/>
      <c r="BG37" s="633" t="str">
        <f>IF('各会計、関係団体の財政状況及び健全化判断比率'!B33="","",'各会計、関係団体の財政状況及び健全化判断比率'!B33)</f>
        <v>船舶運航事業特別会計</v>
      </c>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北部広域市町村圏事務組合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沖縄県介護保険広域連合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沖縄県介護保険広域連合（保険事業款定）</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沖縄県後期高齢者医療広域連合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沖縄県後期高齢者医療広域連合（事業款定）</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BjOJ9DUr/jnlLX/mqvgzC6ylU//WWx+GVxT/vlUNrqLRpfj0uNdxF4KD9xkxumbKMP6r8dkMcja3bPqLTE9HA==" saltValue="Y49L8g6+xvFzxzMAsqpD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549</v>
      </c>
      <c r="D34" s="1224"/>
      <c r="E34" s="1225"/>
      <c r="F34" s="32">
        <v>15.53</v>
      </c>
      <c r="G34" s="33">
        <v>14.95</v>
      </c>
      <c r="H34" s="33">
        <v>21.37</v>
      </c>
      <c r="I34" s="33">
        <v>19.57</v>
      </c>
      <c r="J34" s="34">
        <v>24.73</v>
      </c>
      <c r="K34" s="22"/>
      <c r="L34" s="22"/>
      <c r="M34" s="22"/>
      <c r="N34" s="22"/>
      <c r="O34" s="22"/>
      <c r="P34" s="22"/>
    </row>
    <row r="35" spans="1:16" ht="39" customHeight="1" x14ac:dyDescent="0.15">
      <c r="A35" s="22"/>
      <c r="B35" s="35"/>
      <c r="C35" s="1218" t="s">
        <v>550</v>
      </c>
      <c r="D35" s="1219"/>
      <c r="E35" s="1220"/>
      <c r="F35" s="36">
        <v>0.33</v>
      </c>
      <c r="G35" s="37">
        <v>4.08</v>
      </c>
      <c r="H35" s="37">
        <v>5.78</v>
      </c>
      <c r="I35" s="37">
        <v>2.4700000000000002</v>
      </c>
      <c r="J35" s="38">
        <v>4.91</v>
      </c>
      <c r="K35" s="22"/>
      <c r="L35" s="22"/>
      <c r="M35" s="22"/>
      <c r="N35" s="22"/>
      <c r="O35" s="22"/>
      <c r="P35" s="22"/>
    </row>
    <row r="36" spans="1:16" ht="39" customHeight="1" x14ac:dyDescent="0.15">
      <c r="A36" s="22"/>
      <c r="B36" s="35"/>
      <c r="C36" s="1218" t="s">
        <v>551</v>
      </c>
      <c r="D36" s="1219"/>
      <c r="E36" s="1220"/>
      <c r="F36" s="36" t="s">
        <v>552</v>
      </c>
      <c r="G36" s="37">
        <v>2.39</v>
      </c>
      <c r="H36" s="37">
        <v>0.87</v>
      </c>
      <c r="I36" s="37">
        <v>0.73</v>
      </c>
      <c r="J36" s="38">
        <v>2.0299999999999998</v>
      </c>
      <c r="K36" s="22"/>
      <c r="L36" s="22"/>
      <c r="M36" s="22"/>
      <c r="N36" s="22"/>
      <c r="O36" s="22"/>
      <c r="P36" s="22"/>
    </row>
    <row r="37" spans="1:16" ht="39" customHeight="1" x14ac:dyDescent="0.15">
      <c r="A37" s="22"/>
      <c r="B37" s="35"/>
      <c r="C37" s="1218" t="s">
        <v>553</v>
      </c>
      <c r="D37" s="1219"/>
      <c r="E37" s="1220"/>
      <c r="F37" s="36">
        <v>0.41</v>
      </c>
      <c r="G37" s="37">
        <v>0.59</v>
      </c>
      <c r="H37" s="37">
        <v>0.65</v>
      </c>
      <c r="I37" s="37">
        <v>0.66</v>
      </c>
      <c r="J37" s="38">
        <v>0.96</v>
      </c>
      <c r="K37" s="22"/>
      <c r="L37" s="22"/>
      <c r="M37" s="22"/>
      <c r="N37" s="22"/>
      <c r="O37" s="22"/>
      <c r="P37" s="22"/>
    </row>
    <row r="38" spans="1:16" ht="39" customHeight="1" x14ac:dyDescent="0.15">
      <c r="A38" s="22"/>
      <c r="B38" s="35"/>
      <c r="C38" s="1218" t="s">
        <v>554</v>
      </c>
      <c r="D38" s="1219"/>
      <c r="E38" s="1220"/>
      <c r="F38" s="36">
        <v>0.12</v>
      </c>
      <c r="G38" s="37">
        <v>0.09</v>
      </c>
      <c r="H38" s="37">
        <v>7.0000000000000007E-2</v>
      </c>
      <c r="I38" s="37">
        <v>0.3</v>
      </c>
      <c r="J38" s="38">
        <v>0.31</v>
      </c>
      <c r="K38" s="22"/>
      <c r="L38" s="22"/>
      <c r="M38" s="22"/>
      <c r="N38" s="22"/>
      <c r="O38" s="22"/>
      <c r="P38" s="22"/>
    </row>
    <row r="39" spans="1:16" ht="39" customHeight="1" x14ac:dyDescent="0.15">
      <c r="A39" s="22"/>
      <c r="B39" s="35"/>
      <c r="C39" s="1218" t="s">
        <v>555</v>
      </c>
      <c r="D39" s="1219"/>
      <c r="E39" s="1220"/>
      <c r="F39" s="36">
        <v>0.42</v>
      </c>
      <c r="G39" s="37">
        <v>0.15</v>
      </c>
      <c r="H39" s="37">
        <v>0.26</v>
      </c>
      <c r="I39" s="37">
        <v>0.13</v>
      </c>
      <c r="J39" s="38">
        <v>0.21</v>
      </c>
      <c r="K39" s="22"/>
      <c r="L39" s="22"/>
      <c r="M39" s="22"/>
      <c r="N39" s="22"/>
      <c r="O39" s="22"/>
      <c r="P39" s="22"/>
    </row>
    <row r="40" spans="1:16" ht="39" customHeight="1" x14ac:dyDescent="0.15">
      <c r="A40" s="22"/>
      <c r="B40" s="35"/>
      <c r="C40" s="1218" t="s">
        <v>556</v>
      </c>
      <c r="D40" s="1219"/>
      <c r="E40" s="1220"/>
      <c r="F40" s="36">
        <v>0.09</v>
      </c>
      <c r="G40" s="37">
        <v>0.09</v>
      </c>
      <c r="H40" s="37">
        <v>0.11</v>
      </c>
      <c r="I40" s="37">
        <v>0.1</v>
      </c>
      <c r="J40" s="38">
        <v>7.0000000000000007E-2</v>
      </c>
      <c r="K40" s="22"/>
      <c r="L40" s="22"/>
      <c r="M40" s="22"/>
      <c r="N40" s="22"/>
      <c r="O40" s="22"/>
      <c r="P40" s="22"/>
    </row>
    <row r="41" spans="1:16" ht="39" customHeight="1" x14ac:dyDescent="0.15">
      <c r="A41" s="22"/>
      <c r="B41" s="35"/>
      <c r="C41" s="1218" t="s">
        <v>557</v>
      </c>
      <c r="D41" s="1219"/>
      <c r="E41" s="1220"/>
      <c r="F41" s="36">
        <v>0.02</v>
      </c>
      <c r="G41" s="37">
        <v>0.02</v>
      </c>
      <c r="H41" s="37">
        <v>0.09</v>
      </c>
      <c r="I41" s="37">
        <v>0</v>
      </c>
      <c r="J41" s="38">
        <v>0.03</v>
      </c>
      <c r="K41" s="22"/>
      <c r="L41" s="22"/>
      <c r="M41" s="22"/>
      <c r="N41" s="22"/>
      <c r="O41" s="22"/>
      <c r="P41" s="22"/>
    </row>
    <row r="42" spans="1:16" ht="39" customHeight="1" x14ac:dyDescent="0.15">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559</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0TmvJ89u5JDJRqgY1USWA5PsFB4eLQ+mTohBcauakcstpTy/ffLRS/qgWDiTvyL30SXKjUxuLe7blUr4rQA==" saltValue="xAcaW5wBz4NlwMzDGaCA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209</v>
      </c>
      <c r="L45" s="60">
        <v>189</v>
      </c>
      <c r="M45" s="60">
        <v>210</v>
      </c>
      <c r="N45" s="60">
        <v>224</v>
      </c>
      <c r="O45" s="61">
        <v>222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37</v>
      </c>
      <c r="L48" s="64">
        <v>34</v>
      </c>
      <c r="M48" s="64">
        <v>32</v>
      </c>
      <c r="N48" s="64">
        <v>17</v>
      </c>
      <c r="O48" s="65">
        <v>13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v>
      </c>
      <c r="L49" s="64">
        <v>2</v>
      </c>
      <c r="M49" s="64">
        <v>1</v>
      </c>
      <c r="N49" s="64">
        <v>1</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501</v>
      </c>
      <c r="L50" s="64" t="s">
        <v>501</v>
      </c>
      <c r="M50" s="64" t="s">
        <v>501</v>
      </c>
      <c r="N50" s="64" t="s">
        <v>501</v>
      </c>
      <c r="O50" s="65" t="s">
        <v>501</v>
      </c>
      <c r="P50" s="48"/>
      <c r="Q50" s="48"/>
      <c r="R50" s="48"/>
      <c r="S50" s="48"/>
      <c r="T50" s="48"/>
      <c r="U50" s="48"/>
    </row>
    <row r="51" spans="1:21" ht="30.75" customHeight="1" x14ac:dyDescent="0.15">
      <c r="A51" s="48"/>
      <c r="B51" s="1238"/>
      <c r="C51" s="1239"/>
      <c r="D51" s="66"/>
      <c r="E51" s="1228" t="s">
        <v>18</v>
      </c>
      <c r="F51" s="1228"/>
      <c r="G51" s="1228"/>
      <c r="H51" s="1228"/>
      <c r="I51" s="1228"/>
      <c r="J51" s="1229"/>
      <c r="K51" s="63">
        <v>3</v>
      </c>
      <c r="L51" s="64">
        <v>1</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180</v>
      </c>
      <c r="L52" s="64">
        <v>174</v>
      </c>
      <c r="M52" s="64">
        <v>174</v>
      </c>
      <c r="N52" s="64">
        <v>173</v>
      </c>
      <c r="O52" s="65">
        <v>195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71</v>
      </c>
      <c r="L53" s="69">
        <v>52</v>
      </c>
      <c r="M53" s="69">
        <v>70</v>
      </c>
      <c r="N53" s="69">
        <v>69</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1qQjAh/tdLzkcMkE4bwg7Kwhx4E/DZlMbuRHy4qBhb7ZVjukcLcmBfYiTabroqw4/cOdlPD2lK44Wzpf5YZAw==" saltValue="HO06hPJWOpFPx3voL1Q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42" t="s">
        <v>24</v>
      </c>
      <c r="C41" s="1243"/>
      <c r="D41" s="81"/>
      <c r="E41" s="1248" t="s">
        <v>25</v>
      </c>
      <c r="F41" s="1248"/>
      <c r="G41" s="1248"/>
      <c r="H41" s="1249"/>
      <c r="I41" s="82">
        <v>2031</v>
      </c>
      <c r="J41" s="83">
        <v>2302</v>
      </c>
      <c r="K41" s="83">
        <v>2586</v>
      </c>
      <c r="L41" s="83">
        <v>2555</v>
      </c>
      <c r="M41" s="84">
        <v>2507</v>
      </c>
    </row>
    <row r="42" spans="2:13" ht="27.75" customHeight="1" x14ac:dyDescent="0.15">
      <c r="B42" s="1244"/>
      <c r="C42" s="1245"/>
      <c r="D42" s="85"/>
      <c r="E42" s="1250" t="s">
        <v>26</v>
      </c>
      <c r="F42" s="1250"/>
      <c r="G42" s="1250"/>
      <c r="H42" s="1251"/>
      <c r="I42" s="86" t="s">
        <v>501</v>
      </c>
      <c r="J42" s="87" t="s">
        <v>501</v>
      </c>
      <c r="K42" s="87" t="s">
        <v>501</v>
      </c>
      <c r="L42" s="87" t="s">
        <v>501</v>
      </c>
      <c r="M42" s="88" t="s">
        <v>501</v>
      </c>
    </row>
    <row r="43" spans="2:13" ht="27.75" customHeight="1" x14ac:dyDescent="0.15">
      <c r="B43" s="1244"/>
      <c r="C43" s="1245"/>
      <c r="D43" s="85"/>
      <c r="E43" s="1250" t="s">
        <v>27</v>
      </c>
      <c r="F43" s="1250"/>
      <c r="G43" s="1250"/>
      <c r="H43" s="1251"/>
      <c r="I43" s="86">
        <v>214</v>
      </c>
      <c r="J43" s="87">
        <v>183</v>
      </c>
      <c r="K43" s="87">
        <v>152</v>
      </c>
      <c r="L43" s="87">
        <v>137</v>
      </c>
      <c r="M43" s="88">
        <v>123</v>
      </c>
    </row>
    <row r="44" spans="2:13" ht="27.75" customHeight="1" x14ac:dyDescent="0.15">
      <c r="B44" s="1244"/>
      <c r="C44" s="1245"/>
      <c r="D44" s="85"/>
      <c r="E44" s="1250" t="s">
        <v>28</v>
      </c>
      <c r="F44" s="1250"/>
      <c r="G44" s="1250"/>
      <c r="H44" s="1251"/>
      <c r="I44" s="86">
        <v>12</v>
      </c>
      <c r="J44" s="87">
        <v>11</v>
      </c>
      <c r="K44" s="87">
        <v>9</v>
      </c>
      <c r="L44" s="87">
        <v>8</v>
      </c>
      <c r="M44" s="88">
        <v>6</v>
      </c>
    </row>
    <row r="45" spans="2:13" ht="27.75" customHeight="1" x14ac:dyDescent="0.15">
      <c r="B45" s="1244"/>
      <c r="C45" s="1245"/>
      <c r="D45" s="85"/>
      <c r="E45" s="1250" t="s">
        <v>29</v>
      </c>
      <c r="F45" s="1250"/>
      <c r="G45" s="1250"/>
      <c r="H45" s="1251"/>
      <c r="I45" s="86">
        <v>345</v>
      </c>
      <c r="J45" s="87">
        <v>180</v>
      </c>
      <c r="K45" s="87">
        <v>152</v>
      </c>
      <c r="L45" s="87">
        <v>112</v>
      </c>
      <c r="M45" s="88">
        <v>66</v>
      </c>
    </row>
    <row r="46" spans="2:13" ht="27.75" customHeight="1" x14ac:dyDescent="0.15">
      <c r="B46" s="1244"/>
      <c r="C46" s="1245"/>
      <c r="D46" s="89"/>
      <c r="E46" s="1250" t="s">
        <v>30</v>
      </c>
      <c r="F46" s="1250"/>
      <c r="G46" s="1250"/>
      <c r="H46" s="1251"/>
      <c r="I46" s="86" t="s">
        <v>501</v>
      </c>
      <c r="J46" s="87" t="s">
        <v>501</v>
      </c>
      <c r="K46" s="87" t="s">
        <v>501</v>
      </c>
      <c r="L46" s="87" t="s">
        <v>501</v>
      </c>
      <c r="M46" s="88" t="s">
        <v>501</v>
      </c>
    </row>
    <row r="47" spans="2:13" ht="27.75" customHeight="1" x14ac:dyDescent="0.15">
      <c r="B47" s="1244"/>
      <c r="C47" s="1245"/>
      <c r="D47" s="90"/>
      <c r="E47" s="1252" t="s">
        <v>31</v>
      </c>
      <c r="F47" s="1253"/>
      <c r="G47" s="1253"/>
      <c r="H47" s="1254"/>
      <c r="I47" s="86" t="s">
        <v>501</v>
      </c>
      <c r="J47" s="87" t="s">
        <v>501</v>
      </c>
      <c r="K47" s="87" t="s">
        <v>501</v>
      </c>
      <c r="L47" s="87" t="s">
        <v>501</v>
      </c>
      <c r="M47" s="88" t="s">
        <v>501</v>
      </c>
    </row>
    <row r="48" spans="2:13" ht="27.75" customHeight="1" x14ac:dyDescent="0.15">
      <c r="B48" s="1244"/>
      <c r="C48" s="1245"/>
      <c r="D48" s="85"/>
      <c r="E48" s="1250" t="s">
        <v>32</v>
      </c>
      <c r="F48" s="1250"/>
      <c r="G48" s="1250"/>
      <c r="H48" s="1251"/>
      <c r="I48" s="86" t="s">
        <v>501</v>
      </c>
      <c r="J48" s="87" t="s">
        <v>501</v>
      </c>
      <c r="K48" s="87" t="s">
        <v>501</v>
      </c>
      <c r="L48" s="87" t="s">
        <v>501</v>
      </c>
      <c r="M48" s="88" t="s">
        <v>501</v>
      </c>
    </row>
    <row r="49" spans="2:13" ht="27.75" customHeight="1" x14ac:dyDescent="0.15">
      <c r="B49" s="1246"/>
      <c r="C49" s="1247"/>
      <c r="D49" s="85"/>
      <c r="E49" s="1250" t="s">
        <v>33</v>
      </c>
      <c r="F49" s="1250"/>
      <c r="G49" s="1250"/>
      <c r="H49" s="1251"/>
      <c r="I49" s="86" t="s">
        <v>501</v>
      </c>
      <c r="J49" s="87" t="s">
        <v>501</v>
      </c>
      <c r="K49" s="87" t="s">
        <v>501</v>
      </c>
      <c r="L49" s="87" t="s">
        <v>501</v>
      </c>
      <c r="M49" s="88" t="s">
        <v>501</v>
      </c>
    </row>
    <row r="50" spans="2:13" ht="27.75" customHeight="1" x14ac:dyDescent="0.15">
      <c r="B50" s="1255" t="s">
        <v>34</v>
      </c>
      <c r="C50" s="1256"/>
      <c r="D50" s="91"/>
      <c r="E50" s="1250" t="s">
        <v>35</v>
      </c>
      <c r="F50" s="1250"/>
      <c r="G50" s="1250"/>
      <c r="H50" s="1251"/>
      <c r="I50" s="86">
        <v>286</v>
      </c>
      <c r="J50" s="87">
        <v>382</v>
      </c>
      <c r="K50" s="87">
        <v>758</v>
      </c>
      <c r="L50" s="87">
        <v>918</v>
      </c>
      <c r="M50" s="88">
        <v>1012</v>
      </c>
    </row>
    <row r="51" spans="2:13" ht="27.75" customHeight="1" x14ac:dyDescent="0.15">
      <c r="B51" s="1244"/>
      <c r="C51" s="1245"/>
      <c r="D51" s="85"/>
      <c r="E51" s="1250" t="s">
        <v>36</v>
      </c>
      <c r="F51" s="1250"/>
      <c r="G51" s="1250"/>
      <c r="H51" s="1251"/>
      <c r="I51" s="86">
        <v>52</v>
      </c>
      <c r="J51" s="87">
        <v>54</v>
      </c>
      <c r="K51" s="87">
        <v>44</v>
      </c>
      <c r="L51" s="87">
        <v>39</v>
      </c>
      <c r="M51" s="88">
        <v>41</v>
      </c>
    </row>
    <row r="52" spans="2:13" ht="27.75" customHeight="1" x14ac:dyDescent="0.15">
      <c r="B52" s="1246"/>
      <c r="C52" s="1247"/>
      <c r="D52" s="85"/>
      <c r="E52" s="1250" t="s">
        <v>37</v>
      </c>
      <c r="F52" s="1250"/>
      <c r="G52" s="1250"/>
      <c r="H52" s="1251"/>
      <c r="I52" s="86">
        <v>1541</v>
      </c>
      <c r="J52" s="87">
        <v>1768</v>
      </c>
      <c r="K52" s="87">
        <v>1958</v>
      </c>
      <c r="L52" s="87">
        <v>1945</v>
      </c>
      <c r="M52" s="88">
        <v>1877</v>
      </c>
    </row>
    <row r="53" spans="2:13" ht="27.75" customHeight="1" thickBot="1" x14ac:dyDescent="0.2">
      <c r="B53" s="1257" t="s">
        <v>21</v>
      </c>
      <c r="C53" s="1258"/>
      <c r="D53" s="92"/>
      <c r="E53" s="1259" t="s">
        <v>38</v>
      </c>
      <c r="F53" s="1259"/>
      <c r="G53" s="1259"/>
      <c r="H53" s="1260"/>
      <c r="I53" s="93">
        <v>724</v>
      </c>
      <c r="J53" s="94">
        <v>472</v>
      </c>
      <c r="K53" s="94">
        <v>139</v>
      </c>
      <c r="L53" s="94">
        <v>-91</v>
      </c>
      <c r="M53" s="95">
        <v>-228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7nNUdl4vAWeMoAkvtpH+SW+pJskRFi+3+rzvH0qgXIhStX0r3w0Iluv0dg/hvfPwd6W19eIsSy5HMYlYf7wJA==" saltValue="3GnTH+371o2xXb0oKMIY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A31"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41</v>
      </c>
      <c r="D55" s="1269"/>
      <c r="E55" s="1270"/>
      <c r="F55" s="107">
        <v>537</v>
      </c>
      <c r="G55" s="107">
        <v>640</v>
      </c>
      <c r="H55" s="108">
        <v>675</v>
      </c>
    </row>
    <row r="56" spans="2:8" ht="52.5" customHeight="1" x14ac:dyDescent="0.15">
      <c r="B56" s="109"/>
      <c r="C56" s="1271" t="s">
        <v>42</v>
      </c>
      <c r="D56" s="1271"/>
      <c r="E56" s="1272"/>
      <c r="F56" s="110">
        <v>96</v>
      </c>
      <c r="G56" s="110">
        <v>105</v>
      </c>
      <c r="H56" s="111">
        <v>128</v>
      </c>
    </row>
    <row r="57" spans="2:8" ht="53.25" customHeight="1" x14ac:dyDescent="0.15">
      <c r="B57" s="109"/>
      <c r="C57" s="1273" t="s">
        <v>43</v>
      </c>
      <c r="D57" s="1273"/>
      <c r="E57" s="1274"/>
      <c r="F57" s="112">
        <v>148</v>
      </c>
      <c r="G57" s="112">
        <v>195</v>
      </c>
      <c r="H57" s="113">
        <v>232</v>
      </c>
    </row>
    <row r="58" spans="2:8" ht="45.75" customHeight="1" x14ac:dyDescent="0.15">
      <c r="B58" s="114"/>
      <c r="C58" s="1261" t="s">
        <v>560</v>
      </c>
      <c r="D58" s="1262"/>
      <c r="E58" s="1263"/>
      <c r="F58" s="115">
        <v>62</v>
      </c>
      <c r="G58" s="115">
        <v>62</v>
      </c>
      <c r="H58" s="116">
        <v>62</v>
      </c>
    </row>
    <row r="59" spans="2:8" ht="45.75" customHeight="1" x14ac:dyDescent="0.15">
      <c r="B59" s="114"/>
      <c r="C59" s="1261" t="s">
        <v>561</v>
      </c>
      <c r="D59" s="1262"/>
      <c r="E59" s="1263"/>
      <c r="F59" s="115">
        <v>26</v>
      </c>
      <c r="G59" s="115">
        <v>57</v>
      </c>
      <c r="H59" s="116">
        <v>60</v>
      </c>
    </row>
    <row r="60" spans="2:8" ht="45.75" customHeight="1" x14ac:dyDescent="0.15">
      <c r="B60" s="114"/>
      <c r="C60" s="1261" t="s">
        <v>562</v>
      </c>
      <c r="D60" s="1262"/>
      <c r="E60" s="1263"/>
      <c r="F60" s="115">
        <v>18</v>
      </c>
      <c r="G60" s="115">
        <v>26</v>
      </c>
      <c r="H60" s="116">
        <v>50</v>
      </c>
    </row>
    <row r="61" spans="2:8" ht="45.75" customHeight="1" x14ac:dyDescent="0.15">
      <c r="B61" s="114"/>
      <c r="C61" s="1261" t="s">
        <v>563</v>
      </c>
      <c r="D61" s="1262"/>
      <c r="E61" s="1263"/>
      <c r="F61" s="115">
        <v>19</v>
      </c>
      <c r="G61" s="115">
        <v>28</v>
      </c>
      <c r="H61" s="116">
        <v>37</v>
      </c>
    </row>
    <row r="62" spans="2:8" ht="45.75" customHeight="1" thickBot="1" x14ac:dyDescent="0.2">
      <c r="B62" s="117"/>
      <c r="C62" s="1264" t="s">
        <v>564</v>
      </c>
      <c r="D62" s="1265"/>
      <c r="E62" s="1266"/>
      <c r="F62" s="118">
        <v>24</v>
      </c>
      <c r="G62" s="118">
        <v>24</v>
      </c>
      <c r="H62" s="119">
        <v>23</v>
      </c>
    </row>
    <row r="63" spans="2:8" ht="52.5" customHeight="1" thickBot="1" x14ac:dyDescent="0.2">
      <c r="B63" s="120"/>
      <c r="C63" s="1267" t="s">
        <v>44</v>
      </c>
      <c r="D63" s="1267"/>
      <c r="E63" s="1268"/>
      <c r="F63" s="121">
        <v>782</v>
      </c>
      <c r="G63" s="121">
        <v>941</v>
      </c>
      <c r="H63" s="122">
        <v>1035</v>
      </c>
    </row>
    <row r="64" spans="2:8" ht="15" customHeight="1" x14ac:dyDescent="0.15"/>
    <row r="65" ht="0" hidden="1" customHeight="1" x14ac:dyDescent="0.15"/>
    <row r="66" ht="0" hidden="1" customHeight="1" x14ac:dyDescent="0.15"/>
  </sheetData>
  <sheetProtection algorithmName="SHA-512" hashValue="xq/vqDMpBJkpLBLX4OLJunpO6rFyKDFF/9gBU3CeEJfuoOifKls8AN0ZjGcvf2Uwp2ie+SkBKwPYcGo21mb4nw==" saltValue="TuifXh6Km4e5y7NkALGo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Normal="100" zoomScaleSheetLayoutView="55" workbookViewId="0">
      <selection activeCell="AN43" sqref="AN43:DC47"/>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7" t="s">
        <v>582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x14ac:dyDescent="0.1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x14ac:dyDescent="0.1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x14ac:dyDescent="0.1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x14ac:dyDescent="0.1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577</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544</v>
      </c>
      <c r="BQ50" s="1290"/>
      <c r="BR50" s="1290"/>
      <c r="BS50" s="1290"/>
      <c r="BT50" s="1290"/>
      <c r="BU50" s="1290"/>
      <c r="BV50" s="1290"/>
      <c r="BW50" s="1290"/>
      <c r="BX50" s="1290" t="s">
        <v>545</v>
      </c>
      <c r="BY50" s="1290"/>
      <c r="BZ50" s="1290"/>
      <c r="CA50" s="1290"/>
      <c r="CB50" s="1290"/>
      <c r="CC50" s="1290"/>
      <c r="CD50" s="1290"/>
      <c r="CE50" s="1290"/>
      <c r="CF50" s="1290" t="s">
        <v>546</v>
      </c>
      <c r="CG50" s="1290"/>
      <c r="CH50" s="1290"/>
      <c r="CI50" s="1290"/>
      <c r="CJ50" s="1290"/>
      <c r="CK50" s="1290"/>
      <c r="CL50" s="1290"/>
      <c r="CM50" s="1290"/>
      <c r="CN50" s="1290" t="s">
        <v>547</v>
      </c>
      <c r="CO50" s="1290"/>
      <c r="CP50" s="1290"/>
      <c r="CQ50" s="1290"/>
      <c r="CR50" s="1290"/>
      <c r="CS50" s="1290"/>
      <c r="CT50" s="1290"/>
      <c r="CU50" s="1290"/>
      <c r="CV50" s="1290" t="s">
        <v>548</v>
      </c>
      <c r="CW50" s="1290"/>
      <c r="CX50" s="1290"/>
      <c r="CY50" s="1290"/>
      <c r="CZ50" s="1290"/>
      <c r="DA50" s="1290"/>
      <c r="DB50" s="1290"/>
      <c r="DC50" s="1290"/>
    </row>
    <row r="51" spans="1:109" ht="13.5" customHeight="1" x14ac:dyDescent="0.15">
      <c r="B51" s="366"/>
      <c r="G51" s="1295"/>
      <c r="H51" s="1295"/>
      <c r="I51" s="1293"/>
      <c r="J51" s="1293"/>
      <c r="K51" s="1292"/>
      <c r="L51" s="1292"/>
      <c r="M51" s="1292"/>
      <c r="N51" s="1292"/>
      <c r="AM51" s="373"/>
      <c r="AN51" s="1291" t="s">
        <v>576</v>
      </c>
      <c r="AO51" s="1291"/>
      <c r="AP51" s="1291"/>
      <c r="AQ51" s="1291"/>
      <c r="AR51" s="1291"/>
      <c r="AS51" s="1291"/>
      <c r="AT51" s="1291"/>
      <c r="AU51" s="1291"/>
      <c r="AV51" s="1291"/>
      <c r="AW51" s="1291"/>
      <c r="AX51" s="1291"/>
      <c r="AY51" s="1291"/>
      <c r="AZ51" s="1291"/>
      <c r="BA51" s="1291"/>
      <c r="BB51" s="1291" t="s">
        <v>574</v>
      </c>
      <c r="BC51" s="1291"/>
      <c r="BD51" s="1291"/>
      <c r="BE51" s="1291"/>
      <c r="BF51" s="1291"/>
      <c r="BG51" s="1291"/>
      <c r="BH51" s="1291"/>
      <c r="BI51" s="1291"/>
      <c r="BJ51" s="1291"/>
      <c r="BK51" s="1291"/>
      <c r="BL51" s="1291"/>
      <c r="BM51" s="1291"/>
      <c r="BN51" s="1291"/>
      <c r="BO51" s="1291"/>
      <c r="BP51" s="1275"/>
      <c r="BQ51" s="1276"/>
      <c r="BR51" s="1276"/>
      <c r="BS51" s="1276"/>
      <c r="BT51" s="1276"/>
      <c r="BU51" s="1276"/>
      <c r="BV51" s="1276"/>
      <c r="BW51" s="1276"/>
      <c r="BX51" s="1275"/>
      <c r="BY51" s="1276"/>
      <c r="BZ51" s="1276"/>
      <c r="CA51" s="1276"/>
      <c r="CB51" s="1276"/>
      <c r="CC51" s="1276"/>
      <c r="CD51" s="1276"/>
      <c r="CE51" s="1276"/>
      <c r="CF51" s="1276">
        <v>13.3</v>
      </c>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ht="13.5" x14ac:dyDescent="0.15">
      <c r="B52" s="366"/>
      <c r="G52" s="1295"/>
      <c r="H52" s="1295"/>
      <c r="I52" s="1293"/>
      <c r="J52" s="1293"/>
      <c r="K52" s="1292"/>
      <c r="L52" s="1292"/>
      <c r="M52" s="1292"/>
      <c r="N52" s="1292"/>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95"/>
      <c r="H53" s="1295"/>
      <c r="I53" s="1286"/>
      <c r="J53" s="1286"/>
      <c r="K53" s="1292"/>
      <c r="L53" s="1292"/>
      <c r="M53" s="1292"/>
      <c r="N53" s="1292"/>
      <c r="AM53" s="373"/>
      <c r="AN53" s="1291"/>
      <c r="AO53" s="1291"/>
      <c r="AP53" s="1291"/>
      <c r="AQ53" s="1291"/>
      <c r="AR53" s="1291"/>
      <c r="AS53" s="1291"/>
      <c r="AT53" s="1291"/>
      <c r="AU53" s="1291"/>
      <c r="AV53" s="1291"/>
      <c r="AW53" s="1291"/>
      <c r="AX53" s="1291"/>
      <c r="AY53" s="1291"/>
      <c r="AZ53" s="1291"/>
      <c r="BA53" s="1291"/>
      <c r="BB53" s="1291" t="s">
        <v>581</v>
      </c>
      <c r="BC53" s="1291"/>
      <c r="BD53" s="1291"/>
      <c r="BE53" s="1291"/>
      <c r="BF53" s="1291"/>
      <c r="BG53" s="1291"/>
      <c r="BH53" s="1291"/>
      <c r="BI53" s="1291"/>
      <c r="BJ53" s="1291"/>
      <c r="BK53" s="1291"/>
      <c r="BL53" s="1291"/>
      <c r="BM53" s="1291"/>
      <c r="BN53" s="1291"/>
      <c r="BO53" s="1291"/>
      <c r="BP53" s="1275"/>
      <c r="BQ53" s="1276"/>
      <c r="BR53" s="1276"/>
      <c r="BS53" s="1276"/>
      <c r="BT53" s="1276"/>
      <c r="BU53" s="1276"/>
      <c r="BV53" s="1276"/>
      <c r="BW53" s="1276"/>
      <c r="BX53" s="1275"/>
      <c r="BY53" s="1276"/>
      <c r="BZ53" s="1276"/>
      <c r="CA53" s="1276"/>
      <c r="CB53" s="1276"/>
      <c r="CC53" s="1276"/>
      <c r="CD53" s="1276"/>
      <c r="CE53" s="1276"/>
      <c r="CF53" s="1276">
        <v>39.9</v>
      </c>
      <c r="CG53" s="1276"/>
      <c r="CH53" s="1276"/>
      <c r="CI53" s="1276"/>
      <c r="CJ53" s="1276"/>
      <c r="CK53" s="1276"/>
      <c r="CL53" s="1276"/>
      <c r="CM53" s="1276"/>
      <c r="CN53" s="1276">
        <v>40.799999999999997</v>
      </c>
      <c r="CO53" s="1276"/>
      <c r="CP53" s="1276"/>
      <c r="CQ53" s="1276"/>
      <c r="CR53" s="1276"/>
      <c r="CS53" s="1276"/>
      <c r="CT53" s="1276"/>
      <c r="CU53" s="1276"/>
      <c r="CV53" s="1275"/>
      <c r="CW53" s="1276"/>
      <c r="CX53" s="1276"/>
      <c r="CY53" s="1276"/>
      <c r="CZ53" s="1276"/>
      <c r="DA53" s="1276"/>
      <c r="DB53" s="1276"/>
      <c r="DC53" s="1276"/>
    </row>
    <row r="54" spans="1:109" ht="13.5" x14ac:dyDescent="0.15">
      <c r="A54" s="381"/>
      <c r="B54" s="366"/>
      <c r="G54" s="1295"/>
      <c r="H54" s="1295"/>
      <c r="I54" s="1286"/>
      <c r="J54" s="1286"/>
      <c r="K54" s="1292"/>
      <c r="L54" s="1292"/>
      <c r="M54" s="1292"/>
      <c r="N54" s="1292"/>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86"/>
      <c r="H55" s="1286"/>
      <c r="I55" s="1286"/>
      <c r="J55" s="1286"/>
      <c r="K55" s="1292"/>
      <c r="L55" s="1292"/>
      <c r="M55" s="1292"/>
      <c r="N55" s="1292"/>
      <c r="AN55" s="1290" t="s">
        <v>575</v>
      </c>
      <c r="AO55" s="1290"/>
      <c r="AP55" s="1290"/>
      <c r="AQ55" s="1290"/>
      <c r="AR55" s="1290"/>
      <c r="AS55" s="1290"/>
      <c r="AT55" s="1290"/>
      <c r="AU55" s="1290"/>
      <c r="AV55" s="1290"/>
      <c r="AW55" s="1290"/>
      <c r="AX55" s="1290"/>
      <c r="AY55" s="1290"/>
      <c r="AZ55" s="1290"/>
      <c r="BA55" s="1290"/>
      <c r="BB55" s="1291" t="s">
        <v>574</v>
      </c>
      <c r="BC55" s="1291"/>
      <c r="BD55" s="1291"/>
      <c r="BE55" s="1291"/>
      <c r="BF55" s="1291"/>
      <c r="BG55" s="1291"/>
      <c r="BH55" s="1291"/>
      <c r="BI55" s="1291"/>
      <c r="BJ55" s="1291"/>
      <c r="BK55" s="1291"/>
      <c r="BL55" s="1291"/>
      <c r="BM55" s="1291"/>
      <c r="BN55" s="1291"/>
      <c r="BO55" s="1291"/>
      <c r="BP55" s="1275"/>
      <c r="BQ55" s="1276"/>
      <c r="BR55" s="1276"/>
      <c r="BS55" s="1276"/>
      <c r="BT55" s="1276"/>
      <c r="BU55" s="1276"/>
      <c r="BV55" s="1276"/>
      <c r="BW55" s="1276"/>
      <c r="BX55" s="1275"/>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ht="13.5" x14ac:dyDescent="0.15">
      <c r="A56" s="381"/>
      <c r="B56" s="36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86"/>
      <c r="H57" s="1286"/>
      <c r="I57" s="1294"/>
      <c r="J57" s="1294"/>
      <c r="K57" s="1292"/>
      <c r="L57" s="1292"/>
      <c r="M57" s="1292"/>
      <c r="N57" s="1292"/>
      <c r="AM57" s="365"/>
      <c r="AN57" s="1290"/>
      <c r="AO57" s="1290"/>
      <c r="AP57" s="1290"/>
      <c r="AQ57" s="1290"/>
      <c r="AR57" s="1290"/>
      <c r="AS57" s="1290"/>
      <c r="AT57" s="1290"/>
      <c r="AU57" s="1290"/>
      <c r="AV57" s="1290"/>
      <c r="AW57" s="1290"/>
      <c r="AX57" s="1290"/>
      <c r="AY57" s="1290"/>
      <c r="AZ57" s="1290"/>
      <c r="BA57" s="1290"/>
      <c r="BB57" s="1291" t="s">
        <v>581</v>
      </c>
      <c r="BC57" s="1291"/>
      <c r="BD57" s="1291"/>
      <c r="BE57" s="1291"/>
      <c r="BF57" s="1291"/>
      <c r="BG57" s="1291"/>
      <c r="BH57" s="1291"/>
      <c r="BI57" s="1291"/>
      <c r="BJ57" s="1291"/>
      <c r="BK57" s="1291"/>
      <c r="BL57" s="1291"/>
      <c r="BM57" s="1291"/>
      <c r="BN57" s="1291"/>
      <c r="BO57" s="1291"/>
      <c r="BP57" s="1275"/>
      <c r="BQ57" s="1276"/>
      <c r="BR57" s="1276"/>
      <c r="BS57" s="1276"/>
      <c r="BT57" s="1276"/>
      <c r="BU57" s="1276"/>
      <c r="BV57" s="1276"/>
      <c r="BW57" s="1276"/>
      <c r="BX57" s="1275"/>
      <c r="BY57" s="1276"/>
      <c r="BZ57" s="1276"/>
      <c r="CA57" s="1276"/>
      <c r="CB57" s="1276"/>
      <c r="CC57" s="1276"/>
      <c r="CD57" s="1276"/>
      <c r="CE57" s="1276"/>
      <c r="CF57" s="1276">
        <v>54.2</v>
      </c>
      <c r="CG57" s="1276"/>
      <c r="CH57" s="1276"/>
      <c r="CI57" s="1276"/>
      <c r="CJ57" s="1276"/>
      <c r="CK57" s="1276"/>
      <c r="CL57" s="1276"/>
      <c r="CM57" s="1276"/>
      <c r="CN57" s="1276">
        <v>56.3</v>
      </c>
      <c r="CO57" s="1276"/>
      <c r="CP57" s="1276"/>
      <c r="CQ57" s="1276"/>
      <c r="CR57" s="1276"/>
      <c r="CS57" s="1276"/>
      <c r="CT57" s="1276"/>
      <c r="CU57" s="1276"/>
      <c r="CV57" s="1275"/>
      <c r="CW57" s="1276"/>
      <c r="CX57" s="1276"/>
      <c r="CY57" s="1276"/>
      <c r="CZ57" s="1276"/>
      <c r="DA57" s="1276"/>
      <c r="DB57" s="1276"/>
      <c r="DC57" s="1276"/>
      <c r="DD57" s="392"/>
      <c r="DE57" s="387"/>
    </row>
    <row r="58" spans="1:109" s="381" customFormat="1" ht="13.5" x14ac:dyDescent="0.15">
      <c r="A58" s="365"/>
      <c r="B58" s="387"/>
      <c r="G58" s="1286"/>
      <c r="H58" s="1286"/>
      <c r="I58" s="1294"/>
      <c r="J58" s="1294"/>
      <c r="K58" s="1292"/>
      <c r="L58" s="1292"/>
      <c r="M58" s="1292"/>
      <c r="N58" s="1292"/>
      <c r="AM58" s="365"/>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580</v>
      </c>
    </row>
    <row r="64" spans="1:109" ht="13.5" x14ac:dyDescent="0.15">
      <c r="B64" s="366"/>
      <c r="G64" s="382"/>
      <c r="I64" s="384"/>
      <c r="J64" s="384"/>
      <c r="K64" s="384"/>
      <c r="L64" s="384"/>
      <c r="M64" s="384"/>
      <c r="N64" s="383"/>
      <c r="AM64" s="382"/>
      <c r="AN64" s="382" t="s">
        <v>579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7" t="s">
        <v>578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x14ac:dyDescent="0.1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x14ac:dyDescent="0.1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x14ac:dyDescent="0.1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x14ac:dyDescent="0.1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577</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544</v>
      </c>
      <c r="BQ72" s="1290"/>
      <c r="BR72" s="1290"/>
      <c r="BS72" s="1290"/>
      <c r="BT72" s="1290"/>
      <c r="BU72" s="1290"/>
      <c r="BV72" s="1290"/>
      <c r="BW72" s="1290"/>
      <c r="BX72" s="1290" t="s">
        <v>545</v>
      </c>
      <c r="BY72" s="1290"/>
      <c r="BZ72" s="1290"/>
      <c r="CA72" s="1290"/>
      <c r="CB72" s="1290"/>
      <c r="CC72" s="1290"/>
      <c r="CD72" s="1290"/>
      <c r="CE72" s="1290"/>
      <c r="CF72" s="1290" t="s">
        <v>546</v>
      </c>
      <c r="CG72" s="1290"/>
      <c r="CH72" s="1290"/>
      <c r="CI72" s="1290"/>
      <c r="CJ72" s="1290"/>
      <c r="CK72" s="1290"/>
      <c r="CL72" s="1290"/>
      <c r="CM72" s="1290"/>
      <c r="CN72" s="1290" t="s">
        <v>547</v>
      </c>
      <c r="CO72" s="1290"/>
      <c r="CP72" s="1290"/>
      <c r="CQ72" s="1290"/>
      <c r="CR72" s="1290"/>
      <c r="CS72" s="1290"/>
      <c r="CT72" s="1290"/>
      <c r="CU72" s="1290"/>
      <c r="CV72" s="1290" t="s">
        <v>548</v>
      </c>
      <c r="CW72" s="1290"/>
      <c r="CX72" s="1290"/>
      <c r="CY72" s="1290"/>
      <c r="CZ72" s="1290"/>
      <c r="DA72" s="1290"/>
      <c r="DB72" s="1290"/>
      <c r="DC72" s="1290"/>
    </row>
    <row r="73" spans="2:107" ht="13.5" x14ac:dyDescent="0.15">
      <c r="B73" s="366"/>
      <c r="G73" s="1295"/>
      <c r="H73" s="1295"/>
      <c r="I73" s="1295"/>
      <c r="J73" s="1295"/>
      <c r="K73" s="1296"/>
      <c r="L73" s="1296"/>
      <c r="M73" s="1296"/>
      <c r="N73" s="1296"/>
      <c r="AM73" s="373"/>
      <c r="AN73" s="1291" t="s">
        <v>576</v>
      </c>
      <c r="AO73" s="1291"/>
      <c r="AP73" s="1291"/>
      <c r="AQ73" s="1291"/>
      <c r="AR73" s="1291"/>
      <c r="AS73" s="1291"/>
      <c r="AT73" s="1291"/>
      <c r="AU73" s="1291"/>
      <c r="AV73" s="1291"/>
      <c r="AW73" s="1291"/>
      <c r="AX73" s="1291"/>
      <c r="AY73" s="1291"/>
      <c r="AZ73" s="1291"/>
      <c r="BA73" s="1291"/>
      <c r="BB73" s="1291" t="s">
        <v>574</v>
      </c>
      <c r="BC73" s="1291"/>
      <c r="BD73" s="1291"/>
      <c r="BE73" s="1291"/>
      <c r="BF73" s="1291"/>
      <c r="BG73" s="1291"/>
      <c r="BH73" s="1291"/>
      <c r="BI73" s="1291"/>
      <c r="BJ73" s="1291"/>
      <c r="BK73" s="1291"/>
      <c r="BL73" s="1291"/>
      <c r="BM73" s="1291"/>
      <c r="BN73" s="1291"/>
      <c r="BO73" s="1291"/>
      <c r="BP73" s="1276">
        <v>76.7</v>
      </c>
      <c r="BQ73" s="1276"/>
      <c r="BR73" s="1276"/>
      <c r="BS73" s="1276"/>
      <c r="BT73" s="1276"/>
      <c r="BU73" s="1276"/>
      <c r="BV73" s="1276"/>
      <c r="BW73" s="1276"/>
      <c r="BX73" s="1276">
        <v>50.2</v>
      </c>
      <c r="BY73" s="1276"/>
      <c r="BZ73" s="1276"/>
      <c r="CA73" s="1276"/>
      <c r="CB73" s="1276"/>
      <c r="CC73" s="1276"/>
      <c r="CD73" s="1276"/>
      <c r="CE73" s="1276"/>
      <c r="CF73" s="1276">
        <v>13.3</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6"/>
      <c r="G74" s="1295"/>
      <c r="H74" s="1295"/>
      <c r="I74" s="1295"/>
      <c r="J74" s="1295"/>
      <c r="K74" s="1296"/>
      <c r="L74" s="1296"/>
      <c r="M74" s="1296"/>
      <c r="N74" s="1296"/>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95"/>
      <c r="H75" s="1295"/>
      <c r="I75" s="1286"/>
      <c r="J75" s="1286"/>
      <c r="K75" s="1292"/>
      <c r="L75" s="1292"/>
      <c r="M75" s="1292"/>
      <c r="N75" s="1292"/>
      <c r="AM75" s="373"/>
      <c r="AN75" s="1291"/>
      <c r="AO75" s="1291"/>
      <c r="AP75" s="1291"/>
      <c r="AQ75" s="1291"/>
      <c r="AR75" s="1291"/>
      <c r="AS75" s="1291"/>
      <c r="AT75" s="1291"/>
      <c r="AU75" s="1291"/>
      <c r="AV75" s="1291"/>
      <c r="AW75" s="1291"/>
      <c r="AX75" s="1291"/>
      <c r="AY75" s="1291"/>
      <c r="AZ75" s="1291"/>
      <c r="BA75" s="1291"/>
      <c r="BB75" s="1291" t="s">
        <v>573</v>
      </c>
      <c r="BC75" s="1291"/>
      <c r="BD75" s="1291"/>
      <c r="BE75" s="1291"/>
      <c r="BF75" s="1291"/>
      <c r="BG75" s="1291"/>
      <c r="BH75" s="1291"/>
      <c r="BI75" s="1291"/>
      <c r="BJ75" s="1291"/>
      <c r="BK75" s="1291"/>
      <c r="BL75" s="1291"/>
      <c r="BM75" s="1291"/>
      <c r="BN75" s="1291"/>
      <c r="BO75" s="1291"/>
      <c r="BP75" s="1276">
        <v>13.7</v>
      </c>
      <c r="BQ75" s="1276"/>
      <c r="BR75" s="1276"/>
      <c r="BS75" s="1276"/>
      <c r="BT75" s="1276"/>
      <c r="BU75" s="1276"/>
      <c r="BV75" s="1276"/>
      <c r="BW75" s="1276"/>
      <c r="BX75" s="1276">
        <v>9.5</v>
      </c>
      <c r="BY75" s="1276"/>
      <c r="BZ75" s="1276"/>
      <c r="CA75" s="1276"/>
      <c r="CB75" s="1276"/>
      <c r="CC75" s="1276"/>
      <c r="CD75" s="1276"/>
      <c r="CE75" s="1276"/>
      <c r="CF75" s="1276">
        <v>6.6</v>
      </c>
      <c r="CG75" s="1276"/>
      <c r="CH75" s="1276"/>
      <c r="CI75" s="1276"/>
      <c r="CJ75" s="1276"/>
      <c r="CK75" s="1276"/>
      <c r="CL75" s="1276"/>
      <c r="CM75" s="1276"/>
      <c r="CN75" s="1276">
        <v>6.3</v>
      </c>
      <c r="CO75" s="1276"/>
      <c r="CP75" s="1276"/>
      <c r="CQ75" s="1276"/>
      <c r="CR75" s="1276"/>
      <c r="CS75" s="1276"/>
      <c r="CT75" s="1276"/>
      <c r="CU75" s="1276"/>
      <c r="CV75" s="1276">
        <v>5.8</v>
      </c>
      <c r="CW75" s="1276"/>
      <c r="CX75" s="1276"/>
      <c r="CY75" s="1276"/>
      <c r="CZ75" s="1276"/>
      <c r="DA75" s="1276"/>
      <c r="DB75" s="1276"/>
      <c r="DC75" s="1276"/>
    </row>
    <row r="76" spans="2:107" ht="13.5" x14ac:dyDescent="0.15">
      <c r="B76" s="366"/>
      <c r="G76" s="1295"/>
      <c r="H76" s="1295"/>
      <c r="I76" s="1286"/>
      <c r="J76" s="1286"/>
      <c r="K76" s="1292"/>
      <c r="L76" s="1292"/>
      <c r="M76" s="1292"/>
      <c r="N76" s="1292"/>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86"/>
      <c r="H77" s="1286"/>
      <c r="I77" s="1286"/>
      <c r="J77" s="1286"/>
      <c r="K77" s="1296"/>
      <c r="L77" s="1296"/>
      <c r="M77" s="1296"/>
      <c r="N77" s="1296"/>
      <c r="AN77" s="1290" t="s">
        <v>575</v>
      </c>
      <c r="AO77" s="1290"/>
      <c r="AP77" s="1290"/>
      <c r="AQ77" s="1290"/>
      <c r="AR77" s="1290"/>
      <c r="AS77" s="1290"/>
      <c r="AT77" s="1290"/>
      <c r="AU77" s="1290"/>
      <c r="AV77" s="1290"/>
      <c r="AW77" s="1290"/>
      <c r="AX77" s="1290"/>
      <c r="AY77" s="1290"/>
      <c r="AZ77" s="1290"/>
      <c r="BA77" s="1290"/>
      <c r="BB77" s="1291" t="s">
        <v>574</v>
      </c>
      <c r="BC77" s="1291"/>
      <c r="BD77" s="1291"/>
      <c r="BE77" s="1291"/>
      <c r="BF77" s="1291"/>
      <c r="BG77" s="1291"/>
      <c r="BH77" s="1291"/>
      <c r="BI77" s="1291"/>
      <c r="BJ77" s="1291"/>
      <c r="BK77" s="1291"/>
      <c r="BL77" s="1291"/>
      <c r="BM77" s="1291"/>
      <c r="BN77" s="1291"/>
      <c r="BO77" s="1291"/>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573</v>
      </c>
      <c r="BC79" s="1291"/>
      <c r="BD79" s="1291"/>
      <c r="BE79" s="1291"/>
      <c r="BF79" s="1291"/>
      <c r="BG79" s="1291"/>
      <c r="BH79" s="1291"/>
      <c r="BI79" s="1291"/>
      <c r="BJ79" s="1291"/>
      <c r="BK79" s="1291"/>
      <c r="BL79" s="1291"/>
      <c r="BM79" s="1291"/>
      <c r="BN79" s="1291"/>
      <c r="BO79" s="1291"/>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7.4</v>
      </c>
      <c r="CO79" s="1276"/>
      <c r="CP79" s="1276"/>
      <c r="CQ79" s="1276"/>
      <c r="CR79" s="1276"/>
      <c r="CS79" s="1276"/>
      <c r="CT79" s="1276"/>
      <c r="CU79" s="1276"/>
      <c r="CV79" s="1276">
        <v>7.1</v>
      </c>
      <c r="CW79" s="1276"/>
      <c r="CX79" s="1276"/>
      <c r="CY79" s="1276"/>
      <c r="CZ79" s="1276"/>
      <c r="DA79" s="1276"/>
      <c r="DB79" s="1276"/>
      <c r="DC79" s="1276"/>
    </row>
    <row r="80" spans="2:107" ht="13.5" x14ac:dyDescent="0.1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7cTA5Q1CPhthvKyQ4NemLmaDZXcn1LzAawJzsi5SO7m8nySogkEEp5GluiKnY0slLT6IbyVsdpa5d2UYO23qw==" saltValue="BIPW8N++iA3j7DB6inZi/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AEGBoDIhlW6rBkEA60toXlQ44Um6JDRjL0B2z4ya3NzZja/4uD0gccQ4FERQdmbsh7u5vT4aqr1WT4NxDOuQ==" saltValue="CfiN2wcC0ZMoKUpOKgX4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75" zoomScale="85" zoomScaleNormal="85"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Qb3FFVY2JcMz/ZZTKR/0TZql8/ZGaBnsUZo0SuUMq15ZWMuDVbvTJk3j1rc0cKy4FZPzd6O2E37VDiKx6yEfw==" saltValue="xlvxCwZo0M+aSfVzEKXY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1743576</v>
      </c>
      <c r="E3" s="141"/>
      <c r="F3" s="142">
        <v>316331</v>
      </c>
      <c r="G3" s="143"/>
      <c r="H3" s="144"/>
    </row>
    <row r="4" spans="1:8" x14ac:dyDescent="0.15">
      <c r="A4" s="145"/>
      <c r="B4" s="146"/>
      <c r="C4" s="147"/>
      <c r="D4" s="148">
        <v>38006</v>
      </c>
      <c r="E4" s="149"/>
      <c r="F4" s="150">
        <v>106387</v>
      </c>
      <c r="G4" s="151"/>
      <c r="H4" s="152"/>
    </row>
    <row r="5" spans="1:8" x14ac:dyDescent="0.15">
      <c r="A5" s="133" t="s">
        <v>536</v>
      </c>
      <c r="B5" s="138"/>
      <c r="C5" s="139"/>
      <c r="D5" s="140">
        <v>3166951</v>
      </c>
      <c r="E5" s="141"/>
      <c r="F5" s="142">
        <v>333013</v>
      </c>
      <c r="G5" s="143"/>
      <c r="H5" s="144"/>
    </row>
    <row r="6" spans="1:8" x14ac:dyDescent="0.15">
      <c r="A6" s="145"/>
      <c r="B6" s="146"/>
      <c r="C6" s="147"/>
      <c r="D6" s="148">
        <v>41515</v>
      </c>
      <c r="E6" s="149"/>
      <c r="F6" s="150">
        <v>126732</v>
      </c>
      <c r="G6" s="151"/>
      <c r="H6" s="152"/>
    </row>
    <row r="7" spans="1:8" x14ac:dyDescent="0.15">
      <c r="A7" s="133" t="s">
        <v>537</v>
      </c>
      <c r="B7" s="138"/>
      <c r="C7" s="139"/>
      <c r="D7" s="140">
        <v>1499084</v>
      </c>
      <c r="E7" s="141"/>
      <c r="F7" s="142">
        <v>280458</v>
      </c>
      <c r="G7" s="143"/>
      <c r="H7" s="144"/>
    </row>
    <row r="8" spans="1:8" x14ac:dyDescent="0.15">
      <c r="A8" s="145"/>
      <c r="B8" s="146"/>
      <c r="C8" s="147"/>
      <c r="D8" s="148">
        <v>287674</v>
      </c>
      <c r="E8" s="149"/>
      <c r="F8" s="150">
        <v>127286</v>
      </c>
      <c r="G8" s="151"/>
      <c r="H8" s="152"/>
    </row>
    <row r="9" spans="1:8" x14ac:dyDescent="0.15">
      <c r="A9" s="133" t="s">
        <v>538</v>
      </c>
      <c r="B9" s="138"/>
      <c r="C9" s="139"/>
      <c r="D9" s="140">
        <v>497263</v>
      </c>
      <c r="E9" s="141"/>
      <c r="F9" s="142">
        <v>291945</v>
      </c>
      <c r="G9" s="143"/>
      <c r="H9" s="144"/>
    </row>
    <row r="10" spans="1:8" x14ac:dyDescent="0.15">
      <c r="A10" s="145"/>
      <c r="B10" s="146"/>
      <c r="C10" s="147"/>
      <c r="D10" s="148">
        <v>19505</v>
      </c>
      <c r="E10" s="149"/>
      <c r="F10" s="150">
        <v>127651</v>
      </c>
      <c r="G10" s="151"/>
      <c r="H10" s="152"/>
    </row>
    <row r="11" spans="1:8" x14ac:dyDescent="0.15">
      <c r="A11" s="133" t="s">
        <v>539</v>
      </c>
      <c r="B11" s="138"/>
      <c r="C11" s="139"/>
      <c r="D11" s="140">
        <v>425343</v>
      </c>
      <c r="E11" s="141"/>
      <c r="F11" s="142">
        <v>291173</v>
      </c>
      <c r="G11" s="143"/>
      <c r="H11" s="144"/>
    </row>
    <row r="12" spans="1:8" x14ac:dyDescent="0.15">
      <c r="A12" s="145"/>
      <c r="B12" s="146"/>
      <c r="C12" s="153"/>
      <c r="D12" s="148">
        <v>14259</v>
      </c>
      <c r="E12" s="149"/>
      <c r="F12" s="150">
        <v>119071</v>
      </c>
      <c r="G12" s="151"/>
      <c r="H12" s="152"/>
    </row>
    <row r="13" spans="1:8" x14ac:dyDescent="0.15">
      <c r="A13" s="133"/>
      <c r="B13" s="138"/>
      <c r="C13" s="154"/>
      <c r="D13" s="155">
        <v>1466443</v>
      </c>
      <c r="E13" s="156"/>
      <c r="F13" s="157">
        <v>302584</v>
      </c>
      <c r="G13" s="158"/>
      <c r="H13" s="144"/>
    </row>
    <row r="14" spans="1:8" x14ac:dyDescent="0.15">
      <c r="A14" s="145"/>
      <c r="B14" s="146"/>
      <c r="C14" s="147"/>
      <c r="D14" s="148">
        <v>80192</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15.62</v>
      </c>
      <c r="C19" s="159">
        <f>ROUND(VALUE(SUBSTITUTE(実質収支比率等に係る経年分析!G$48,"▲","-")),2)</f>
        <v>14.89</v>
      </c>
      <c r="D19" s="159">
        <f>ROUND(VALUE(SUBSTITUTE(実質収支比率等に係る経年分析!H$48,"▲","-")),2)</f>
        <v>21.59</v>
      </c>
      <c r="E19" s="159">
        <f>ROUND(VALUE(SUBSTITUTE(実質収支比率等に係る経年分析!I$48,"▲","-")),2)</f>
        <v>19.670000000000002</v>
      </c>
      <c r="F19" s="159">
        <f>ROUND(VALUE(SUBSTITUTE(実質収支比率等に係る経年分析!J$48,"▲","-")),2)</f>
        <v>24.81</v>
      </c>
    </row>
    <row r="20" spans="1:11" x14ac:dyDescent="0.15">
      <c r="A20" s="159" t="s">
        <v>48</v>
      </c>
      <c r="B20" s="159">
        <f>ROUND(VALUE(SUBSTITUTE(実質収支比率等に係る経年分析!F$47,"▲","-")),2)</f>
        <v>13.61</v>
      </c>
      <c r="C20" s="159">
        <f>ROUND(VALUE(SUBSTITUTE(実質収支比率等に係る経年分析!G$47,"▲","-")),2)</f>
        <v>18.28</v>
      </c>
      <c r="D20" s="159">
        <f>ROUND(VALUE(SUBSTITUTE(実質収支比率等に係る経年分析!H$47,"▲","-")),2)</f>
        <v>44.29</v>
      </c>
      <c r="E20" s="159">
        <f>ROUND(VALUE(SUBSTITUTE(実質収支比率等に係る経年分析!I$47,"▲","-")),2)</f>
        <v>52.5</v>
      </c>
      <c r="F20" s="159">
        <f>ROUND(VALUE(SUBSTITUTE(実質収支比率等に係る経年分析!J$47,"▲","-")),2)</f>
        <v>54.37</v>
      </c>
    </row>
    <row r="21" spans="1:11" x14ac:dyDescent="0.15">
      <c r="A21" s="159" t="s">
        <v>49</v>
      </c>
      <c r="B21" s="159">
        <f>IF(ISNUMBER(VALUE(SUBSTITUTE(実質収支比率等に係る経年分析!F$49,"▲","-"))),ROUND(VALUE(SUBSTITUTE(実質収支比率等に係る経年分析!F$49,"▲","-")),2),NA())</f>
        <v>1.33</v>
      </c>
      <c r="C21" s="159">
        <f>IF(ISNUMBER(VALUE(SUBSTITUTE(実質収支比率等に係る経年分析!G$49,"▲","-"))),ROUND(VALUE(SUBSTITUTE(実質収支比率等に係る経年分析!G$49,"▲","-")),2),NA())</f>
        <v>3.77</v>
      </c>
      <c r="D21" s="159">
        <f>IF(ISNUMBER(VALUE(SUBSTITUTE(実質収支比率等に係る経年分析!H$49,"▲","-"))),ROUND(VALUE(SUBSTITUTE(実質収支比率等に係る経年分析!H$49,"▲","-")),2),NA())</f>
        <v>35.65</v>
      </c>
      <c r="E21" s="159">
        <f>IF(ISNUMBER(VALUE(SUBSTITUTE(実質収支比率等に係る経年分析!I$49,"▲","-"))),ROUND(VALUE(SUBSTITUTE(実質収支比率等に係る経年分析!I$49,"▲","-")),2),NA())</f>
        <v>6.72</v>
      </c>
      <c r="F21" s="159">
        <f>IF(ISNUMBER(VALUE(SUBSTITUTE(実質収支比率等に係る経年分析!J$49,"▲","-"))),ROUND(VALUE(SUBSTITUTE(実質収支比率等に係る経年分析!J$49,"▲","-")),2),NA())</f>
        <v>8.27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育英事業特別会計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港湾整備事業特別会計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x14ac:dyDescent="0.15">
      <c r="A34" s="160" t="str">
        <f>IF(連結実質赤字比率に係る赤字・黒字の構成分析!C$36="",NA(),連結実質赤字比率に係る赤字・黒字の構成分析!C$36)</f>
        <v>国民健康保険特別会計</v>
      </c>
      <c r="B34" s="160">
        <f>IF(ROUND(VALUE(SUBSTITUTE(連結実質赤字比率に係る赤字・黒字の構成分析!F$36,"▲", "-")), 2) &lt; 0, ABS(ROUND(VALUE(SUBSTITUTE(連結実質赤字比率に係る赤字・黒字の構成分析!F$36,"▲", "-")), 2)), NA())</f>
        <v>0.11</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2.0299999999999998</v>
      </c>
    </row>
    <row r="35" spans="1:16" x14ac:dyDescent="0.15">
      <c r="A35" s="160" t="str">
        <f>IF(連結実質赤字比率に係る赤字・黒字の構成分析!C$35="",NA(),連結実質赤字比率に係る赤字・黒字の構成分析!C$35)</f>
        <v>船舶運航事業特別会計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2.4700000000000002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21.37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24.73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180</v>
      </c>
      <c r="E42" s="161"/>
      <c r="F42" s="161"/>
      <c r="G42" s="161">
        <f>'実質公債費比率（分子）の構造'!L$52</f>
        <v>174</v>
      </c>
      <c r="H42" s="161"/>
      <c r="I42" s="161"/>
      <c r="J42" s="161">
        <f>'実質公債費比率（分子）の構造'!M$52</f>
        <v>174</v>
      </c>
      <c r="K42" s="161"/>
      <c r="L42" s="161"/>
      <c r="M42" s="161">
        <f>'実質公債費比率（分子）の構造'!N$52</f>
        <v>173</v>
      </c>
      <c r="N42" s="161"/>
      <c r="O42" s="161"/>
      <c r="P42" s="161">
        <f>'実質公債費比率（分子）の構造'!O$52</f>
        <v>195</v>
      </c>
    </row>
    <row r="43" spans="1:16" x14ac:dyDescent="0.15">
      <c r="A43" s="161" t="s">
        <v>57</v>
      </c>
      <c r="B43" s="161">
        <f>'実質公債費比率（分子）の構造'!K$51</f>
        <v>3</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v>
      </c>
      <c r="C45" s="161"/>
      <c r="D45" s="161"/>
      <c r="E45" s="161">
        <f>'実質公債費比率（分子）の構造'!L$49</f>
        <v>2</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x14ac:dyDescent="0.15">
      <c r="A46" s="161" t="s">
        <v>60</v>
      </c>
      <c r="B46" s="161">
        <f>'実質公債費比率（分子）の構造'!K$48</f>
        <v>37</v>
      </c>
      <c r="C46" s="161"/>
      <c r="D46" s="161"/>
      <c r="E46" s="161">
        <f>'実質公債費比率（分子）の構造'!L$48</f>
        <v>34</v>
      </c>
      <c r="F46" s="161"/>
      <c r="G46" s="161"/>
      <c r="H46" s="161">
        <f>'実質公債費比率（分子）の構造'!M$48</f>
        <v>32</v>
      </c>
      <c r="I46" s="161"/>
      <c r="J46" s="161"/>
      <c r="K46" s="161">
        <f>'実質公債費比率（分子）の構造'!N$48</f>
        <v>17</v>
      </c>
      <c r="L46" s="161"/>
      <c r="M46" s="161"/>
      <c r="N46" s="161">
        <f>'実質公債費比率（分子）の構造'!O$48</f>
        <v>13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209</v>
      </c>
      <c r="C49" s="161"/>
      <c r="D49" s="161"/>
      <c r="E49" s="161">
        <f>'実質公債費比率（分子）の構造'!L$45</f>
        <v>189</v>
      </c>
      <c r="F49" s="161"/>
      <c r="G49" s="161"/>
      <c r="H49" s="161">
        <f>'実質公債費比率（分子）の構造'!M$45</f>
        <v>210</v>
      </c>
      <c r="I49" s="161"/>
      <c r="J49" s="161"/>
      <c r="K49" s="161">
        <f>'実質公債費比率（分子）の構造'!N$45</f>
        <v>224</v>
      </c>
      <c r="L49" s="161"/>
      <c r="M49" s="161"/>
      <c r="N49" s="161">
        <f>'実質公債費比率（分子）の構造'!O$45</f>
        <v>222</v>
      </c>
      <c r="O49" s="161"/>
      <c r="P49" s="161"/>
    </row>
    <row r="50" spans="1:16" x14ac:dyDescent="0.15">
      <c r="A50" s="161" t="s">
        <v>64</v>
      </c>
      <c r="B50" s="161" t="e">
        <f>NA()</f>
        <v>#N/A</v>
      </c>
      <c r="C50" s="161">
        <f>IF(ISNUMBER('実質公債費比率（分子）の構造'!K$53),'実質公債費比率（分子）の構造'!K$53,NA())</f>
        <v>71</v>
      </c>
      <c r="D50" s="161" t="e">
        <f>NA()</f>
        <v>#N/A</v>
      </c>
      <c r="E50" s="161" t="e">
        <f>NA()</f>
        <v>#N/A</v>
      </c>
      <c r="F50" s="161">
        <f>IF(ISNUMBER('実質公債費比率（分子）の構造'!L$53),'実質公債費比率（分子）の構造'!L$53,NA())</f>
        <v>52</v>
      </c>
      <c r="G50" s="161" t="e">
        <f>NA()</f>
        <v>#N/A</v>
      </c>
      <c r="H50" s="161" t="e">
        <f>NA()</f>
        <v>#N/A</v>
      </c>
      <c r="I50" s="161">
        <f>IF(ISNUMBER('実質公債費比率（分子）の構造'!M$53),'実質公債費比率（分子）の構造'!M$53,NA())</f>
        <v>70</v>
      </c>
      <c r="J50" s="161" t="e">
        <f>NA()</f>
        <v>#N/A</v>
      </c>
      <c r="K50" s="161" t="e">
        <f>NA()</f>
        <v>#N/A</v>
      </c>
      <c r="L50" s="161">
        <f>IF(ISNUMBER('実質公債費比率（分子）の構造'!N$53),'実質公債費比率（分子）の構造'!N$53,NA())</f>
        <v>69</v>
      </c>
      <c r="M50" s="161" t="e">
        <f>NA()</f>
        <v>#N/A</v>
      </c>
      <c r="N50" s="161" t="e">
        <f>NA()</f>
        <v>#N/A</v>
      </c>
      <c r="O50" s="161">
        <f>IF(ISNUMBER('実質公債費比率（分子）の構造'!O$53),'実質公債費比率（分子）の構造'!O$53,NA())</f>
        <v>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1541</v>
      </c>
      <c r="E56" s="160"/>
      <c r="F56" s="160"/>
      <c r="G56" s="160">
        <f>'将来負担比率（分子）の構造'!J$52</f>
        <v>1768</v>
      </c>
      <c r="H56" s="160"/>
      <c r="I56" s="160"/>
      <c r="J56" s="160">
        <f>'将来負担比率（分子）の構造'!K$52</f>
        <v>1958</v>
      </c>
      <c r="K56" s="160"/>
      <c r="L56" s="160"/>
      <c r="M56" s="160">
        <f>'将来負担比率（分子）の構造'!L$52</f>
        <v>1945</v>
      </c>
      <c r="N56" s="160"/>
      <c r="O56" s="160"/>
      <c r="P56" s="160">
        <f>'将来負担比率（分子）の構造'!M$52</f>
        <v>1877</v>
      </c>
    </row>
    <row r="57" spans="1:16" x14ac:dyDescent="0.15">
      <c r="A57" s="160" t="s">
        <v>36</v>
      </c>
      <c r="B57" s="160"/>
      <c r="C57" s="160"/>
      <c r="D57" s="160">
        <f>'将来負担比率（分子）の構造'!I$51</f>
        <v>52</v>
      </c>
      <c r="E57" s="160"/>
      <c r="F57" s="160"/>
      <c r="G57" s="160">
        <f>'将来負担比率（分子）の構造'!J$51</f>
        <v>54</v>
      </c>
      <c r="H57" s="160"/>
      <c r="I57" s="160"/>
      <c r="J57" s="160">
        <f>'将来負担比率（分子）の構造'!K$51</f>
        <v>44</v>
      </c>
      <c r="K57" s="160"/>
      <c r="L57" s="160"/>
      <c r="M57" s="160">
        <f>'将来負担比率（分子）の構造'!L$51</f>
        <v>39</v>
      </c>
      <c r="N57" s="160"/>
      <c r="O57" s="160"/>
      <c r="P57" s="160">
        <f>'将来負担比率（分子）の構造'!M$51</f>
        <v>41</v>
      </c>
    </row>
    <row r="58" spans="1:16" x14ac:dyDescent="0.15">
      <c r="A58" s="160" t="s">
        <v>35</v>
      </c>
      <c r="B58" s="160"/>
      <c r="C58" s="160"/>
      <c r="D58" s="160">
        <f>'将来負担比率（分子）の構造'!I$50</f>
        <v>286</v>
      </c>
      <c r="E58" s="160"/>
      <c r="F58" s="160"/>
      <c r="G58" s="160">
        <f>'将来負担比率（分子）の構造'!J$50</f>
        <v>382</v>
      </c>
      <c r="H58" s="160"/>
      <c r="I58" s="160"/>
      <c r="J58" s="160">
        <f>'将来負担比率（分子）の構造'!K$50</f>
        <v>758</v>
      </c>
      <c r="K58" s="160"/>
      <c r="L58" s="160"/>
      <c r="M58" s="160">
        <f>'将来負担比率（分子）の構造'!L$50</f>
        <v>918</v>
      </c>
      <c r="N58" s="160"/>
      <c r="O58" s="160"/>
      <c r="P58" s="160">
        <f>'将来負担比率（分子）の構造'!M$50</f>
        <v>1012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345</v>
      </c>
      <c r="C62" s="160"/>
      <c r="D62" s="160"/>
      <c r="E62" s="160">
        <f>'将来負担比率（分子）の構造'!J$45</f>
        <v>180</v>
      </c>
      <c r="F62" s="160"/>
      <c r="G62" s="160"/>
      <c r="H62" s="160">
        <f>'将来負担比率（分子）の構造'!K$45</f>
        <v>152</v>
      </c>
      <c r="I62" s="160"/>
      <c r="J62" s="160"/>
      <c r="K62" s="160">
        <f>'将来負担比率（分子）の構造'!L$45</f>
        <v>112</v>
      </c>
      <c r="L62" s="160"/>
      <c r="M62" s="160"/>
      <c r="N62" s="160">
        <f>'将来負担比率（分子）の構造'!M$45</f>
        <v>66</v>
      </c>
      <c r="O62" s="160"/>
      <c r="P62" s="160"/>
    </row>
    <row r="63" spans="1:16" x14ac:dyDescent="0.15">
      <c r="A63" s="160" t="s">
        <v>28</v>
      </c>
      <c r="B63" s="160">
        <f>'将来負担比率（分子）の構造'!I$44</f>
        <v>12</v>
      </c>
      <c r="C63" s="160"/>
      <c r="D63" s="160"/>
      <c r="E63" s="160">
        <f>'将来負担比率（分子）の構造'!J$44</f>
        <v>11</v>
      </c>
      <c r="F63" s="160"/>
      <c r="G63" s="160"/>
      <c r="H63" s="160">
        <f>'将来負担比率（分子）の構造'!K$44</f>
        <v>9</v>
      </c>
      <c r="I63" s="160"/>
      <c r="J63" s="160"/>
      <c r="K63" s="160">
        <f>'将来負担比率（分子）の構造'!L$44</f>
        <v>8</v>
      </c>
      <c r="L63" s="160"/>
      <c r="M63" s="160"/>
      <c r="N63" s="160">
        <f>'将来負担比率（分子）の構造'!M$44</f>
        <v>6</v>
      </c>
      <c r="O63" s="160"/>
      <c r="P63" s="160"/>
    </row>
    <row r="64" spans="1:16" x14ac:dyDescent="0.15">
      <c r="A64" s="160" t="s">
        <v>27</v>
      </c>
      <c r="B64" s="160">
        <f>'将来負担比率（分子）の構造'!I$43</f>
        <v>214</v>
      </c>
      <c r="C64" s="160"/>
      <c r="D64" s="160"/>
      <c r="E64" s="160">
        <f>'将来負担比率（分子）の構造'!J$43</f>
        <v>183</v>
      </c>
      <c r="F64" s="160"/>
      <c r="G64" s="160"/>
      <c r="H64" s="160">
        <f>'将来負担比率（分子）の構造'!K$43</f>
        <v>152</v>
      </c>
      <c r="I64" s="160"/>
      <c r="J64" s="160"/>
      <c r="K64" s="160">
        <f>'将来負担比率（分子）の構造'!L$43</f>
        <v>137</v>
      </c>
      <c r="L64" s="160"/>
      <c r="M64" s="160"/>
      <c r="N64" s="160">
        <f>'将来負担比率（分子）の構造'!M$43</f>
        <v>123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2031</v>
      </c>
      <c r="C66" s="160"/>
      <c r="D66" s="160"/>
      <c r="E66" s="160">
        <f>'将来負担比率（分子）の構造'!J$41</f>
        <v>2302</v>
      </c>
      <c r="F66" s="160"/>
      <c r="G66" s="160"/>
      <c r="H66" s="160">
        <f>'将来負担比率（分子）の構造'!K$41</f>
        <v>2586</v>
      </c>
      <c r="I66" s="160"/>
      <c r="J66" s="160"/>
      <c r="K66" s="160">
        <f>'将来負担比率（分子）の構造'!L$41</f>
        <v>2555</v>
      </c>
      <c r="L66" s="160"/>
      <c r="M66" s="160"/>
      <c r="N66" s="160">
        <f>'将来負担比率（分子）の構造'!M$41</f>
        <v>2507</v>
      </c>
      <c r="O66" s="160"/>
      <c r="P66" s="160"/>
    </row>
    <row r="67" spans="1:16" x14ac:dyDescent="0.15">
      <c r="A67" s="160" t="s">
        <v>68</v>
      </c>
      <c r="B67" s="160" t="e">
        <f>NA()</f>
        <v>#N/A</v>
      </c>
      <c r="C67" s="160">
        <f>IF(ISNUMBER('将来負担比率（分子）の構造'!I$53), IF('将来負担比率（分子）の構造'!I$53 &lt; 0, 0, '将来負担比率（分子）の構造'!I$53), NA())</f>
        <v>724</v>
      </c>
      <c r="D67" s="160" t="e">
        <f>NA()</f>
        <v>#N/A</v>
      </c>
      <c r="E67" s="160" t="e">
        <f>NA()</f>
        <v>#N/A</v>
      </c>
      <c r="F67" s="160">
        <f>IF(ISNUMBER('将来負担比率（分子）の構造'!J$53), IF('将来負担比率（分子）の構造'!J$53 &lt; 0, 0, '将来負担比率（分子）の構造'!J$53), NA())</f>
        <v>472</v>
      </c>
      <c r="G67" s="160" t="e">
        <f>NA()</f>
        <v>#N/A</v>
      </c>
      <c r="H67" s="160" t="e">
        <f>NA()</f>
        <v>#N/A</v>
      </c>
      <c r="I67" s="160">
        <f>IF(ISNUMBER('将来負担比率（分子）の構造'!K$53), IF('将来負担比率（分子）の構造'!K$53 &lt; 0, 0, '将来負担比率（分子）の構造'!K$53), NA())</f>
        <v>139</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537</v>
      </c>
      <c r="C72" s="164">
        <f>基金残高に係る経年分析!G55</f>
        <v>640</v>
      </c>
      <c r="D72" s="164">
        <f>基金残高に係る経年分析!H55</f>
        <v>675</v>
      </c>
    </row>
    <row r="73" spans="1:16" x14ac:dyDescent="0.15">
      <c r="A73" s="163" t="s">
        <v>71</v>
      </c>
      <c r="B73" s="164">
        <f>基金残高に係る経年分析!F56</f>
        <v>96</v>
      </c>
      <c r="C73" s="164">
        <f>基金残高に係る経年分析!G56</f>
        <v>105</v>
      </c>
      <c r="D73" s="164">
        <f>基金残高に係る経年分析!H56</f>
        <v>128</v>
      </c>
    </row>
    <row r="74" spans="1:16" x14ac:dyDescent="0.15">
      <c r="A74" s="163" t="s">
        <v>72</v>
      </c>
      <c r="B74" s="164">
        <f>基金残高に係る経年分析!F57</f>
        <v>148</v>
      </c>
      <c r="C74" s="164">
        <f>基金残高に係る経年分析!G57</f>
        <v>195</v>
      </c>
      <c r="D74" s="164">
        <f>基金残高に係る経年分析!H57</f>
        <v>232</v>
      </c>
    </row>
  </sheetData>
  <sheetProtection algorithmName="SHA-512" hashValue="sN2iRFtLwG3HlSzGjR+0t0HNcP7krAIUj3m1/O3elIblE37b7HSqy4w/ub10RUVjx59U5eq9N+HmsADe1B3DaA==" saltValue="R7i87bmgkm8S+aeBWsxe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117882</v>
      </c>
      <c r="S5" s="649"/>
      <c r="T5" s="649"/>
      <c r="U5" s="649"/>
      <c r="V5" s="649"/>
      <c r="W5" s="649"/>
      <c r="X5" s="649"/>
      <c r="Y5" s="650"/>
      <c r="Z5" s="651">
        <v>4.2</v>
      </c>
      <c r="AA5" s="651"/>
      <c r="AB5" s="651"/>
      <c r="AC5" s="651"/>
      <c r="AD5" s="652">
        <v>113646</v>
      </c>
      <c r="AE5" s="652"/>
      <c r="AF5" s="652"/>
      <c r="AG5" s="652"/>
      <c r="AH5" s="652"/>
      <c r="AI5" s="652"/>
      <c r="AJ5" s="652"/>
      <c r="AK5" s="652"/>
      <c r="AL5" s="653">
        <v>9.3000000000000007</v>
      </c>
      <c r="AM5" s="654"/>
      <c r="AN5" s="654"/>
      <c r="AO5" s="655"/>
      <c r="AP5" s="645" t="s">
        <v>220</v>
      </c>
      <c r="AQ5" s="646"/>
      <c r="AR5" s="646"/>
      <c r="AS5" s="646"/>
      <c r="AT5" s="646"/>
      <c r="AU5" s="646"/>
      <c r="AV5" s="646"/>
      <c r="AW5" s="646"/>
      <c r="AX5" s="646"/>
      <c r="AY5" s="646"/>
      <c r="AZ5" s="646"/>
      <c r="BA5" s="646"/>
      <c r="BB5" s="646"/>
      <c r="BC5" s="646"/>
      <c r="BD5" s="646"/>
      <c r="BE5" s="646"/>
      <c r="BF5" s="647"/>
      <c r="BG5" s="659">
        <v>113646</v>
      </c>
      <c r="BH5" s="660"/>
      <c r="BI5" s="660"/>
      <c r="BJ5" s="660"/>
      <c r="BK5" s="660"/>
      <c r="BL5" s="660"/>
      <c r="BM5" s="660"/>
      <c r="BN5" s="661"/>
      <c r="BO5" s="662">
        <v>96.4</v>
      </c>
      <c r="BP5" s="662"/>
      <c r="BQ5" s="662"/>
      <c r="BR5" s="662"/>
      <c r="BS5" s="663" t="s">
        <v>122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20610</v>
      </c>
      <c r="S6" s="660"/>
      <c r="T6" s="660"/>
      <c r="U6" s="660"/>
      <c r="V6" s="660"/>
      <c r="W6" s="660"/>
      <c r="X6" s="660"/>
      <c r="Y6" s="661"/>
      <c r="Z6" s="662">
        <v>0.7</v>
      </c>
      <c r="AA6" s="662"/>
      <c r="AB6" s="662"/>
      <c r="AC6" s="662"/>
      <c r="AD6" s="663">
        <v>20610</v>
      </c>
      <c r="AE6" s="663"/>
      <c r="AF6" s="663"/>
      <c r="AG6" s="663"/>
      <c r="AH6" s="663"/>
      <c r="AI6" s="663"/>
      <c r="AJ6" s="663"/>
      <c r="AK6" s="663"/>
      <c r="AL6" s="664">
        <v>1.7</v>
      </c>
      <c r="AM6" s="665"/>
      <c r="AN6" s="665"/>
      <c r="AO6" s="666"/>
      <c r="AP6" s="656" t="s">
        <v>225</v>
      </c>
      <c r="AQ6" s="657"/>
      <c r="AR6" s="657"/>
      <c r="AS6" s="657"/>
      <c r="AT6" s="657"/>
      <c r="AU6" s="657"/>
      <c r="AV6" s="657"/>
      <c r="AW6" s="657"/>
      <c r="AX6" s="657"/>
      <c r="AY6" s="657"/>
      <c r="AZ6" s="657"/>
      <c r="BA6" s="657"/>
      <c r="BB6" s="657"/>
      <c r="BC6" s="657"/>
      <c r="BD6" s="657"/>
      <c r="BE6" s="657"/>
      <c r="BF6" s="658"/>
      <c r="BG6" s="659">
        <v>113646</v>
      </c>
      <c r="BH6" s="660"/>
      <c r="BI6" s="660"/>
      <c r="BJ6" s="660"/>
      <c r="BK6" s="660"/>
      <c r="BL6" s="660"/>
      <c r="BM6" s="660"/>
      <c r="BN6" s="661"/>
      <c r="BO6" s="662">
        <v>96.4</v>
      </c>
      <c r="BP6" s="662"/>
      <c r="BQ6" s="662"/>
      <c r="BR6" s="662"/>
      <c r="BS6" s="663" t="s">
        <v>122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61458</v>
      </c>
      <c r="CS6" s="660"/>
      <c r="CT6" s="660"/>
      <c r="CU6" s="660"/>
      <c r="CV6" s="660"/>
      <c r="CW6" s="660"/>
      <c r="CX6" s="660"/>
      <c r="CY6" s="661"/>
      <c r="CZ6" s="653">
        <v>2.5</v>
      </c>
      <c r="DA6" s="654"/>
      <c r="DB6" s="654"/>
      <c r="DC6" s="673"/>
      <c r="DD6" s="668" t="s">
        <v>227</v>
      </c>
      <c r="DE6" s="660"/>
      <c r="DF6" s="660"/>
      <c r="DG6" s="660"/>
      <c r="DH6" s="660"/>
      <c r="DI6" s="660"/>
      <c r="DJ6" s="660"/>
      <c r="DK6" s="660"/>
      <c r="DL6" s="660"/>
      <c r="DM6" s="660"/>
      <c r="DN6" s="660"/>
      <c r="DO6" s="660"/>
      <c r="DP6" s="661"/>
      <c r="DQ6" s="668">
        <v>61458</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98</v>
      </c>
      <c r="S7" s="660"/>
      <c r="T7" s="660"/>
      <c r="U7" s="660"/>
      <c r="V7" s="660"/>
      <c r="W7" s="660"/>
      <c r="X7" s="660"/>
      <c r="Y7" s="661"/>
      <c r="Z7" s="662">
        <v>0</v>
      </c>
      <c r="AA7" s="662"/>
      <c r="AB7" s="662"/>
      <c r="AC7" s="662"/>
      <c r="AD7" s="663">
        <v>98</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48572</v>
      </c>
      <c r="BH7" s="660"/>
      <c r="BI7" s="660"/>
      <c r="BJ7" s="660"/>
      <c r="BK7" s="660"/>
      <c r="BL7" s="660"/>
      <c r="BM7" s="660"/>
      <c r="BN7" s="661"/>
      <c r="BO7" s="662">
        <v>41.2</v>
      </c>
      <c r="BP7" s="662"/>
      <c r="BQ7" s="662"/>
      <c r="BR7" s="662"/>
      <c r="BS7" s="663" t="s">
        <v>122</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851816</v>
      </c>
      <c r="CS7" s="660"/>
      <c r="CT7" s="660"/>
      <c r="CU7" s="660"/>
      <c r="CV7" s="660"/>
      <c r="CW7" s="660"/>
      <c r="CX7" s="660"/>
      <c r="CY7" s="661"/>
      <c r="CZ7" s="662">
        <v>34.200000000000003</v>
      </c>
      <c r="DA7" s="662"/>
      <c r="DB7" s="662"/>
      <c r="DC7" s="662"/>
      <c r="DD7" s="668">
        <v>232832</v>
      </c>
      <c r="DE7" s="660"/>
      <c r="DF7" s="660"/>
      <c r="DG7" s="660"/>
      <c r="DH7" s="660"/>
      <c r="DI7" s="660"/>
      <c r="DJ7" s="660"/>
      <c r="DK7" s="660"/>
      <c r="DL7" s="660"/>
      <c r="DM7" s="660"/>
      <c r="DN7" s="660"/>
      <c r="DO7" s="660"/>
      <c r="DP7" s="661"/>
      <c r="DQ7" s="668">
        <v>498491</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201</v>
      </c>
      <c r="S8" s="660"/>
      <c r="T8" s="660"/>
      <c r="U8" s="660"/>
      <c r="V8" s="660"/>
      <c r="W8" s="660"/>
      <c r="X8" s="660"/>
      <c r="Y8" s="661"/>
      <c r="Z8" s="662">
        <v>0</v>
      </c>
      <c r="AA8" s="662"/>
      <c r="AB8" s="662"/>
      <c r="AC8" s="662"/>
      <c r="AD8" s="663">
        <v>201</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1653</v>
      </c>
      <c r="BH8" s="660"/>
      <c r="BI8" s="660"/>
      <c r="BJ8" s="660"/>
      <c r="BK8" s="660"/>
      <c r="BL8" s="660"/>
      <c r="BM8" s="660"/>
      <c r="BN8" s="661"/>
      <c r="BO8" s="662">
        <v>1.4</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383030</v>
      </c>
      <c r="CS8" s="660"/>
      <c r="CT8" s="660"/>
      <c r="CU8" s="660"/>
      <c r="CV8" s="660"/>
      <c r="CW8" s="660"/>
      <c r="CX8" s="660"/>
      <c r="CY8" s="661"/>
      <c r="CZ8" s="662">
        <v>15.4</v>
      </c>
      <c r="DA8" s="662"/>
      <c r="DB8" s="662"/>
      <c r="DC8" s="662"/>
      <c r="DD8" s="668" t="s">
        <v>227</v>
      </c>
      <c r="DE8" s="660"/>
      <c r="DF8" s="660"/>
      <c r="DG8" s="660"/>
      <c r="DH8" s="660"/>
      <c r="DI8" s="660"/>
      <c r="DJ8" s="660"/>
      <c r="DK8" s="660"/>
      <c r="DL8" s="660"/>
      <c r="DM8" s="660"/>
      <c r="DN8" s="660"/>
      <c r="DO8" s="660"/>
      <c r="DP8" s="661"/>
      <c r="DQ8" s="668">
        <v>264961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225</v>
      </c>
      <c r="S9" s="660"/>
      <c r="T9" s="660"/>
      <c r="U9" s="660"/>
      <c r="V9" s="660"/>
      <c r="W9" s="660"/>
      <c r="X9" s="660"/>
      <c r="Y9" s="661"/>
      <c r="Z9" s="662">
        <v>0</v>
      </c>
      <c r="AA9" s="662"/>
      <c r="AB9" s="662"/>
      <c r="AC9" s="662"/>
      <c r="AD9" s="663">
        <v>225</v>
      </c>
      <c r="AE9" s="663"/>
      <c r="AF9" s="663"/>
      <c r="AG9" s="663"/>
      <c r="AH9" s="663"/>
      <c r="AI9" s="663"/>
      <c r="AJ9" s="663"/>
      <c r="AK9" s="663"/>
      <c r="AL9" s="664">
        <v>0</v>
      </c>
      <c r="AM9" s="665"/>
      <c r="AN9" s="665"/>
      <c r="AO9" s="666"/>
      <c r="AP9" s="656" t="s">
        <v>235</v>
      </c>
      <c r="AQ9" s="657"/>
      <c r="AR9" s="657"/>
      <c r="AS9" s="657"/>
      <c r="AT9" s="657"/>
      <c r="AU9" s="657"/>
      <c r="AV9" s="657"/>
      <c r="AW9" s="657"/>
      <c r="AX9" s="657"/>
      <c r="AY9" s="657"/>
      <c r="AZ9" s="657"/>
      <c r="BA9" s="657"/>
      <c r="BB9" s="657"/>
      <c r="BC9" s="657"/>
      <c r="BD9" s="657"/>
      <c r="BE9" s="657"/>
      <c r="BF9" s="658"/>
      <c r="BG9" s="659">
        <v>39678</v>
      </c>
      <c r="BH9" s="660"/>
      <c r="BI9" s="660"/>
      <c r="BJ9" s="660"/>
      <c r="BK9" s="660"/>
      <c r="BL9" s="660"/>
      <c r="BM9" s="660"/>
      <c r="BN9" s="661"/>
      <c r="BO9" s="662">
        <v>33.700000000000003</v>
      </c>
      <c r="BP9" s="662"/>
      <c r="BQ9" s="662"/>
      <c r="BR9" s="662"/>
      <c r="BS9" s="668" t="s">
        <v>227</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128640</v>
      </c>
      <c r="CS9" s="660"/>
      <c r="CT9" s="660"/>
      <c r="CU9" s="660"/>
      <c r="CV9" s="660"/>
      <c r="CW9" s="660"/>
      <c r="CX9" s="660"/>
      <c r="CY9" s="661"/>
      <c r="CZ9" s="662">
        <v>5.2</v>
      </c>
      <c r="DA9" s="662"/>
      <c r="DB9" s="662"/>
      <c r="DC9" s="662"/>
      <c r="DD9" s="668">
        <v>4267</v>
      </c>
      <c r="DE9" s="660"/>
      <c r="DF9" s="660"/>
      <c r="DG9" s="660"/>
      <c r="DH9" s="660"/>
      <c r="DI9" s="660"/>
      <c r="DJ9" s="660"/>
      <c r="DK9" s="660"/>
      <c r="DL9" s="660"/>
      <c r="DM9" s="660"/>
      <c r="DN9" s="660"/>
      <c r="DO9" s="660"/>
      <c r="DP9" s="661"/>
      <c r="DQ9" s="668">
        <v>117071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6721</v>
      </c>
      <c r="BH10" s="660"/>
      <c r="BI10" s="660"/>
      <c r="BJ10" s="660"/>
      <c r="BK10" s="660"/>
      <c r="BL10" s="660"/>
      <c r="BM10" s="660"/>
      <c r="BN10" s="661"/>
      <c r="BO10" s="662">
        <v>5.7</v>
      </c>
      <c r="BP10" s="662"/>
      <c r="BQ10" s="662"/>
      <c r="BR10" s="662"/>
      <c r="BS10" s="668" t="s">
        <v>227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227</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227</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520</v>
      </c>
      <c r="BH11" s="660"/>
      <c r="BI11" s="660"/>
      <c r="BJ11" s="660"/>
      <c r="BK11" s="660"/>
      <c r="BL11" s="660"/>
      <c r="BM11" s="660"/>
      <c r="BN11" s="661"/>
      <c r="BO11" s="662">
        <v>0.4</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345289</v>
      </c>
      <c r="CS11" s="660"/>
      <c r="CT11" s="660"/>
      <c r="CU11" s="660"/>
      <c r="CV11" s="660"/>
      <c r="CW11" s="660"/>
      <c r="CX11" s="660"/>
      <c r="CY11" s="661"/>
      <c r="CZ11" s="662">
        <v>13.9</v>
      </c>
      <c r="DA11" s="662"/>
      <c r="DB11" s="662"/>
      <c r="DC11" s="662"/>
      <c r="DD11" s="668">
        <v>227571</v>
      </c>
      <c r="DE11" s="660"/>
      <c r="DF11" s="660"/>
      <c r="DG11" s="660"/>
      <c r="DH11" s="660"/>
      <c r="DI11" s="660"/>
      <c r="DJ11" s="660"/>
      <c r="DK11" s="660"/>
      <c r="DL11" s="660"/>
      <c r="DM11" s="660"/>
      <c r="DN11" s="660"/>
      <c r="DO11" s="660"/>
      <c r="DP11" s="661"/>
      <c r="DQ11" s="668">
        <v>90447</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23952</v>
      </c>
      <c r="S12" s="660"/>
      <c r="T12" s="660"/>
      <c r="U12" s="660"/>
      <c r="V12" s="660"/>
      <c r="W12" s="660"/>
      <c r="X12" s="660"/>
      <c r="Y12" s="661"/>
      <c r="Z12" s="662">
        <v>0.9</v>
      </c>
      <c r="AA12" s="662"/>
      <c r="AB12" s="662"/>
      <c r="AC12" s="662"/>
      <c r="AD12" s="663">
        <v>23952</v>
      </c>
      <c r="AE12" s="663"/>
      <c r="AF12" s="663"/>
      <c r="AG12" s="663"/>
      <c r="AH12" s="663"/>
      <c r="AI12" s="663"/>
      <c r="AJ12" s="663"/>
      <c r="AK12" s="663"/>
      <c r="AL12" s="664">
        <v>2</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48652</v>
      </c>
      <c r="BH12" s="660"/>
      <c r="BI12" s="660"/>
      <c r="BJ12" s="660"/>
      <c r="BK12" s="660"/>
      <c r="BL12" s="660"/>
      <c r="BM12" s="660"/>
      <c r="BN12" s="661"/>
      <c r="BO12" s="662">
        <v>41.3</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29199</v>
      </c>
      <c r="CS12" s="660"/>
      <c r="CT12" s="660"/>
      <c r="CU12" s="660"/>
      <c r="CV12" s="660"/>
      <c r="CW12" s="660"/>
      <c r="CX12" s="660"/>
      <c r="CY12" s="661"/>
      <c r="CZ12" s="662">
        <v>1.2</v>
      </c>
      <c r="DA12" s="662"/>
      <c r="DB12" s="662"/>
      <c r="DC12" s="662"/>
      <c r="DD12" s="668" t="s">
        <v>122</v>
      </c>
      <c r="DE12" s="660"/>
      <c r="DF12" s="660"/>
      <c r="DG12" s="660"/>
      <c r="DH12" s="660"/>
      <c r="DI12" s="660"/>
      <c r="DJ12" s="660"/>
      <c r="DK12" s="660"/>
      <c r="DL12" s="660"/>
      <c r="DM12" s="660"/>
      <c r="DN12" s="660"/>
      <c r="DO12" s="660"/>
      <c r="DP12" s="661"/>
      <c r="DQ12" s="668">
        <v>16940</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227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48640</v>
      </c>
      <c r="BH13" s="660"/>
      <c r="BI13" s="660"/>
      <c r="BJ13" s="660"/>
      <c r="BK13" s="660"/>
      <c r="BL13" s="660"/>
      <c r="BM13" s="660"/>
      <c r="BN13" s="661"/>
      <c r="BO13" s="662">
        <v>41.3</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203718</v>
      </c>
      <c r="CS13" s="660"/>
      <c r="CT13" s="660"/>
      <c r="CU13" s="660"/>
      <c r="CV13" s="660"/>
      <c r="CW13" s="660"/>
      <c r="CX13" s="660"/>
      <c r="CY13" s="661"/>
      <c r="CZ13" s="662">
        <v>8.1999999999999993</v>
      </c>
      <c r="DA13" s="662"/>
      <c r="DB13" s="662"/>
      <c r="DC13" s="662"/>
      <c r="DD13" s="668">
        <v>163569</v>
      </c>
      <c r="DE13" s="660"/>
      <c r="DF13" s="660"/>
      <c r="DG13" s="660"/>
      <c r="DH13" s="660"/>
      <c r="DI13" s="660"/>
      <c r="DJ13" s="660"/>
      <c r="DK13" s="660"/>
      <c r="DL13" s="660"/>
      <c r="DM13" s="660"/>
      <c r="DN13" s="660"/>
      <c r="DO13" s="660"/>
      <c r="DP13" s="661"/>
      <c r="DQ13" s="668">
        <v>36565</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227</v>
      </c>
      <c r="AA14" s="662"/>
      <c r="AB14" s="662"/>
      <c r="AC14" s="662"/>
      <c r="AD14" s="663" t="s">
        <v>122</v>
      </c>
      <c r="AE14" s="663"/>
      <c r="AF14" s="663"/>
      <c r="AG14" s="663"/>
      <c r="AH14" s="663"/>
      <c r="AI14" s="663"/>
      <c r="AJ14" s="663"/>
      <c r="AK14" s="663"/>
      <c r="AL14" s="664" t="s">
        <v>122</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6876</v>
      </c>
      <c r="BH14" s="660"/>
      <c r="BI14" s="660"/>
      <c r="BJ14" s="660"/>
      <c r="BK14" s="660"/>
      <c r="BL14" s="660"/>
      <c r="BM14" s="660"/>
      <c r="BN14" s="661"/>
      <c r="BO14" s="662">
        <v>5.8</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14885</v>
      </c>
      <c r="CS14" s="660"/>
      <c r="CT14" s="660"/>
      <c r="CU14" s="660"/>
      <c r="CV14" s="660"/>
      <c r="CW14" s="660"/>
      <c r="CX14" s="660"/>
      <c r="CY14" s="661"/>
      <c r="CZ14" s="662">
        <v>0.6</v>
      </c>
      <c r="DA14" s="662"/>
      <c r="DB14" s="662"/>
      <c r="DC14" s="662"/>
      <c r="DD14" s="668">
        <v>1372</v>
      </c>
      <c r="DE14" s="660"/>
      <c r="DF14" s="660"/>
      <c r="DG14" s="660"/>
      <c r="DH14" s="660"/>
      <c r="DI14" s="660"/>
      <c r="DJ14" s="660"/>
      <c r="DK14" s="660"/>
      <c r="DL14" s="660"/>
      <c r="DM14" s="660"/>
      <c r="DN14" s="660"/>
      <c r="DO14" s="660"/>
      <c r="DP14" s="661"/>
      <c r="DQ14" s="668">
        <v>14885</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5365</v>
      </c>
      <c r="S15" s="660"/>
      <c r="T15" s="660"/>
      <c r="U15" s="660"/>
      <c r="V15" s="660"/>
      <c r="W15" s="660"/>
      <c r="X15" s="660"/>
      <c r="Y15" s="661"/>
      <c r="Z15" s="662">
        <v>0.2</v>
      </c>
      <c r="AA15" s="662"/>
      <c r="AB15" s="662"/>
      <c r="AC15" s="662"/>
      <c r="AD15" s="663">
        <v>5365</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9546</v>
      </c>
      <c r="BH15" s="660"/>
      <c r="BI15" s="660"/>
      <c r="BJ15" s="660"/>
      <c r="BK15" s="660"/>
      <c r="BL15" s="660"/>
      <c r="BM15" s="660"/>
      <c r="BN15" s="661"/>
      <c r="BO15" s="662">
        <v>8.1</v>
      </c>
      <c r="BP15" s="662"/>
      <c r="BQ15" s="662"/>
      <c r="BR15" s="662"/>
      <c r="BS15" s="668" t="s">
        <v>122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192443</v>
      </c>
      <c r="CS15" s="660"/>
      <c r="CT15" s="660"/>
      <c r="CU15" s="660"/>
      <c r="CV15" s="660"/>
      <c r="CW15" s="660"/>
      <c r="CX15" s="660"/>
      <c r="CY15" s="661"/>
      <c r="CZ15" s="662">
        <v>7.7</v>
      </c>
      <c r="DA15" s="662"/>
      <c r="DB15" s="662"/>
      <c r="DC15" s="662"/>
      <c r="DD15" s="668">
        <v>322</v>
      </c>
      <c r="DE15" s="660"/>
      <c r="DF15" s="660"/>
      <c r="DG15" s="660"/>
      <c r="DH15" s="660"/>
      <c r="DI15" s="660"/>
      <c r="DJ15" s="660"/>
      <c r="DK15" s="660"/>
      <c r="DL15" s="660"/>
      <c r="DM15" s="660"/>
      <c r="DN15" s="660"/>
      <c r="DO15" s="660"/>
      <c r="DP15" s="661"/>
      <c r="DQ15" s="668">
        <v>163086</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227</v>
      </c>
      <c r="AA16" s="662"/>
      <c r="AB16" s="662"/>
      <c r="AC16" s="662"/>
      <c r="AD16" s="663" t="s">
        <v>227</v>
      </c>
      <c r="AE16" s="663"/>
      <c r="AF16" s="663"/>
      <c r="AG16" s="663"/>
      <c r="AH16" s="663"/>
      <c r="AI16" s="663"/>
      <c r="AJ16" s="663"/>
      <c r="AK16" s="663"/>
      <c r="AL16" s="664" t="s">
        <v>227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227</v>
      </c>
      <c r="BP16" s="662"/>
      <c r="BQ16" s="662"/>
      <c r="BR16" s="662"/>
      <c r="BS16" s="668" t="s">
        <v>227</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122</v>
      </c>
      <c r="CS16" s="660"/>
      <c r="CT16" s="660"/>
      <c r="CU16" s="660"/>
      <c r="CV16" s="660"/>
      <c r="CW16" s="660"/>
      <c r="CX16" s="660"/>
      <c r="CY16" s="661"/>
      <c r="CZ16" s="662" t="s">
        <v>122</v>
      </c>
      <c r="DA16" s="662"/>
      <c r="DB16" s="662"/>
      <c r="DC16" s="662"/>
      <c r="DD16" s="668" t="s">
        <v>122</v>
      </c>
      <c r="DE16" s="660"/>
      <c r="DF16" s="660"/>
      <c r="DG16" s="660"/>
      <c r="DH16" s="660"/>
      <c r="DI16" s="660"/>
      <c r="DJ16" s="660"/>
      <c r="DK16" s="660"/>
      <c r="DL16" s="660"/>
      <c r="DM16" s="660"/>
      <c r="DN16" s="660"/>
      <c r="DO16" s="660"/>
      <c r="DP16" s="661"/>
      <c r="DQ16" s="668" t="s">
        <v>227</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36</v>
      </c>
      <c r="S17" s="660"/>
      <c r="T17" s="660"/>
      <c r="U17" s="660"/>
      <c r="V17" s="660"/>
      <c r="W17" s="660"/>
      <c r="X17" s="660"/>
      <c r="Y17" s="661"/>
      <c r="Z17" s="662">
        <v>0</v>
      </c>
      <c r="AA17" s="662"/>
      <c r="AB17" s="662"/>
      <c r="AC17" s="662"/>
      <c r="AD17" s="663">
        <v>36</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237680</v>
      </c>
      <c r="CS17" s="660"/>
      <c r="CT17" s="660"/>
      <c r="CU17" s="660"/>
      <c r="CV17" s="660"/>
      <c r="CW17" s="660"/>
      <c r="CX17" s="660"/>
      <c r="CY17" s="661"/>
      <c r="CZ17" s="662">
        <v>9.6</v>
      </c>
      <c r="DA17" s="662"/>
      <c r="DB17" s="662"/>
      <c r="DC17" s="662"/>
      <c r="DD17" s="668" t="s">
        <v>122</v>
      </c>
      <c r="DE17" s="660"/>
      <c r="DF17" s="660"/>
      <c r="DG17" s="660"/>
      <c r="DH17" s="660"/>
      <c r="DI17" s="660"/>
      <c r="DJ17" s="660"/>
      <c r="DK17" s="660"/>
      <c r="DL17" s="660"/>
      <c r="DM17" s="660"/>
      <c r="DN17" s="660"/>
      <c r="DO17" s="660"/>
      <c r="DP17" s="661"/>
      <c r="DQ17" s="668">
        <v>225804</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1301862</v>
      </c>
      <c r="S18" s="660"/>
      <c r="T18" s="660"/>
      <c r="U18" s="660"/>
      <c r="V18" s="660"/>
      <c r="W18" s="660"/>
      <c r="X18" s="660"/>
      <c r="Y18" s="661"/>
      <c r="Z18" s="662">
        <v>46.6</v>
      </c>
      <c r="AA18" s="662"/>
      <c r="AB18" s="662"/>
      <c r="AC18" s="662"/>
      <c r="AD18" s="663">
        <v>1037100</v>
      </c>
      <c r="AE18" s="663"/>
      <c r="AF18" s="663"/>
      <c r="AG18" s="663"/>
      <c r="AH18" s="663"/>
      <c r="AI18" s="663"/>
      <c r="AJ18" s="663"/>
      <c r="AK18" s="663"/>
      <c r="AL18" s="664">
        <v>84.7</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39941</v>
      </c>
      <c r="CS18" s="660"/>
      <c r="CT18" s="660"/>
      <c r="CU18" s="660"/>
      <c r="CV18" s="660"/>
      <c r="CW18" s="660"/>
      <c r="CX18" s="660"/>
      <c r="CY18" s="661"/>
      <c r="CZ18" s="662">
        <v>1.6</v>
      </c>
      <c r="DA18" s="662"/>
      <c r="DB18" s="662"/>
      <c r="DC18" s="662"/>
      <c r="DD18" s="668" t="s">
        <v>122</v>
      </c>
      <c r="DE18" s="660"/>
      <c r="DF18" s="660"/>
      <c r="DG18" s="660"/>
      <c r="DH18" s="660"/>
      <c r="DI18" s="660"/>
      <c r="DJ18" s="660"/>
      <c r="DK18" s="660"/>
      <c r="DL18" s="660"/>
      <c r="DM18" s="660"/>
      <c r="DN18" s="660"/>
      <c r="DO18" s="660"/>
      <c r="DP18" s="661"/>
      <c r="DQ18" s="668">
        <v>39941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1037100</v>
      </c>
      <c r="S19" s="660"/>
      <c r="T19" s="660"/>
      <c r="U19" s="660"/>
      <c r="V19" s="660"/>
      <c r="W19" s="660"/>
      <c r="X19" s="660"/>
      <c r="Y19" s="661"/>
      <c r="Z19" s="662">
        <v>37.1</v>
      </c>
      <c r="AA19" s="662"/>
      <c r="AB19" s="662"/>
      <c r="AC19" s="662"/>
      <c r="AD19" s="663">
        <v>1037100</v>
      </c>
      <c r="AE19" s="663"/>
      <c r="AF19" s="663"/>
      <c r="AG19" s="663"/>
      <c r="AH19" s="663"/>
      <c r="AI19" s="663"/>
      <c r="AJ19" s="663"/>
      <c r="AK19" s="663"/>
      <c r="AL19" s="664">
        <v>84.7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4236</v>
      </c>
      <c r="BH19" s="660"/>
      <c r="BI19" s="660"/>
      <c r="BJ19" s="660"/>
      <c r="BK19" s="660"/>
      <c r="BL19" s="660"/>
      <c r="BM19" s="660"/>
      <c r="BN19" s="661"/>
      <c r="BO19" s="662">
        <v>3.6</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264762</v>
      </c>
      <c r="S20" s="660"/>
      <c r="T20" s="660"/>
      <c r="U20" s="660"/>
      <c r="V20" s="660"/>
      <c r="W20" s="660"/>
      <c r="X20" s="660"/>
      <c r="Y20" s="661"/>
      <c r="Z20" s="662">
        <v>9.5</v>
      </c>
      <c r="AA20" s="662"/>
      <c r="AB20" s="662"/>
      <c r="AC20" s="662"/>
      <c r="AD20" s="663" t="s">
        <v>227</v>
      </c>
      <c r="AE20" s="663"/>
      <c r="AF20" s="663"/>
      <c r="AG20" s="663"/>
      <c r="AH20" s="663"/>
      <c r="AI20" s="663"/>
      <c r="AJ20" s="663"/>
      <c r="AK20" s="663"/>
      <c r="AL20" s="664" t="s">
        <v>122</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227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2488099</v>
      </c>
      <c r="CS20" s="660"/>
      <c r="CT20" s="660"/>
      <c r="CU20" s="660"/>
      <c r="CV20" s="660"/>
      <c r="CW20" s="660"/>
      <c r="CX20" s="660"/>
      <c r="CY20" s="661"/>
      <c r="CZ20" s="662">
        <v>100</v>
      </c>
      <c r="DA20" s="662"/>
      <c r="DB20" s="662"/>
      <c r="DC20" s="662"/>
      <c r="DD20" s="668">
        <v>629933</v>
      </c>
      <c r="DE20" s="660"/>
      <c r="DF20" s="660"/>
      <c r="DG20" s="660"/>
      <c r="DH20" s="660"/>
      <c r="DI20" s="660"/>
      <c r="DJ20" s="660"/>
      <c r="DK20" s="660"/>
      <c r="DL20" s="660"/>
      <c r="DM20" s="660"/>
      <c r="DN20" s="660"/>
      <c r="DO20" s="660"/>
      <c r="DP20" s="661"/>
      <c r="DQ20" s="668">
        <v>1529649</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227</v>
      </c>
      <c r="AA21" s="662"/>
      <c r="AB21" s="662"/>
      <c r="AC21" s="662"/>
      <c r="AD21" s="663" t="s">
        <v>227</v>
      </c>
      <c r="AE21" s="663"/>
      <c r="AF21" s="663"/>
      <c r="AG21" s="663"/>
      <c r="AH21" s="663"/>
      <c r="AI21" s="663"/>
      <c r="AJ21" s="663"/>
      <c r="AK21" s="663"/>
      <c r="AL21" s="664" t="s">
        <v>227</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227</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1470231</v>
      </c>
      <c r="S22" s="660"/>
      <c r="T22" s="660"/>
      <c r="U22" s="660"/>
      <c r="V22" s="660"/>
      <c r="W22" s="660"/>
      <c r="X22" s="660"/>
      <c r="Y22" s="661"/>
      <c r="Z22" s="662">
        <v>52.6</v>
      </c>
      <c r="AA22" s="662"/>
      <c r="AB22" s="662"/>
      <c r="AC22" s="662"/>
      <c r="AD22" s="663">
        <v>1201233</v>
      </c>
      <c r="AE22" s="663"/>
      <c r="AF22" s="663"/>
      <c r="AG22" s="663"/>
      <c r="AH22" s="663"/>
      <c r="AI22" s="663"/>
      <c r="AJ22" s="663"/>
      <c r="AK22" s="663"/>
      <c r="AL22" s="664">
        <v>98.1</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227</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825</v>
      </c>
      <c r="S23" s="660"/>
      <c r="T23" s="660"/>
      <c r="U23" s="660"/>
      <c r="V23" s="660"/>
      <c r="W23" s="660"/>
      <c r="X23" s="660"/>
      <c r="Y23" s="661"/>
      <c r="Z23" s="662">
        <v>0</v>
      </c>
      <c r="AA23" s="662"/>
      <c r="AB23" s="662"/>
      <c r="AC23" s="662"/>
      <c r="AD23" s="663">
        <v>825</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227</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8642</v>
      </c>
      <c r="S24" s="660"/>
      <c r="T24" s="660"/>
      <c r="U24" s="660"/>
      <c r="V24" s="660"/>
      <c r="W24" s="660"/>
      <c r="X24" s="660"/>
      <c r="Y24" s="661"/>
      <c r="Z24" s="662">
        <v>0.3</v>
      </c>
      <c r="AA24" s="662"/>
      <c r="AB24" s="662"/>
      <c r="AC24" s="662"/>
      <c r="AD24" s="663">
        <v>105</v>
      </c>
      <c r="AE24" s="663"/>
      <c r="AF24" s="663"/>
      <c r="AG24" s="663"/>
      <c r="AH24" s="663"/>
      <c r="AI24" s="663"/>
      <c r="AJ24" s="663"/>
      <c r="AK24" s="663"/>
      <c r="AL24" s="664">
        <v>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227</v>
      </c>
      <c r="BP24" s="662"/>
      <c r="BQ24" s="662"/>
      <c r="BR24" s="662"/>
      <c r="BS24" s="668" t="s">
        <v>227</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871568</v>
      </c>
      <c r="CS24" s="649"/>
      <c r="CT24" s="649"/>
      <c r="CU24" s="649"/>
      <c r="CV24" s="649"/>
      <c r="CW24" s="649"/>
      <c r="CX24" s="649"/>
      <c r="CY24" s="650"/>
      <c r="CZ24" s="653">
        <v>35</v>
      </c>
      <c r="DA24" s="654"/>
      <c r="DB24" s="654"/>
      <c r="DC24" s="673"/>
      <c r="DD24" s="694">
        <v>763377</v>
      </c>
      <c r="DE24" s="649"/>
      <c r="DF24" s="649"/>
      <c r="DG24" s="649"/>
      <c r="DH24" s="649"/>
      <c r="DI24" s="649"/>
      <c r="DJ24" s="649"/>
      <c r="DK24" s="650"/>
      <c r="DL24" s="694">
        <v>740273</v>
      </c>
      <c r="DM24" s="649"/>
      <c r="DN24" s="649"/>
      <c r="DO24" s="649"/>
      <c r="DP24" s="649"/>
      <c r="DQ24" s="649"/>
      <c r="DR24" s="649"/>
      <c r="DS24" s="649"/>
      <c r="DT24" s="649"/>
      <c r="DU24" s="649"/>
      <c r="DV24" s="650"/>
      <c r="DW24" s="653">
        <v>58.2</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31202</v>
      </c>
      <c r="S25" s="660"/>
      <c r="T25" s="660"/>
      <c r="U25" s="660"/>
      <c r="V25" s="660"/>
      <c r="W25" s="660"/>
      <c r="X25" s="660"/>
      <c r="Y25" s="661"/>
      <c r="Z25" s="662">
        <v>1.1000000000000001</v>
      </c>
      <c r="AA25" s="662"/>
      <c r="AB25" s="662"/>
      <c r="AC25" s="662"/>
      <c r="AD25" s="663">
        <v>4051</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v>4236</v>
      </c>
      <c r="BH25" s="660"/>
      <c r="BI25" s="660"/>
      <c r="BJ25" s="660"/>
      <c r="BK25" s="660"/>
      <c r="BL25" s="660"/>
      <c r="BM25" s="660"/>
      <c r="BN25" s="661"/>
      <c r="BO25" s="662">
        <v>3.6</v>
      </c>
      <c r="BP25" s="662"/>
      <c r="BQ25" s="662"/>
      <c r="BR25" s="662"/>
      <c r="BS25" s="668" t="s">
        <v>227</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508642</v>
      </c>
      <c r="CS25" s="683"/>
      <c r="CT25" s="683"/>
      <c r="CU25" s="683"/>
      <c r="CV25" s="683"/>
      <c r="CW25" s="683"/>
      <c r="CX25" s="683"/>
      <c r="CY25" s="684"/>
      <c r="CZ25" s="664">
        <v>20.399999999999999</v>
      </c>
      <c r="DA25" s="695"/>
      <c r="DB25" s="695"/>
      <c r="DC25" s="697"/>
      <c r="DD25" s="668">
        <v>505667</v>
      </c>
      <c r="DE25" s="683"/>
      <c r="DF25" s="683"/>
      <c r="DG25" s="683"/>
      <c r="DH25" s="683"/>
      <c r="DI25" s="683"/>
      <c r="DJ25" s="683"/>
      <c r="DK25" s="684"/>
      <c r="DL25" s="668">
        <v>486862</v>
      </c>
      <c r="DM25" s="683"/>
      <c r="DN25" s="683"/>
      <c r="DO25" s="683"/>
      <c r="DP25" s="683"/>
      <c r="DQ25" s="683"/>
      <c r="DR25" s="683"/>
      <c r="DS25" s="683"/>
      <c r="DT25" s="683"/>
      <c r="DU25" s="683"/>
      <c r="DV25" s="684"/>
      <c r="DW25" s="664">
        <v>38.299999999999997</v>
      </c>
      <c r="DX25" s="695"/>
      <c r="DY25" s="695"/>
      <c r="DZ25" s="695"/>
      <c r="EA25" s="695"/>
      <c r="EB25" s="695"/>
      <c r="EC25" s="696"/>
    </row>
    <row r="26" spans="2:133" ht="11.25" customHeight="1" x14ac:dyDescent="0.15">
      <c r="B26" s="656" t="s">
        <v>288</v>
      </c>
      <c r="C26" s="657"/>
      <c r="D26" s="657"/>
      <c r="E26" s="657"/>
      <c r="F26" s="657"/>
      <c r="G26" s="657"/>
      <c r="H26" s="657"/>
      <c r="I26" s="657"/>
      <c r="J26" s="657"/>
      <c r="K26" s="657"/>
      <c r="L26" s="657"/>
      <c r="M26" s="657"/>
      <c r="N26" s="657"/>
      <c r="O26" s="657"/>
      <c r="P26" s="657"/>
      <c r="Q26" s="658"/>
      <c r="R26" s="659">
        <v>1479</v>
      </c>
      <c r="S26" s="660"/>
      <c r="T26" s="660"/>
      <c r="U26" s="660"/>
      <c r="V26" s="660"/>
      <c r="W26" s="660"/>
      <c r="X26" s="660"/>
      <c r="Y26" s="661"/>
      <c r="Z26" s="662">
        <v>0.1</v>
      </c>
      <c r="AA26" s="662"/>
      <c r="AB26" s="662"/>
      <c r="AC26" s="662"/>
      <c r="AD26" s="663" t="s">
        <v>122</v>
      </c>
      <c r="AE26" s="663"/>
      <c r="AF26" s="663"/>
      <c r="AG26" s="663"/>
      <c r="AH26" s="663"/>
      <c r="AI26" s="663"/>
      <c r="AJ26" s="663"/>
      <c r="AK26" s="663"/>
      <c r="AL26" s="664" t="s">
        <v>122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284412</v>
      </c>
      <c r="CS26" s="660"/>
      <c r="CT26" s="660"/>
      <c r="CU26" s="660"/>
      <c r="CV26" s="660"/>
      <c r="CW26" s="660"/>
      <c r="CX26" s="660"/>
      <c r="CY26" s="661"/>
      <c r="CZ26" s="664">
        <v>11.4</v>
      </c>
      <c r="DA26" s="695"/>
      <c r="DB26" s="695"/>
      <c r="DC26" s="697"/>
      <c r="DD26" s="668">
        <v>283653</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5"/>
      <c r="DY26" s="695"/>
      <c r="DZ26" s="695"/>
      <c r="EA26" s="695"/>
      <c r="EB26" s="695"/>
      <c r="EC26" s="696"/>
    </row>
    <row r="27" spans="2:133" ht="11.25" customHeight="1" x14ac:dyDescent="0.15">
      <c r="B27" s="656" t="s">
        <v>291</v>
      </c>
      <c r="C27" s="657"/>
      <c r="D27" s="657"/>
      <c r="E27" s="657"/>
      <c r="F27" s="657"/>
      <c r="G27" s="657"/>
      <c r="H27" s="657"/>
      <c r="I27" s="657"/>
      <c r="J27" s="657"/>
      <c r="K27" s="657"/>
      <c r="L27" s="657"/>
      <c r="M27" s="657"/>
      <c r="N27" s="657"/>
      <c r="O27" s="657"/>
      <c r="P27" s="657"/>
      <c r="Q27" s="658"/>
      <c r="R27" s="659">
        <v>380295</v>
      </c>
      <c r="S27" s="660"/>
      <c r="T27" s="660"/>
      <c r="U27" s="660"/>
      <c r="V27" s="660"/>
      <c r="W27" s="660"/>
      <c r="X27" s="660"/>
      <c r="Y27" s="661"/>
      <c r="Z27" s="662">
        <v>13.6</v>
      </c>
      <c r="AA27" s="662"/>
      <c r="AB27" s="662"/>
      <c r="AC27" s="662"/>
      <c r="AD27" s="663" t="s">
        <v>122</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117882</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125246</v>
      </c>
      <c r="CS27" s="683"/>
      <c r="CT27" s="683"/>
      <c r="CU27" s="683"/>
      <c r="CV27" s="683"/>
      <c r="CW27" s="683"/>
      <c r="CX27" s="683"/>
      <c r="CY27" s="684"/>
      <c r="CZ27" s="664">
        <v>5</v>
      </c>
      <c r="DA27" s="695"/>
      <c r="DB27" s="695"/>
      <c r="DC27" s="697"/>
      <c r="DD27" s="668">
        <v>31906</v>
      </c>
      <c r="DE27" s="683"/>
      <c r="DF27" s="683"/>
      <c r="DG27" s="683"/>
      <c r="DH27" s="683"/>
      <c r="DI27" s="683"/>
      <c r="DJ27" s="683"/>
      <c r="DK27" s="684"/>
      <c r="DL27" s="668">
        <v>27607</v>
      </c>
      <c r="DM27" s="683"/>
      <c r="DN27" s="683"/>
      <c r="DO27" s="683"/>
      <c r="DP27" s="683"/>
      <c r="DQ27" s="683"/>
      <c r="DR27" s="683"/>
      <c r="DS27" s="683"/>
      <c r="DT27" s="683"/>
      <c r="DU27" s="683"/>
      <c r="DV27" s="684"/>
      <c r="DW27" s="664">
        <v>2.2000000000000002</v>
      </c>
      <c r="DX27" s="695"/>
      <c r="DY27" s="695"/>
      <c r="DZ27" s="695"/>
      <c r="EA27" s="695"/>
      <c r="EB27" s="695"/>
      <c r="EC27" s="696"/>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227</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237680</v>
      </c>
      <c r="CS28" s="660"/>
      <c r="CT28" s="660"/>
      <c r="CU28" s="660"/>
      <c r="CV28" s="660"/>
      <c r="CW28" s="660"/>
      <c r="CX28" s="660"/>
      <c r="CY28" s="661"/>
      <c r="CZ28" s="664">
        <v>9.6</v>
      </c>
      <c r="DA28" s="695"/>
      <c r="DB28" s="695"/>
      <c r="DC28" s="697"/>
      <c r="DD28" s="668">
        <v>225804</v>
      </c>
      <c r="DE28" s="660"/>
      <c r="DF28" s="660"/>
      <c r="DG28" s="660"/>
      <c r="DH28" s="660"/>
      <c r="DI28" s="660"/>
      <c r="DJ28" s="660"/>
      <c r="DK28" s="661"/>
      <c r="DL28" s="668">
        <v>225804</v>
      </c>
      <c r="DM28" s="660"/>
      <c r="DN28" s="660"/>
      <c r="DO28" s="660"/>
      <c r="DP28" s="660"/>
      <c r="DQ28" s="660"/>
      <c r="DR28" s="660"/>
      <c r="DS28" s="660"/>
      <c r="DT28" s="660"/>
      <c r="DU28" s="660"/>
      <c r="DV28" s="661"/>
      <c r="DW28" s="664">
        <v>17.8</v>
      </c>
      <c r="DX28" s="695"/>
      <c r="DY28" s="695"/>
      <c r="DZ28" s="695"/>
      <c r="EA28" s="695"/>
      <c r="EB28" s="695"/>
      <c r="EC28" s="696"/>
    </row>
    <row r="29" spans="2:133" ht="11.25" customHeight="1" x14ac:dyDescent="0.15">
      <c r="B29" s="656" t="s">
        <v>296</v>
      </c>
      <c r="C29" s="657"/>
      <c r="D29" s="657"/>
      <c r="E29" s="657"/>
      <c r="F29" s="657"/>
      <c r="G29" s="657"/>
      <c r="H29" s="657"/>
      <c r="I29" s="657"/>
      <c r="J29" s="657"/>
      <c r="K29" s="657"/>
      <c r="L29" s="657"/>
      <c r="M29" s="657"/>
      <c r="N29" s="657"/>
      <c r="O29" s="657"/>
      <c r="P29" s="657"/>
      <c r="Q29" s="658"/>
      <c r="R29" s="659">
        <v>389306</v>
      </c>
      <c r="S29" s="660"/>
      <c r="T29" s="660"/>
      <c r="U29" s="660"/>
      <c r="V29" s="660"/>
      <c r="W29" s="660"/>
      <c r="X29" s="660"/>
      <c r="Y29" s="661"/>
      <c r="Z29" s="662">
        <v>13.9</v>
      </c>
      <c r="AA29" s="662"/>
      <c r="AB29" s="662"/>
      <c r="AC29" s="662"/>
      <c r="AD29" s="663" t="s">
        <v>122</v>
      </c>
      <c r="AE29" s="663"/>
      <c r="AF29" s="663"/>
      <c r="AG29" s="663"/>
      <c r="AH29" s="663"/>
      <c r="AI29" s="663"/>
      <c r="AJ29" s="663"/>
      <c r="AK29" s="663"/>
      <c r="AL29" s="664" t="s">
        <v>227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237448</v>
      </c>
      <c r="CS29" s="683"/>
      <c r="CT29" s="683"/>
      <c r="CU29" s="683"/>
      <c r="CV29" s="683"/>
      <c r="CW29" s="683"/>
      <c r="CX29" s="683"/>
      <c r="CY29" s="684"/>
      <c r="CZ29" s="664">
        <v>9.5</v>
      </c>
      <c r="DA29" s="695"/>
      <c r="DB29" s="695"/>
      <c r="DC29" s="697"/>
      <c r="DD29" s="668">
        <v>225572</v>
      </c>
      <c r="DE29" s="683"/>
      <c r="DF29" s="683"/>
      <c r="DG29" s="683"/>
      <c r="DH29" s="683"/>
      <c r="DI29" s="683"/>
      <c r="DJ29" s="683"/>
      <c r="DK29" s="684"/>
      <c r="DL29" s="668">
        <v>225572</v>
      </c>
      <c r="DM29" s="683"/>
      <c r="DN29" s="683"/>
      <c r="DO29" s="683"/>
      <c r="DP29" s="683"/>
      <c r="DQ29" s="683"/>
      <c r="DR29" s="683"/>
      <c r="DS29" s="683"/>
      <c r="DT29" s="683"/>
      <c r="DU29" s="683"/>
      <c r="DV29" s="684"/>
      <c r="DW29" s="664">
        <v>17.7</v>
      </c>
      <c r="DX29" s="695"/>
      <c r="DY29" s="695"/>
      <c r="DZ29" s="695"/>
      <c r="EA29" s="695"/>
      <c r="EB29" s="695"/>
      <c r="EC29" s="696"/>
    </row>
    <row r="30" spans="2:133" ht="11.25" customHeight="1" x14ac:dyDescent="0.15">
      <c r="B30" s="656" t="s">
        <v>301</v>
      </c>
      <c r="C30" s="657"/>
      <c r="D30" s="657"/>
      <c r="E30" s="657"/>
      <c r="F30" s="657"/>
      <c r="G30" s="657"/>
      <c r="H30" s="657"/>
      <c r="I30" s="657"/>
      <c r="J30" s="657"/>
      <c r="K30" s="657"/>
      <c r="L30" s="657"/>
      <c r="M30" s="657"/>
      <c r="N30" s="657"/>
      <c r="O30" s="657"/>
      <c r="P30" s="657"/>
      <c r="Q30" s="658"/>
      <c r="R30" s="659">
        <v>1781</v>
      </c>
      <c r="S30" s="660"/>
      <c r="T30" s="660"/>
      <c r="U30" s="660"/>
      <c r="V30" s="660"/>
      <c r="W30" s="660"/>
      <c r="X30" s="660"/>
      <c r="Y30" s="661"/>
      <c r="Z30" s="662">
        <v>0.1</v>
      </c>
      <c r="AA30" s="662"/>
      <c r="AB30" s="662"/>
      <c r="AC30" s="662"/>
      <c r="AD30" s="663" t="s">
        <v>122</v>
      </c>
      <c r="AE30" s="663"/>
      <c r="AF30" s="663"/>
      <c r="AG30" s="663"/>
      <c r="AH30" s="663"/>
      <c r="AI30" s="663"/>
      <c r="AJ30" s="663"/>
      <c r="AK30" s="663"/>
      <c r="AL30" s="664" t="s">
        <v>227</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95.4</v>
      </c>
      <c r="BH30" s="720"/>
      <c r="BI30" s="720"/>
      <c r="BJ30" s="720"/>
      <c r="BK30" s="720"/>
      <c r="BL30" s="720"/>
      <c r="BM30" s="654">
        <v>80.8</v>
      </c>
      <c r="BN30" s="720"/>
      <c r="BO30" s="720"/>
      <c r="BP30" s="720"/>
      <c r="BQ30" s="721"/>
      <c r="BR30" s="719">
        <v>94.8</v>
      </c>
      <c r="BS30" s="720"/>
      <c r="BT30" s="720"/>
      <c r="BU30" s="720"/>
      <c r="BV30" s="720"/>
      <c r="BW30" s="720"/>
      <c r="BX30" s="654">
        <v>79.599999999999994</v>
      </c>
      <c r="BY30" s="720"/>
      <c r="BZ30" s="720"/>
      <c r="CA30" s="720"/>
      <c r="CB30" s="721"/>
      <c r="CD30" s="724"/>
      <c r="CE30" s="725"/>
      <c r="CF30" s="674" t="s">
        <v>304</v>
      </c>
      <c r="CG30" s="675"/>
      <c r="CH30" s="675"/>
      <c r="CI30" s="675"/>
      <c r="CJ30" s="675"/>
      <c r="CK30" s="675"/>
      <c r="CL30" s="675"/>
      <c r="CM30" s="675"/>
      <c r="CN30" s="675"/>
      <c r="CO30" s="675"/>
      <c r="CP30" s="675"/>
      <c r="CQ30" s="676"/>
      <c r="CR30" s="659">
        <v>222364</v>
      </c>
      <c r="CS30" s="660"/>
      <c r="CT30" s="660"/>
      <c r="CU30" s="660"/>
      <c r="CV30" s="660"/>
      <c r="CW30" s="660"/>
      <c r="CX30" s="660"/>
      <c r="CY30" s="661"/>
      <c r="CZ30" s="664">
        <v>8.9</v>
      </c>
      <c r="DA30" s="695"/>
      <c r="DB30" s="695"/>
      <c r="DC30" s="697"/>
      <c r="DD30" s="668">
        <v>210488</v>
      </c>
      <c r="DE30" s="660"/>
      <c r="DF30" s="660"/>
      <c r="DG30" s="660"/>
      <c r="DH30" s="660"/>
      <c r="DI30" s="660"/>
      <c r="DJ30" s="660"/>
      <c r="DK30" s="661"/>
      <c r="DL30" s="668">
        <v>210488</v>
      </c>
      <c r="DM30" s="660"/>
      <c r="DN30" s="660"/>
      <c r="DO30" s="660"/>
      <c r="DP30" s="660"/>
      <c r="DQ30" s="660"/>
      <c r="DR30" s="660"/>
      <c r="DS30" s="660"/>
      <c r="DT30" s="660"/>
      <c r="DU30" s="660"/>
      <c r="DV30" s="661"/>
      <c r="DW30" s="664">
        <v>16.600000000000001</v>
      </c>
      <c r="DX30" s="695"/>
      <c r="DY30" s="695"/>
      <c r="DZ30" s="695"/>
      <c r="EA30" s="695"/>
      <c r="EB30" s="695"/>
      <c r="EC30" s="696"/>
    </row>
    <row r="31" spans="2:133" ht="11.25" customHeight="1" x14ac:dyDescent="0.15">
      <c r="B31" s="656" t="s">
        <v>305</v>
      </c>
      <c r="C31" s="657"/>
      <c r="D31" s="657"/>
      <c r="E31" s="657"/>
      <c r="F31" s="657"/>
      <c r="G31" s="657"/>
      <c r="H31" s="657"/>
      <c r="I31" s="657"/>
      <c r="J31" s="657"/>
      <c r="K31" s="657"/>
      <c r="L31" s="657"/>
      <c r="M31" s="657"/>
      <c r="N31" s="657"/>
      <c r="O31" s="657"/>
      <c r="P31" s="657"/>
      <c r="Q31" s="658"/>
      <c r="R31" s="659">
        <v>17917</v>
      </c>
      <c r="S31" s="660"/>
      <c r="T31" s="660"/>
      <c r="U31" s="660"/>
      <c r="V31" s="660"/>
      <c r="W31" s="660"/>
      <c r="X31" s="660"/>
      <c r="Y31" s="661"/>
      <c r="Z31" s="662">
        <v>0.6</v>
      </c>
      <c r="AA31" s="662"/>
      <c r="AB31" s="662"/>
      <c r="AC31" s="662"/>
      <c r="AD31" s="663" t="s">
        <v>227</v>
      </c>
      <c r="AE31" s="663"/>
      <c r="AF31" s="663"/>
      <c r="AG31" s="663"/>
      <c r="AH31" s="663"/>
      <c r="AI31" s="663"/>
      <c r="AJ31" s="663"/>
      <c r="AK31" s="663"/>
      <c r="AL31" s="664" t="s">
        <v>122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97</v>
      </c>
      <c r="BH31" s="683"/>
      <c r="BI31" s="683"/>
      <c r="BJ31" s="683"/>
      <c r="BK31" s="683"/>
      <c r="BL31" s="683"/>
      <c r="BM31" s="665">
        <v>91.4</v>
      </c>
      <c r="BN31" s="717"/>
      <c r="BO31" s="717"/>
      <c r="BP31" s="717"/>
      <c r="BQ31" s="718"/>
      <c r="BR31" s="716">
        <v>96.7</v>
      </c>
      <c r="BS31" s="683"/>
      <c r="BT31" s="683"/>
      <c r="BU31" s="683"/>
      <c r="BV31" s="683"/>
      <c r="BW31" s="683"/>
      <c r="BX31" s="665">
        <v>91.1</v>
      </c>
      <c r="BY31" s="717"/>
      <c r="BZ31" s="717"/>
      <c r="CA31" s="717"/>
      <c r="CB31" s="718"/>
      <c r="CD31" s="724"/>
      <c r="CE31" s="725"/>
      <c r="CF31" s="674" t="s">
        <v>308</v>
      </c>
      <c r="CG31" s="675"/>
      <c r="CH31" s="675"/>
      <c r="CI31" s="675"/>
      <c r="CJ31" s="675"/>
      <c r="CK31" s="675"/>
      <c r="CL31" s="675"/>
      <c r="CM31" s="675"/>
      <c r="CN31" s="675"/>
      <c r="CO31" s="675"/>
      <c r="CP31" s="675"/>
      <c r="CQ31" s="676"/>
      <c r="CR31" s="659">
        <v>15084</v>
      </c>
      <c r="CS31" s="683"/>
      <c r="CT31" s="683"/>
      <c r="CU31" s="683"/>
      <c r="CV31" s="683"/>
      <c r="CW31" s="683"/>
      <c r="CX31" s="683"/>
      <c r="CY31" s="684"/>
      <c r="CZ31" s="664">
        <v>0.6</v>
      </c>
      <c r="DA31" s="695"/>
      <c r="DB31" s="695"/>
      <c r="DC31" s="697"/>
      <c r="DD31" s="668">
        <v>15084</v>
      </c>
      <c r="DE31" s="683"/>
      <c r="DF31" s="683"/>
      <c r="DG31" s="683"/>
      <c r="DH31" s="683"/>
      <c r="DI31" s="683"/>
      <c r="DJ31" s="683"/>
      <c r="DK31" s="684"/>
      <c r="DL31" s="668">
        <v>15084</v>
      </c>
      <c r="DM31" s="683"/>
      <c r="DN31" s="683"/>
      <c r="DO31" s="683"/>
      <c r="DP31" s="683"/>
      <c r="DQ31" s="683"/>
      <c r="DR31" s="683"/>
      <c r="DS31" s="683"/>
      <c r="DT31" s="683"/>
      <c r="DU31" s="683"/>
      <c r="DV31" s="684"/>
      <c r="DW31" s="664">
        <v>1.2</v>
      </c>
      <c r="DX31" s="695"/>
      <c r="DY31" s="695"/>
      <c r="DZ31" s="695"/>
      <c r="EA31" s="695"/>
      <c r="EB31" s="695"/>
      <c r="EC31" s="696"/>
    </row>
    <row r="32" spans="2:133" ht="11.25" customHeight="1" x14ac:dyDescent="0.15">
      <c r="B32" s="656" t="s">
        <v>309</v>
      </c>
      <c r="C32" s="657"/>
      <c r="D32" s="657"/>
      <c r="E32" s="657"/>
      <c r="F32" s="657"/>
      <c r="G32" s="657"/>
      <c r="H32" s="657"/>
      <c r="I32" s="657"/>
      <c r="J32" s="657"/>
      <c r="K32" s="657"/>
      <c r="L32" s="657"/>
      <c r="M32" s="657"/>
      <c r="N32" s="657"/>
      <c r="O32" s="657"/>
      <c r="P32" s="657"/>
      <c r="Q32" s="658"/>
      <c r="R32" s="659">
        <v>37384</v>
      </c>
      <c r="S32" s="660"/>
      <c r="T32" s="660"/>
      <c r="U32" s="660"/>
      <c r="V32" s="660"/>
      <c r="W32" s="660"/>
      <c r="X32" s="660"/>
      <c r="Y32" s="661"/>
      <c r="Z32" s="662">
        <v>1.3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92.6</v>
      </c>
      <c r="BH32" s="729"/>
      <c r="BI32" s="729"/>
      <c r="BJ32" s="729"/>
      <c r="BK32" s="729"/>
      <c r="BL32" s="729"/>
      <c r="BM32" s="730">
        <v>68.7</v>
      </c>
      <c r="BN32" s="729"/>
      <c r="BO32" s="729"/>
      <c r="BP32" s="729"/>
      <c r="BQ32" s="731"/>
      <c r="BR32" s="728">
        <v>91.6</v>
      </c>
      <c r="BS32" s="729"/>
      <c r="BT32" s="729"/>
      <c r="BU32" s="729"/>
      <c r="BV32" s="729"/>
      <c r="BW32" s="729"/>
      <c r="BX32" s="730">
        <v>66.599999999999994</v>
      </c>
      <c r="BY32" s="729"/>
      <c r="BZ32" s="729"/>
      <c r="CA32" s="729"/>
      <c r="CB32" s="731"/>
      <c r="CD32" s="726"/>
      <c r="CE32" s="727"/>
      <c r="CF32" s="674" t="s">
        <v>311</v>
      </c>
      <c r="CG32" s="675"/>
      <c r="CH32" s="675"/>
      <c r="CI32" s="675"/>
      <c r="CJ32" s="675"/>
      <c r="CK32" s="675"/>
      <c r="CL32" s="675"/>
      <c r="CM32" s="675"/>
      <c r="CN32" s="675"/>
      <c r="CO32" s="675"/>
      <c r="CP32" s="675"/>
      <c r="CQ32" s="676"/>
      <c r="CR32" s="659">
        <v>232</v>
      </c>
      <c r="CS32" s="660"/>
      <c r="CT32" s="660"/>
      <c r="CU32" s="660"/>
      <c r="CV32" s="660"/>
      <c r="CW32" s="660"/>
      <c r="CX32" s="660"/>
      <c r="CY32" s="661"/>
      <c r="CZ32" s="664">
        <v>0</v>
      </c>
      <c r="DA32" s="695"/>
      <c r="DB32" s="695"/>
      <c r="DC32" s="697"/>
      <c r="DD32" s="668">
        <v>232</v>
      </c>
      <c r="DE32" s="660"/>
      <c r="DF32" s="660"/>
      <c r="DG32" s="660"/>
      <c r="DH32" s="660"/>
      <c r="DI32" s="660"/>
      <c r="DJ32" s="660"/>
      <c r="DK32" s="661"/>
      <c r="DL32" s="668">
        <v>232</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312</v>
      </c>
      <c r="C33" s="657"/>
      <c r="D33" s="657"/>
      <c r="E33" s="657"/>
      <c r="F33" s="657"/>
      <c r="G33" s="657"/>
      <c r="H33" s="657"/>
      <c r="I33" s="657"/>
      <c r="J33" s="657"/>
      <c r="K33" s="657"/>
      <c r="L33" s="657"/>
      <c r="M33" s="657"/>
      <c r="N33" s="657"/>
      <c r="O33" s="657"/>
      <c r="P33" s="657"/>
      <c r="Q33" s="658"/>
      <c r="R33" s="659">
        <v>246850</v>
      </c>
      <c r="S33" s="660"/>
      <c r="T33" s="660"/>
      <c r="U33" s="660"/>
      <c r="V33" s="660"/>
      <c r="W33" s="660"/>
      <c r="X33" s="660"/>
      <c r="Y33" s="661"/>
      <c r="Z33" s="662">
        <v>8.8000000000000007</v>
      </c>
      <c r="AA33" s="662"/>
      <c r="AB33" s="662"/>
      <c r="AC33" s="662"/>
      <c r="AD33" s="663" t="s">
        <v>227</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986598</v>
      </c>
      <c r="CS33" s="683"/>
      <c r="CT33" s="683"/>
      <c r="CU33" s="683"/>
      <c r="CV33" s="683"/>
      <c r="CW33" s="683"/>
      <c r="CX33" s="683"/>
      <c r="CY33" s="684"/>
      <c r="CZ33" s="664">
        <v>39.700000000000003</v>
      </c>
      <c r="DA33" s="695"/>
      <c r="DB33" s="695"/>
      <c r="DC33" s="697"/>
      <c r="DD33" s="668">
        <v>711934</v>
      </c>
      <c r="DE33" s="683"/>
      <c r="DF33" s="683"/>
      <c r="DG33" s="683"/>
      <c r="DH33" s="683"/>
      <c r="DI33" s="683"/>
      <c r="DJ33" s="683"/>
      <c r="DK33" s="684"/>
      <c r="DL33" s="668">
        <v>389664</v>
      </c>
      <c r="DM33" s="683"/>
      <c r="DN33" s="683"/>
      <c r="DO33" s="683"/>
      <c r="DP33" s="683"/>
      <c r="DQ33" s="683"/>
      <c r="DR33" s="683"/>
      <c r="DS33" s="683"/>
      <c r="DT33" s="683"/>
      <c r="DU33" s="683"/>
      <c r="DV33" s="684"/>
      <c r="DW33" s="664">
        <v>30.7</v>
      </c>
      <c r="DX33" s="695"/>
      <c r="DY33" s="695"/>
      <c r="DZ33" s="695"/>
      <c r="EA33" s="695"/>
      <c r="EB33" s="695"/>
      <c r="EC33" s="696"/>
    </row>
    <row r="34" spans="2:133" ht="11.25" customHeight="1" x14ac:dyDescent="0.15">
      <c r="B34" s="656" t="s">
        <v>314</v>
      </c>
      <c r="C34" s="657"/>
      <c r="D34" s="657"/>
      <c r="E34" s="657"/>
      <c r="F34" s="657"/>
      <c r="G34" s="657"/>
      <c r="H34" s="657"/>
      <c r="I34" s="657"/>
      <c r="J34" s="657"/>
      <c r="K34" s="657"/>
      <c r="L34" s="657"/>
      <c r="M34" s="657"/>
      <c r="N34" s="657"/>
      <c r="O34" s="657"/>
      <c r="P34" s="657"/>
      <c r="Q34" s="658"/>
      <c r="R34" s="659">
        <v>36207</v>
      </c>
      <c r="S34" s="660"/>
      <c r="T34" s="660"/>
      <c r="U34" s="660"/>
      <c r="V34" s="660"/>
      <c r="W34" s="660"/>
      <c r="X34" s="660"/>
      <c r="Y34" s="661"/>
      <c r="Z34" s="662">
        <v>1.3</v>
      </c>
      <c r="AA34" s="662"/>
      <c r="AB34" s="662"/>
      <c r="AC34" s="662"/>
      <c r="AD34" s="663">
        <v>18130</v>
      </c>
      <c r="AE34" s="663"/>
      <c r="AF34" s="663"/>
      <c r="AG34" s="663"/>
      <c r="AH34" s="663"/>
      <c r="AI34" s="663"/>
      <c r="AJ34" s="663"/>
      <c r="AK34" s="663"/>
      <c r="AL34" s="664">
        <v>1.5</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429008</v>
      </c>
      <c r="CS34" s="660"/>
      <c r="CT34" s="660"/>
      <c r="CU34" s="660"/>
      <c r="CV34" s="660"/>
      <c r="CW34" s="660"/>
      <c r="CX34" s="660"/>
      <c r="CY34" s="661"/>
      <c r="CZ34" s="664">
        <v>17.2</v>
      </c>
      <c r="DA34" s="695"/>
      <c r="DB34" s="695"/>
      <c r="DC34" s="697"/>
      <c r="DD34" s="668">
        <v>297933</v>
      </c>
      <c r="DE34" s="660"/>
      <c r="DF34" s="660"/>
      <c r="DG34" s="660"/>
      <c r="DH34" s="660"/>
      <c r="DI34" s="660"/>
      <c r="DJ34" s="660"/>
      <c r="DK34" s="661"/>
      <c r="DL34" s="668">
        <v>233873</v>
      </c>
      <c r="DM34" s="660"/>
      <c r="DN34" s="660"/>
      <c r="DO34" s="660"/>
      <c r="DP34" s="660"/>
      <c r="DQ34" s="660"/>
      <c r="DR34" s="660"/>
      <c r="DS34" s="660"/>
      <c r="DT34" s="660"/>
      <c r="DU34" s="660"/>
      <c r="DV34" s="661"/>
      <c r="DW34" s="664">
        <v>18.399999999999999</v>
      </c>
      <c r="DX34" s="695"/>
      <c r="DY34" s="695"/>
      <c r="DZ34" s="695"/>
      <c r="EA34" s="695"/>
      <c r="EB34" s="695"/>
      <c r="EC34" s="696"/>
    </row>
    <row r="35" spans="2:133" ht="11.25" customHeight="1" x14ac:dyDescent="0.15">
      <c r="B35" s="656" t="s">
        <v>318</v>
      </c>
      <c r="C35" s="657"/>
      <c r="D35" s="657"/>
      <c r="E35" s="657"/>
      <c r="F35" s="657"/>
      <c r="G35" s="657"/>
      <c r="H35" s="657"/>
      <c r="I35" s="657"/>
      <c r="J35" s="657"/>
      <c r="K35" s="657"/>
      <c r="L35" s="657"/>
      <c r="M35" s="657"/>
      <c r="N35" s="657"/>
      <c r="O35" s="657"/>
      <c r="P35" s="657"/>
      <c r="Q35" s="658"/>
      <c r="R35" s="659">
        <v>174029</v>
      </c>
      <c r="S35" s="660"/>
      <c r="T35" s="660"/>
      <c r="U35" s="660"/>
      <c r="V35" s="660"/>
      <c r="W35" s="660"/>
      <c r="X35" s="660"/>
      <c r="Y35" s="661"/>
      <c r="Z35" s="662">
        <v>6.2</v>
      </c>
      <c r="AA35" s="662"/>
      <c r="AB35" s="662"/>
      <c r="AC35" s="662"/>
      <c r="AD35" s="663" t="s">
        <v>227</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192037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25240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10226</v>
      </c>
      <c r="CS35" s="683"/>
      <c r="CT35" s="683"/>
      <c r="CU35" s="683"/>
      <c r="CV35" s="683"/>
      <c r="CW35" s="683"/>
      <c r="CX35" s="683"/>
      <c r="CY35" s="684"/>
      <c r="CZ35" s="664">
        <v>0.4</v>
      </c>
      <c r="DA35" s="695"/>
      <c r="DB35" s="695"/>
      <c r="DC35" s="697"/>
      <c r="DD35" s="668">
        <v>5983</v>
      </c>
      <c r="DE35" s="683"/>
      <c r="DF35" s="683"/>
      <c r="DG35" s="683"/>
      <c r="DH35" s="683"/>
      <c r="DI35" s="683"/>
      <c r="DJ35" s="683"/>
      <c r="DK35" s="684"/>
      <c r="DL35" s="668">
        <v>5983</v>
      </c>
      <c r="DM35" s="683"/>
      <c r="DN35" s="683"/>
      <c r="DO35" s="683"/>
      <c r="DP35" s="683"/>
      <c r="DQ35" s="683"/>
      <c r="DR35" s="683"/>
      <c r="DS35" s="683"/>
      <c r="DT35" s="683"/>
      <c r="DU35" s="683"/>
      <c r="DV35" s="684"/>
      <c r="DW35" s="664">
        <v>0.5</v>
      </c>
      <c r="DX35" s="695"/>
      <c r="DY35" s="695"/>
      <c r="DZ35" s="695"/>
      <c r="EA35" s="695"/>
      <c r="EB35" s="695"/>
      <c r="EC35" s="696"/>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227</v>
      </c>
      <c r="AA36" s="662"/>
      <c r="AB36" s="662"/>
      <c r="AC36" s="662"/>
      <c r="AD36" s="663" t="s">
        <v>227</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39941</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-17055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218307</v>
      </c>
      <c r="CS36" s="660"/>
      <c r="CT36" s="660"/>
      <c r="CU36" s="660"/>
      <c r="CV36" s="660"/>
      <c r="CW36" s="660"/>
      <c r="CX36" s="660"/>
      <c r="CY36" s="661"/>
      <c r="CZ36" s="664">
        <v>8.8000000000000007</v>
      </c>
      <c r="DA36" s="695"/>
      <c r="DB36" s="695"/>
      <c r="DC36" s="697"/>
      <c r="DD36" s="668">
        <v>101370</v>
      </c>
      <c r="DE36" s="660"/>
      <c r="DF36" s="660"/>
      <c r="DG36" s="660"/>
      <c r="DH36" s="660"/>
      <c r="DI36" s="660"/>
      <c r="DJ36" s="660"/>
      <c r="DK36" s="661"/>
      <c r="DL36" s="668">
        <v>69339</v>
      </c>
      <c r="DM36" s="660"/>
      <c r="DN36" s="660"/>
      <c r="DO36" s="660"/>
      <c r="DP36" s="660"/>
      <c r="DQ36" s="660"/>
      <c r="DR36" s="660"/>
      <c r="DS36" s="660"/>
      <c r="DT36" s="660"/>
      <c r="DU36" s="660"/>
      <c r="DV36" s="661"/>
      <c r="DW36" s="664">
        <v>5.5</v>
      </c>
      <c r="DX36" s="695"/>
      <c r="DY36" s="695"/>
      <c r="DZ36" s="695"/>
      <c r="EA36" s="695"/>
      <c r="EB36" s="695"/>
      <c r="EC36" s="696"/>
    </row>
    <row r="37" spans="2:133" ht="11.25" customHeight="1" x14ac:dyDescent="0.15">
      <c r="B37" s="656" t="s">
        <v>326</v>
      </c>
      <c r="C37" s="657"/>
      <c r="D37" s="657"/>
      <c r="E37" s="657"/>
      <c r="F37" s="657"/>
      <c r="G37" s="657"/>
      <c r="H37" s="657"/>
      <c r="I37" s="657"/>
      <c r="J37" s="657"/>
      <c r="K37" s="657"/>
      <c r="L37" s="657"/>
      <c r="M37" s="657"/>
      <c r="N37" s="657"/>
      <c r="O37" s="657"/>
      <c r="P37" s="657"/>
      <c r="Q37" s="658"/>
      <c r="R37" s="659">
        <v>46729</v>
      </c>
      <c r="S37" s="660"/>
      <c r="T37" s="660"/>
      <c r="U37" s="660"/>
      <c r="V37" s="660"/>
      <c r="W37" s="660"/>
      <c r="X37" s="660"/>
      <c r="Y37" s="661"/>
      <c r="Z37" s="662">
        <v>1.7</v>
      </c>
      <c r="AA37" s="662"/>
      <c r="AB37" s="662"/>
      <c r="AC37" s="662"/>
      <c r="AD37" s="663" t="s">
        <v>122</v>
      </c>
      <c r="AE37" s="663"/>
      <c r="AF37" s="663"/>
      <c r="AG37" s="663"/>
      <c r="AH37" s="663"/>
      <c r="AI37" s="663"/>
      <c r="AJ37" s="663"/>
      <c r="AK37" s="663"/>
      <c r="AL37" s="664" t="s">
        <v>122</v>
      </c>
      <c r="AM37" s="665"/>
      <c r="AN37" s="665"/>
      <c r="AO37" s="666"/>
      <c r="AQ37" s="736" t="s">
        <v>327</v>
      </c>
      <c r="AR37" s="737"/>
      <c r="AS37" s="737"/>
      <c r="AT37" s="737"/>
      <c r="AU37" s="737"/>
      <c r="AV37" s="737"/>
      <c r="AW37" s="737"/>
      <c r="AX37" s="737"/>
      <c r="AY37" s="738"/>
      <c r="AZ37" s="659">
        <v>24200</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334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20882</v>
      </c>
      <c r="CS37" s="683"/>
      <c r="CT37" s="683"/>
      <c r="CU37" s="683"/>
      <c r="CV37" s="683"/>
      <c r="CW37" s="683"/>
      <c r="CX37" s="683"/>
      <c r="CY37" s="684"/>
      <c r="CZ37" s="664">
        <v>0.8</v>
      </c>
      <c r="DA37" s="695"/>
      <c r="DB37" s="695"/>
      <c r="DC37" s="697"/>
      <c r="DD37" s="668">
        <v>20882</v>
      </c>
      <c r="DE37" s="683"/>
      <c r="DF37" s="683"/>
      <c r="DG37" s="683"/>
      <c r="DH37" s="683"/>
      <c r="DI37" s="683"/>
      <c r="DJ37" s="683"/>
      <c r="DK37" s="684"/>
      <c r="DL37" s="668">
        <v>20882</v>
      </c>
      <c r="DM37" s="683"/>
      <c r="DN37" s="683"/>
      <c r="DO37" s="683"/>
      <c r="DP37" s="683"/>
      <c r="DQ37" s="683"/>
      <c r="DR37" s="683"/>
      <c r="DS37" s="683"/>
      <c r="DT37" s="683"/>
      <c r="DU37" s="683"/>
      <c r="DV37" s="684"/>
      <c r="DW37" s="664">
        <v>1.6</v>
      </c>
      <c r="DX37" s="695"/>
      <c r="DY37" s="695"/>
      <c r="DZ37" s="695"/>
      <c r="EA37" s="695"/>
      <c r="EB37" s="695"/>
      <c r="EC37" s="696"/>
    </row>
    <row r="38" spans="2:133" ht="11.25" customHeight="1" x14ac:dyDescent="0.15">
      <c r="B38" s="704" t="s">
        <v>330</v>
      </c>
      <c r="C38" s="705"/>
      <c r="D38" s="705"/>
      <c r="E38" s="705"/>
      <c r="F38" s="705"/>
      <c r="G38" s="705"/>
      <c r="H38" s="705"/>
      <c r="I38" s="705"/>
      <c r="J38" s="705"/>
      <c r="K38" s="705"/>
      <c r="L38" s="705"/>
      <c r="M38" s="705"/>
      <c r="N38" s="705"/>
      <c r="O38" s="705"/>
      <c r="P38" s="705"/>
      <c r="Q38" s="706"/>
      <c r="R38" s="739">
        <v>2796148</v>
      </c>
      <c r="S38" s="740"/>
      <c r="T38" s="740"/>
      <c r="U38" s="740"/>
      <c r="V38" s="740"/>
      <c r="W38" s="740"/>
      <c r="X38" s="740"/>
      <c r="Y38" s="741"/>
      <c r="Z38" s="742">
        <v>100</v>
      </c>
      <c r="AA38" s="742"/>
      <c r="AB38" s="742"/>
      <c r="AC38" s="742"/>
      <c r="AD38" s="743">
        <v>1224344</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10100</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497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192037</v>
      </c>
      <c r="CS38" s="660"/>
      <c r="CT38" s="660"/>
      <c r="CU38" s="660"/>
      <c r="CV38" s="660"/>
      <c r="CW38" s="660"/>
      <c r="CX38" s="660"/>
      <c r="CY38" s="661"/>
      <c r="CZ38" s="664">
        <v>7.7</v>
      </c>
      <c r="DA38" s="695"/>
      <c r="DB38" s="695"/>
      <c r="DC38" s="697"/>
      <c r="DD38" s="668">
        <v>178453</v>
      </c>
      <c r="DE38" s="660"/>
      <c r="DF38" s="660"/>
      <c r="DG38" s="660"/>
      <c r="DH38" s="660"/>
      <c r="DI38" s="660"/>
      <c r="DJ38" s="660"/>
      <c r="DK38" s="661"/>
      <c r="DL38" s="668">
        <v>75079</v>
      </c>
      <c r="DM38" s="660"/>
      <c r="DN38" s="660"/>
      <c r="DO38" s="660"/>
      <c r="DP38" s="660"/>
      <c r="DQ38" s="660"/>
      <c r="DR38" s="660"/>
      <c r="DS38" s="660"/>
      <c r="DT38" s="660"/>
      <c r="DU38" s="660"/>
      <c r="DV38" s="661"/>
      <c r="DW38" s="664">
        <v>5.9</v>
      </c>
      <c r="DX38" s="695"/>
      <c r="DY38" s="695"/>
      <c r="DZ38" s="695"/>
      <c r="EA38" s="695"/>
      <c r="EB38" s="695"/>
      <c r="EC38" s="696"/>
    </row>
    <row r="39" spans="2:133" ht="11.25" customHeight="1" x14ac:dyDescent="0.15">
      <c r="AQ39" s="736" t="s">
        <v>334</v>
      </c>
      <c r="AR39" s="737"/>
      <c r="AS39" s="737"/>
      <c r="AT39" s="737"/>
      <c r="AU39" s="737"/>
      <c r="AV39" s="737"/>
      <c r="AW39" s="737"/>
      <c r="AX39" s="737"/>
      <c r="AY39" s="738"/>
      <c r="AZ39" s="659" t="s">
        <v>227</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54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131630</v>
      </c>
      <c r="CS39" s="683"/>
      <c r="CT39" s="683"/>
      <c r="CU39" s="683"/>
      <c r="CV39" s="683"/>
      <c r="CW39" s="683"/>
      <c r="CX39" s="683"/>
      <c r="CY39" s="684"/>
      <c r="CZ39" s="664">
        <v>5.3</v>
      </c>
      <c r="DA39" s="695"/>
      <c r="DB39" s="695"/>
      <c r="DC39" s="697"/>
      <c r="DD39" s="668">
        <v>122805</v>
      </c>
      <c r="DE39" s="683"/>
      <c r="DF39" s="683"/>
      <c r="DG39" s="683"/>
      <c r="DH39" s="683"/>
      <c r="DI39" s="683"/>
      <c r="DJ39" s="683"/>
      <c r="DK39" s="684"/>
      <c r="DL39" s="668" t="s">
        <v>122</v>
      </c>
      <c r="DM39" s="683"/>
      <c r="DN39" s="683"/>
      <c r="DO39" s="683"/>
      <c r="DP39" s="683"/>
      <c r="DQ39" s="683"/>
      <c r="DR39" s="683"/>
      <c r="DS39" s="683"/>
      <c r="DT39" s="683"/>
      <c r="DU39" s="683"/>
      <c r="DV39" s="684"/>
      <c r="DW39" s="664" t="s">
        <v>227</v>
      </c>
      <c r="DX39" s="695"/>
      <c r="DY39" s="695"/>
      <c r="DZ39" s="695"/>
      <c r="EA39" s="695"/>
      <c r="EB39" s="695"/>
      <c r="EC39" s="696"/>
    </row>
    <row r="40" spans="2:133" ht="11.25" customHeight="1" x14ac:dyDescent="0.15">
      <c r="AQ40" s="736" t="s">
        <v>338</v>
      </c>
      <c r="AR40" s="737"/>
      <c r="AS40" s="737"/>
      <c r="AT40" s="737"/>
      <c r="AU40" s="737"/>
      <c r="AV40" s="737"/>
      <c r="AW40" s="737"/>
      <c r="AX40" s="737"/>
      <c r="AY40" s="738"/>
      <c r="AZ40" s="659">
        <v>46923</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191</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5390</v>
      </c>
      <c r="CS40" s="660"/>
      <c r="CT40" s="660"/>
      <c r="CU40" s="660"/>
      <c r="CV40" s="660"/>
      <c r="CW40" s="660"/>
      <c r="CX40" s="660"/>
      <c r="CY40" s="661"/>
      <c r="CZ40" s="664">
        <v>0.2</v>
      </c>
      <c r="DA40" s="695"/>
      <c r="DB40" s="695"/>
      <c r="DC40" s="697"/>
      <c r="DD40" s="668">
        <v>5390</v>
      </c>
      <c r="DE40" s="660"/>
      <c r="DF40" s="660"/>
      <c r="DG40" s="660"/>
      <c r="DH40" s="660"/>
      <c r="DI40" s="660"/>
      <c r="DJ40" s="660"/>
      <c r="DK40" s="661"/>
      <c r="DL40" s="668">
        <v>5390</v>
      </c>
      <c r="DM40" s="660"/>
      <c r="DN40" s="660"/>
      <c r="DO40" s="660"/>
      <c r="DP40" s="660"/>
      <c r="DQ40" s="660"/>
      <c r="DR40" s="660"/>
      <c r="DS40" s="660"/>
      <c r="DT40" s="660"/>
      <c r="DU40" s="660"/>
      <c r="DV40" s="661"/>
      <c r="DW40" s="664">
        <v>0.4</v>
      </c>
      <c r="DX40" s="695"/>
      <c r="DY40" s="695"/>
      <c r="DZ40" s="695"/>
      <c r="EA40" s="695"/>
      <c r="EB40" s="695"/>
      <c r="EC40" s="696"/>
    </row>
    <row r="41" spans="2:133" ht="11.25" customHeight="1" x14ac:dyDescent="0.15">
      <c r="AQ41" s="746" t="s">
        <v>341</v>
      </c>
      <c r="AR41" s="747"/>
      <c r="AS41" s="747"/>
      <c r="AT41" s="747"/>
      <c r="AU41" s="747"/>
      <c r="AV41" s="747"/>
      <c r="AW41" s="747"/>
      <c r="AX41" s="747"/>
      <c r="AY41" s="748"/>
      <c r="AZ41" s="739">
        <v>70873</v>
      </c>
      <c r="BA41" s="740"/>
      <c r="BB41" s="740"/>
      <c r="BC41" s="740"/>
      <c r="BD41" s="729"/>
      <c r="BE41" s="729"/>
      <c r="BF41" s="731"/>
      <c r="BG41" s="752"/>
      <c r="BH41" s="753"/>
      <c r="BI41" s="753"/>
      <c r="BJ41" s="753"/>
      <c r="BK41" s="753"/>
      <c r="BL41" s="216"/>
      <c r="BM41" s="686" t="s">
        <v>342</v>
      </c>
      <c r="BN41" s="686"/>
      <c r="BO41" s="686"/>
      <c r="BP41" s="686"/>
      <c r="BQ41" s="686"/>
      <c r="BR41" s="686"/>
      <c r="BS41" s="686"/>
      <c r="BT41" s="686"/>
      <c r="BU41" s="687"/>
      <c r="BV41" s="739">
        <v>276</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83"/>
      <c r="CT41" s="683"/>
      <c r="CU41" s="683"/>
      <c r="CV41" s="683"/>
      <c r="CW41" s="683"/>
      <c r="CX41" s="683"/>
      <c r="CY41" s="684"/>
      <c r="CZ41" s="664" t="s">
        <v>122</v>
      </c>
      <c r="DA41" s="695"/>
      <c r="DB41" s="695"/>
      <c r="DC41" s="697"/>
      <c r="DD41" s="668" t="s">
        <v>122</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629933</v>
      </c>
      <c r="CS42" s="660"/>
      <c r="CT42" s="660"/>
      <c r="CU42" s="660"/>
      <c r="CV42" s="660"/>
      <c r="CW42" s="660"/>
      <c r="CX42" s="660"/>
      <c r="CY42" s="661"/>
      <c r="CZ42" s="664">
        <v>25.3</v>
      </c>
      <c r="DA42" s="665"/>
      <c r="DB42" s="665"/>
      <c r="DC42" s="760"/>
      <c r="DD42" s="668">
        <v>54338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227</v>
      </c>
      <c r="CS43" s="683"/>
      <c r="CT43" s="683"/>
      <c r="CU43" s="683"/>
      <c r="CV43" s="683"/>
      <c r="CW43" s="683"/>
      <c r="CX43" s="683"/>
      <c r="CY43" s="684"/>
      <c r="CZ43" s="664" t="s">
        <v>227</v>
      </c>
      <c r="DA43" s="695"/>
      <c r="DB43" s="695"/>
      <c r="DC43" s="697"/>
      <c r="DD43" s="668" t="s">
        <v>227</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629933</v>
      </c>
      <c r="CS44" s="660"/>
      <c r="CT44" s="660"/>
      <c r="CU44" s="660"/>
      <c r="CV44" s="660"/>
      <c r="CW44" s="660"/>
      <c r="CX44" s="660"/>
      <c r="CY44" s="661"/>
      <c r="CZ44" s="664">
        <v>25.3</v>
      </c>
      <c r="DA44" s="665"/>
      <c r="DB44" s="665"/>
      <c r="DC44" s="760"/>
      <c r="DD44" s="668">
        <v>54338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585022</v>
      </c>
      <c r="CS45" s="683"/>
      <c r="CT45" s="683"/>
      <c r="CU45" s="683"/>
      <c r="CV45" s="683"/>
      <c r="CW45" s="683"/>
      <c r="CX45" s="683"/>
      <c r="CY45" s="684"/>
      <c r="CZ45" s="664">
        <v>23.5</v>
      </c>
      <c r="DA45" s="695"/>
      <c r="DB45" s="695"/>
      <c r="DC45" s="697"/>
      <c r="DD45" s="668">
        <v>34860</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21118</v>
      </c>
      <c r="CS46" s="660"/>
      <c r="CT46" s="660"/>
      <c r="CU46" s="660"/>
      <c r="CV46" s="660"/>
      <c r="CW46" s="660"/>
      <c r="CX46" s="660"/>
      <c r="CY46" s="661"/>
      <c r="CZ46" s="664">
        <v>0.8</v>
      </c>
      <c r="DA46" s="665"/>
      <c r="DB46" s="665"/>
      <c r="DC46" s="760"/>
      <c r="DD46" s="668">
        <v>19387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227</v>
      </c>
      <c r="CS47" s="683"/>
      <c r="CT47" s="683"/>
      <c r="CU47" s="683"/>
      <c r="CV47" s="683"/>
      <c r="CW47" s="683"/>
      <c r="CX47" s="683"/>
      <c r="CY47" s="684"/>
      <c r="CZ47" s="664" t="s">
        <v>227</v>
      </c>
      <c r="DA47" s="695"/>
      <c r="DB47" s="695"/>
      <c r="DC47" s="697"/>
      <c r="DD47" s="668" t="s">
        <v>122</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227</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2488099</v>
      </c>
      <c r="CS49" s="729"/>
      <c r="CT49" s="729"/>
      <c r="CU49" s="729"/>
      <c r="CV49" s="729"/>
      <c r="CW49" s="729"/>
      <c r="CX49" s="729"/>
      <c r="CY49" s="761"/>
      <c r="CZ49" s="744">
        <v>100</v>
      </c>
      <c r="DA49" s="762"/>
      <c r="DB49" s="762"/>
      <c r="DC49" s="763"/>
      <c r="DD49" s="764">
        <v>1529649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XXkneRrgIyR1yKiLwTSA22cP6clV4pxXN7AEjPho9jFN7ecYKwUbis36ByBvcqRsScBAv5I4xXnyROlQyEpdg==" saltValue="tPLaoP/Zi9/KRKRYilhG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46" zoomScale="55" zoomScaleNormal="55" zoomScaleSheetLayoutView="70" workbookViewId="0">
      <selection activeCell="BQ27" sqref="BQ27:CG2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2803</v>
      </c>
      <c r="R7" s="795"/>
      <c r="S7" s="795"/>
      <c r="T7" s="795"/>
      <c r="U7" s="795"/>
      <c r="V7" s="795">
        <v>2496</v>
      </c>
      <c r="W7" s="795"/>
      <c r="X7" s="795"/>
      <c r="Y7" s="795"/>
      <c r="Z7" s="795"/>
      <c r="AA7" s="795">
        <v>307</v>
      </c>
      <c r="AB7" s="795"/>
      <c r="AC7" s="795"/>
      <c r="AD7" s="795"/>
      <c r="AE7" s="796"/>
      <c r="AF7" s="797">
        <v>307</v>
      </c>
      <c r="AG7" s="798"/>
      <c r="AH7" s="798"/>
      <c r="AI7" s="798"/>
      <c r="AJ7" s="799"/>
      <c r="AK7" s="834">
        <v>0</v>
      </c>
      <c r="AL7" s="835"/>
      <c r="AM7" s="835"/>
      <c r="AN7" s="835"/>
      <c r="AO7" s="835"/>
      <c r="AP7" s="835">
        <v>2507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9</v>
      </c>
      <c r="R8" s="819"/>
      <c r="S8" s="819"/>
      <c r="T8" s="819"/>
      <c r="U8" s="819"/>
      <c r="V8" s="819">
        <v>8</v>
      </c>
      <c r="W8" s="819"/>
      <c r="X8" s="819"/>
      <c r="Y8" s="819"/>
      <c r="Z8" s="819"/>
      <c r="AA8" s="819">
        <v>1</v>
      </c>
      <c r="AB8" s="819"/>
      <c r="AC8" s="819"/>
      <c r="AD8" s="819"/>
      <c r="AE8" s="820"/>
      <c r="AF8" s="821">
        <v>1</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308</v>
      </c>
      <c r="AG23" s="854"/>
      <c r="AH23" s="854"/>
      <c r="AI23" s="854"/>
      <c r="AJ23" s="857"/>
      <c r="AK23" s="858"/>
      <c r="AL23" s="859"/>
      <c r="AM23" s="859"/>
      <c r="AN23" s="859"/>
      <c r="AO23" s="859"/>
      <c r="AP23" s="854"/>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298</v>
      </c>
      <c r="R28" s="883"/>
      <c r="S28" s="883"/>
      <c r="T28" s="883"/>
      <c r="U28" s="883"/>
      <c r="V28" s="883">
        <v>273</v>
      </c>
      <c r="W28" s="883"/>
      <c r="X28" s="883"/>
      <c r="Y28" s="883"/>
      <c r="Z28" s="883"/>
      <c r="AA28" s="883">
        <v>25</v>
      </c>
      <c r="AB28" s="883"/>
      <c r="AC28" s="883"/>
      <c r="AD28" s="883"/>
      <c r="AE28" s="884"/>
      <c r="AF28" s="885">
        <v>25</v>
      </c>
      <c r="AG28" s="883"/>
      <c r="AH28" s="883"/>
      <c r="AI28" s="883"/>
      <c r="AJ28" s="886"/>
      <c r="AK28" s="887">
        <v>47</v>
      </c>
      <c r="AL28" s="878"/>
      <c r="AM28" s="878"/>
      <c r="AN28" s="878"/>
      <c r="AO28" s="878"/>
      <c r="AP28" s="878">
        <v>0</v>
      </c>
      <c r="AQ28" s="878"/>
      <c r="AR28" s="878"/>
      <c r="AS28" s="878"/>
      <c r="AT28" s="878"/>
      <c r="AU28" s="878">
        <v>0</v>
      </c>
      <c r="AV28" s="878"/>
      <c r="AW28" s="878"/>
      <c r="AX28" s="878"/>
      <c r="AY28" s="878"/>
      <c r="AZ28" s="879" t="s">
        <v>501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13</v>
      </c>
      <c r="R29" s="819"/>
      <c r="S29" s="819"/>
      <c r="T29" s="819"/>
      <c r="U29" s="819"/>
      <c r="V29" s="819">
        <v>13</v>
      </c>
      <c r="W29" s="819"/>
      <c r="X29" s="819"/>
      <c r="Y29" s="819"/>
      <c r="Z29" s="819"/>
      <c r="AA29" s="819">
        <v>0</v>
      </c>
      <c r="AB29" s="819"/>
      <c r="AC29" s="819"/>
      <c r="AD29" s="819"/>
      <c r="AE29" s="820"/>
      <c r="AF29" s="821">
        <v>0</v>
      </c>
      <c r="AG29" s="822"/>
      <c r="AH29" s="822"/>
      <c r="AI29" s="822"/>
      <c r="AJ29" s="823"/>
      <c r="AK29" s="890">
        <v>8</v>
      </c>
      <c r="AL29" s="891"/>
      <c r="AM29" s="891"/>
      <c r="AN29" s="891"/>
      <c r="AO29" s="891"/>
      <c r="AP29" s="891">
        <v>0</v>
      </c>
      <c r="AQ29" s="891"/>
      <c r="AR29" s="891"/>
      <c r="AS29" s="891"/>
      <c r="AT29" s="891"/>
      <c r="AU29" s="891">
        <v>0</v>
      </c>
      <c r="AV29" s="891"/>
      <c r="AW29" s="891"/>
      <c r="AX29" s="891"/>
      <c r="AY29" s="891"/>
      <c r="AZ29" s="892" t="s">
        <v>501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66</v>
      </c>
      <c r="R30" s="819"/>
      <c r="S30" s="819"/>
      <c r="T30" s="819"/>
      <c r="U30" s="819"/>
      <c r="V30" s="819">
        <v>54</v>
      </c>
      <c r="W30" s="819"/>
      <c r="X30" s="819"/>
      <c r="Y30" s="819"/>
      <c r="Z30" s="819"/>
      <c r="AA30" s="819">
        <v>12</v>
      </c>
      <c r="AB30" s="819"/>
      <c r="AC30" s="819"/>
      <c r="AD30" s="819"/>
      <c r="AE30" s="820"/>
      <c r="AF30" s="821">
        <v>12</v>
      </c>
      <c r="AG30" s="822"/>
      <c r="AH30" s="822"/>
      <c r="AI30" s="822"/>
      <c r="AJ30" s="823"/>
      <c r="AK30" s="890">
        <v>24</v>
      </c>
      <c r="AL30" s="891"/>
      <c r="AM30" s="891"/>
      <c r="AN30" s="891"/>
      <c r="AO30" s="891"/>
      <c r="AP30" s="891">
        <v>150</v>
      </c>
      <c r="AQ30" s="891"/>
      <c r="AR30" s="891"/>
      <c r="AS30" s="891"/>
      <c r="AT30" s="891"/>
      <c r="AU30" s="891">
        <v>75</v>
      </c>
      <c r="AV30" s="891"/>
      <c r="AW30" s="891"/>
      <c r="AX30" s="891"/>
      <c r="AY30" s="891"/>
      <c r="AZ30" s="892" t="s">
        <v>501</v>
      </c>
      <c r="BA30" s="892"/>
      <c r="BB30" s="892"/>
      <c r="BC30" s="892"/>
      <c r="BD30" s="892"/>
      <c r="BE30" s="888" t="s">
        <v>395</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50</v>
      </c>
      <c r="R31" s="819"/>
      <c r="S31" s="819"/>
      <c r="T31" s="819"/>
      <c r="U31" s="819"/>
      <c r="V31" s="819">
        <v>47</v>
      </c>
      <c r="W31" s="819"/>
      <c r="X31" s="819"/>
      <c r="Y31" s="819"/>
      <c r="Z31" s="819"/>
      <c r="AA31" s="819">
        <v>3</v>
      </c>
      <c r="AB31" s="819"/>
      <c r="AC31" s="819"/>
      <c r="AD31" s="819"/>
      <c r="AE31" s="820"/>
      <c r="AF31" s="821">
        <v>3</v>
      </c>
      <c r="AG31" s="822"/>
      <c r="AH31" s="822"/>
      <c r="AI31" s="822"/>
      <c r="AJ31" s="823"/>
      <c r="AK31" s="890">
        <v>10</v>
      </c>
      <c r="AL31" s="891"/>
      <c r="AM31" s="891"/>
      <c r="AN31" s="891"/>
      <c r="AO31" s="891"/>
      <c r="AP31" s="891">
        <v>22</v>
      </c>
      <c r="AQ31" s="891"/>
      <c r="AR31" s="891"/>
      <c r="AS31" s="891"/>
      <c r="AT31" s="891"/>
      <c r="AU31" s="891">
        <v>11</v>
      </c>
      <c r="AV31" s="891"/>
      <c r="AW31" s="891"/>
      <c r="AX31" s="891"/>
      <c r="AY31" s="891"/>
      <c r="AZ31" s="892" t="s">
        <v>501</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13</v>
      </c>
      <c r="R32" s="819"/>
      <c r="S32" s="819"/>
      <c r="T32" s="819"/>
      <c r="U32" s="819"/>
      <c r="V32" s="819">
        <v>9</v>
      </c>
      <c r="W32" s="819"/>
      <c r="X32" s="819"/>
      <c r="Y32" s="819"/>
      <c r="Z32" s="819"/>
      <c r="AA32" s="819">
        <v>4</v>
      </c>
      <c r="AB32" s="819"/>
      <c r="AC32" s="819"/>
      <c r="AD32" s="819"/>
      <c r="AE32" s="820"/>
      <c r="AF32" s="821">
        <v>4</v>
      </c>
      <c r="AG32" s="822"/>
      <c r="AH32" s="822"/>
      <c r="AI32" s="822"/>
      <c r="AJ32" s="823"/>
      <c r="AK32" s="890">
        <v>0</v>
      </c>
      <c r="AL32" s="891"/>
      <c r="AM32" s="891"/>
      <c r="AN32" s="891"/>
      <c r="AO32" s="891"/>
      <c r="AP32" s="891">
        <v>0</v>
      </c>
      <c r="AQ32" s="891"/>
      <c r="AR32" s="891"/>
      <c r="AS32" s="891"/>
      <c r="AT32" s="891"/>
      <c r="AU32" s="891">
        <v>0</v>
      </c>
      <c r="AV32" s="891"/>
      <c r="AW32" s="891"/>
      <c r="AX32" s="891"/>
      <c r="AY32" s="891"/>
      <c r="AZ32" s="892" t="s">
        <v>501</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426</v>
      </c>
      <c r="R33" s="819"/>
      <c r="S33" s="819"/>
      <c r="T33" s="819"/>
      <c r="U33" s="819"/>
      <c r="V33" s="819">
        <v>365</v>
      </c>
      <c r="W33" s="819"/>
      <c r="X33" s="819"/>
      <c r="Y33" s="819"/>
      <c r="Z33" s="819"/>
      <c r="AA33" s="819">
        <v>61</v>
      </c>
      <c r="AB33" s="819"/>
      <c r="AC33" s="819"/>
      <c r="AD33" s="819"/>
      <c r="AE33" s="820"/>
      <c r="AF33" s="821">
        <v>61</v>
      </c>
      <c r="AG33" s="822"/>
      <c r="AH33" s="822"/>
      <c r="AI33" s="822"/>
      <c r="AJ33" s="823"/>
      <c r="AK33" s="890">
        <v>57</v>
      </c>
      <c r="AL33" s="891"/>
      <c r="AM33" s="891"/>
      <c r="AN33" s="891"/>
      <c r="AO33" s="891"/>
      <c r="AP33" s="891">
        <v>176</v>
      </c>
      <c r="AQ33" s="891"/>
      <c r="AR33" s="891"/>
      <c r="AS33" s="891"/>
      <c r="AT33" s="891"/>
      <c r="AU33" s="891">
        <v>88</v>
      </c>
      <c r="AV33" s="891"/>
      <c r="AW33" s="891"/>
      <c r="AX33" s="891"/>
      <c r="AY33" s="891"/>
      <c r="AZ33" s="892" t="s">
        <v>501</v>
      </c>
      <c r="BA33" s="892"/>
      <c r="BB33" s="892"/>
      <c r="BC33" s="892"/>
      <c r="BD33" s="892"/>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384</v>
      </c>
      <c r="R66" s="778"/>
      <c r="S66" s="778"/>
      <c r="T66" s="778"/>
      <c r="U66" s="779"/>
      <c r="V66" s="777" t="s">
        <v>406</v>
      </c>
      <c r="W66" s="778"/>
      <c r="X66" s="778"/>
      <c r="Y66" s="778"/>
      <c r="Z66" s="779"/>
      <c r="AA66" s="777" t="s">
        <v>407</v>
      </c>
      <c r="AB66" s="778"/>
      <c r="AC66" s="778"/>
      <c r="AD66" s="778"/>
      <c r="AE66" s="779"/>
      <c r="AF66" s="912" t="s">
        <v>387</v>
      </c>
      <c r="AG66" s="873"/>
      <c r="AH66" s="873"/>
      <c r="AI66" s="873"/>
      <c r="AJ66" s="913"/>
      <c r="AK66" s="777" t="s">
        <v>408</v>
      </c>
      <c r="AL66" s="801"/>
      <c r="AM66" s="801"/>
      <c r="AN66" s="801"/>
      <c r="AO66" s="802"/>
      <c r="AP66" s="777" t="s">
        <v>389</v>
      </c>
      <c r="AQ66" s="778"/>
      <c r="AR66" s="778"/>
      <c r="AS66" s="778"/>
      <c r="AT66" s="779"/>
      <c r="AU66" s="777" t="s">
        <v>409</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205</v>
      </c>
      <c r="R68" s="926"/>
      <c r="S68" s="926"/>
      <c r="T68" s="926"/>
      <c r="U68" s="926"/>
      <c r="V68" s="926">
        <v>195</v>
      </c>
      <c r="W68" s="926"/>
      <c r="X68" s="926"/>
      <c r="Y68" s="926"/>
      <c r="Z68" s="926"/>
      <c r="AA68" s="926">
        <v>10</v>
      </c>
      <c r="AB68" s="926"/>
      <c r="AC68" s="926"/>
      <c r="AD68" s="926"/>
      <c r="AE68" s="926"/>
      <c r="AF68" s="926">
        <v>10</v>
      </c>
      <c r="AG68" s="926"/>
      <c r="AH68" s="926"/>
      <c r="AI68" s="926"/>
      <c r="AJ68" s="926"/>
      <c r="AK68" s="926"/>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9408</v>
      </c>
      <c r="R69" s="891"/>
      <c r="S69" s="891"/>
      <c r="T69" s="891"/>
      <c r="U69" s="891"/>
      <c r="V69" s="891">
        <v>8965</v>
      </c>
      <c r="W69" s="891"/>
      <c r="X69" s="891"/>
      <c r="Y69" s="891"/>
      <c r="Z69" s="891"/>
      <c r="AA69" s="891">
        <v>443</v>
      </c>
      <c r="AB69" s="891"/>
      <c r="AC69" s="891"/>
      <c r="AD69" s="891"/>
      <c r="AE69" s="891"/>
      <c r="AF69" s="891">
        <v>443</v>
      </c>
      <c r="AG69" s="891"/>
      <c r="AH69" s="891"/>
      <c r="AI69" s="891"/>
      <c r="AJ69" s="891"/>
      <c r="AK69" s="891"/>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0</v>
      </c>
      <c r="R70" s="891"/>
      <c r="S70" s="891"/>
      <c r="T70" s="891"/>
      <c r="U70" s="891"/>
      <c r="V70" s="891">
        <v>0</v>
      </c>
      <c r="W70" s="891"/>
      <c r="X70" s="891"/>
      <c r="Y70" s="891"/>
      <c r="Z70" s="891"/>
      <c r="AA70" s="891">
        <v>0</v>
      </c>
      <c r="AB70" s="891"/>
      <c r="AC70" s="891"/>
      <c r="AD70" s="891"/>
      <c r="AE70" s="891"/>
      <c r="AF70" s="891">
        <v>0</v>
      </c>
      <c r="AG70" s="891"/>
      <c r="AH70" s="891"/>
      <c r="AI70" s="891"/>
      <c r="AJ70" s="891"/>
      <c r="AK70" s="891">
        <v>0</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2454</v>
      </c>
      <c r="R71" s="891"/>
      <c r="S71" s="891"/>
      <c r="T71" s="891"/>
      <c r="U71" s="891"/>
      <c r="V71" s="891">
        <v>2433</v>
      </c>
      <c r="W71" s="891"/>
      <c r="X71" s="891"/>
      <c r="Y71" s="891"/>
      <c r="Z71" s="891"/>
      <c r="AA71" s="891">
        <v>21</v>
      </c>
      <c r="AB71" s="891"/>
      <c r="AC71" s="891"/>
      <c r="AD71" s="891"/>
      <c r="AE71" s="891"/>
      <c r="AF71" s="891">
        <v>21</v>
      </c>
      <c r="AG71" s="891"/>
      <c r="AH71" s="891"/>
      <c r="AI71" s="891"/>
      <c r="AJ71" s="891"/>
      <c r="AK71" s="891">
        <v>26</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607</v>
      </c>
      <c r="R72" s="891"/>
      <c r="S72" s="891"/>
      <c r="T72" s="891"/>
      <c r="U72" s="891"/>
      <c r="V72" s="891">
        <v>566</v>
      </c>
      <c r="W72" s="891"/>
      <c r="X72" s="891"/>
      <c r="Y72" s="891"/>
      <c r="Z72" s="891"/>
      <c r="AA72" s="891">
        <v>41</v>
      </c>
      <c r="AB72" s="891"/>
      <c r="AC72" s="891"/>
      <c r="AD72" s="891"/>
      <c r="AE72" s="891"/>
      <c r="AF72" s="891">
        <v>41</v>
      </c>
      <c r="AG72" s="891"/>
      <c r="AH72" s="891"/>
      <c r="AI72" s="891"/>
      <c r="AJ72" s="891"/>
      <c r="AK72" s="891"/>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571</v>
      </c>
      <c r="C74" s="934"/>
      <c r="D74" s="934"/>
      <c r="E74" s="934"/>
      <c r="F74" s="934"/>
      <c r="G74" s="934"/>
      <c r="H74" s="934"/>
      <c r="I74" s="934"/>
      <c r="J74" s="934"/>
      <c r="K74" s="934"/>
      <c r="L74" s="934"/>
      <c r="M74" s="934"/>
      <c r="N74" s="934"/>
      <c r="O74" s="934"/>
      <c r="P74" s="935"/>
      <c r="Q74" s="936">
        <v>107</v>
      </c>
      <c r="R74" s="891"/>
      <c r="S74" s="891"/>
      <c r="T74" s="891"/>
      <c r="U74" s="891"/>
      <c r="V74" s="891">
        <v>30</v>
      </c>
      <c r="W74" s="891"/>
      <c r="X74" s="891"/>
      <c r="Y74" s="891"/>
      <c r="Z74" s="891"/>
      <c r="AA74" s="891">
        <v>30</v>
      </c>
      <c r="AB74" s="891"/>
      <c r="AC74" s="891"/>
      <c r="AD74" s="891"/>
      <c r="AE74" s="891"/>
      <c r="AF74" s="891">
        <v>30</v>
      </c>
      <c r="AG74" s="891"/>
      <c r="AH74" s="891"/>
      <c r="AI74" s="891"/>
      <c r="AJ74" s="891"/>
      <c r="AK74" s="891"/>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572</v>
      </c>
      <c r="C75" s="934"/>
      <c r="D75" s="934"/>
      <c r="E75" s="934"/>
      <c r="F75" s="934"/>
      <c r="G75" s="934"/>
      <c r="H75" s="934"/>
      <c r="I75" s="934"/>
      <c r="J75" s="934"/>
      <c r="K75" s="934"/>
      <c r="L75" s="934"/>
      <c r="M75" s="934"/>
      <c r="N75" s="934"/>
      <c r="O75" s="934"/>
      <c r="P75" s="935"/>
      <c r="Q75" s="939">
        <v>144489</v>
      </c>
      <c r="R75" s="940"/>
      <c r="S75" s="940"/>
      <c r="T75" s="940"/>
      <c r="U75" s="890"/>
      <c r="V75" s="941">
        <v>139927</v>
      </c>
      <c r="W75" s="940"/>
      <c r="X75" s="940"/>
      <c r="Y75" s="940"/>
      <c r="Z75" s="890"/>
      <c r="AA75" s="941">
        <v>4562</v>
      </c>
      <c r="AB75" s="940"/>
      <c r="AC75" s="940"/>
      <c r="AD75" s="940"/>
      <c r="AE75" s="890"/>
      <c r="AF75" s="941">
        <v>4562</v>
      </c>
      <c r="AG75" s="940"/>
      <c r="AH75" s="940"/>
      <c r="AI75" s="940"/>
      <c r="AJ75" s="890"/>
      <c r="AK75" s="941"/>
      <c r="AL75" s="940"/>
      <c r="AM75" s="940"/>
      <c r="AN75" s="940"/>
      <c r="AO75" s="890"/>
      <c r="AP75" s="891">
        <v>0</v>
      </c>
      <c r="AQ75" s="891"/>
      <c r="AR75" s="891"/>
      <c r="AS75" s="891"/>
      <c r="AT75" s="891"/>
      <c r="AU75" s="891">
        <v>0</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298</v>
      </c>
      <c r="AG109" s="955"/>
      <c r="AH109" s="955"/>
      <c r="AI109" s="955"/>
      <c r="AJ109" s="956"/>
      <c r="AK109" s="954" t="s">
        <v>297</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298</v>
      </c>
      <c r="BW109" s="955"/>
      <c r="BX109" s="955"/>
      <c r="BY109" s="955"/>
      <c r="BZ109" s="956"/>
      <c r="CA109" s="954" t="s">
        <v>297</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298</v>
      </c>
      <c r="DM109" s="955"/>
      <c r="DN109" s="955"/>
      <c r="DO109" s="955"/>
      <c r="DP109" s="956"/>
      <c r="DQ109" s="954" t="s">
        <v>297</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209675</v>
      </c>
      <c r="AB110" s="962"/>
      <c r="AC110" s="962"/>
      <c r="AD110" s="962"/>
      <c r="AE110" s="963"/>
      <c r="AF110" s="964">
        <v>223998</v>
      </c>
      <c r="AG110" s="962"/>
      <c r="AH110" s="962"/>
      <c r="AI110" s="962"/>
      <c r="AJ110" s="963"/>
      <c r="AK110" s="964">
        <v>222363</v>
      </c>
      <c r="AL110" s="962"/>
      <c r="AM110" s="962"/>
      <c r="AN110" s="962"/>
      <c r="AO110" s="963"/>
      <c r="AP110" s="965">
        <v>21</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2586055</v>
      </c>
      <c r="BR110" s="997"/>
      <c r="BS110" s="997"/>
      <c r="BT110" s="997"/>
      <c r="BU110" s="997"/>
      <c r="BV110" s="997">
        <v>2555043</v>
      </c>
      <c r="BW110" s="997"/>
      <c r="BX110" s="997"/>
      <c r="BY110" s="997"/>
      <c r="BZ110" s="997"/>
      <c r="CA110" s="997">
        <v>2506708</v>
      </c>
      <c r="CB110" s="997"/>
      <c r="CC110" s="997"/>
      <c r="CD110" s="997"/>
      <c r="CE110" s="997"/>
      <c r="CF110" s="1011">
        <v>236.7</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426</v>
      </c>
      <c r="DH110" s="997"/>
      <c r="DI110" s="997"/>
      <c r="DJ110" s="997"/>
      <c r="DK110" s="997"/>
      <c r="DL110" s="997" t="s">
        <v>426</v>
      </c>
      <c r="DM110" s="997"/>
      <c r="DN110" s="997"/>
      <c r="DO110" s="997"/>
      <c r="DP110" s="997"/>
      <c r="DQ110" s="997" t="s">
        <v>122</v>
      </c>
      <c r="DR110" s="997"/>
      <c r="DS110" s="997"/>
      <c r="DT110" s="997"/>
      <c r="DU110" s="997"/>
      <c r="DV110" s="998" t="s">
        <v>403</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403</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t="s">
        <v>122</v>
      </c>
      <c r="BW111" s="990"/>
      <c r="BX111" s="990"/>
      <c r="BY111" s="990"/>
      <c r="BZ111" s="990"/>
      <c r="CA111" s="990" t="s">
        <v>426</v>
      </c>
      <c r="CB111" s="990"/>
      <c r="CC111" s="990"/>
      <c r="CD111" s="990"/>
      <c r="CE111" s="990"/>
      <c r="CF111" s="984" t="s">
        <v>403</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122</v>
      </c>
      <c r="DM111" s="990"/>
      <c r="DN111" s="990"/>
      <c r="DO111" s="990"/>
      <c r="DP111" s="990"/>
      <c r="DQ111" s="990" t="s">
        <v>403</v>
      </c>
      <c r="DR111" s="990"/>
      <c r="DS111" s="990"/>
      <c r="DT111" s="990"/>
      <c r="DU111" s="990"/>
      <c r="DV111" s="991" t="s">
        <v>122</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122</v>
      </c>
      <c r="AG112" s="1029"/>
      <c r="AH112" s="1029"/>
      <c r="AI112" s="1029"/>
      <c r="AJ112" s="1030"/>
      <c r="AK112" s="1031" t="s">
        <v>403</v>
      </c>
      <c r="AL112" s="1029"/>
      <c r="AM112" s="1029"/>
      <c r="AN112" s="1029"/>
      <c r="AO112" s="1030"/>
      <c r="AP112" s="1032" t="s">
        <v>426</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152262</v>
      </c>
      <c r="BR112" s="990"/>
      <c r="BS112" s="990"/>
      <c r="BT112" s="990"/>
      <c r="BU112" s="990"/>
      <c r="BV112" s="990">
        <v>137455</v>
      </c>
      <c r="BW112" s="990"/>
      <c r="BX112" s="990"/>
      <c r="BY112" s="990"/>
      <c r="BZ112" s="990"/>
      <c r="CA112" s="990">
        <v>122880</v>
      </c>
      <c r="CB112" s="990"/>
      <c r="CC112" s="990"/>
      <c r="CD112" s="990"/>
      <c r="CE112" s="990"/>
      <c r="CF112" s="984">
        <v>11.6</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403</v>
      </c>
      <c r="DR112" s="990"/>
      <c r="DS112" s="990"/>
      <c r="DT112" s="990"/>
      <c r="DU112" s="990"/>
      <c r="DV112" s="991" t="s">
        <v>122</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32403</v>
      </c>
      <c r="AB113" s="1004"/>
      <c r="AC113" s="1004"/>
      <c r="AD113" s="1004"/>
      <c r="AE113" s="1005"/>
      <c r="AF113" s="1006">
        <v>17241</v>
      </c>
      <c r="AG113" s="1004"/>
      <c r="AH113" s="1004"/>
      <c r="AI113" s="1004"/>
      <c r="AJ113" s="1005"/>
      <c r="AK113" s="1006">
        <v>12980</v>
      </c>
      <c r="AL113" s="1004"/>
      <c r="AM113" s="1004"/>
      <c r="AN113" s="1004"/>
      <c r="AO113" s="1005"/>
      <c r="AP113" s="1007">
        <v>1.2</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9125</v>
      </c>
      <c r="BR113" s="990"/>
      <c r="BS113" s="990"/>
      <c r="BT113" s="990"/>
      <c r="BU113" s="990"/>
      <c r="BV113" s="990">
        <v>7666</v>
      </c>
      <c r="BW113" s="990"/>
      <c r="BX113" s="990"/>
      <c r="BY113" s="990"/>
      <c r="BZ113" s="990"/>
      <c r="CA113" s="990">
        <v>5842</v>
      </c>
      <c r="CB113" s="990"/>
      <c r="CC113" s="990"/>
      <c r="CD113" s="990"/>
      <c r="CE113" s="990"/>
      <c r="CF113" s="984">
        <v>0.6</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426</v>
      </c>
      <c r="DH113" s="1029"/>
      <c r="DI113" s="1029"/>
      <c r="DJ113" s="1029"/>
      <c r="DK113" s="1030"/>
      <c r="DL113" s="1031" t="s">
        <v>403</v>
      </c>
      <c r="DM113" s="1029"/>
      <c r="DN113" s="1029"/>
      <c r="DO113" s="1029"/>
      <c r="DP113" s="1030"/>
      <c r="DQ113" s="1031" t="s">
        <v>122</v>
      </c>
      <c r="DR113" s="1029"/>
      <c r="DS113" s="1029"/>
      <c r="DT113" s="1029"/>
      <c r="DU113" s="1030"/>
      <c r="DV113" s="1032" t="s">
        <v>403</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1444</v>
      </c>
      <c r="AB114" s="1029"/>
      <c r="AC114" s="1029"/>
      <c r="AD114" s="1029"/>
      <c r="AE114" s="1030"/>
      <c r="AF114" s="1031">
        <v>1396</v>
      </c>
      <c r="AG114" s="1029"/>
      <c r="AH114" s="1029"/>
      <c r="AI114" s="1029"/>
      <c r="AJ114" s="1030"/>
      <c r="AK114" s="1031">
        <v>1194</v>
      </c>
      <c r="AL114" s="1029"/>
      <c r="AM114" s="1029"/>
      <c r="AN114" s="1029"/>
      <c r="AO114" s="1030"/>
      <c r="AP114" s="1032">
        <v>0.1</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152113</v>
      </c>
      <c r="BR114" s="990"/>
      <c r="BS114" s="990"/>
      <c r="BT114" s="990"/>
      <c r="BU114" s="990"/>
      <c r="BV114" s="990">
        <v>111759</v>
      </c>
      <c r="BW114" s="990"/>
      <c r="BX114" s="990"/>
      <c r="BY114" s="990"/>
      <c r="BZ114" s="990"/>
      <c r="CA114" s="990">
        <v>66301</v>
      </c>
      <c r="CB114" s="990"/>
      <c r="CC114" s="990"/>
      <c r="CD114" s="990"/>
      <c r="CE114" s="990"/>
      <c r="CF114" s="984">
        <v>6.3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403</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122</v>
      </c>
      <c r="AB115" s="1004"/>
      <c r="AC115" s="1004"/>
      <c r="AD115" s="1004"/>
      <c r="AE115" s="1005"/>
      <c r="AF115" s="1006" t="s">
        <v>122</v>
      </c>
      <c r="AG115" s="1004"/>
      <c r="AH115" s="1004"/>
      <c r="AI115" s="1004"/>
      <c r="AJ115" s="1005"/>
      <c r="AK115" s="1006" t="s">
        <v>426</v>
      </c>
      <c r="AL115" s="1004"/>
      <c r="AM115" s="1004"/>
      <c r="AN115" s="1004"/>
      <c r="AO115" s="1005"/>
      <c r="AP115" s="1007" t="s">
        <v>122</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122</v>
      </c>
      <c r="BW115" s="990"/>
      <c r="BX115" s="990"/>
      <c r="BY115" s="990"/>
      <c r="BZ115" s="990"/>
      <c r="CA115" s="990" t="s">
        <v>403</v>
      </c>
      <c r="CB115" s="990"/>
      <c r="CC115" s="990"/>
      <c r="CD115" s="990"/>
      <c r="CE115" s="990"/>
      <c r="CF115" s="984" t="s">
        <v>122</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403</v>
      </c>
      <c r="DH115" s="1029"/>
      <c r="DI115" s="1029"/>
      <c r="DJ115" s="1029"/>
      <c r="DK115" s="1030"/>
      <c r="DL115" s="1031" t="s">
        <v>426</v>
      </c>
      <c r="DM115" s="1029"/>
      <c r="DN115" s="1029"/>
      <c r="DO115" s="1029"/>
      <c r="DP115" s="1030"/>
      <c r="DQ115" s="1031" t="s">
        <v>403</v>
      </c>
      <c r="DR115" s="1029"/>
      <c r="DS115" s="1029"/>
      <c r="DT115" s="1029"/>
      <c r="DU115" s="1030"/>
      <c r="DV115" s="1032" t="s">
        <v>403</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743</v>
      </c>
      <c r="AB116" s="1029"/>
      <c r="AC116" s="1029"/>
      <c r="AD116" s="1029"/>
      <c r="AE116" s="1030"/>
      <c r="AF116" s="1031">
        <v>156</v>
      </c>
      <c r="AG116" s="1029"/>
      <c r="AH116" s="1029"/>
      <c r="AI116" s="1029"/>
      <c r="AJ116" s="1030"/>
      <c r="AK116" s="1031">
        <v>73</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426</v>
      </c>
      <c r="BR116" s="990"/>
      <c r="BS116" s="990"/>
      <c r="BT116" s="990"/>
      <c r="BU116" s="990"/>
      <c r="BV116" s="990" t="s">
        <v>122</v>
      </c>
      <c r="BW116" s="990"/>
      <c r="BX116" s="990"/>
      <c r="BY116" s="990"/>
      <c r="BZ116" s="990"/>
      <c r="CA116" s="990" t="s">
        <v>426</v>
      </c>
      <c r="CB116" s="990"/>
      <c r="CC116" s="990"/>
      <c r="CD116" s="990"/>
      <c r="CE116" s="990"/>
      <c r="CF116" s="984" t="s">
        <v>403</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403</v>
      </c>
      <c r="DH116" s="1029"/>
      <c r="DI116" s="1029"/>
      <c r="DJ116" s="1029"/>
      <c r="DK116" s="1030"/>
      <c r="DL116" s="1031" t="s">
        <v>426</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244265</v>
      </c>
      <c r="AB117" s="1047"/>
      <c r="AC117" s="1047"/>
      <c r="AD117" s="1047"/>
      <c r="AE117" s="1048"/>
      <c r="AF117" s="1049">
        <v>242791</v>
      </c>
      <c r="AG117" s="1047"/>
      <c r="AH117" s="1047"/>
      <c r="AI117" s="1047"/>
      <c r="AJ117" s="1048"/>
      <c r="AK117" s="1049">
        <v>236610</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426</v>
      </c>
      <c r="CB117" s="990"/>
      <c r="CC117" s="990"/>
      <c r="CD117" s="990"/>
      <c r="CE117" s="990"/>
      <c r="CF117" s="984" t="s">
        <v>426</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426</v>
      </c>
      <c r="DR117" s="1029"/>
      <c r="DS117" s="1029"/>
      <c r="DT117" s="1029"/>
      <c r="DU117" s="1030"/>
      <c r="DV117" s="1032" t="s">
        <v>122</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298</v>
      </c>
      <c r="AG118" s="955"/>
      <c r="AH118" s="955"/>
      <c r="AI118" s="955"/>
      <c r="AJ118" s="956"/>
      <c r="AK118" s="954" t="s">
        <v>297</v>
      </c>
      <c r="AL118" s="955"/>
      <c r="AM118" s="955"/>
      <c r="AN118" s="955"/>
      <c r="AO118" s="956"/>
      <c r="AP118" s="1041" t="s">
        <v>420</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426</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426</v>
      </c>
      <c r="DR118" s="1029"/>
      <c r="DS118" s="1029"/>
      <c r="DT118" s="1029"/>
      <c r="DU118" s="1030"/>
      <c r="DV118" s="1032" t="s">
        <v>122</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426</v>
      </c>
      <c r="AG119" s="962"/>
      <c r="AH119" s="962"/>
      <c r="AI119" s="962"/>
      <c r="AJ119" s="963"/>
      <c r="AK119" s="964" t="s">
        <v>122</v>
      </c>
      <c r="AL119" s="962"/>
      <c r="AM119" s="962"/>
      <c r="AN119" s="962"/>
      <c r="AO119" s="963"/>
      <c r="AP119" s="965" t="s">
        <v>426</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451</v>
      </c>
      <c r="BP119" s="1076"/>
      <c r="BQ119" s="1067">
        <v>2899555</v>
      </c>
      <c r="BR119" s="1068"/>
      <c r="BS119" s="1068"/>
      <c r="BT119" s="1068"/>
      <c r="BU119" s="1068"/>
      <c r="BV119" s="1068">
        <v>2811923</v>
      </c>
      <c r="BW119" s="1068"/>
      <c r="BX119" s="1068"/>
      <c r="BY119" s="1068"/>
      <c r="BZ119" s="1068"/>
      <c r="CA119" s="1068">
        <v>2701731</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426</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426</v>
      </c>
      <c r="AL120" s="1029"/>
      <c r="AM120" s="1029"/>
      <c r="AN120" s="1029"/>
      <c r="AO120" s="1030"/>
      <c r="AP120" s="1032" t="s">
        <v>426</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758104</v>
      </c>
      <c r="BR120" s="997"/>
      <c r="BS120" s="997"/>
      <c r="BT120" s="997"/>
      <c r="BU120" s="997"/>
      <c r="BV120" s="997">
        <v>918011</v>
      </c>
      <c r="BW120" s="997"/>
      <c r="BX120" s="997"/>
      <c r="BY120" s="997"/>
      <c r="BZ120" s="997"/>
      <c r="CA120" s="997">
        <v>1012256</v>
      </c>
      <c r="CB120" s="997"/>
      <c r="CC120" s="997"/>
      <c r="CD120" s="997"/>
      <c r="CE120" s="997"/>
      <c r="CF120" s="1011">
        <v>95.6</v>
      </c>
      <c r="CG120" s="1012"/>
      <c r="CH120" s="1012"/>
      <c r="CI120" s="1012"/>
      <c r="CJ120" s="1012"/>
      <c r="CK120" s="1077" t="s">
        <v>455</v>
      </c>
      <c r="CL120" s="1078"/>
      <c r="CM120" s="1078"/>
      <c r="CN120" s="1078"/>
      <c r="CO120" s="1079"/>
      <c r="CP120" s="1085" t="s">
        <v>456</v>
      </c>
      <c r="CQ120" s="1086"/>
      <c r="CR120" s="1086"/>
      <c r="CS120" s="1086"/>
      <c r="CT120" s="1086"/>
      <c r="CU120" s="1086"/>
      <c r="CV120" s="1086"/>
      <c r="CW120" s="1086"/>
      <c r="CX120" s="1086"/>
      <c r="CY120" s="1086"/>
      <c r="CZ120" s="1086"/>
      <c r="DA120" s="1086"/>
      <c r="DB120" s="1086"/>
      <c r="DC120" s="1086"/>
      <c r="DD120" s="1086"/>
      <c r="DE120" s="1086"/>
      <c r="DF120" s="1087"/>
      <c r="DG120" s="996">
        <v>129935</v>
      </c>
      <c r="DH120" s="997"/>
      <c r="DI120" s="997"/>
      <c r="DJ120" s="997"/>
      <c r="DK120" s="997"/>
      <c r="DL120" s="997">
        <v>118539</v>
      </c>
      <c r="DM120" s="997"/>
      <c r="DN120" s="997"/>
      <c r="DO120" s="997"/>
      <c r="DP120" s="997"/>
      <c r="DQ120" s="997">
        <v>105135</v>
      </c>
      <c r="DR120" s="997"/>
      <c r="DS120" s="997"/>
      <c r="DT120" s="997"/>
      <c r="DU120" s="997"/>
      <c r="DV120" s="998">
        <v>9.9</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426</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43899</v>
      </c>
      <c r="BR121" s="990"/>
      <c r="BS121" s="990"/>
      <c r="BT121" s="990"/>
      <c r="BU121" s="990"/>
      <c r="BV121" s="990">
        <v>39423</v>
      </c>
      <c r="BW121" s="990"/>
      <c r="BX121" s="990"/>
      <c r="BY121" s="990"/>
      <c r="BZ121" s="990"/>
      <c r="CA121" s="990">
        <v>40855</v>
      </c>
      <c r="CB121" s="990"/>
      <c r="CC121" s="990"/>
      <c r="CD121" s="990"/>
      <c r="CE121" s="990"/>
      <c r="CF121" s="984">
        <v>3.9</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22327</v>
      </c>
      <c r="DH121" s="990"/>
      <c r="DI121" s="990"/>
      <c r="DJ121" s="990"/>
      <c r="DK121" s="990"/>
      <c r="DL121" s="990">
        <v>18916</v>
      </c>
      <c r="DM121" s="990"/>
      <c r="DN121" s="990"/>
      <c r="DO121" s="990"/>
      <c r="DP121" s="990"/>
      <c r="DQ121" s="990">
        <v>17745</v>
      </c>
      <c r="DR121" s="990"/>
      <c r="DS121" s="990"/>
      <c r="DT121" s="990"/>
      <c r="DU121" s="990"/>
      <c r="DV121" s="991">
        <v>1.7</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426</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1958194</v>
      </c>
      <c r="BR122" s="1068"/>
      <c r="BS122" s="1068"/>
      <c r="BT122" s="1068"/>
      <c r="BU122" s="1068"/>
      <c r="BV122" s="1068">
        <v>1945152</v>
      </c>
      <c r="BW122" s="1068"/>
      <c r="BX122" s="1068"/>
      <c r="BY122" s="1068"/>
      <c r="BZ122" s="1068"/>
      <c r="CA122" s="1068">
        <v>1876789</v>
      </c>
      <c r="CB122" s="1068"/>
      <c r="CC122" s="1068"/>
      <c r="CD122" s="1068"/>
      <c r="CE122" s="1068"/>
      <c r="CF122" s="1088">
        <v>177.2</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426</v>
      </c>
      <c r="DH122" s="990"/>
      <c r="DI122" s="990"/>
      <c r="DJ122" s="990"/>
      <c r="DK122" s="990"/>
      <c r="DL122" s="990" t="s">
        <v>122</v>
      </c>
      <c r="DM122" s="990"/>
      <c r="DN122" s="990"/>
      <c r="DO122" s="990"/>
      <c r="DP122" s="990"/>
      <c r="DQ122" s="990" t="s">
        <v>426</v>
      </c>
      <c r="DR122" s="990"/>
      <c r="DS122" s="990"/>
      <c r="DT122" s="990"/>
      <c r="DU122" s="990"/>
      <c r="DV122" s="991" t="s">
        <v>426</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426</v>
      </c>
      <c r="AB123" s="1029"/>
      <c r="AC123" s="1029"/>
      <c r="AD123" s="1029"/>
      <c r="AE123" s="1030"/>
      <c r="AF123" s="1031" t="s">
        <v>426</v>
      </c>
      <c r="AG123" s="1029"/>
      <c r="AH123" s="1029"/>
      <c r="AI123" s="1029"/>
      <c r="AJ123" s="1030"/>
      <c r="AK123" s="1031" t="s">
        <v>426</v>
      </c>
      <c r="AL123" s="1029"/>
      <c r="AM123" s="1029"/>
      <c r="AN123" s="1029"/>
      <c r="AO123" s="1030"/>
      <c r="AP123" s="1032" t="s">
        <v>426</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462</v>
      </c>
      <c r="BP123" s="1076"/>
      <c r="BQ123" s="1135">
        <v>2760197</v>
      </c>
      <c r="BR123" s="1136"/>
      <c r="BS123" s="1136"/>
      <c r="BT123" s="1136"/>
      <c r="BU123" s="1136"/>
      <c r="BV123" s="1136">
        <v>2902586</v>
      </c>
      <c r="BW123" s="1136"/>
      <c r="BX123" s="1136"/>
      <c r="BY123" s="1136"/>
      <c r="BZ123" s="1136"/>
      <c r="CA123" s="1136">
        <v>2929900</v>
      </c>
      <c r="CB123" s="1136"/>
      <c r="CC123" s="1136"/>
      <c r="CD123" s="1136"/>
      <c r="CE123" s="1136"/>
      <c r="CF123" s="1069"/>
      <c r="CG123" s="1070"/>
      <c r="CH123" s="1070"/>
      <c r="CI123" s="1070"/>
      <c r="CJ123" s="1071"/>
      <c r="CK123" s="1080"/>
      <c r="CL123" s="1081"/>
      <c r="CM123" s="1081"/>
      <c r="CN123" s="1081"/>
      <c r="CO123" s="1082"/>
      <c r="CP123" s="1090" t="s">
        <v>463</v>
      </c>
      <c r="CQ123" s="1091"/>
      <c r="CR123" s="1091"/>
      <c r="CS123" s="1091"/>
      <c r="CT123" s="1091"/>
      <c r="CU123" s="1091"/>
      <c r="CV123" s="1091"/>
      <c r="CW123" s="1091"/>
      <c r="CX123" s="1091"/>
      <c r="CY123" s="1091"/>
      <c r="CZ123" s="1091"/>
      <c r="DA123" s="1091"/>
      <c r="DB123" s="1091"/>
      <c r="DC123" s="1091"/>
      <c r="DD123" s="1091"/>
      <c r="DE123" s="1091"/>
      <c r="DF123" s="1092"/>
      <c r="DG123" s="1028" t="s">
        <v>426</v>
      </c>
      <c r="DH123" s="1029"/>
      <c r="DI123" s="1029"/>
      <c r="DJ123" s="1029"/>
      <c r="DK123" s="1030"/>
      <c r="DL123" s="1031" t="s">
        <v>122</v>
      </c>
      <c r="DM123" s="1029"/>
      <c r="DN123" s="1029"/>
      <c r="DO123" s="1029"/>
      <c r="DP123" s="1030"/>
      <c r="DQ123" s="1031" t="s">
        <v>426</v>
      </c>
      <c r="DR123" s="1029"/>
      <c r="DS123" s="1029"/>
      <c r="DT123" s="1029"/>
      <c r="DU123" s="1030"/>
      <c r="DV123" s="1032" t="s">
        <v>426</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426</v>
      </c>
      <c r="AL124" s="1029"/>
      <c r="AM124" s="1029"/>
      <c r="AN124" s="1029"/>
      <c r="AO124" s="1030"/>
      <c r="AP124" s="1032" t="s">
        <v>426</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13.3</v>
      </c>
      <c r="BR124" s="1098"/>
      <c r="BS124" s="1098"/>
      <c r="BT124" s="1098"/>
      <c r="BU124" s="1098"/>
      <c r="BV124" s="1098" t="s">
        <v>426</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426</v>
      </c>
      <c r="DH124" s="1054"/>
      <c r="DI124" s="1054"/>
      <c r="DJ124" s="1054"/>
      <c r="DK124" s="1055"/>
      <c r="DL124" s="1053" t="s">
        <v>426</v>
      </c>
      <c r="DM124" s="1054"/>
      <c r="DN124" s="1054"/>
      <c r="DO124" s="1054"/>
      <c r="DP124" s="1055"/>
      <c r="DQ124" s="1053" t="s">
        <v>426</v>
      </c>
      <c r="DR124" s="1054"/>
      <c r="DS124" s="1054"/>
      <c r="DT124" s="1054"/>
      <c r="DU124" s="1055"/>
      <c r="DV124" s="1056" t="s">
        <v>426</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426</v>
      </c>
      <c r="AG125" s="1029"/>
      <c r="AH125" s="1029"/>
      <c r="AI125" s="1029"/>
      <c r="AJ125" s="1030"/>
      <c r="AK125" s="1031" t="s">
        <v>426</v>
      </c>
      <c r="AL125" s="1029"/>
      <c r="AM125" s="1029"/>
      <c r="AN125" s="1029"/>
      <c r="AO125" s="1030"/>
      <c r="AP125" s="1032" t="s">
        <v>426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426</v>
      </c>
      <c r="DH125" s="997"/>
      <c r="DI125" s="997"/>
      <c r="DJ125" s="997"/>
      <c r="DK125" s="997"/>
      <c r="DL125" s="997" t="s">
        <v>426</v>
      </c>
      <c r="DM125" s="997"/>
      <c r="DN125" s="997"/>
      <c r="DO125" s="997"/>
      <c r="DP125" s="997"/>
      <c r="DQ125" s="997" t="s">
        <v>426</v>
      </c>
      <c r="DR125" s="997"/>
      <c r="DS125" s="997"/>
      <c r="DT125" s="997"/>
      <c r="DU125" s="997"/>
      <c r="DV125" s="998" t="s">
        <v>426</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426</v>
      </c>
      <c r="AB126" s="1029"/>
      <c r="AC126" s="1029"/>
      <c r="AD126" s="1029"/>
      <c r="AE126" s="1030"/>
      <c r="AF126" s="1031" t="s">
        <v>426</v>
      </c>
      <c r="AG126" s="1029"/>
      <c r="AH126" s="1029"/>
      <c r="AI126" s="1029"/>
      <c r="AJ126" s="1030"/>
      <c r="AK126" s="1031" t="s">
        <v>426</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426</v>
      </c>
      <c r="DH126" s="990"/>
      <c r="DI126" s="990"/>
      <c r="DJ126" s="990"/>
      <c r="DK126" s="990"/>
      <c r="DL126" s="990" t="s">
        <v>426</v>
      </c>
      <c r="DM126" s="990"/>
      <c r="DN126" s="990"/>
      <c r="DO126" s="990"/>
      <c r="DP126" s="990"/>
      <c r="DQ126" s="990" t="s">
        <v>426</v>
      </c>
      <c r="DR126" s="990"/>
      <c r="DS126" s="990"/>
      <c r="DT126" s="990"/>
      <c r="DU126" s="990"/>
      <c r="DV126" s="991" t="s">
        <v>426</v>
      </c>
      <c r="DW126" s="991"/>
      <c r="DX126" s="991"/>
      <c r="DY126" s="991"/>
      <c r="DZ126" s="992"/>
    </row>
    <row r="127" spans="1:130" s="226" customFormat="1" ht="26.25" customHeight="1" x14ac:dyDescent="0.15">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426</v>
      </c>
      <c r="AB127" s="1029"/>
      <c r="AC127" s="1029"/>
      <c r="AD127" s="1029"/>
      <c r="AE127" s="1030"/>
      <c r="AF127" s="1031" t="s">
        <v>426</v>
      </c>
      <c r="AG127" s="1029"/>
      <c r="AH127" s="1029"/>
      <c r="AI127" s="1029"/>
      <c r="AJ127" s="1030"/>
      <c r="AK127" s="1031" t="s">
        <v>426</v>
      </c>
      <c r="AL127" s="1029"/>
      <c r="AM127" s="1029"/>
      <c r="AN127" s="1029"/>
      <c r="AO127" s="1030"/>
      <c r="AP127" s="1032" t="s">
        <v>426</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426</v>
      </c>
      <c r="DH127" s="990"/>
      <c r="DI127" s="990"/>
      <c r="DJ127" s="990"/>
      <c r="DK127" s="990"/>
      <c r="DL127" s="990" t="s">
        <v>426</v>
      </c>
      <c r="DM127" s="990"/>
      <c r="DN127" s="990"/>
      <c r="DO127" s="990"/>
      <c r="DP127" s="990"/>
      <c r="DQ127" s="990" t="s">
        <v>426</v>
      </c>
      <c r="DR127" s="990"/>
      <c r="DS127" s="990"/>
      <c r="DT127" s="990"/>
      <c r="DU127" s="990"/>
      <c r="DV127" s="991" t="s">
        <v>426</v>
      </c>
      <c r="DW127" s="991"/>
      <c r="DX127" s="991"/>
      <c r="DY127" s="991"/>
      <c r="DZ127" s="992"/>
    </row>
    <row r="128" spans="1:130" s="226" customFormat="1" ht="26.25" customHeight="1" thickBot="1" x14ac:dyDescent="0.2">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6646</v>
      </c>
      <c r="AB128" s="1118"/>
      <c r="AC128" s="1118"/>
      <c r="AD128" s="1118"/>
      <c r="AE128" s="1119"/>
      <c r="AF128" s="1120">
        <v>5471</v>
      </c>
      <c r="AG128" s="1118"/>
      <c r="AH128" s="1118"/>
      <c r="AI128" s="1118"/>
      <c r="AJ128" s="1119"/>
      <c r="AK128" s="1120">
        <v>11876</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426</v>
      </c>
      <c r="DM128" s="1110"/>
      <c r="DN128" s="1110"/>
      <c r="DO128" s="1110"/>
      <c r="DP128" s="1110"/>
      <c r="DQ128" s="1110" t="s">
        <v>122</v>
      </c>
      <c r="DR128" s="1110"/>
      <c r="DS128" s="1110"/>
      <c r="DT128" s="1110"/>
      <c r="DU128" s="1110"/>
      <c r="DV128" s="1111" t="s">
        <v>426</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1213619</v>
      </c>
      <c r="AB129" s="1029"/>
      <c r="AC129" s="1029"/>
      <c r="AD129" s="1029"/>
      <c r="AE129" s="1030"/>
      <c r="AF129" s="1031">
        <v>1219635</v>
      </c>
      <c r="AG129" s="1029"/>
      <c r="AH129" s="1029"/>
      <c r="AI129" s="1029"/>
      <c r="AJ129" s="1030"/>
      <c r="AK129" s="1031">
        <v>1241463</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426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166424</v>
      </c>
      <c r="AB130" s="1029"/>
      <c r="AC130" s="1029"/>
      <c r="AD130" s="1029"/>
      <c r="AE130" s="1030"/>
      <c r="AF130" s="1031">
        <v>167612</v>
      </c>
      <c r="AG130" s="1029"/>
      <c r="AH130" s="1029"/>
      <c r="AI130" s="1029"/>
      <c r="AJ130" s="1030"/>
      <c r="AK130" s="1031">
        <v>182603</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5.8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1047195</v>
      </c>
      <c r="AB131" s="1054"/>
      <c r="AC131" s="1054"/>
      <c r="AD131" s="1054"/>
      <c r="AE131" s="1055"/>
      <c r="AF131" s="1053">
        <v>1052023</v>
      </c>
      <c r="AG131" s="1054"/>
      <c r="AH131" s="1054"/>
      <c r="AI131" s="1054"/>
      <c r="AJ131" s="1055"/>
      <c r="AK131" s="1053">
        <v>1058860</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t="s">
        <v>426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6.7986382670000003</v>
      </c>
      <c r="AB132" s="1170"/>
      <c r="AC132" s="1170"/>
      <c r="AD132" s="1170"/>
      <c r="AE132" s="1171"/>
      <c r="AF132" s="1172">
        <v>6.626090874</v>
      </c>
      <c r="AG132" s="1170"/>
      <c r="AH132" s="1170"/>
      <c r="AI132" s="1170"/>
      <c r="AJ132" s="1171"/>
      <c r="AK132" s="1172">
        <v>3.9789018380000001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6.6</v>
      </c>
      <c r="AB133" s="1153"/>
      <c r="AC133" s="1153"/>
      <c r="AD133" s="1153"/>
      <c r="AE133" s="1154"/>
      <c r="AF133" s="1152">
        <v>6.3</v>
      </c>
      <c r="AG133" s="1153"/>
      <c r="AH133" s="1153"/>
      <c r="AI133" s="1153"/>
      <c r="AJ133" s="1154"/>
      <c r="AK133" s="1152">
        <v>5.8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L9+EbfBtLu5LrFo0anZ9KIaMjqfHaAvDotgffZj326VlnoduGoOXc9kxiI0xJ5/0YFIHvXmI4R89mN1bs5gdQ==" saltValue="O46j6hhUYvrBkaQv2ON9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W1" zoomScale="85" zoomScaleNormal="85" zoomScaleSheetLayoutView="85" workbookViewId="0">
      <selection activeCell="DB28" sqref="DB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CcgtdpbTWC4I/f6SY6Tu9J8PTW8hq5g/qxooDeKM0HjCV/45YJ0yRWr6aUxZ51VXu+M7Vbp/SSSWIVhAcBUMw==" saltValue="cBEq2h8vfR2eyXgWVDpP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M1"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p2h4n1b+O8eusx3LoO04LHh2XzADJsqPoSbKpR49FbLqT1kt8CvR5qkNn1+HF90GWfJ5kIni9rmA3Tk1UC2rQ==" saltValue="ouvOr4z/54nBFm8+jZkk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508642</v>
      </c>
      <c r="AP9" s="292">
        <v>343445</v>
      </c>
      <c r="AQ9" s="293">
        <v>189734</v>
      </c>
      <c r="AR9" s="294">
        <v>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71353</v>
      </c>
      <c r="AP10" s="295">
        <v>48179</v>
      </c>
      <c r="AQ10" s="296">
        <v>22180</v>
      </c>
      <c r="AR10" s="297">
        <v>117.2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5251</v>
      </c>
      <c r="AP11" s="295">
        <v>3546</v>
      </c>
      <c r="AQ11" s="296">
        <v>28692</v>
      </c>
      <c r="AR11" s="297">
        <v>-87.6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4806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6517</v>
      </c>
      <c r="AP14" s="295">
        <v>4400</v>
      </c>
      <c r="AQ14" s="296">
        <v>8976</v>
      </c>
      <c r="AR14" s="297">
        <v>-51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t="s">
        <v>501</v>
      </c>
      <c r="AP15" s="295" t="s">
        <v>501</v>
      </c>
      <c r="AQ15" s="296">
        <v>4161</v>
      </c>
      <c r="AR15" s="297" t="s">
        <v>501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-69012</v>
      </c>
      <c r="AP16" s="295">
        <v>-46598</v>
      </c>
      <c r="AQ16" s="296">
        <v>-17989</v>
      </c>
      <c r="AR16" s="297">
        <v>159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522751</v>
      </c>
      <c r="AP17" s="295">
        <v>352972</v>
      </c>
      <c r="AQ17" s="296">
        <v>240560</v>
      </c>
      <c r="AR17" s="297">
        <v>46.7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38.49</v>
      </c>
      <c r="AP21" s="308">
        <v>21.65</v>
      </c>
      <c r="AQ21" s="309">
        <v>16.84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95.1</v>
      </c>
      <c r="AP22" s="313">
        <v>95.4</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222363</v>
      </c>
      <c r="AP32" s="322">
        <v>150144</v>
      </c>
      <c r="AQ32" s="323">
        <v>139228</v>
      </c>
      <c r="AR32" s="324">
        <v>7.8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5</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12980</v>
      </c>
      <c r="AP35" s="322">
        <v>8764</v>
      </c>
      <c r="AQ35" s="323">
        <v>32095</v>
      </c>
      <c r="AR35" s="324">
        <v>-72.7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1194</v>
      </c>
      <c r="AP36" s="322">
        <v>806</v>
      </c>
      <c r="AQ36" s="323">
        <v>5254</v>
      </c>
      <c r="AR36" s="324">
        <v>-84.7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1384</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73</v>
      </c>
      <c r="AP38" s="325">
        <v>49</v>
      </c>
      <c r="AQ38" s="326">
        <v>32</v>
      </c>
      <c r="AR38" s="314">
        <v>53.1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-11876</v>
      </c>
      <c r="AP39" s="322">
        <v>-8019</v>
      </c>
      <c r="AQ39" s="323">
        <v>-8131</v>
      </c>
      <c r="AR39" s="324">
        <v>-1.4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-182603</v>
      </c>
      <c r="AP40" s="322">
        <v>-123297</v>
      </c>
      <c r="AQ40" s="323">
        <v>-126394</v>
      </c>
      <c r="AR40" s="324">
        <v>-2.5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42131</v>
      </c>
      <c r="AP41" s="322">
        <v>28448</v>
      </c>
      <c r="AQ41" s="323">
        <v>43473</v>
      </c>
      <c r="AR41" s="324">
        <v>-34.6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2718235</v>
      </c>
      <c r="AN51" s="344">
        <v>1743576</v>
      </c>
      <c r="AO51" s="345">
        <v>181.2</v>
      </c>
      <c r="AP51" s="346">
        <v>316331</v>
      </c>
      <c r="AQ51" s="347">
        <v>38.6</v>
      </c>
      <c r="AR51" s="348">
        <v>142.6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59251</v>
      </c>
      <c r="AN52" s="352">
        <v>38006</v>
      </c>
      <c r="AO52" s="353">
        <v>1184</v>
      </c>
      <c r="AP52" s="354">
        <v>106387</v>
      </c>
      <c r="AQ52" s="355">
        <v>22.8</v>
      </c>
      <c r="AR52" s="356">
        <v>1161.2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4930942</v>
      </c>
      <c r="AN53" s="344">
        <v>3166951</v>
      </c>
      <c r="AO53" s="345">
        <v>81.599999999999994</v>
      </c>
      <c r="AP53" s="346">
        <v>333013</v>
      </c>
      <c r="AQ53" s="347">
        <v>5.3</v>
      </c>
      <c r="AR53" s="348">
        <v>76.3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64639</v>
      </c>
      <c r="AN54" s="352">
        <v>41515</v>
      </c>
      <c r="AO54" s="353">
        <v>9.1999999999999993</v>
      </c>
      <c r="AP54" s="354">
        <v>126732</v>
      </c>
      <c r="AQ54" s="355">
        <v>19.100000000000001</v>
      </c>
      <c r="AR54" s="356">
        <v>-9.9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2293598</v>
      </c>
      <c r="AN55" s="344">
        <v>1499084</v>
      </c>
      <c r="AO55" s="345">
        <v>-52.7</v>
      </c>
      <c r="AP55" s="346">
        <v>280458</v>
      </c>
      <c r="AQ55" s="347">
        <v>-15.8</v>
      </c>
      <c r="AR55" s="348">
        <v>-36.9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440141</v>
      </c>
      <c r="AN56" s="352">
        <v>287674</v>
      </c>
      <c r="AO56" s="353">
        <v>592.9</v>
      </c>
      <c r="AP56" s="354">
        <v>127286</v>
      </c>
      <c r="AQ56" s="355">
        <v>0.4</v>
      </c>
      <c r="AR56" s="356">
        <v>592.5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758824</v>
      </c>
      <c r="AN57" s="344">
        <v>497263</v>
      </c>
      <c r="AO57" s="345">
        <v>-66.8</v>
      </c>
      <c r="AP57" s="346">
        <v>291945</v>
      </c>
      <c r="AQ57" s="347">
        <v>4.0999999999999996</v>
      </c>
      <c r="AR57" s="348">
        <v>-70.900000000000006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29764</v>
      </c>
      <c r="AN58" s="352">
        <v>19505</v>
      </c>
      <c r="AO58" s="353">
        <v>-93.2</v>
      </c>
      <c r="AP58" s="354">
        <v>127651</v>
      </c>
      <c r="AQ58" s="355">
        <v>0.3</v>
      </c>
      <c r="AR58" s="356">
        <v>-93.5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629933</v>
      </c>
      <c r="AN59" s="344">
        <v>425343</v>
      </c>
      <c r="AO59" s="345">
        <v>-14.5</v>
      </c>
      <c r="AP59" s="346">
        <v>291173</v>
      </c>
      <c r="AQ59" s="347">
        <v>-0.3</v>
      </c>
      <c r="AR59" s="348">
        <v>-14.2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21118</v>
      </c>
      <c r="AN60" s="352">
        <v>14259</v>
      </c>
      <c r="AO60" s="353">
        <v>-26.9</v>
      </c>
      <c r="AP60" s="354">
        <v>119071</v>
      </c>
      <c r="AQ60" s="355">
        <v>-6.7</v>
      </c>
      <c r="AR60" s="356">
        <v>-20.2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2266306</v>
      </c>
      <c r="AN61" s="359">
        <v>1466443</v>
      </c>
      <c r="AO61" s="360">
        <v>25.8</v>
      </c>
      <c r="AP61" s="361">
        <v>302584</v>
      </c>
      <c r="AQ61" s="362">
        <v>6.4</v>
      </c>
      <c r="AR61" s="348">
        <v>19.399999999999999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122983</v>
      </c>
      <c r="AN62" s="352">
        <v>80192</v>
      </c>
      <c r="AO62" s="353">
        <v>333.2</v>
      </c>
      <c r="AP62" s="354">
        <v>121425</v>
      </c>
      <c r="AQ62" s="355">
        <v>7.2</v>
      </c>
      <c r="AR62" s="356">
        <v>326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EjwbZ484T7SXolWB8zEZby92uRQ/cplHQUcrNh4793Ht3fF3gFN4A//3qGivRSNHLAeJflmG/PKt/y27FMOEA==" saltValue="lOjHXTHajYdTAvVrZQ8A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61" zoomScale="70" zoomScaleNormal="70" zoomScaleSheetLayoutView="55" workbookViewId="0">
      <selection activeCell="AE101" sqref="AE10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tmuX2qzdnEgduVRoRbVNfI+3Zj8orqfFO/b1dPPs2SSvEJAJgm2l7oTqrkyi9QwdEowU3zco2GtU364e2KCSw==" saltValue="gfd7srg4VYSjOjCdqn7j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65" zoomScale="85" zoomScaleNormal="85" zoomScaleSheetLayoutView="55" workbookViewId="0">
      <selection activeCell="AE75" sqref="AE7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Kss0v+1p5aDB9dYTAh8pupabPH0nyACBoVFZgog8smfwZkx4RRMq095Cjzk3/7Va4ccbtSbD+zHB/Ni9DYoxg==" saltValue="NbN549WoLGGdv8DCRYW2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13.61</v>
      </c>
      <c r="G47" s="12">
        <v>18.28</v>
      </c>
      <c r="H47" s="12">
        <v>44.29</v>
      </c>
      <c r="I47" s="12">
        <v>52.5</v>
      </c>
      <c r="J47" s="13">
        <v>54.37</v>
      </c>
    </row>
    <row r="48" spans="2:10" ht="57.75" customHeight="1" x14ac:dyDescent="0.15">
      <c r="B48" s="14"/>
      <c r="C48" s="1214" t="s">
        <v>4</v>
      </c>
      <c r="D48" s="1214"/>
      <c r="E48" s="1215"/>
      <c r="F48" s="15">
        <v>15.62</v>
      </c>
      <c r="G48" s="16">
        <v>14.89</v>
      </c>
      <c r="H48" s="16">
        <v>21.59</v>
      </c>
      <c r="I48" s="16">
        <v>19.670000000000002</v>
      </c>
      <c r="J48" s="17">
        <v>24.81</v>
      </c>
    </row>
    <row r="49" spans="2:10" ht="57.75" customHeight="1" thickBot="1" x14ac:dyDescent="0.2">
      <c r="B49" s="18"/>
      <c r="C49" s="1216" t="s">
        <v>5</v>
      </c>
      <c r="D49" s="1216"/>
      <c r="E49" s="1217"/>
      <c r="F49" s="19">
        <v>1.33</v>
      </c>
      <c r="G49" s="20">
        <v>3.77</v>
      </c>
      <c r="H49" s="20">
        <v>35.65</v>
      </c>
      <c r="I49" s="20">
        <v>6.72</v>
      </c>
      <c r="J49" s="21">
        <v>8.27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RXYiJainTMaMsRnWVlH1nhv80qY/7qBUMQEechyqrxWtSvYh/B/juydiKjUhqqd14hF8FVzjG4Y2fOh+dQI0A==" saltValue="ApZ/GPT2plshqlT+EqcD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2019-02-14T05:39:17Z</dcterms:created>
  <dcterms:modified xsi:type="dcterms:W3CDTF">2019-10-31T12:36:00Z</dcterms:modified>
  <cp:category/>
</cp:coreProperties>
</file>