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tabRatio="9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AA69" i="12" l="1"/>
  <c r="AA70" i="12"/>
  <c r="AA71" i="12"/>
  <c r="AA72" i="12"/>
  <c r="AA73" i="12"/>
  <c r="AA74" i="12"/>
  <c r="AA75" i="12"/>
  <c r="AA76" i="12"/>
  <c r="AA77" i="12"/>
  <c r="AA78" i="12"/>
  <c r="AA68" i="12"/>
  <c r="AA29" i="12"/>
  <c r="AA30" i="12"/>
  <c r="AA31" i="12"/>
  <c r="AA32" i="12"/>
  <c r="AA33" i="12"/>
  <c r="AA34" i="12"/>
  <c r="AA35" i="12"/>
  <c r="AA28" i="12"/>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O35" i="10"/>
  <c r="AM35"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<sst xmlns="http://schemas.openxmlformats.org/spreadsheetml/2006/main" count="1107" uniqueCount="619">
  <si>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</si>
  <si>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</si>
  <si>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</si>
  <si>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</si>
  <si>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</si>
  <si>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</si>
  <si>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</si>
  <si>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</si>
  <si>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</si>
  <si>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</si>
  <si>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</si>
  <si>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</si>
  <si>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</si>
  <si>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</si>
  <si>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</si>
  <si>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</si>
  <si>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</si>
  <si>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</si>
  <si>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</si>
  <si>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</si>
  <si>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</si>
  <si>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</si>
  <si>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</si>
  <si>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</si>
  <si>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</si>
  <si>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</si>
  <si>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</si>
  <si>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</si>
  <si>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</si>
  <si>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</si>
  <si>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</si>
  <si>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</si>
  <si>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</si>
  <si>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</si>
  <si>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</si>
  <si>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</si>
  <si>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</si>
  <si>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</si>
  <si>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</si>
  <si>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</si>
  <si>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</si>
  <si>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</si>
  <si>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</si>
  <si>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</si>
  <si>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</si>
  <si>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</si>
  <si>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</si>
  <si>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</si>
  <si>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</si>
  <si>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</si>
  <si>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</si>
  <si>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</si>
  <si>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</si>
  <si>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</si>
  <si>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</si>
  <si>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</si>
  <si>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</si>
  <si>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</si>
  <si>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</si>
  <si>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</si>
  <si>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</si>
  <si>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</si>
  <si>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</si>
  <si>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</si>
  <si>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</si>
  <si>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</si>
  <si>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</si>
  <si>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</si>
  <si>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</si>
  <si>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</si>
  <si>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</si>
  <si>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</si>
  <si>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</si>
  <si>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</si>
  <si>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</si>
  <si>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</si>
  <si>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</si>
  <si>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</si>
  <si>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</si>
  <si>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</si>
  <si>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</si>
  <si>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</si>
  <si>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</si>
  <si>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</si>
  <si>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</si>
  <si>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</si>
  <si>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</si>
  <si>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</si>
  <si>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</si>
  <si>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</si>
  <si>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</si>
  <si>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糸満市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</si>
  <si>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</si>
  <si>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</si>
  <si>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</si>
  <si>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</si>
  <si>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</si>
  <si>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</si>
  <si>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</si>
  <si>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</si>
  <si>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</si>
  <si>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</si>
  <si>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</si>
  <si>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</si>
  <si>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</si>
  <si>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</si>
  <si>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</si>
  <si>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</si>
  <si>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</si>
  <si>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</si>
  <si>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</si>
  <si>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</si>
  <si>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</si>
  <si>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</si>
  <si>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</si>
  <si>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</si>
  <si>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</si>
  <si>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</si>
  <si>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</si>
  <si>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</si>
  <si>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</si>
  <si>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</si>
  <si>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</si>
  <si>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</si>
  <si>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</si>
  <si>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</si>
  <si>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</si>
  <si>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</si>
  <si>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</si>
  <si>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</si>
  <si>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</si>
  <si>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</si>
  <si>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</si>
  <si>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</si>
  <si>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</si>
  <si>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</si>
  <si>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</si>
  <si>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</si>
  <si>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</si>
  <si>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</si>
  <si>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</si>
  <si>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</si>
  <si>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</si>
  <si>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</si>
  <si>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</si>
  <si>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</si>
  <si>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</si>
  <si>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</si>
  <si>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</si>
  <si>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</si>
  <si>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</si>
  <si>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</si>
  <si>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</si>
  <si>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</si>
  <si>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</si>
  <si>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</si>
  <si>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</si>
  <si>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</si>
  <si>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</si>
  <si>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</si>
  <si>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</si>
  <si>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</si>
  <si>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</si>
  <si>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</si>
  <si>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</si>
  <si>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</si>
  <si>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</si>
  <si>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</si>
  <si>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</si>
  <si>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</si>
  <si>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</si>
  <si>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</si>
  <si>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</si>
  <si>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</si>
  <si>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</si>
  <si>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</si>
  <si>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</si>
  <si>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</si>
  <si>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</si>
  <si>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</si>
  <si>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</si>
  <si>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</si>
  <si>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</si>
  <si>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</si>
  <si>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</si>
  <si>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</si>
  <si>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</si>
  <si>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</si>
  <si>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</si>
  <si>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</si>
  <si>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</si>
  <si>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</si>
  <si>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</si>
  <si>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</si>
  <si>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</si>
  <si>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</si>
  <si>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</si>
  <si>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</si>
  <si>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</si>
  <si>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</si>
  <si>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</si>
  <si>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</si>
  <si>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</si>
  <si>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</si>
  <si>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</si>
  <si>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</si>
  <si>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</si>
  <si>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</si>
  <si>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</si>
  <si>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</si>
  <si>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沖縄県糸満市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</si>
  <si>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</si>
  <si>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</si>
  <si>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</si>
  <si>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</si>
  <si>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</si>
  <si>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</si>
  <si>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</si>
  <si>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</si>
  <si>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</si>
  <si>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</si>
  <si>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</si>
  <si>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</si>
  <si>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</si>
  <si>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</si>
  <si>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</si>
  <si>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</si>
  <si>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</si>
  <si>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</si>
  <si>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</si>
  <si>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</si>
  <si>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</si>
  <si>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</si>
  <si>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</si>
  <si>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</si>
  <si>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</si>
  <si>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</si>
  <si>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</si>
  <si>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</si>
  <si>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</si>
  <si>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</si>
  <si>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</si>
  <si>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</si>
  <si>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</si>
  <si>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</si>
  <si>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</si>
  <si>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</si>
  <si>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</si>
  <si>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</si>
  <si>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</si>
  <si>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</si>
  <si>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</si>
  <si>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</si>
  <si>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</si>
  <si>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</si>
  <si>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</si>
  <si>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</si>
  <si>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</si>
  <si>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</si>
  <si>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</si>
  <si>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</si>
  <si>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</si>
  <si>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</si>
  <si>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</si>
  <si>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</si>
  <si>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</si>
  <si>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</si>
  <si>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</si>
  <si>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</si>
  <si>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</si>
  <si>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</si>
  <si>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</si>
  <si>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</si>
  <si>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</si>
  <si>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</si>
  <si>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</si>
  <si>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</si>
  <si>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</si>
  <si>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</si>
  <si>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</si>
  <si>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</si>
  <si>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</si>
  <si>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</si>
  <si>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</si>
  <si>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</si>
  <si>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</si>
  <si>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</si>
  <si>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</si>
  <si>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</si>
  <si>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</si>
  <si>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</si>
  <si>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</si>
  <si>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</si>
  <si>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</si>
  <si>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</si>
  <si>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</si>
  <si>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</si>
  <si>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</si>
  <si>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</si>
  <si>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</si>
  <si>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</si>
  <si>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</si>
  <si>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</si>
  <si>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</si>
  <si>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</si>
  <si>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</si>
  <si>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</si>
  <si>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</si>
  <si>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</si>
  <si>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</si>
  <si>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</si>
  <si>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</si>
  <si>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</si>
  <si>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</si>
  <si>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</si>
  <si>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</si>
  <si>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</si>
  <si>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</si>
  <si>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</si>
  <si>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</si>
  <si>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</si>
  <si>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</si>
  <si>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</si>
  <si>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</si>
  <si>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</si>
  <si>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</si>
  <si>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</si>
  <si>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</si>
  <si>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</si>
  <si>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</si>
  <si>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</si>
  <si>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</si>
  <si>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</si>
  <si>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</si>
  <si>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</si>
  <si>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</si>
  <si>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</si>
  <si>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</si>
  <si>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</si>
  <si>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</si>
  <si>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</si>
  <si>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</si>
  <si>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</si>
  <si>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</si>
  <si>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</si>
  <si>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</si>
  <si>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</si>
  <si>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</si>
  <si>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</si>
  <si>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</si>
  <si>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</si>
  <si>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</si>
  <si>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</si>
  <si>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</si>
  <si>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</si>
  <si>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</si>
  <si>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</si>
  <si>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</si>
  <si>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</si>
  <si>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</si>
  <si>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沖縄県糸満市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</si>
  <si>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</si>
  <si>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</si>
  <si>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</si>
  <si>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</si>
  <si>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</si>
  <si>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</si>
  <si>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</si>
  <si>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</si>
  <si>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</si>
  <si>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</si>
  <si>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</si>
  <si>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</si>
  <si>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</si>
  <si>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</si>
  <si>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</si>
  <si>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</si>
  <si>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</si>
  <si>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</si>
  <si>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</si>
  <si>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</si>
  <si>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</si>
  <si>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</si>
  <si>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</si>
  <si>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</si>
  <si>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</si>
  <si>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</si>
  <si>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</si>
  <si>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</si>
  <si>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</si>
  <si>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</si>
  <si>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</si>
  <si>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</si>
  <si>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</si>
  <si>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</si>
  <si>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</si>
  <si>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</si>
  <si>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</si>
  <si>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</si>
  <si>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</si>
  <si>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</si>
  <si>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</si>
  <si>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</si>
  <si>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</si>
  <si>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</si>
  <si>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糸満漁港ふれあい公園事業特別会計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</si>
  <si>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</si>
  <si>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</si>
  <si>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</si>
  <si>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</si>
  <si>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</si>
  <si>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</si>
  <si>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</si>
  <si>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</si>
  <si>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</si>
  <si>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</si>
  <si>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</si>
  <si>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</si>
  <si>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</si>
  <si>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</si>
  <si>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</si>
  <si>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</si>
  <si>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</si>
  <si>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</si>
  <si>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</si>
  <si>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</si>
  <si>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</si>
  <si>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</si>
  <si>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</si>
  <si>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</si>
  <si>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</si>
  <si>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</si>
  <si>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</si>
  <si>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</si>
  <si>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</si>
  <si>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</si>
  <si>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</si>
  <si>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</si>
  <si>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</si>
  <si>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</si>
  <si>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</si>
  <si>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</si>
  <si>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</si>
  <si>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</si>
  <si>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</si>
  <si>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</si>
  <si>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</si>
  <si>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</si>
  <si>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</si>
  <si>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</si>
  <si>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</si>
  <si>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</si>
  <si>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</si>
  <si>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</si>
  <si>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</si>
  <si>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</si>
  <si>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</si>
  <si>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</si>
  <si>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</si>
  <si>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</si>
  <si>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</si>
  <si>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</si>
  <si>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</si>
  <si>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</si>
  <si>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</si>
  <si>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</si>
  <si>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</si>
  <si>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</si>
  <si>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</si>
  <si>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</si>
  <si>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</si>
  <si>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</si>
  <si>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</si>
  <si>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</si>
  <si>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</si>
  <si>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</si>
  <si>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</si>
  <si>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</si>
  <si>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</si>
  <si>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</si>
  <si>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</si>
  <si>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</si>
  <si>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</si>
  <si>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</si>
  <si>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</si>
  <si>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</si>
  <si>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</si>
  <si>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</si>
  <si>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</si>
  <si>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</si>
  <si>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</si>
  <si>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</si>
  <si>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</si>
  <si>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</si>
  <si>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</si>
  <si>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</si>
  <si>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</si>
  <si>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</si>
  <si>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</si>
  <si>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</si>
  <si>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</si>
  <si>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</si>
  <si>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</si>
  <si>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</si>
  <si>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</si>
  <si>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</si>
  <si>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</si>
  <si>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</si>
  <si>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</si>
  <si>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</si>
  <si>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</si>
  <si>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</si>
  <si>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</si>
  <si>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</si>
  <si>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</si>
  <si>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</si>
  <si>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</si>
  <si>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</si>
  <si>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</si>
  <si>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</si>
  <si>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</si>
  <si>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</si>
  <si>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</si>
  <si>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</si>
  <si>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</si>
  <si>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</si>
  <si>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</si>
  <si>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</si>
  <si>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</si>
  <si>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</si>
  <si>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</si>
  <si>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</si>
  <si>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</si>
  <si>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</si>
  <si>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</si>
  <si>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</si>
  <si>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</si>
  <si>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</si>
  <si>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</si>
  <si>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</si>
  <si>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</si>
  <si>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</si>
  <si>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</si>
  <si>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</si>
  <si>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</si>
  <si>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</si>
  <si>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</si>
  <si>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</si>
  <si>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</si>
  <si>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</si>
  <si>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</si>
  <si>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</si>
  <si>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</si>
  <si>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</si>
  <si>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</si>
  <si>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</si>
  <si>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</si>
  <si>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</si>
  <si>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</si>
  <si>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4.80</t>
  </si>
  <si>
    <t>▲ 4.76</t>
  </si>
  <si>
    <t>▲ 1.85</t>
  </si>
  <si>
    <t>国民健康保険事業特別会計</t>
  </si>
  <si>
    <t>▲ 7.78</t>
  </si>
  <si>
    <t>▲ 7.04</t>
  </si>
  <si>
    <t>▲ 8.43</t>
  </si>
  <si>
    <t>▲ 8.81</t>
  </si>
  <si>
    <t>▲ 7.35</t>
  </si>
  <si>
    <t>水道事業会計</t>
  </si>
  <si>
    <t>一般会計</t>
  </si>
  <si>
    <t>介護保険特別会計</t>
  </si>
  <si>
    <t>土地区画整理事業特別会計</t>
  </si>
  <si>
    <t>公共下水道事業特別会計</t>
  </si>
  <si>
    <t>農業集落排水事業特別会計</t>
  </si>
  <si>
    <t>人材育成事業特別会計</t>
  </si>
  <si>
    <t>その他会計（赤字）</t>
  </si>
  <si>
    <t>▲ 0.20</t>
  </si>
  <si>
    <t>▲ 0.02</t>
  </si>
  <si>
    <t>▲ 0.00</t>
  </si>
  <si>
    <t>その他会計（黒字）</t>
  </si>
  <si>
    <t>公共施設整備基金</t>
    <phoneticPr fontId="11"/>
  </si>
  <si>
    <t>人材育成基金</t>
    <phoneticPr fontId="11"/>
  </si>
  <si>
    <t>市民会館建設基金</t>
    <phoneticPr fontId="11"/>
  </si>
  <si>
    <t>ふるさと応援基金</t>
    <phoneticPr fontId="11"/>
  </si>
  <si>
    <t>福祉振興基金</t>
    <phoneticPr fontId="11"/>
  </si>
  <si>
    <t>人材育成事業特別会計</t>
    <phoneticPr fontId="5"/>
  </si>
  <si>
    <t>-</t>
    <phoneticPr fontId="2"/>
  </si>
  <si>
    <t>-</t>
    <phoneticPr fontId="2"/>
  </si>
  <si>
    <t>-</t>
    <phoneticPr fontId="2"/>
  </si>
  <si>
    <t>-</t>
    <phoneticPr fontId="2"/>
  </si>
  <si>
    <t>糸満市土地開発公社</t>
    <rPh sb="0" eb="3">
      <t>イトマンシ</t>
    </rPh>
    <rPh sb="3" eb="5">
      <t>トチ</t>
    </rPh>
    <rPh sb="5" eb="7">
      <t>カイハツ</t>
    </rPh>
    <rPh sb="7" eb="9">
      <t>コウシャ</t>
    </rPh>
    <phoneticPr fontId="2"/>
  </si>
  <si>
    <t>-</t>
    <phoneticPr fontId="2"/>
  </si>
  <si>
    <t>-</t>
    <phoneticPr fontId="2"/>
  </si>
  <si>
    <t>南部広域市町村圏事務組合（一般会計）</t>
  </si>
  <si>
    <t>南部広域市町村圏事務組合（ふるさと市町村圏基金特別会計）</t>
  </si>
  <si>
    <t>南部広域市町村圏事務組合（いなんせ特別会計）</t>
  </si>
  <si>
    <t>南部広域市町村圏事務組合（南斎場特別会計）</t>
  </si>
  <si>
    <t>南部広域行政組合（一般会計）</t>
  </si>
  <si>
    <t>南部広域行政組合（公共用地先行取得事業特別会計）</t>
  </si>
  <si>
    <t>沖縄県後期高齢者医療広域連合（一般会計）</t>
  </si>
  <si>
    <t>沖縄県後期高齢者医療広域連合（特別会計）</t>
  </si>
  <si>
    <t>沖縄県市町村総合事務組合</t>
  </si>
  <si>
    <t>沖縄県市町村自治会館管理組合</t>
  </si>
  <si>
    <t>糸満市豊見城市清掃施設組合</t>
  </si>
  <si>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</si>
  <si>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</si>
  <si>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</si>
  <si>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</si>
  <si>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</si>
  <si>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</si>
  <si>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</si>
  <si>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も将来負担比率も、近年減少傾向が続いている。これは学校建設など大規模施設整備事業の償還が終了したことが主な要因として挙げられるが、今後新たに観光振興センターなどの大規模施設整備を控えているため、高率補助事業を活用することで引き続き改善を図る。</t>
    <rPh sb="1" eb="3">
      <t>ジッシツ</t>
    </rPh>
    <rPh sb="3" eb="5">
      <t>コウサイ</t>
    </rPh>
    <rPh sb="5" eb="6">
      <t>ヒ</t>
    </rPh>
    <rPh sb="6" eb="8">
      <t>ヒリツ</t>
    </rPh>
    <rPh sb="9" eb="11">
      <t>ショウライ</t>
    </rPh>
    <rPh sb="11" eb="13">
      <t>フタン</t>
    </rPh>
    <rPh sb="13" eb="15">
      <t>ヒリツ</t>
    </rPh>
    <rPh sb="17" eb="19">
      <t>キンネン</t>
    </rPh>
    <rPh sb="19" eb="21">
      <t>ゲンショウ</t>
    </rPh>
    <rPh sb="21" eb="23">
      <t>ケイコウ</t>
    </rPh>
    <rPh sb="24" eb="25">
      <t>ツヅ</t>
    </rPh>
    <rPh sb="33" eb="35">
      <t>ガッコウ</t>
    </rPh>
    <rPh sb="35" eb="37">
      <t>ケンセツ</t>
    </rPh>
    <rPh sb="39" eb="42">
      <t>ダイキボ</t>
    </rPh>
    <rPh sb="42" eb="44">
      <t>シセツ</t>
    </rPh>
    <rPh sb="44" eb="46">
      <t>セイビ</t>
    </rPh>
    <rPh sb="46" eb="48">
      <t>ジギョウ</t>
    </rPh>
    <rPh sb="49" eb="51">
      <t>ショウカン</t>
    </rPh>
    <rPh sb="52" eb="54">
      <t>シュウリョウ</t>
    </rPh>
    <rPh sb="59" eb="60">
      <t>オモ</t>
    </rPh>
    <rPh sb="61" eb="63">
      <t>ヨウイン</t>
    </rPh>
    <rPh sb="66" eb="67">
      <t>ア</t>
    </rPh>
    <rPh sb="73" eb="75">
      <t>コンゴ</t>
    </rPh>
    <rPh sb="75" eb="76">
      <t>アラ</t>
    </rPh>
    <rPh sb="78" eb="82">
      <t>カンコウシンコウ</t>
    </rPh>
    <rPh sb="89" eb="92">
      <t>ダイキボ</t>
    </rPh>
    <rPh sb="92" eb="94">
      <t>シセツ</t>
    </rPh>
    <rPh sb="94" eb="96">
      <t>セイビ</t>
    </rPh>
    <rPh sb="97" eb="98">
      <t>ヒカ</t>
    </rPh>
    <rPh sb="105" eb="107">
      <t>コウリツ</t>
    </rPh>
    <rPh sb="107" eb="109">
      <t>ホジョ</t>
    </rPh>
    <rPh sb="109" eb="111">
      <t>ジギョウ</t>
    </rPh>
    <rPh sb="112" eb="114">
      <t>カツヨウ</t>
    </rPh>
    <rPh sb="119" eb="120">
      <t>ヒ</t>
    </rPh>
    <rPh sb="121" eb="122">
      <t>ツヅ</t>
    </rPh>
    <rPh sb="123" eb="125">
      <t>カイゼン</t>
    </rPh>
    <rPh sb="126" eb="127">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</si>
  <si>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</si>
  <si>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</si>
  <si>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</si>
  <si>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大規模事業の地方債償還が終了した影響などにより、H28→69.1、H29→68.1と徐々に減少傾向にあるが、有形固定資産減価償却率は横ばいの状況である。一般的に施設更新など投資的事業の抑制によって、将来負担比率は改善し有形固定資産減価償却率が上昇するが、本市においては、沖縄振興特別推進交付金など高率補助を活用した更新が進められていることから、有形固定資産減価償却率が横ばいのまま将来負担比率が改善していると考えられる。
　今後も高率補助事業を活用し施設の老朽化対策に積極的に取り組んでいく。</t>
    <rPh sb="1" eb="3">
      <t>ショウライ</t>
    </rPh>
    <rPh sb="3" eb="5">
      <t>フタン</t>
    </rPh>
    <rPh sb="5" eb="7">
      <t>ヒリツ</t>
    </rPh>
    <rPh sb="8" eb="11">
      <t>ダイキボ</t>
    </rPh>
    <rPh sb="50" eb="52">
      <t>ジョジョ</t>
    </rPh>
    <rPh sb="53" eb="55">
      <t>ゲンショウ</t>
    </rPh>
    <rPh sb="55" eb="57">
      <t>ケイコウ</t>
    </rPh>
    <rPh sb="62" eb="68">
      <t>ユウケイコテイシサン</t>
    </rPh>
    <rPh sb="68" eb="73">
      <t>ゲンカショウキャクリツ</t>
    </rPh>
    <rPh sb="74" eb="75">
      <t>ヨコ</t>
    </rPh>
    <rPh sb="78" eb="80">
      <t>ジョウキョウ</t>
    </rPh>
    <rPh sb="84" eb="87">
      <t>イッパンテキ</t>
    </rPh>
    <rPh sb="88" eb="90">
      <t>シセツ</t>
    </rPh>
    <rPh sb="90" eb="92">
      <t>コウシン</t>
    </rPh>
    <rPh sb="94" eb="96">
      <t>トウシ</t>
    </rPh>
    <rPh sb="96" eb="97">
      <t>テキ</t>
    </rPh>
    <rPh sb="97" eb="99">
      <t>ジギョウ</t>
    </rPh>
    <rPh sb="100" eb="102">
      <t>ヨクセイ</t>
    </rPh>
    <rPh sb="114" eb="116">
      <t>カイゼン</t>
    </rPh>
    <rPh sb="117" eb="123">
      <t>ユウケイコテイシサン</t>
    </rPh>
    <rPh sb="123" eb="125">
      <t>ゲンカ</t>
    </rPh>
    <rPh sb="125" eb="127">
      <t>ショウキャク</t>
    </rPh>
    <rPh sb="127" eb="128">
      <t>リツ</t>
    </rPh>
    <rPh sb="129" eb="131">
      <t>ジョウショウ</t>
    </rPh>
    <rPh sb="143" eb="145">
      <t>オキナワ</t>
    </rPh>
    <rPh sb="145" eb="147">
      <t>シンコウ</t>
    </rPh>
    <rPh sb="147" eb="149">
      <t>トクベツ</t>
    </rPh>
    <rPh sb="149" eb="151">
      <t>スイシン</t>
    </rPh>
    <rPh sb="151" eb="154">
      <t>コウフキン</t>
    </rPh>
    <rPh sb="156" eb="158">
      <t>コウリツ</t>
    </rPh>
    <rPh sb="158" eb="160">
      <t>ホジョ</t>
    </rPh>
    <rPh sb="161" eb="163">
      <t>カツヨウ</t>
    </rPh>
    <rPh sb="165" eb="167">
      <t>コウシン</t>
    </rPh>
    <rPh sb="168" eb="169">
      <t>スス</t>
    </rPh>
    <rPh sb="180" eb="191">
      <t>ユウケイコテイシサンゲンカショウキャクリツ</t>
    </rPh>
    <rPh sb="192" eb="193">
      <t>ヨコ</t>
    </rPh>
    <rPh sb="212" eb="213">
      <t>カンガ</t>
    </rPh>
    <rPh sb="220" eb="222">
      <t>コンゴ</t>
    </rPh>
    <rPh sb="223" eb="225">
      <t>コウリツ</t>
    </rPh>
    <rPh sb="225" eb="227">
      <t>ホジョ</t>
    </rPh>
    <rPh sb="227" eb="229">
      <t>ジギョウ</t>
    </rPh>
    <rPh sb="230" eb="232">
      <t>カツヨウ</t>
    </rPh>
    <rPh sb="233" eb="235">
      <t>シセツ</t>
    </rPh>
    <rPh sb="236" eb="239">
      <t>ロウキュウカ</t>
    </rPh>
    <rPh sb="239" eb="241">
      <t>タイサク</t>
    </rPh>
    <rPh sb="242" eb="245">
      <t>セッキョクテキ</t>
    </rPh>
    <rPh sb="246" eb="247">
      <t>ト</t>
    </rPh>
    <rPh sb="248" eb="249">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</si>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</sst>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1"/>
      <color theme="1"/>
      <name val="ＭＳ Ｐゴシック"/>
      <family val="3"/>
      <charset val="128"/>
    </font>
    <font>
      <sz val="12"/>
      <color indexed="8"/>
      <name val="ＭＳ 明朝"/>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xf numFmtId="0" fontId="35" fillId="0" borderId="0">
      <alignment vertical="center"/>
    </xf>
    <xf numFmtId="0" fontId="9" fillId="0" borderId="0">
      <alignment vertical="center"/>
    </xf>
    <xf numFmtId="0" fontId="15" fillId="0" borderId="0">
      <alignment vertical="center"/>
    </xf>
    <xf numFmtId="0" fontId="1" fillId="0" borderId="0">
      <alignment vertical="center"/>
    </xf>
    <xf numFmtId="0" fontId="34"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6"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35" fillId="0" borderId="0">
      <alignment vertical="center"/>
    </xf>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7"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5"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46">
    <cellStyle name="パーセント 2" xfId="26"/>
    <cellStyle name="桁区切り 2" xfId="27"/>
    <cellStyle name="桁区切り 2 2" xfId="28"/>
    <cellStyle name="桁区切り 2 3" xfId="29"/>
    <cellStyle name="桁区切り 3" xfId="30"/>
    <cellStyle name="桁区切り 4" xfId="31"/>
    <cellStyle name="桁区切り 5" xfId="32"/>
    <cellStyle name="通貨 2" xfId="33"/>
    <cellStyle name="通貨 3" xfId="34"/>
    <cellStyle name="標準" xfId="0" builtinId="0"/>
    <cellStyle name="標準 10" xfId="25"/>
    <cellStyle name="標準 2" xfId="6"/>
    <cellStyle name="標準 2 2" xfId="7"/>
    <cellStyle name="標準 2 3" xfId="10"/>
    <cellStyle name="標準 2 3 2" xfId="35"/>
    <cellStyle name="標準 2 4" xfId="23"/>
    <cellStyle name="標準 2_2007AJAHO401600" xfId="36"/>
    <cellStyle name="標準 3" xfId="11"/>
    <cellStyle name="標準 3 2" xfId="38"/>
    <cellStyle name="標準 3 3" xfId="24"/>
    <cellStyle name="標準 3 4" xfId="37"/>
    <cellStyle name="標準 3_APAHO401000" xfId="39"/>
    <cellStyle name="標準 4" xfId="5"/>
    <cellStyle name="標準 4 2" xfId="40"/>
    <cellStyle name="標準 4_APAHO401000" xfId="41"/>
    <cellStyle name="標準 4_APAHO401600" xfId="1"/>
    <cellStyle name="標準 4_APAHO4019001" xfId="4"/>
    <cellStyle name="標準 4_ZJ08_022012_青森市_2010" xfId="3"/>
    <cellStyle name="標準 5" xfId="42"/>
    <cellStyle name="標準 6" xfId="8"/>
    <cellStyle name="標準 6 2" xfId="22"/>
    <cellStyle name="標準 6 3" xfId="43"/>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 7 2" xfId="44"/>
    <cellStyle name="標準 8" xfId="45"/>
    <cellStyle name="標準 9"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44504</c:v>
                </c:pt>
                <c:pt idx="4">
                  <c:v>47820</c:v>
                </c:pt>
              </c:numCache>
            </c:numRef>
          </c:val>
          <c:smooth val="0"/>
          <c:extLst>
            <c:ext xmlns:c16="http://schemas.microsoft.com/office/drawing/2014/chart" uri="{C3380CC4-5D6E-409C-BE32-E72D297353CC}">
              <c16:uniqueId val="{00000000-9213-4A55-AC4B-8F9B234804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52390</c:v>
                </c:pt>
                <c:pt idx="1">
                  <c:v>52282</c:v>
                </c:pt>
                <c:pt idx="2">
                  <c:v>38007</c:v>
                </c:pt>
                <c:pt idx="3">
                  <c:v>79491</c:v>
                </c:pt>
                <c:pt idx="4">
                  <c:v>68025</c:v>
                </c:pt>
              </c:numCache>
            </c:numRef>
          </c:val>
          <c:smooth val="0"/>
          <c:extLst>
            <c:ext xmlns:c16="http://schemas.microsoft.com/office/drawing/2014/chart" uri="{C3380CC4-5D6E-409C-BE32-E72D297353CC}">
              <c16:uniqueId val="{00000001-9213-4A55-AC4B-8F9B23480407}"/>
            </c:ext>
          </c:extLst>
        </c:ser>
        <c:dLbls>
          <c:showLegendKey val="0"/>
          <c:showVal val="0"/>
          <c:showCatName val="0"/>
          <c:showSerName val="0"/>
          <c:showPercent val="0"/>
          <c:showBubbleSize val="0"/>
        </c:dLbls>
        <c:marker val="1"/>
        <c:smooth val="0"/>
        <c:axId val="147605376"/>
        <c:axId val="147611648"/>
      </c:lineChart>
      <c:catAx>
        <c:axId val="14760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611648"/>
        <c:crosses val="autoZero"/>
        <c:auto val="1"/>
        <c:lblAlgn val="ctr"/>
        <c:lblOffset val="100"/>
        <c:tickLblSkip val="1"/>
        <c:tickMarkSkip val="1"/>
        <c:noMultiLvlLbl val="0"/>
      </c:catAx>
      <c:valAx>
        <c:axId val="1476116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60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3.89</c:v>
                </c:pt>
                <c:pt idx="1">
                  <c:v>2.5099999999999998</c:v>
                </c:pt>
                <c:pt idx="2">
                  <c:v>4.82</c:v>
                </c:pt>
                <c:pt idx="3">
                  <c:v>2.54</c:v>
                </c:pt>
                <c:pt idx="4">
                  <c:v>3.48</c:v>
                </c:pt>
              </c:numCache>
            </c:numRef>
          </c:val>
          <c:extLst>
            <c:ext xmlns:c16="http://schemas.microsoft.com/office/drawing/2014/chart" uri="{C3380CC4-5D6E-409C-BE32-E72D297353CC}">
              <c16:uniqueId val="{00000000-3923-427B-AF8F-07C8CA01AB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6.98</c:v>
                </c:pt>
                <c:pt idx="1">
                  <c:v>5.7</c:v>
                </c:pt>
                <c:pt idx="2">
                  <c:v>6.74</c:v>
                </c:pt>
                <c:pt idx="3">
                  <c:v>7.16</c:v>
                </c:pt>
                <c:pt idx="4">
                  <c:v>6.01</c:v>
                </c:pt>
              </c:numCache>
            </c:numRef>
          </c:val>
          <c:extLst>
            <c:ext xmlns:c16="http://schemas.microsoft.com/office/drawing/2014/chart" uri="{C3380CC4-5D6E-409C-BE32-E72D297353CC}">
              <c16:uniqueId val="{00000001-3923-427B-AF8F-07C8CA01AB2B}"/>
            </c:ext>
          </c:extLst>
        </c:ser>
        <c:dLbls>
          <c:showLegendKey val="0"/>
          <c:showVal val="0"/>
          <c:showCatName val="0"/>
          <c:showSerName val="0"/>
          <c:showPercent val="0"/>
          <c:showBubbleSize val="0"/>
        </c:dLbls>
        <c:gapWidth val="250"/>
        <c:overlap val="100"/>
        <c:axId val="185291136"/>
        <c:axId val="18529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2.21</c:v>
                </c:pt>
                <c:pt idx="1">
                  <c:v>-4.8</c:v>
                </c:pt>
                <c:pt idx="2">
                  <c:v>2.39</c:v>
                </c:pt>
                <c:pt idx="3">
                  <c:v>-4.76</c:v>
                </c:pt>
                <c:pt idx="4">
                  <c:v>-1.85</c:v>
                </c:pt>
              </c:numCache>
            </c:numRef>
          </c:val>
          <c:smooth val="0"/>
          <c:extLst>
            <c:ext xmlns:c16="http://schemas.microsoft.com/office/drawing/2014/chart" uri="{C3380CC4-5D6E-409C-BE32-E72D297353CC}">
              <c16:uniqueId val="{00000002-3923-427B-AF8F-07C8CA01AB2B}"/>
            </c:ext>
          </c:extLst>
        </c:ser>
        <c:dLbls>
          <c:showLegendKey val="0"/>
          <c:showVal val="0"/>
          <c:showCatName val="0"/>
          <c:showSerName val="0"/>
          <c:showPercent val="0"/>
          <c:showBubbleSize val="0"/>
        </c:dLbls>
        <c:marker val="1"/>
        <c:smooth val="0"/>
        <c:axId val="185291136"/>
        <c:axId val="185293056"/>
      </c:lineChart>
      <c:catAx>
        <c:axId val="1852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293056"/>
        <c:crosses val="autoZero"/>
        <c:auto val="1"/>
        <c:lblAlgn val="ctr"/>
        <c:lblOffset val="100"/>
        <c:tickLblSkip val="1"/>
        <c:tickMarkSkip val="1"/>
        <c:noMultiLvlLbl val="0"/>
      </c:catAx>
      <c:valAx>
        <c:axId val="18529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0.11</c:v>
                </c:pt>
                <c:pt idx="2">
                  <c:v>#N/A</c:v>
                </c:pt>
                <c:pt idx="3">
                  <c:v>0.12</c:v>
                </c:pt>
                <c:pt idx="4">
                  <c:v>#N/A</c:v>
                </c:pt>
                <c:pt idx="5">
                  <c:v>0.05</c:v>
                </c:pt>
                <c:pt idx="6">
                  <c:v>#N/A</c:v>
                </c:pt>
                <c:pt idx="7">
                  <c:v>0.05</c:v>
                </c:pt>
                <c:pt idx="8">
                  <c:v>#N/A</c:v>
                </c:pt>
                <c:pt idx="9">
                  <c:v>0.01</c:v>
                </c:pt>
              </c:numCache>
            </c:numRef>
          </c:val>
          <c:extLst>
            <c:ext xmlns:c16="http://schemas.microsoft.com/office/drawing/2014/chart" uri="{C3380CC4-5D6E-409C-BE32-E72D297353CC}">
              <c16:uniqueId val="{00000000-38F1-42CC-A66F-94C729EA66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0.2</c:v>
                </c:pt>
                <c:pt idx="1">
                  <c:v>#N/A</c:v>
                </c:pt>
                <c:pt idx="2">
                  <c:v>0.02</c:v>
                </c:pt>
                <c:pt idx="3">
                  <c:v>#N/A</c:v>
                </c:pt>
                <c:pt idx="4">
                  <c:v>#N/A</c:v>
                </c:pt>
                <c:pt idx="5">
                  <c:v>0</c:v>
                </c:pt>
                <c:pt idx="6">
                  <c:v>0</c:v>
                </c:pt>
                <c:pt idx="7">
                  <c:v>0</c:v>
                </c:pt>
                <c:pt idx="8">
                  <c:v>0</c:v>
                </c:pt>
                <c:pt idx="9">
                  <c:v>0</c:v>
                </c:pt>
              </c:numCache>
            </c:numRef>
          </c:val>
          <c:extLst>
            <c:ext xmlns:c16="http://schemas.microsoft.com/office/drawing/2014/chart" uri="{C3380CC4-5D6E-409C-BE32-E72D297353CC}">
              <c16:uniqueId val="{00000001-38F1-42CC-A66F-94C729EA66FA}"/>
            </c:ext>
          </c:extLst>
        </c:ser>
        <c:ser>
          <c:idx val="2"/>
          <c:order val="2"/>
          <c:tx>
            <c:strRef>
              <c:f>データシート!$A$29</c:f>
              <c:strCache>
                <c:ptCount val="1"/>
                <c:pt idx="0">
                  <c:v>人材育成事業特別会計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0.06</c:v>
                </c:pt>
                <c:pt idx="4">
                  <c:v>#N/A</c:v>
                </c:pt>
                <c:pt idx="5">
                  <c:v>0.06</c:v>
                </c:pt>
                <c:pt idx="6">
                  <c:v>#N/A</c:v>
                </c:pt>
                <c:pt idx="7">
                  <c:v>0.03</c:v>
                </c:pt>
                <c:pt idx="8">
                  <c:v>#N/A</c:v>
                </c:pt>
                <c:pt idx="9">
                  <c:v>7.0000000000000007E-2</c:v>
                </c:pt>
              </c:numCache>
            </c:numRef>
          </c:val>
          <c:extLst>
            <c:ext xmlns:c16="http://schemas.microsoft.com/office/drawing/2014/chart" uri="{C3380CC4-5D6E-409C-BE32-E72D297353CC}">
              <c16:uniqueId val="{00000002-38F1-42CC-A66F-94C729EA66F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3-38F1-42CC-A66F-94C729EA66FA}"/>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0.31</c:v>
                </c:pt>
                <c:pt idx="4">
                  <c:v>#N/A</c:v>
                </c:pt>
                <c:pt idx="5">
                  <c:v>0.44</c:v>
                </c:pt>
                <c:pt idx="6">
                  <c:v>#N/A</c:v>
                </c:pt>
                <c:pt idx="7">
                  <c:v>0.37</c:v>
                </c:pt>
                <c:pt idx="8">
                  <c:v>#N/A</c:v>
                </c:pt>
                <c:pt idx="9">
                  <c:v>0.2</c:v>
                </c:pt>
              </c:numCache>
            </c:numRef>
          </c:val>
          <c:extLst>
            <c:ext xmlns:c16="http://schemas.microsoft.com/office/drawing/2014/chart" uri="{C3380CC4-5D6E-409C-BE32-E72D297353CC}">
              <c16:uniqueId val="{00000004-38F1-42CC-A66F-94C729EA66FA}"/>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1.23</c:v>
                </c:pt>
                <c:pt idx="2">
                  <c:v>#N/A</c:v>
                </c:pt>
                <c:pt idx="3">
                  <c:v>0.84</c:v>
                </c:pt>
                <c:pt idx="4">
                  <c:v>#N/A</c:v>
                </c:pt>
                <c:pt idx="5">
                  <c:v>0.59</c:v>
                </c:pt>
                <c:pt idx="6">
                  <c:v>#N/A</c:v>
                </c:pt>
                <c:pt idx="7">
                  <c:v>0.56000000000000005</c:v>
                </c:pt>
                <c:pt idx="8">
                  <c:v>#N/A</c:v>
                </c:pt>
                <c:pt idx="9">
                  <c:v>0.25</c:v>
                </c:pt>
              </c:numCache>
            </c:numRef>
          </c:val>
          <c:extLst>
            <c:ext xmlns:c16="http://schemas.microsoft.com/office/drawing/2014/chart" uri="{C3380CC4-5D6E-409C-BE32-E72D297353CC}">
              <c16:uniqueId val="{00000005-38F1-42CC-A66F-94C729EA66F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1.03</c:v>
                </c:pt>
                <c:pt idx="2">
                  <c:v>#N/A</c:v>
                </c:pt>
                <c:pt idx="3">
                  <c:v>1.19</c:v>
                </c:pt>
                <c:pt idx="4">
                  <c:v>#N/A</c:v>
                </c:pt>
                <c:pt idx="5">
                  <c:v>0.38</c:v>
                </c:pt>
                <c:pt idx="6">
                  <c:v>#N/A</c:v>
                </c:pt>
                <c:pt idx="7">
                  <c:v>0.36</c:v>
                </c:pt>
                <c:pt idx="8">
                  <c:v>#N/A</c:v>
                </c:pt>
                <c:pt idx="9">
                  <c:v>0.48</c:v>
                </c:pt>
              </c:numCache>
            </c:numRef>
          </c:val>
          <c:extLst>
            <c:ext xmlns:c16="http://schemas.microsoft.com/office/drawing/2014/chart" uri="{C3380CC4-5D6E-409C-BE32-E72D297353CC}">
              <c16:uniqueId val="{00000006-38F1-42CC-A66F-94C729EA66F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3.99</c:v>
                </c:pt>
                <c:pt idx="2">
                  <c:v>#N/A</c:v>
                </c:pt>
                <c:pt idx="3">
                  <c:v>2.46</c:v>
                </c:pt>
                <c:pt idx="4">
                  <c:v>#N/A</c:v>
                </c:pt>
                <c:pt idx="5">
                  <c:v>4.75</c:v>
                </c:pt>
                <c:pt idx="6">
                  <c:v>#N/A</c:v>
                </c:pt>
                <c:pt idx="7">
                  <c:v>2.5</c:v>
                </c:pt>
                <c:pt idx="8">
                  <c:v>#N/A</c:v>
                </c:pt>
                <c:pt idx="9">
                  <c:v>3.39</c:v>
                </c:pt>
              </c:numCache>
            </c:numRef>
          </c:val>
          <c:extLst>
            <c:ext xmlns:c16="http://schemas.microsoft.com/office/drawing/2014/chart" uri="{C3380CC4-5D6E-409C-BE32-E72D297353CC}">
              <c16:uniqueId val="{00000007-38F1-42CC-A66F-94C729EA66F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19.329999999999998</c:v>
                </c:pt>
                <c:pt idx="2">
                  <c:v>#N/A</c:v>
                </c:pt>
                <c:pt idx="3">
                  <c:v>16.489999999999998</c:v>
                </c:pt>
                <c:pt idx="4">
                  <c:v>#N/A</c:v>
                </c:pt>
                <c:pt idx="5">
                  <c:v>17.63</c:v>
                </c:pt>
                <c:pt idx="6">
                  <c:v>#N/A</c:v>
                </c:pt>
                <c:pt idx="7">
                  <c:v>19</c:v>
                </c:pt>
                <c:pt idx="8">
                  <c:v>#N/A</c:v>
                </c:pt>
                <c:pt idx="9">
                  <c:v>20.12</c:v>
                </c:pt>
              </c:numCache>
            </c:numRef>
          </c:val>
          <c:extLst>
            <c:ext xmlns:c16="http://schemas.microsoft.com/office/drawing/2014/chart" uri="{C3380CC4-5D6E-409C-BE32-E72D297353CC}">
              <c16:uniqueId val="{00000008-38F1-42CC-A66F-94C729EA66FA}"/>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7.78</c:v>
                </c:pt>
                <c:pt idx="1">
                  <c:v>#N/A</c:v>
                </c:pt>
                <c:pt idx="2">
                  <c:v>7.04</c:v>
                </c:pt>
                <c:pt idx="3">
                  <c:v>#N/A</c:v>
                </c:pt>
                <c:pt idx="4">
                  <c:v>8.43</c:v>
                </c:pt>
                <c:pt idx="5">
                  <c:v>#N/A</c:v>
                </c:pt>
                <c:pt idx="6">
                  <c:v>8.81</c:v>
                </c:pt>
                <c:pt idx="7">
                  <c:v>#N/A</c:v>
                </c:pt>
                <c:pt idx="8">
                  <c:v>7.35</c:v>
                </c:pt>
                <c:pt idx="9">
                  <c:v>#N/A</c:v>
                </c:pt>
              </c:numCache>
            </c:numRef>
          </c:val>
          <c:extLst>
            <c:ext xmlns:c16="http://schemas.microsoft.com/office/drawing/2014/chart" uri="{C3380CC4-5D6E-409C-BE32-E72D297353CC}">
              <c16:uniqueId val="{00000009-38F1-42CC-A66F-94C729EA66FA}"/>
            </c:ext>
          </c:extLst>
        </c:ser>
        <c:dLbls>
          <c:showLegendKey val="0"/>
          <c:showVal val="0"/>
          <c:showCatName val="0"/>
          <c:showSerName val="0"/>
          <c:showPercent val="0"/>
          <c:showBubbleSize val="0"/>
        </c:dLbls>
        <c:gapWidth val="150"/>
        <c:overlap val="100"/>
        <c:axId val="185391360"/>
        <c:axId val="185397248"/>
      </c:barChart>
      <c:catAx>
        <c:axId val="18539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397248"/>
        <c:crosses val="autoZero"/>
        <c:auto val="1"/>
        <c:lblAlgn val="ctr"/>
        <c:lblOffset val="100"/>
        <c:tickLblSkip val="1"/>
        <c:tickMarkSkip val="1"/>
        <c:noMultiLvlLbl val="0"/>
      </c:catAx>
      <c:valAx>
        <c:axId val="18539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9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1573</c:v>
                </c:pt>
                <c:pt idx="5">
                  <c:v>1646</c:v>
                </c:pt>
                <c:pt idx="8">
                  <c:v>1626</c:v>
                </c:pt>
                <c:pt idx="11">
                  <c:v>1548</c:v>
                </c:pt>
                <c:pt idx="14">
                  <c:v>1473</c:v>
                </c:pt>
              </c:numCache>
            </c:numRef>
          </c:val>
          <c:extLst>
            <c:ext xmlns:c16="http://schemas.microsoft.com/office/drawing/2014/chart" uri="{C3380CC4-5D6E-409C-BE32-E72D297353CC}">
              <c16:uniqueId val="{00000000-6AF8-45C2-B5FB-1EAC002821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1-6AF8-45C2-B5FB-1EAC002821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c:v>
                </c:pt>
                <c:pt idx="3">
                  <c:v>27</c:v>
                </c:pt>
                <c:pt idx="6">
                  <c:v>27</c:v>
                </c:pt>
                <c:pt idx="9">
                  <c:v>27</c:v>
                </c:pt>
                <c:pt idx="12">
                  <c:v>27</c:v>
                </c:pt>
              </c:numCache>
            </c:numRef>
          </c:val>
          <c:extLst>
            <c:ext xmlns:c16="http://schemas.microsoft.com/office/drawing/2014/chart" uri="{C3380CC4-5D6E-409C-BE32-E72D297353CC}">
              <c16:uniqueId val="{00000002-6AF8-45C2-B5FB-1EAC002821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37</c:v>
                </c:pt>
                <c:pt idx="6">
                  <c:v>46</c:v>
                </c:pt>
                <c:pt idx="9">
                  <c:v>65</c:v>
                </c:pt>
                <c:pt idx="12">
                  <c:v>72</c:v>
                </c:pt>
              </c:numCache>
            </c:numRef>
          </c:val>
          <c:extLst>
            <c:ext xmlns:c16="http://schemas.microsoft.com/office/drawing/2014/chart" uri="{C3380CC4-5D6E-409C-BE32-E72D297353CC}">
              <c16:uniqueId val="{00000003-6AF8-45C2-B5FB-1EAC002821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237</c:v>
                </c:pt>
                <c:pt idx="3">
                  <c:v>248</c:v>
                </c:pt>
                <c:pt idx="6">
                  <c:v>232</c:v>
                </c:pt>
                <c:pt idx="9">
                  <c:v>230</c:v>
                </c:pt>
                <c:pt idx="12">
                  <c:v>259</c:v>
                </c:pt>
              </c:numCache>
            </c:numRef>
          </c:val>
          <c:extLst>
            <c:ext xmlns:c16="http://schemas.microsoft.com/office/drawing/2014/chart" uri="{C3380CC4-5D6E-409C-BE32-E72D297353CC}">
              <c16:uniqueId val="{00000004-6AF8-45C2-B5FB-1EAC002821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F8-45C2-B5FB-1EAC002821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F8-45C2-B5FB-1EAC002821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2247</c:v>
                </c:pt>
                <c:pt idx="3">
                  <c:v>2266</c:v>
                </c:pt>
                <c:pt idx="6">
                  <c:v>2203</c:v>
                </c:pt>
                <c:pt idx="9">
                  <c:v>2094</c:v>
                </c:pt>
                <c:pt idx="12">
                  <c:v>2037</c:v>
                </c:pt>
              </c:numCache>
            </c:numRef>
          </c:val>
          <c:extLst>
            <c:ext xmlns:c16="http://schemas.microsoft.com/office/drawing/2014/chart" uri="{C3380CC4-5D6E-409C-BE32-E72D297353CC}">
              <c16:uniqueId val="{00000007-6AF8-45C2-B5FB-1EAC00282116}"/>
            </c:ext>
          </c:extLst>
        </c:ser>
        <c:dLbls>
          <c:showLegendKey val="0"/>
          <c:showVal val="0"/>
          <c:showCatName val="0"/>
          <c:showSerName val="0"/>
          <c:showPercent val="0"/>
          <c:showBubbleSize val="0"/>
        </c:dLbls>
        <c:gapWidth val="100"/>
        <c:overlap val="100"/>
        <c:axId val="186169216"/>
        <c:axId val="18617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951</c:v>
                </c:pt>
                <c:pt idx="2">
                  <c:v>#N/A</c:v>
                </c:pt>
                <c:pt idx="3">
                  <c:v>#N/A</c:v>
                </c:pt>
                <c:pt idx="4">
                  <c:v>935</c:v>
                </c:pt>
                <c:pt idx="5">
                  <c:v>#N/A</c:v>
                </c:pt>
                <c:pt idx="6">
                  <c:v>#N/A</c:v>
                </c:pt>
                <c:pt idx="7">
                  <c:v>884</c:v>
                </c:pt>
                <c:pt idx="8">
                  <c:v>#N/A</c:v>
                </c:pt>
                <c:pt idx="9">
                  <c:v>#N/A</c:v>
                </c:pt>
                <c:pt idx="10">
                  <c:v>869</c:v>
                </c:pt>
                <c:pt idx="11">
                  <c:v>#N/A</c:v>
                </c:pt>
                <c:pt idx="12">
                  <c:v>#N/A</c:v>
                </c:pt>
                <c:pt idx="13">
                  <c:v>922</c:v>
                </c:pt>
                <c:pt idx="14">
                  <c:v>#N/A</c:v>
                </c:pt>
              </c:numCache>
            </c:numRef>
          </c:val>
          <c:smooth val="0"/>
          <c:extLst>
            <c:ext xmlns:c16="http://schemas.microsoft.com/office/drawing/2014/chart" uri="{C3380CC4-5D6E-409C-BE32-E72D297353CC}">
              <c16:uniqueId val="{00000008-6AF8-45C2-B5FB-1EAC00282116}"/>
            </c:ext>
          </c:extLst>
        </c:ser>
        <c:dLbls>
          <c:showLegendKey val="0"/>
          <c:showVal val="0"/>
          <c:showCatName val="0"/>
          <c:showSerName val="0"/>
          <c:showPercent val="0"/>
          <c:showBubbleSize val="0"/>
        </c:dLbls>
        <c:marker val="1"/>
        <c:smooth val="0"/>
        <c:axId val="186169216"/>
        <c:axId val="186179584"/>
      </c:lineChart>
      <c:catAx>
        <c:axId val="18616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179584"/>
        <c:crosses val="autoZero"/>
        <c:auto val="1"/>
        <c:lblAlgn val="ctr"/>
        <c:lblOffset val="100"/>
        <c:tickLblSkip val="1"/>
        <c:tickMarkSkip val="1"/>
        <c:noMultiLvlLbl val="0"/>
      </c:catAx>
      <c:valAx>
        <c:axId val="18617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6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15967</c:v>
                </c:pt>
                <c:pt idx="5">
                  <c:v>15484</c:v>
                </c:pt>
                <c:pt idx="8">
                  <c:v>14420</c:v>
                </c:pt>
                <c:pt idx="11">
                  <c:v>14131</c:v>
                </c:pt>
                <c:pt idx="14">
                  <c:v>13759</c:v>
                </c:pt>
              </c:numCache>
            </c:numRef>
          </c:val>
          <c:extLst>
            <c:ext xmlns:c16="http://schemas.microsoft.com/office/drawing/2014/chart" uri="{C3380CC4-5D6E-409C-BE32-E72D297353CC}">
              <c16:uniqueId val="{00000000-042A-44F5-B623-755BB6C0F0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c:v>
                </c:pt>
                <c:pt idx="5">
                  <c:v>10</c:v>
                </c:pt>
                <c:pt idx="8">
                  <c:v>5</c:v>
                </c:pt>
                <c:pt idx="11">
                  <c:v>78</c:v>
                </c:pt>
                <c:pt idx="14">
                  <c:v>388</c:v>
                </c:pt>
              </c:numCache>
            </c:numRef>
          </c:val>
          <c:extLst>
            <c:ext xmlns:c16="http://schemas.microsoft.com/office/drawing/2014/chart" uri="{C3380CC4-5D6E-409C-BE32-E72D297353CC}">
              <c16:uniqueId val="{00000001-042A-44F5-B623-755BB6C0F0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2257</c:v>
                </c:pt>
                <c:pt idx="5">
                  <c:v>1957</c:v>
                </c:pt>
                <c:pt idx="8">
                  <c:v>2865</c:v>
                </c:pt>
                <c:pt idx="11">
                  <c:v>2582</c:v>
                </c:pt>
                <c:pt idx="14">
                  <c:v>2482</c:v>
                </c:pt>
              </c:numCache>
            </c:numRef>
          </c:val>
          <c:extLst>
            <c:ext xmlns:c16="http://schemas.microsoft.com/office/drawing/2014/chart" uri="{C3380CC4-5D6E-409C-BE32-E72D297353CC}">
              <c16:uniqueId val="{00000002-042A-44F5-B623-755BB6C0F0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2A-44F5-B623-755BB6C0F0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2A-44F5-B623-755BB6C0F0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2A-44F5-B623-755BB6C0F0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1771</c:v>
                </c:pt>
                <c:pt idx="3">
                  <c:v>1462</c:v>
                </c:pt>
                <c:pt idx="6">
                  <c:v>1173</c:v>
                </c:pt>
                <c:pt idx="9">
                  <c:v>1303</c:v>
                </c:pt>
                <c:pt idx="12">
                  <c:v>1028</c:v>
                </c:pt>
              </c:numCache>
            </c:numRef>
          </c:val>
          <c:extLst>
            <c:ext xmlns:c16="http://schemas.microsoft.com/office/drawing/2014/chart" uri="{C3380CC4-5D6E-409C-BE32-E72D297353CC}">
              <c16:uniqueId val="{00000006-042A-44F5-B623-755BB6C0F0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784</c:v>
                </c:pt>
                <c:pt idx="3">
                  <c:v>920</c:v>
                </c:pt>
                <c:pt idx="6">
                  <c:v>901</c:v>
                </c:pt>
                <c:pt idx="9">
                  <c:v>992</c:v>
                </c:pt>
                <c:pt idx="12">
                  <c:v>1068</c:v>
                </c:pt>
              </c:numCache>
            </c:numRef>
          </c:val>
          <c:extLst>
            <c:ext xmlns:c16="http://schemas.microsoft.com/office/drawing/2014/chart" uri="{C3380CC4-5D6E-409C-BE32-E72D297353CC}">
              <c16:uniqueId val="{00000007-042A-44F5-B623-755BB6C0F0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3086</c:v>
                </c:pt>
                <c:pt idx="3">
                  <c:v>2565</c:v>
                </c:pt>
                <c:pt idx="6">
                  <c:v>2453</c:v>
                </c:pt>
                <c:pt idx="9">
                  <c:v>2291</c:v>
                </c:pt>
                <c:pt idx="12">
                  <c:v>2833</c:v>
                </c:pt>
              </c:numCache>
            </c:numRef>
          </c:val>
          <c:extLst>
            <c:ext xmlns:c16="http://schemas.microsoft.com/office/drawing/2014/chart" uri="{C3380CC4-5D6E-409C-BE32-E72D297353CC}">
              <c16:uniqueId val="{00000008-042A-44F5-B623-755BB6C0F0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247</c:v>
                </c:pt>
                <c:pt idx="3">
                  <c:v>219</c:v>
                </c:pt>
                <c:pt idx="6">
                  <c:v>192</c:v>
                </c:pt>
                <c:pt idx="9">
                  <c:v>164</c:v>
                </c:pt>
                <c:pt idx="12">
                  <c:v>137</c:v>
                </c:pt>
              </c:numCache>
            </c:numRef>
          </c:val>
          <c:extLst>
            <c:ext xmlns:c16="http://schemas.microsoft.com/office/drawing/2014/chart" uri="{C3380CC4-5D6E-409C-BE32-E72D297353CC}">
              <c16:uniqueId val="{00000009-042A-44F5-B623-755BB6C0F0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21082</c:v>
                </c:pt>
                <c:pt idx="3">
                  <c:v>20231</c:v>
                </c:pt>
                <c:pt idx="6">
                  <c:v>19699</c:v>
                </c:pt>
                <c:pt idx="9">
                  <c:v>19351</c:v>
                </c:pt>
                <c:pt idx="12">
                  <c:v>19027</c:v>
                </c:pt>
              </c:numCache>
            </c:numRef>
          </c:val>
          <c:extLst>
            <c:ext xmlns:c16="http://schemas.microsoft.com/office/drawing/2014/chart" uri="{C3380CC4-5D6E-409C-BE32-E72D297353CC}">
              <c16:uniqueId val="{0000000A-042A-44F5-B623-755BB6C0F077}"/>
            </c:ext>
          </c:extLst>
        </c:ser>
        <c:dLbls>
          <c:showLegendKey val="0"/>
          <c:showVal val="0"/>
          <c:showCatName val="0"/>
          <c:showSerName val="0"/>
          <c:showPercent val="0"/>
          <c:showBubbleSize val="0"/>
        </c:dLbls>
        <c:gapWidth val="100"/>
        <c:overlap val="100"/>
        <c:axId val="186611968"/>
        <c:axId val="18663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8720</c:v>
                </c:pt>
                <c:pt idx="2">
                  <c:v>#N/A</c:v>
                </c:pt>
                <c:pt idx="3">
                  <c:v>#N/A</c:v>
                </c:pt>
                <c:pt idx="4">
                  <c:v>7946</c:v>
                </c:pt>
                <c:pt idx="5">
                  <c:v>#N/A</c:v>
                </c:pt>
                <c:pt idx="6">
                  <c:v>#N/A</c:v>
                </c:pt>
                <c:pt idx="7">
                  <c:v>7128</c:v>
                </c:pt>
                <c:pt idx="8">
                  <c:v>#N/A</c:v>
                </c:pt>
                <c:pt idx="9">
                  <c:v>#N/A</c:v>
                </c:pt>
                <c:pt idx="10">
                  <c:v>7311</c:v>
                </c:pt>
                <c:pt idx="11">
                  <c:v>#N/A</c:v>
                </c:pt>
                <c:pt idx="12">
                  <c:v>#N/A</c:v>
                </c:pt>
                <c:pt idx="13">
                  <c:v>7464</c:v>
                </c:pt>
                <c:pt idx="14">
                  <c:v>#N/A</c:v>
                </c:pt>
              </c:numCache>
            </c:numRef>
          </c:val>
          <c:smooth val="0"/>
          <c:extLst>
            <c:ext xmlns:c16="http://schemas.microsoft.com/office/drawing/2014/chart" uri="{C3380CC4-5D6E-409C-BE32-E72D297353CC}">
              <c16:uniqueId val="{0000000B-042A-44F5-B623-755BB6C0F077}"/>
            </c:ext>
          </c:extLst>
        </c:ser>
        <c:dLbls>
          <c:showLegendKey val="0"/>
          <c:showVal val="0"/>
          <c:showCatName val="0"/>
          <c:showSerName val="0"/>
          <c:showPercent val="0"/>
          <c:showBubbleSize val="0"/>
        </c:dLbls>
        <c:marker val="1"/>
        <c:smooth val="0"/>
        <c:axId val="186611968"/>
        <c:axId val="186634624"/>
      </c:lineChart>
      <c:catAx>
        <c:axId val="18661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634624"/>
        <c:crosses val="autoZero"/>
        <c:auto val="1"/>
        <c:lblAlgn val="ctr"/>
        <c:lblOffset val="100"/>
        <c:tickLblSkip val="1"/>
        <c:tickMarkSkip val="1"/>
        <c:noMultiLvlLbl val="0"/>
      </c:catAx>
      <c:valAx>
        <c:axId val="18663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61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817</c:v>
                </c:pt>
                <c:pt idx="1">
                  <c:v>867</c:v>
                </c:pt>
                <c:pt idx="2">
                  <c:v>747</c:v>
                </c:pt>
              </c:numCache>
            </c:numRef>
          </c:val>
          <c:extLst>
            <c:ext xmlns:c16="http://schemas.microsoft.com/office/drawing/2014/chart" uri="{C3380CC4-5D6E-409C-BE32-E72D297353CC}">
              <c16:uniqueId val="{00000000-9B9C-433C-9AEF-C2F59799BD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307</c:v>
                </c:pt>
                <c:pt idx="1">
                  <c:v>307</c:v>
                </c:pt>
                <c:pt idx="2">
                  <c:v>307</c:v>
                </c:pt>
              </c:numCache>
            </c:numRef>
          </c:val>
          <c:extLst>
            <c:ext xmlns:c16="http://schemas.microsoft.com/office/drawing/2014/chart" uri="{C3380CC4-5D6E-409C-BE32-E72D297353CC}">
              <c16:uniqueId val="{00000001-9B9C-433C-9AEF-C2F59799BD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1714</c:v>
                </c:pt>
                <c:pt idx="1">
                  <c:v>1380</c:v>
                </c:pt>
                <c:pt idx="2">
                  <c:v>1426</c:v>
                </c:pt>
              </c:numCache>
            </c:numRef>
          </c:val>
          <c:extLst>
            <c:ext xmlns:c16="http://schemas.microsoft.com/office/drawing/2014/chart" uri="{C3380CC4-5D6E-409C-BE32-E72D297353CC}">
              <c16:uniqueId val="{00000002-9B9C-433C-9AEF-C2F59799BD8F}"/>
            </c:ext>
          </c:extLst>
        </c:ser>
        <c:dLbls>
          <c:showLegendKey val="0"/>
          <c:showVal val="0"/>
          <c:showCatName val="0"/>
          <c:showSerName val="0"/>
          <c:showPercent val="0"/>
          <c:showBubbleSize val="0"/>
        </c:dLbls>
        <c:gapWidth val="120"/>
        <c:overlap val="100"/>
        <c:axId val="148159872"/>
        <c:axId val="148169856"/>
      </c:barChart>
      <c:catAx>
        <c:axId val="14815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169856"/>
        <c:crosses val="autoZero"/>
        <c:auto val="1"/>
        <c:lblAlgn val="ctr"/>
        <c:lblOffset val="100"/>
        <c:tickLblSkip val="1"/>
        <c:tickMarkSkip val="1"/>
        <c:noMultiLvlLbl val="0"/>
      </c:catAx>
      <c:valAx>
        <c:axId val="148169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15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{B04559FC-5EE7-428C-8970-2ADFE71A6481}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C68-4753-AC8D-2051191AD6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{91465EBC-8298-492C-9D40-061FA7440B72}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68-4753-AC8D-2051191AD6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{6CC69740-E9BE-4A52-A265-3A647446D56C}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68-4753-AC8D-2051191AD6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{22E46B30-34FA-4F18-8A78-A5AE5E827FBF}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68-4753-AC8D-2051191AD6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{5DE96F8F-B6E3-4C97-A4B0-B66122A8FCCC}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68-4753-AC8D-2051191AD6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{9DBB6F70-7425-4550-BCEC-104620F48CBF}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C68-4753-AC8D-2051191AD66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{B9D0AB4A-15E9-4979-8EC5-EACA5AE56C51}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C68-4753-AC8D-2051191AD6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{A435C85F-2142-4527-B773-992972D7FA4F}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C68-4753-AC8D-2051191AD6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{54741743-B5EE-4697-B662-8C68F5DC3055}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C68-4753-AC8D-2051191AD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49.9</c:v>
                </c:pt>
              </c:numCache>
            </c:numRef>
          </c:xVal>
          <c:yVal>
            <c:numRef>
              <c:f>公会計指標分析・財政指標組合せ分析表!$BP$51:$DC$51</c:f>
              <c:numCache>
                <c:formatCode>#,##0.0;"▲ "#,##0.0</c:formatCode>
                <c:ptCount val="40"/>
                <c:pt idx="16">
                  <c:v>67.8</c:v>
                </c:pt>
              </c:numCache>
            </c:numRef>
          </c:yVal>
          <c:smooth val="0"/>
          <c:extLst>
            <c:ext xmlns:c16="http://schemas.microsoft.com/office/drawing/2014/chart" uri="{C3380CC4-5D6E-409C-BE32-E72D297353CC}">
              <c16:uniqueId val="{00000009-EC68-4753-AC8D-2051191AD6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{5023F117-7D42-4B9B-B214-7AB32C727944}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C68-4753-AC8D-2051191AD6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{7C6EB07F-72A5-4DA3-BFFA-AEA6803B4BE6}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68-4753-AC8D-2051191AD6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{69825B9C-B227-4DDD-85B2-A36BF6EFB3E9}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68-4753-AC8D-2051191AD6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{FE39163A-ED8F-46D5-9FC5-20761B6538C0}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68-4753-AC8D-2051191AD6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{64A1BBF6-E3C3-49DF-96C4-54EB20BF761B}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68-4753-AC8D-2051191AD6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{5FF2BF9A-7E48-486C-B376-DD408D832E1E}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C68-4753-AC8D-2051191AD66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{0D94BF85-CC65-4930-B5DE-118E354BDD0F}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C68-4753-AC8D-2051191AD6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{CA324451-6BAD-44BF-92E6-F4031A7E81C1}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C68-4753-AC8D-2051191AD6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{A38F7006-92BC-4ABA-8441-41CBDCC9A806}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C68-4753-AC8D-2051191AD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numCache>
            </c:numRef>
          </c:xVal>
          <c:yVal>
            <c:numRef>
              <c:f>公会計指標分析・財政指標組合せ分析表!$BP$55:$DC$55</c:f>
              <c:numCache>
                <c:formatCode>#,##0.0;"▲ "#,##0.0</c:formatCode>
                <c:ptCount val="40"/>
                <c:pt idx="16">
                  <c:v>39</c:v>
                </c:pt>
              </c:numCache>
            </c:numRef>
          </c:yVal>
          <c:smooth val="0"/>
          <c:extLst>
            <c:ext xmlns:c16="http://schemas.microsoft.com/office/drawing/2014/chart" uri="{C3380CC4-5D6E-409C-BE32-E72D297353CC}">
              <c16:uniqueId val="{00000013-EC68-4753-AC8D-2051191AD660}"/>
            </c:ext>
          </c:extLst>
        </c:ser>
        <c:dLbls>
          <c:showLegendKey val="0"/>
          <c:showVal val="1"/>
          <c:showCatName val="0"/>
          <c:showSerName val="0"/>
          <c:showPercent val="0"/>
          <c:showBubbleSize val="0"/>
        </c:dLbls>
        <c:axId val="46179840"/>
        <c:axId val="46181760"/>
      </c:scatterChart>
      <c:valAx>
        <c:axId val="46179840"/>
        <c:scaling>
          <c:orientation val="minMax"/>
          <c:max val="55.9"/>
          <c:min val="49.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{F8A8979B-DA41-4F29-AD7D-33D910D2F04F}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B2A-4E56-82DD-F457F77275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{B4D522ED-16D2-4FCB-B8B1-31B93AFCDE50}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2A-4E56-82DD-F457F77275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{6B8DF74A-16D3-4E31-A070-DCBEFA4BDC7B}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2A-4E56-82DD-F457F77275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{94127875-A16C-482E-BFEC-A6CCEAE186FB}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2A-4E56-82DD-F457F77275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{246CD4FF-29E9-440B-AFE6-827F5DAB9048}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2A-4E56-82DD-F457F772755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{7D77339B-2B73-465F-926C-74368BF3A1F2}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B2A-4E56-82DD-F457F772755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{5EED175A-AB39-4FF5-B830-C3D7AA509B0C}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B2A-4E56-82DD-F457F772755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{291118A3-7806-4B65-8883-CBAB6AE29773}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B2A-4E56-82DD-F457F772755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{ADA57F00-942D-41F9-9FB6-ED1B5B53EFAA}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B2A-4E56-82DD-F457F77275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9.8000000000000007</c:v>
                </c:pt>
                <c:pt idx="16">
                  <c:v>9</c:v>
                </c:pt>
                <c:pt idx="24">
                  <c:v>8.6</c:v>
                </c:pt>
                <c:pt idx="32">
                  <c:v>8.3000000000000007</c:v>
                </c:pt>
              </c:numCache>
            </c:numRef>
          </c:xVal>
          <c:yVal>
            <c:numRef>
              <c:f>公会計指標分析・財政指標組合せ分析表!$BP$73:$DC$73</c:f>
              <c:numCache>
                <c:formatCode>#,##0.0;"▲ "#,##0.0</c:formatCode>
                <c:ptCount val="40"/>
                <c:pt idx="0">
                  <c:v>86</c:v>
                </c:pt>
                <c:pt idx="8">
                  <c:v>79</c:v>
                </c:pt>
                <c:pt idx="16">
                  <c:v>67.8</c:v>
                </c:pt>
                <c:pt idx="24">
                  <c:v>69.099999999999994</c:v>
                </c:pt>
                <c:pt idx="32">
                  <c:v>68.099999999999994</c:v>
                </c:pt>
              </c:numCache>
            </c:numRef>
          </c:yVal>
          <c:smooth val="0"/>
          <c:extLst>
            <c:ext xmlns:c16="http://schemas.microsoft.com/office/drawing/2014/chart" uri="{C3380CC4-5D6E-409C-BE32-E72D297353CC}">
              <c16:uniqueId val="{00000009-2B2A-4E56-82DD-F457F77275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{48804EF8-E95B-418A-A116-6B1EC387D735}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B2A-4E56-82DD-F457F77275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{C2C61203-C8BD-418B-9EF0-8DCBC4A9A4FC}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2A-4E56-82DD-F457F77275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{9D4BCF2D-8676-4875-B9EB-29BC428751E5}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2A-4E56-82DD-F457F77275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{7333F181-C1DE-4677-A06E-7F9EFFB9DD3A}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2A-4E56-82DD-F457F77275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{6D6FEBB7-E7DF-4DF5-AF56-2871C7D08BB2}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2A-4E56-82DD-F457F772755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{6F46D085-B1B4-4E8B-9DC0-B7B605C394A8}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B2A-4E56-82DD-F457F772755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{028029FC-CCF7-4F4A-894C-04801EDE295E}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B2A-4E56-82DD-F457F772755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{50B3C52A-8B3B-43FE-8EBB-91032D03E7F3}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B2A-4E56-82DD-F457F772755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{82345E76-17D0-4193-8EA8-B607D93D3745}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B2A-4E56-82DD-F457F77275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6.9</c:v>
                </c:pt>
                <c:pt idx="32">
                  <c:v>6.6</c:v>
                </c:pt>
              </c:numCache>
            </c:numRef>
          </c:xVal>
          <c:yVal>
            <c:numRef>
              <c:f>公会計指標分析・財政指標組合せ分析表!$BP$77:$DC$77</c:f>
              <c:numCache>
                <c:formatCode>#,##0.0;"▲ "#,##0.0</c:formatCode>
                <c:ptCount val="40"/>
                <c:pt idx="0">
                  <c:v>50.3</c:v>
                </c:pt>
                <c:pt idx="8">
                  <c:v>45.9</c:v>
                </c:pt>
                <c:pt idx="16">
                  <c:v>39</c:v>
                </c:pt>
                <c:pt idx="24">
                  <c:v>35.299999999999997</c:v>
                </c:pt>
                <c:pt idx="32">
                  <c:v>31.9</c:v>
                </c:pt>
              </c:numCache>
            </c:numRef>
          </c:yVal>
          <c:smooth val="0"/>
          <c:extLst>
            <c:ext xmlns:c16="http://schemas.microsoft.com/office/drawing/2014/chart" uri="{C3380CC4-5D6E-409C-BE32-E72D297353CC}">
              <c16:uniqueId val="{00000013-2B2A-4E56-82DD-F457F772755B}"/>
            </c:ext>
          </c:extLst>
        </c:ser>
        <c:dLbls>
          <c:showLegendKey val="0"/>
          <c:showVal val="1"/>
          <c:showCatName val="0"/>
          <c:showSerName val="0"/>
          <c:showPercent val="0"/>
          <c:showBubbleSize val="0"/>
        </c:dLbls>
        <c:axId val="84219776"/>
        <c:axId val="84234240"/>
      </c:scatterChart>
      <c:valAx>
        <c:axId val="84219776"/>
        <c:scaling>
          <c:orientation val="minMax"/>
          <c:max val="11.2"/>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6"/>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年度以降新規発行を抑制してきたことにより元利償還金は減少傾向にあり、実質公債費比率は平成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％と改善しているが、今後は沖縄振興特別推進交付金事業に伴う地方債発行の増加が懸念されるため、更なる改善に取り組む必要がある。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は概ね横ばいで推移しており、将来負担額が減少傾向であるため、将来負担比率は改善している。団塊の世代の退職による退職手当負担見込額の増傾向はピークを越えたが、今後は農業集落排水事業の工事費増に伴う公営企業債等繰入見込額の増加が見込まれる。また、一般会計等に係る地方債の現在高についても減少傾向ではあるものの、沖縄振興特別推進交付金事業に伴う地方債発行の必要性が高まることが予想されており、将来負担比率の増加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沖縄県糸満市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特定目的金についてはふるさと応援基金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百万円増加した一方で、剰余金を財源とする財政調整基金が積み立てられなかったことから、全体として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財政見通しの推計結果から計画的財政運営の必要性は明らかであり、将来に向けた財政健全化を推進するために、歳入の確保と歳出の圧縮に加え、基金運用の適正な管理計画を立てる必要がある。特に財政調整基金、減債基金及び公共施設整備基金については、無秩序な運用を控え、適切な運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・公共施設整備基金：下水道及びその他公共施設等の整備資金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・人材育成基金　　：人材育成に寄与する事業の資金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・市民会館建設基金：糸満市民会館の建設資金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・ふるさと応援基金：夢のある個性豊かなふるさとづくりに資する事業の資金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・福祉振興基金　　：地域における福祉活動の促進等を図る事業の推進資金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・公共施設整備基金：公共施設整備費に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百万円を充当した一方で、土地売払収入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・人材育成基金　　：債権運用による利子収入及び寄附金収入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・市民会館建設基金：増減なし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・ふるさと応援基金：地域キャリア教育支援事業に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百万円を充当した一方で、糸満市ふるさと応援寄附金を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・福祉振興基金　　：増減なし</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・公共施設整備基金：糸満のくらし体感施設等の公共施設整備費として活用していく。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・人材育成基金　　：近年の低利率推移から、当分の間、基金への積立ては行わず、寄附金、債権等運用益を事業費として活用していく。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・市民会館建設基金：糸満市民会館の建設資金として活用していく。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・ふるさと応援基金：毎年度、糸満市ふるさと応援寄附金を全額積み立て、寄附者の意向が反映されるような事業に充当する。また、糸満市ふるさと</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応援寄附金に同調して増加するふるさと応援寄附制度推進事業費の一部に充てる。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・福祉振興基金　　：これまでの実績として、生活支援事業補助金、社会福祉大会補助金、健康福祉まつり補助金があり、今後も基金の趣旨に沿う事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業に補助金を交付していく。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百万円を積み立てた一方で、扶助費等の増加に対応する為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歳入総額から歳出総額を差し引いた剰余金を想定しているが、財政状況の厳しい現状では当分の間、剰余金の発生は少ないものと見込んでおり、積立ては厳しいものと考えられ、極力現在の基金残高の維持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歳入総額から歳出総額を差し引いた剰余金を想定しているが、財政状況の厳しい現状では当分の間、剰余金の発生は少ないものと見込んでおり、積立ては厳しいものと考えられ、財政調整基金と同様に極力現在の基金残高の維持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61,398
60,852
46.63
27,216,489
26,272,146
431,461
12,415,726
19,026,730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49.4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51.3</a:t>
          </a:r>
          <a:r>
            <a:rPr kumimoji="1" lang="ja-JP" altLang="en-US" sz="1100">
              <a:latin typeface="ＭＳ Ｐゴシック" panose="020B0600070205080204" pitchFamily="50" charset="-128"/>
              <a:ea typeface="ＭＳ Ｐゴシック" panose="020B0600070205080204" pitchFamily="50" charset="-128"/>
            </a:rPr>
            <a:t>％であり、類似団体より低く県内平均より高い水準となっている。現在高嶺小中学校や観光振興センターといった大規模施設の建設を控えていることから、今後は減少することが見込まれる。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4474482"/>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587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8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424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447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009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0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54338</xdr:rowOff>
    </xdr:from>
    <xdr:to>
      <xdr:col>15</xdr:col>
      <xdr:colOff>187325</xdr:colOff>
      <xdr:row>30</xdr:row>
      <xdr:rowOff>155938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19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52524</xdr:rowOff>
    </xdr:from>
    <xdr:to>
      <xdr:col>15</xdr:col>
      <xdr:colOff>187325</xdr:colOff>
      <xdr:row>31</xdr:row>
      <xdr:rowOff>154124</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3238500" y="53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18251</xdr:rowOff>
    </xdr:from>
    <xdr:ext cx="405111" cy="259045"/>
    <xdr:sp macro="" textlink="">
      <xdr:nvSpPr>
        <xdr:cNvPr id="81" name="n_1aveValue有形固定資産減価償却率">
          <a:extLst>
            <a:ext uri="{FF2B5EF4-FFF2-40B4-BE49-F238E27FC236}">
              <a16:creationId xmlns:a16="http://schemas.microsoft.com/office/drawing/2014/main" id="{00000000-0008-0000-0000-000051000000}"/>
            </a:ext>
          </a:extLst>
        </xdr:cNvPr>
        <xdr:cNvSpPr txBox="1"/>
      </xdr:nvSpPr>
      <xdr:spPr>
        <a:xfrm>
          <a:off x="3836044" y="481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82" name="n_2aveValue有形固定資産減価償却率">
          <a:extLst>
            <a:ext uri="{FF2B5EF4-FFF2-40B4-BE49-F238E27FC236}">
              <a16:creationId xmlns:a16="http://schemas.microsoft.com/office/drawing/2014/main" id="{00000000-0008-0000-0000-000052000000}"/>
            </a:ext>
          </a:extLst>
        </xdr:cNvPr>
        <xdr:cNvSpPr txBox="1"/>
      </xdr:nvSpPr>
      <xdr:spPr>
        <a:xfrm>
          <a:off x="3086744" y="497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145251</xdr:rowOff>
    </xdr:from>
    <xdr:ext cx="405111" cy="259045"/>
    <xdr:sp macro="" textlink="">
      <xdr:nvSpPr>
        <xdr:cNvPr id="83" name="n_2mainValue有形固定資産減価償却率">
          <a:extLst>
            <a:ext uri="{FF2B5EF4-FFF2-40B4-BE49-F238E27FC236}">
              <a16:creationId xmlns:a16="http://schemas.microsoft.com/office/drawing/2014/main" id="{00000000-0008-0000-0000-000053000000}"/>
            </a:ext>
          </a:extLst>
        </xdr:cNvPr>
        <xdr:cNvSpPr txBox="1"/>
      </xdr:nvSpPr>
      <xdr:spPr>
        <a:xfrm>
          <a:off x="3086744" y="546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より低く県内平均より高い水準となっている。業務支出（人件費・物件費・補助金等）も県内平均を下回る規模であり、大規模事業の地方債償還の終了などの影響で将来負担額は減少傾向だが、充当可能基金残高が少ないことがマイナス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今後は計画的に基金積立をし安定的財政運営に取り組んでいく。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a:extLst>
            <a:ext uri="{FF2B5EF4-FFF2-40B4-BE49-F238E27FC236}">
              <a16:creationId xmlns:a16="http://schemas.microsoft.com/office/drawing/2014/main" id="{00000000-0008-0000-0000-000071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flipV="1">
          <a:off x="14793595" y="4613275"/>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5" name="債務償還可能年数最小値テキスト">
          <a:extLst>
            <a:ext uri="{FF2B5EF4-FFF2-40B4-BE49-F238E27FC236}">
              <a16:creationId xmlns:a16="http://schemas.microsoft.com/office/drawing/2014/main" id="{00000000-0008-0000-0000-000073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7" name="債務償還可能年数最大値テキスト">
          <a:extLst>
            <a:ext uri="{FF2B5EF4-FFF2-40B4-BE49-F238E27FC236}">
              <a16:creationId xmlns:a16="http://schemas.microsoft.com/office/drawing/2014/main" id="{00000000-0008-0000-0000-000075000000}"/>
            </a:ext>
          </a:extLst>
        </xdr:cNvPr>
        <xdr:cNvSpPr txBox="1"/>
      </xdr:nvSpPr>
      <xdr:spPr>
        <a:xfrm>
          <a:off x="14846300" y="43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9" name="債務償還可能年数平均値テキスト">
          <a:extLst>
            <a:ext uri="{FF2B5EF4-FFF2-40B4-BE49-F238E27FC236}">
              <a16:creationId xmlns:a16="http://schemas.microsoft.com/office/drawing/2014/main" id="{00000000-0008-0000-0000-000077000000}"/>
            </a:ext>
          </a:extLst>
        </xdr:cNvPr>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a:extLst>
            <a:ext uri="{FF2B5EF4-FFF2-40B4-BE49-F238E27FC236}">
              <a16:creationId xmlns:a16="http://schemas.microsoft.com/office/drawing/2014/main" id="{00000000-0008-0000-0000-000078000000}"/>
            </a:ext>
          </a:extLst>
        </xdr:cNvPr>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28877</xdr:rowOff>
    </xdr:from>
    <xdr:to>
      <xdr:col>76</xdr:col>
      <xdr:colOff>73025</xdr:colOff>
      <xdr:row>31</xdr:row>
      <xdr:rowOff>130477</xdr:rowOff>
    </xdr:to>
    <xdr:sp macro="" textlink="">
      <xdr:nvSpPr>
        <xdr:cNvPr id="126" name="楕円 125">
          <a:extLst>
            <a:ext uri="{FF2B5EF4-FFF2-40B4-BE49-F238E27FC236}">
              <a16:creationId xmlns:a16="http://schemas.microsoft.com/office/drawing/2014/main" id="{00000000-0008-0000-0000-00007E000000}"/>
            </a:ext>
          </a:extLst>
        </xdr:cNvPr>
        <xdr:cNvSpPr/>
      </xdr:nvSpPr>
      <xdr:spPr>
        <a:xfrm>
          <a:off x="14744700" y="53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7304</xdr:rowOff>
    </xdr:from>
    <xdr:ext cx="340478" cy="259045"/>
    <xdr:sp macro="" textlink="">
      <xdr:nvSpPr>
        <xdr:cNvPr id="127" name="債務償還可能年数該当値テキスト">
          <a:extLst>
            <a:ext uri="{FF2B5EF4-FFF2-40B4-BE49-F238E27FC236}">
              <a16:creationId xmlns:a16="http://schemas.microsoft.com/office/drawing/2014/main" id="{00000000-0008-0000-0000-00007F000000}"/>
            </a:ext>
          </a:extLst>
        </xdr:cNvPr>
        <xdr:cNvSpPr txBox="1"/>
      </xdr:nvSpPr>
      <xdr:spPr>
        <a:xfrm>
          <a:off x="14846300" y="53222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a:extLst>
            <a:ext uri="{FF2B5EF4-FFF2-40B4-BE49-F238E27FC236}">
              <a16:creationId xmlns:a16="http://schemas.microsoft.com/office/drawing/2014/main" id="{00000000-0008-0000-0000-000081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61,398
60,852
46.63
27,216,489
26,272,146
431,461
12,415,726
19,026,730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18869</xdr:rowOff>
    </xdr:from>
    <xdr:to>
      <xdr:col>15</xdr:col>
      <xdr:colOff>101600</xdr:colOff>
      <xdr:row>37</xdr:row>
      <xdr:rowOff>120469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53158</xdr:rowOff>
    </xdr:from>
    <xdr:to>
      <xdr:col>15</xdr:col>
      <xdr:colOff>101600</xdr:colOff>
      <xdr:row>37</xdr:row>
      <xdr:rowOff>154758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63517</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100-000048000000}"/>
            </a:ext>
          </a:extLst>
        </xdr:cNvPr>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100-000049000000}"/>
            </a:ext>
          </a:extLst>
        </xdr:cNvPr>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145886</xdr:rowOff>
    </xdr:from>
    <xdr:ext cx="405111" cy="259045"/>
    <xdr:sp macro="" textlink="">
      <xdr:nvSpPr>
        <xdr:cNvPr id="74" name="n_2mainValue【道路】&#10;有形固定資産減価償却率">
          <a:extLst>
            <a:ext uri="{FF2B5EF4-FFF2-40B4-BE49-F238E27FC236}">
              <a16:creationId xmlns:a16="http://schemas.microsoft.com/office/drawing/2014/main" id="{00000000-0008-0000-0100-00004A000000}"/>
            </a:ext>
          </a:extLst>
        </xdr:cNvPr>
        <xdr:cNvSpPr txBox="1"/>
      </xdr:nvSpPr>
      <xdr:spPr>
        <a:xfrm>
          <a:off x="2705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109770</xdr:rowOff>
    </xdr:from>
    <xdr:to>
      <xdr:col>46</xdr:col>
      <xdr:colOff>38100</xdr:colOff>
      <xdr:row>41</xdr:row>
      <xdr:rowOff>39920</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696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74549</xdr:rowOff>
    </xdr:from>
    <xdr:to>
      <xdr:col>46</xdr:col>
      <xdr:colOff>38100</xdr:colOff>
      <xdr:row>42</xdr:row>
      <xdr:rowOff>4699</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8699500" y="71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22728</xdr:rowOff>
    </xdr:from>
    <xdr:ext cx="469744" cy="259045"/>
    <xdr:sp macro="" textlink="">
      <xdr:nvSpPr>
        <xdr:cNvPr id="115" name="n_1aveValue【道路】&#10;一人当たり延長">
          <a:extLst>
            <a:ext uri="{FF2B5EF4-FFF2-40B4-BE49-F238E27FC236}">
              <a16:creationId xmlns:a16="http://schemas.microsoft.com/office/drawing/2014/main" id="{00000000-0008-0000-0100-000073000000}"/>
            </a:ext>
          </a:extLst>
        </xdr:cNvPr>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56447</xdr:rowOff>
    </xdr:from>
    <xdr:ext cx="534377" cy="259045"/>
    <xdr:sp macro="" textlink="">
      <xdr:nvSpPr>
        <xdr:cNvPr id="116" name="n_2aveValue【道路】&#10;一人当たり延長">
          <a:extLst>
            <a:ext uri="{FF2B5EF4-FFF2-40B4-BE49-F238E27FC236}">
              <a16:creationId xmlns:a16="http://schemas.microsoft.com/office/drawing/2014/main" id="{00000000-0008-0000-0100-000074000000}"/>
            </a:ext>
          </a:extLst>
        </xdr:cNvPr>
        <xdr:cNvSpPr txBox="1"/>
      </xdr:nvSpPr>
      <xdr:spPr>
        <a:xfrm>
          <a:off x="8483111" y="67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167276</xdr:rowOff>
    </xdr:from>
    <xdr:ext cx="469744" cy="259045"/>
    <xdr:sp macro="" textlink="">
      <xdr:nvSpPr>
        <xdr:cNvPr id="117" name="n_2mainValue【道路】&#10;一人当たり延長">
          <a:extLst>
            <a:ext uri="{FF2B5EF4-FFF2-40B4-BE49-F238E27FC236}">
              <a16:creationId xmlns:a16="http://schemas.microsoft.com/office/drawing/2014/main" id="{00000000-0008-0000-0100-000075000000}"/>
            </a:ext>
          </a:extLst>
        </xdr:cNvPr>
        <xdr:cNvSpPr txBox="1"/>
      </xdr:nvSpPr>
      <xdr:spPr>
        <a:xfrm>
          <a:off x="8515427" y="71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44" name="【橋りょう・トンネル】&#10;有形固定資産減価償却率最小値テキスト">
          <a:extLst>
            <a:ext uri="{FF2B5EF4-FFF2-40B4-BE49-F238E27FC236}">
              <a16:creationId xmlns:a16="http://schemas.microsoft.com/office/drawing/2014/main" id="{00000000-0008-0000-0100-000090000000}"/>
            </a:ext>
          </a:extLst>
        </xdr:cNvPr>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46" name="【橋りょう・トンネル】&#10;有形固定資産減価償却率最大値テキスト">
          <a:extLst>
            <a:ext uri="{FF2B5EF4-FFF2-40B4-BE49-F238E27FC236}">
              <a16:creationId xmlns:a16="http://schemas.microsoft.com/office/drawing/2014/main" id="{00000000-0008-0000-0100-000092000000}"/>
            </a:ext>
          </a:extLst>
        </xdr:cNvPr>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48" name="【橋りょう・トンネル】&#10;有形固定資産減価償却率平均値テキスト">
          <a:extLst>
            <a:ext uri="{FF2B5EF4-FFF2-40B4-BE49-F238E27FC236}">
              <a16:creationId xmlns:a16="http://schemas.microsoft.com/office/drawing/2014/main" id="{00000000-0008-0000-0100-000094000000}"/>
            </a:ext>
          </a:extLst>
        </xdr:cNvPr>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49" name="フローチャート: 判断 148">
          <a:extLst>
            <a:ext uri="{FF2B5EF4-FFF2-40B4-BE49-F238E27FC236}">
              <a16:creationId xmlns:a16="http://schemas.microsoft.com/office/drawing/2014/main" id="{00000000-0008-0000-0100-000095000000}"/>
            </a:ext>
          </a:extLst>
        </xdr:cNvPr>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0" name="フローチャート: 判断 149">
          <a:extLst>
            <a:ext uri="{FF2B5EF4-FFF2-40B4-BE49-F238E27FC236}">
              <a16:creationId xmlns:a16="http://schemas.microsoft.com/office/drawing/2014/main" id="{00000000-0008-0000-0100-000096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97790</xdr:rowOff>
    </xdr:from>
    <xdr:to>
      <xdr:col>15</xdr:col>
      <xdr:colOff>101600</xdr:colOff>
      <xdr:row>61</xdr:row>
      <xdr:rowOff>27940</xdr:rowOff>
    </xdr:to>
    <xdr:sp macro="" textlink="">
      <xdr:nvSpPr>
        <xdr:cNvPr id="157" name="楕円 156">
          <a:extLst>
            <a:ext uri="{FF2B5EF4-FFF2-40B4-BE49-F238E27FC236}">
              <a16:creationId xmlns:a16="http://schemas.microsoft.com/office/drawing/2014/main" id="{00000000-0008-0000-0100-00009D000000}"/>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165299</xdr:rowOff>
    </xdr:from>
    <xdr:ext cx="405111" cy="259045"/>
    <xdr:sp macro="" textlink="">
      <xdr:nvSpPr>
        <xdr:cNvPr id="158" name="n_1aveValue【橋りょう・トンネル】&#10;有形固定資産減価償却率">
          <a:extLst>
            <a:ext uri="{FF2B5EF4-FFF2-40B4-BE49-F238E27FC236}">
              <a16:creationId xmlns:a16="http://schemas.microsoft.com/office/drawing/2014/main" id="{00000000-0008-0000-0100-00009E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59" name="n_2aveValue【橋りょう・トンネル】&#10;有形固定資産減価償却率">
          <a:extLst>
            <a:ext uri="{FF2B5EF4-FFF2-40B4-BE49-F238E27FC236}">
              <a16:creationId xmlns:a16="http://schemas.microsoft.com/office/drawing/2014/main" id="{00000000-0008-0000-0100-00009F000000}"/>
            </a:ext>
          </a:extLst>
        </xdr:cNvPr>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60" name="n_2mainValue【橋りょう・トンネル】&#10;有形固定資産減価償却率">
          <a:extLst>
            <a:ext uri="{FF2B5EF4-FFF2-40B4-BE49-F238E27FC236}">
              <a16:creationId xmlns:a16="http://schemas.microsoft.com/office/drawing/2014/main" id="{00000000-0008-0000-0100-0000A0000000}"/>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a:extLst>
            <a:ext uri="{FF2B5EF4-FFF2-40B4-BE49-F238E27FC236}">
              <a16:creationId xmlns:a16="http://schemas.microsoft.com/office/drawing/2014/main" id="{00000000-0008-0000-0100-0000B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85" name="【橋りょう・トンネル】&#10;一人当たり有形固定資産（償却資産）額最小値テキスト">
          <a:extLst>
            <a:ext uri="{FF2B5EF4-FFF2-40B4-BE49-F238E27FC236}">
              <a16:creationId xmlns:a16="http://schemas.microsoft.com/office/drawing/2014/main" id="{00000000-0008-0000-0100-0000B9000000}"/>
            </a:ext>
          </a:extLst>
        </xdr:cNvPr>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87" name="【橋りょう・トンネル】&#10;一人当たり有形固定資産（償却資産）額最大値テキスト">
          <a:extLst>
            <a:ext uri="{FF2B5EF4-FFF2-40B4-BE49-F238E27FC236}">
              <a16:creationId xmlns:a16="http://schemas.microsoft.com/office/drawing/2014/main" id="{00000000-0008-0000-0100-0000BB000000}"/>
            </a:ext>
          </a:extLst>
        </xdr:cNvPr>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89" name="【橋りょう・トンネル】&#10;一人当たり有形固定資産（償却資産）額平均値テキスト">
          <a:extLst>
            <a:ext uri="{FF2B5EF4-FFF2-40B4-BE49-F238E27FC236}">
              <a16:creationId xmlns:a16="http://schemas.microsoft.com/office/drawing/2014/main" id="{00000000-0008-0000-0100-0000BD000000}"/>
            </a:ext>
          </a:extLst>
        </xdr:cNvPr>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0" name="フローチャート: 判断 189">
          <a:extLst>
            <a:ext uri="{FF2B5EF4-FFF2-40B4-BE49-F238E27FC236}">
              <a16:creationId xmlns:a16="http://schemas.microsoft.com/office/drawing/2014/main" id="{00000000-0008-0000-0100-0000BE000000}"/>
            </a:ext>
          </a:extLst>
        </xdr:cNvPr>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191" name="フローチャート: 判断 190">
          <a:extLst>
            <a:ext uri="{FF2B5EF4-FFF2-40B4-BE49-F238E27FC236}">
              <a16:creationId xmlns:a16="http://schemas.microsoft.com/office/drawing/2014/main" id="{00000000-0008-0000-0100-0000BF000000}"/>
            </a:ext>
          </a:extLst>
        </xdr:cNvPr>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168494</xdr:rowOff>
    </xdr:from>
    <xdr:to>
      <xdr:col>46</xdr:col>
      <xdr:colOff>38100</xdr:colOff>
      <xdr:row>62</xdr:row>
      <xdr:rowOff>98644</xdr:rowOff>
    </xdr:to>
    <xdr:sp macro="" textlink="">
      <xdr:nvSpPr>
        <xdr:cNvPr id="192" name="フローチャート: 判断 191">
          <a:extLst>
            <a:ext uri="{FF2B5EF4-FFF2-40B4-BE49-F238E27FC236}">
              <a16:creationId xmlns:a16="http://schemas.microsoft.com/office/drawing/2014/main" id="{00000000-0008-0000-0100-0000C0000000}"/>
            </a:ext>
          </a:extLst>
        </xdr:cNvPr>
        <xdr:cNvSpPr/>
      </xdr:nvSpPr>
      <xdr:spPr>
        <a:xfrm>
          <a:off x="8699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166984</xdr:rowOff>
    </xdr:from>
    <xdr:to>
      <xdr:col>46</xdr:col>
      <xdr:colOff>38100</xdr:colOff>
      <xdr:row>64</xdr:row>
      <xdr:rowOff>97134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8699500" y="1096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9481</xdr:rowOff>
    </xdr:from>
    <xdr:ext cx="599010" cy="259045"/>
    <xdr:sp macro="" textlink="">
      <xdr:nvSpPr>
        <xdr:cNvPr id="199" name="n_1aveValue【橋りょう・トンネル】&#10;一人当たり有形固定資産（償却資産）額">
          <a:extLst>
            <a:ext uri="{FF2B5EF4-FFF2-40B4-BE49-F238E27FC236}">
              <a16:creationId xmlns:a16="http://schemas.microsoft.com/office/drawing/2014/main" id="{00000000-0008-0000-0100-0000C7000000}"/>
            </a:ext>
          </a:extLst>
        </xdr:cNvPr>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115171</xdr:rowOff>
    </xdr:from>
    <xdr:ext cx="599010" cy="259045"/>
    <xdr:sp macro="" textlink="">
      <xdr:nvSpPr>
        <xdr:cNvPr id="200" name="n_2aveValue【橋りょう・トンネル】&#10;一人当たり有形固定資産（償却資産）額">
          <a:extLst>
            <a:ext uri="{FF2B5EF4-FFF2-40B4-BE49-F238E27FC236}">
              <a16:creationId xmlns:a16="http://schemas.microsoft.com/office/drawing/2014/main" id="{00000000-0008-0000-0100-0000C8000000}"/>
            </a:ext>
          </a:extLst>
        </xdr:cNvPr>
        <xdr:cNvSpPr txBox="1"/>
      </xdr:nvSpPr>
      <xdr:spPr>
        <a:xfrm>
          <a:off x="8450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88261</xdr:rowOff>
    </xdr:from>
    <xdr:ext cx="534377" cy="259045"/>
    <xdr:sp macro="" textlink="">
      <xdr:nvSpPr>
        <xdr:cNvPr id="201" name="n_2mainValue【橋りょう・トンネル】&#10;一人当たり有形固定資産（償却資産）額">
          <a:extLst>
            <a:ext uri="{FF2B5EF4-FFF2-40B4-BE49-F238E27FC236}">
              <a16:creationId xmlns:a16="http://schemas.microsoft.com/office/drawing/2014/main" id="{00000000-0008-0000-0100-0000C9000000}"/>
            </a:ext>
          </a:extLst>
        </xdr:cNvPr>
        <xdr:cNvSpPr txBox="1"/>
      </xdr:nvSpPr>
      <xdr:spPr>
        <a:xfrm>
          <a:off x="8483111" y="110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a:extLst>
            <a:ext uri="{FF2B5EF4-FFF2-40B4-BE49-F238E27FC236}">
              <a16:creationId xmlns:a16="http://schemas.microsoft.com/office/drawing/2014/main" id="{00000000-0008-0000-0100-0000E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27" name="【公営住宅】&#10;有形固定資産減価償却率最小値テキスト">
          <a:extLst>
            <a:ext uri="{FF2B5EF4-FFF2-40B4-BE49-F238E27FC236}">
              <a16:creationId xmlns:a16="http://schemas.microsoft.com/office/drawing/2014/main" id="{00000000-0008-0000-0100-0000E3000000}"/>
            </a:ext>
          </a:extLst>
        </xdr:cNvPr>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9" name="【公営住宅】&#10;有形固定資産減価償却率最大値テキスト">
          <a:extLst>
            <a:ext uri="{FF2B5EF4-FFF2-40B4-BE49-F238E27FC236}">
              <a16:creationId xmlns:a16="http://schemas.microsoft.com/office/drawing/2014/main" id="{00000000-0008-0000-0100-0000E5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31" name="【公営住宅】&#10;有形固定資産減価償却率平均値テキスト">
          <a:extLst>
            <a:ext uri="{FF2B5EF4-FFF2-40B4-BE49-F238E27FC236}">
              <a16:creationId xmlns:a16="http://schemas.microsoft.com/office/drawing/2014/main" id="{00000000-0008-0000-0100-0000E7000000}"/>
            </a:ext>
          </a:extLst>
        </xdr:cNvPr>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13970</xdr:rowOff>
    </xdr:from>
    <xdr:to>
      <xdr:col>15</xdr:col>
      <xdr:colOff>101600</xdr:colOff>
      <xdr:row>80</xdr:row>
      <xdr:rowOff>115570</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107332</xdr:rowOff>
    </xdr:from>
    <xdr:ext cx="405111" cy="259045"/>
    <xdr:sp macro="" textlink="">
      <xdr:nvSpPr>
        <xdr:cNvPr id="241" name="n_1aveValue【公営住宅】&#10;有形固定資産減価償却率">
          <a:extLst>
            <a:ext uri="{FF2B5EF4-FFF2-40B4-BE49-F238E27FC236}">
              <a16:creationId xmlns:a16="http://schemas.microsoft.com/office/drawing/2014/main" id="{00000000-0008-0000-0100-0000F1000000}"/>
            </a:ext>
          </a:extLst>
        </xdr:cNvPr>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42" name="n_2aveValue【公営住宅】&#10;有形固定資産減価償却率">
          <a:extLst>
            <a:ext uri="{FF2B5EF4-FFF2-40B4-BE49-F238E27FC236}">
              <a16:creationId xmlns:a16="http://schemas.microsoft.com/office/drawing/2014/main" id="{00000000-0008-0000-0100-0000F2000000}"/>
            </a:ext>
          </a:extLst>
        </xdr:cNvPr>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43" name="n_2mainValue【公営住宅】&#10;有形固定資産減価償却率">
          <a:extLst>
            <a:ext uri="{FF2B5EF4-FFF2-40B4-BE49-F238E27FC236}">
              <a16:creationId xmlns:a16="http://schemas.microsoft.com/office/drawing/2014/main" id="{00000000-0008-0000-0100-0000F3000000}"/>
            </a:ext>
          </a:extLst>
        </xdr:cNvPr>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a:extLst>
            <a:ext uri="{FF2B5EF4-FFF2-40B4-BE49-F238E27FC236}">
              <a16:creationId xmlns:a16="http://schemas.microsoft.com/office/drawing/2014/main" id="{00000000-0008-0000-0100-00000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66" name="【公営住宅】&#10;一人当たり面積最小値テキスト">
          <a:extLst>
            <a:ext uri="{FF2B5EF4-FFF2-40B4-BE49-F238E27FC236}">
              <a16:creationId xmlns:a16="http://schemas.microsoft.com/office/drawing/2014/main" id="{00000000-0008-0000-0100-00000A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68" name="【公営住宅】&#10;一人当たり面積最大値テキスト">
          <a:extLst>
            <a:ext uri="{FF2B5EF4-FFF2-40B4-BE49-F238E27FC236}">
              <a16:creationId xmlns:a16="http://schemas.microsoft.com/office/drawing/2014/main" id="{00000000-0008-0000-0100-00000C010000}"/>
            </a:ext>
          </a:extLst>
        </xdr:cNvPr>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70" name="【公営住宅】&#10;一人当たり面積平均値テキスト">
          <a:extLst>
            <a:ext uri="{FF2B5EF4-FFF2-40B4-BE49-F238E27FC236}">
              <a16:creationId xmlns:a16="http://schemas.microsoft.com/office/drawing/2014/main" id="{00000000-0008-0000-0100-00000E010000}"/>
            </a:ext>
          </a:extLst>
        </xdr:cNvPr>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27076</xdr:rowOff>
    </xdr:from>
    <xdr:to>
      <xdr:col>46</xdr:col>
      <xdr:colOff>38100</xdr:colOff>
      <xdr:row>84</xdr:row>
      <xdr:rowOff>128676</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8699500" y="144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30735</xdr:rowOff>
    </xdr:from>
    <xdr:to>
      <xdr:col>46</xdr:col>
      <xdr:colOff>38100</xdr:colOff>
      <xdr:row>85</xdr:row>
      <xdr:rowOff>132335</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46448</xdr:rowOff>
    </xdr:from>
    <xdr:ext cx="469744" cy="259045"/>
    <xdr:sp macro="" textlink="">
      <xdr:nvSpPr>
        <xdr:cNvPr id="280" name="n_1aveValue【公営住宅】&#10;一人当たり面積">
          <a:extLst>
            <a:ext uri="{FF2B5EF4-FFF2-40B4-BE49-F238E27FC236}">
              <a16:creationId xmlns:a16="http://schemas.microsoft.com/office/drawing/2014/main" id="{00000000-0008-0000-0100-000018010000}"/>
            </a:ext>
          </a:extLst>
        </xdr:cNvPr>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145203</xdr:rowOff>
    </xdr:from>
    <xdr:ext cx="469744" cy="259045"/>
    <xdr:sp macro="" textlink="">
      <xdr:nvSpPr>
        <xdr:cNvPr id="281" name="n_2aveValue【公営住宅】&#10;一人当たり面積">
          <a:extLst>
            <a:ext uri="{FF2B5EF4-FFF2-40B4-BE49-F238E27FC236}">
              <a16:creationId xmlns:a16="http://schemas.microsoft.com/office/drawing/2014/main" id="{00000000-0008-0000-0100-000019010000}"/>
            </a:ext>
          </a:extLst>
        </xdr:cNvPr>
        <xdr:cNvSpPr txBox="1"/>
      </xdr:nvSpPr>
      <xdr:spPr>
        <a:xfrm>
          <a:off x="8515427" y="142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282" name="n_2mainValue【公営住宅】&#10;一人当たり面積">
          <a:extLst>
            <a:ext uri="{FF2B5EF4-FFF2-40B4-BE49-F238E27FC236}">
              <a16:creationId xmlns:a16="http://schemas.microsoft.com/office/drawing/2014/main" id="{00000000-0008-0000-0100-00001A010000}"/>
            </a:ext>
          </a:extLst>
        </xdr:cNvPr>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a:extLst>
            <a:ext uri="{FF2B5EF4-FFF2-40B4-BE49-F238E27FC236}">
              <a16:creationId xmlns:a16="http://schemas.microsoft.com/office/drawing/2014/main" id="{00000000-0008-0000-0100-00003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7620</xdr:rowOff>
    </xdr:from>
    <xdr:to>
      <xdr:col>24</xdr:col>
      <xdr:colOff>62865</xdr:colOff>
      <xdr:row>109</xdr:row>
      <xdr:rowOff>15784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4634865" y="17495520"/>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310" name="【港湾・漁港】&#10;有形固定資産減価償却率最小値テキスト">
          <a:extLst>
            <a:ext uri="{FF2B5EF4-FFF2-40B4-BE49-F238E27FC236}">
              <a16:creationId xmlns:a16="http://schemas.microsoft.com/office/drawing/2014/main" id="{00000000-0008-0000-0100-000036010000}"/>
            </a:ext>
          </a:extLst>
        </xdr:cNvPr>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125747</xdr:rowOff>
    </xdr:from>
    <xdr:ext cx="405111" cy="259045"/>
    <xdr:sp macro="" textlink="">
      <xdr:nvSpPr>
        <xdr:cNvPr id="312" name="【港湾・漁港】&#10;有形固定資産減価償却率最大値テキスト">
          <a:extLst>
            <a:ext uri="{FF2B5EF4-FFF2-40B4-BE49-F238E27FC236}">
              <a16:creationId xmlns:a16="http://schemas.microsoft.com/office/drawing/2014/main" id="{00000000-0008-0000-0100-000038010000}"/>
            </a:ext>
          </a:extLst>
        </xdr:cNvPr>
        <xdr:cNvSpPr txBox="1"/>
      </xdr:nvSpPr>
      <xdr:spPr>
        <a:xfrm>
          <a:off x="46736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7620</xdr:rowOff>
    </xdr:from>
    <xdr:to>
      <xdr:col>24</xdr:col>
      <xdr:colOff>152400</xdr:colOff>
      <xdr:row>102</xdr:row>
      <xdr:rowOff>7620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4546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78939</xdr:rowOff>
    </xdr:from>
    <xdr:ext cx="405111" cy="259045"/>
    <xdr:sp macro="" textlink="">
      <xdr:nvSpPr>
        <xdr:cNvPr id="314" name="【港湾・漁港】&#10;有形固定資産減価償却率平均値テキスト">
          <a:extLst>
            <a:ext uri="{FF2B5EF4-FFF2-40B4-BE49-F238E27FC236}">
              <a16:creationId xmlns:a16="http://schemas.microsoft.com/office/drawing/2014/main" id="{00000000-0008-0000-0100-00003A010000}"/>
            </a:ext>
          </a:extLst>
        </xdr:cNvPr>
        <xdr:cNvSpPr txBox="1"/>
      </xdr:nvSpPr>
      <xdr:spPr>
        <a:xfrm>
          <a:off x="4673600" y="18252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100512</xdr:rowOff>
    </xdr:from>
    <xdr:to>
      <xdr:col>24</xdr:col>
      <xdr:colOff>114300</xdr:colOff>
      <xdr:row>107</xdr:row>
      <xdr:rowOff>30662</xdr:rowOff>
    </xdr:to>
    <xdr:sp macro="" textlink="">
      <xdr:nvSpPr>
        <xdr:cNvPr id="315" name="フローチャート: 判断 314">
          <a:extLst>
            <a:ext uri="{FF2B5EF4-FFF2-40B4-BE49-F238E27FC236}">
              <a16:creationId xmlns:a16="http://schemas.microsoft.com/office/drawing/2014/main" id="{00000000-0008-0000-0100-00003B010000}"/>
            </a:ext>
          </a:extLst>
        </xdr:cNvPr>
        <xdr:cNvSpPr/>
      </xdr:nvSpPr>
      <xdr:spPr>
        <a:xfrm>
          <a:off x="4584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157662</xdr:rowOff>
    </xdr:from>
    <xdr:to>
      <xdr:col>20</xdr:col>
      <xdr:colOff>38100</xdr:colOff>
      <xdr:row>106</xdr:row>
      <xdr:rowOff>87812</xdr:rowOff>
    </xdr:to>
    <xdr:sp macro="" textlink="">
      <xdr:nvSpPr>
        <xdr:cNvPr id="316" name="フローチャート: 判断 315">
          <a:extLst>
            <a:ext uri="{FF2B5EF4-FFF2-40B4-BE49-F238E27FC236}">
              <a16:creationId xmlns:a16="http://schemas.microsoft.com/office/drawing/2014/main" id="{00000000-0008-0000-0100-00003C010000}"/>
            </a:ext>
          </a:extLst>
        </xdr:cNvPr>
        <xdr:cNvSpPr/>
      </xdr:nvSpPr>
      <xdr:spPr>
        <a:xfrm>
          <a:off x="37465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38463</xdr:rowOff>
    </xdr:from>
    <xdr:to>
      <xdr:col>15</xdr:col>
      <xdr:colOff>101600</xdr:colOff>
      <xdr:row>106</xdr:row>
      <xdr:rowOff>140063</xdr:rowOff>
    </xdr:to>
    <xdr:sp macro="" textlink="">
      <xdr:nvSpPr>
        <xdr:cNvPr id="317" name="フローチャート: 判断 316">
          <a:extLst>
            <a:ext uri="{FF2B5EF4-FFF2-40B4-BE49-F238E27FC236}">
              <a16:creationId xmlns:a16="http://schemas.microsoft.com/office/drawing/2014/main" id="{00000000-0008-0000-0100-00003D010000}"/>
            </a:ext>
          </a:extLst>
        </xdr:cNvPr>
        <xdr:cNvSpPr/>
      </xdr:nvSpPr>
      <xdr:spPr>
        <a:xfrm>
          <a:off x="2857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28666</xdr:rowOff>
    </xdr:from>
    <xdr:to>
      <xdr:col>15</xdr:col>
      <xdr:colOff>101600</xdr:colOff>
      <xdr:row>100</xdr:row>
      <xdr:rowOff>130266</xdr:rowOff>
    </xdr:to>
    <xdr:sp macro="" textlink="">
      <xdr:nvSpPr>
        <xdr:cNvPr id="323" name="楕円 322">
          <a:extLst>
            <a:ext uri="{FF2B5EF4-FFF2-40B4-BE49-F238E27FC236}">
              <a16:creationId xmlns:a16="http://schemas.microsoft.com/office/drawing/2014/main" id="{00000000-0008-0000-0100-000043010000}"/>
            </a:ext>
          </a:extLst>
        </xdr:cNvPr>
        <xdr:cNvSpPr/>
      </xdr:nvSpPr>
      <xdr:spPr>
        <a:xfrm>
          <a:off x="2857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104339</xdr:rowOff>
    </xdr:from>
    <xdr:ext cx="405111" cy="259045"/>
    <xdr:sp macro="" textlink="">
      <xdr:nvSpPr>
        <xdr:cNvPr id="324" name="n_1aveValue【港湾・漁港】&#10;有形固定資産減価償却率">
          <a:extLst>
            <a:ext uri="{FF2B5EF4-FFF2-40B4-BE49-F238E27FC236}">
              <a16:creationId xmlns:a16="http://schemas.microsoft.com/office/drawing/2014/main" id="{00000000-0008-0000-0100-000044010000}"/>
            </a:ext>
          </a:extLst>
        </xdr:cNvPr>
        <xdr:cNvSpPr txBox="1"/>
      </xdr:nvSpPr>
      <xdr:spPr>
        <a:xfrm>
          <a:off x="3582044" y="1793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131190</xdr:rowOff>
    </xdr:from>
    <xdr:ext cx="405111" cy="259045"/>
    <xdr:sp macro="" textlink="">
      <xdr:nvSpPr>
        <xdr:cNvPr id="325" name="n_2aveValue【港湾・漁港】&#10;有形固定資産減価償却率">
          <a:extLst>
            <a:ext uri="{FF2B5EF4-FFF2-40B4-BE49-F238E27FC236}">
              <a16:creationId xmlns:a16="http://schemas.microsoft.com/office/drawing/2014/main" id="{00000000-0008-0000-0100-000045010000}"/>
            </a:ext>
          </a:extLst>
        </xdr:cNvPr>
        <xdr:cNvSpPr txBox="1"/>
      </xdr:nvSpPr>
      <xdr:spPr>
        <a:xfrm>
          <a:off x="2705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146793</xdr:rowOff>
    </xdr:from>
    <xdr:ext cx="405111" cy="259045"/>
    <xdr:sp macro="" textlink="">
      <xdr:nvSpPr>
        <xdr:cNvPr id="326" name="n_2mainValue【港湾・漁港】&#10;有形固定資産減価償却率">
          <a:extLst>
            <a:ext uri="{FF2B5EF4-FFF2-40B4-BE49-F238E27FC236}">
              <a16:creationId xmlns:a16="http://schemas.microsoft.com/office/drawing/2014/main" id="{00000000-0008-0000-0100-000046010000}"/>
            </a:ext>
          </a:extLst>
        </xdr:cNvPr>
        <xdr:cNvSpPr txBox="1"/>
      </xdr:nvSpPr>
      <xdr:spPr>
        <a:xfrm>
          <a:off x="2705744" y="169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港湾・漁港】&#10;一人当たり有形固定資産（償却資産）額グラフ枠">
          <a:extLst>
            <a:ext uri="{FF2B5EF4-FFF2-40B4-BE49-F238E27FC236}">
              <a16:creationId xmlns:a16="http://schemas.microsoft.com/office/drawing/2014/main" id="{00000000-0008-0000-0100-00005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117714</xdr:rowOff>
    </xdr:from>
    <xdr:to>
      <xdr:col>54</xdr:col>
      <xdr:colOff>189865</xdr:colOff>
      <xdr:row>108</xdr:row>
      <xdr:rowOff>47210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flipV="1">
          <a:off x="10476865" y="17434164"/>
          <a:ext cx="0" cy="11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51037</xdr:rowOff>
    </xdr:from>
    <xdr:ext cx="469744" cy="259045"/>
    <xdr:sp macro="" textlink="">
      <xdr:nvSpPr>
        <xdr:cNvPr id="349" name="【港湾・漁港】&#10;一人当たり有形固定資産（償却資産）額最小値テキスト">
          <a:extLst>
            <a:ext uri="{FF2B5EF4-FFF2-40B4-BE49-F238E27FC236}">
              <a16:creationId xmlns:a16="http://schemas.microsoft.com/office/drawing/2014/main" id="{00000000-0008-0000-0100-00005D010000}"/>
            </a:ext>
          </a:extLst>
        </xdr:cNvPr>
        <xdr:cNvSpPr txBox="1"/>
      </xdr:nvSpPr>
      <xdr:spPr>
        <a:xfrm>
          <a:off x="10515600" y="185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47210</xdr:rowOff>
    </xdr:from>
    <xdr:to>
      <xdr:col>55</xdr:col>
      <xdr:colOff>88900</xdr:colOff>
      <xdr:row>108</xdr:row>
      <xdr:rowOff>47210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85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64391</xdr:rowOff>
    </xdr:from>
    <xdr:ext cx="599010" cy="259045"/>
    <xdr:sp macro="" textlink="">
      <xdr:nvSpPr>
        <xdr:cNvPr id="351" name="【港湾・漁港】&#10;一人当たり有形固定資産（償却資産）額最大値テキスト">
          <a:extLst>
            <a:ext uri="{FF2B5EF4-FFF2-40B4-BE49-F238E27FC236}">
              <a16:creationId xmlns:a16="http://schemas.microsoft.com/office/drawing/2014/main" id="{00000000-0008-0000-0100-00005F010000}"/>
            </a:ext>
          </a:extLst>
        </xdr:cNvPr>
        <xdr:cNvSpPr txBox="1"/>
      </xdr:nvSpPr>
      <xdr:spPr>
        <a:xfrm>
          <a:off x="10515600" y="172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117714</xdr:rowOff>
    </xdr:from>
    <xdr:to>
      <xdr:col>55</xdr:col>
      <xdr:colOff>88900</xdr:colOff>
      <xdr:row>101</xdr:row>
      <xdr:rowOff>117714</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0388600" y="1743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93603</xdr:rowOff>
    </xdr:from>
    <xdr:ext cx="534377" cy="259045"/>
    <xdr:sp macro="" textlink="">
      <xdr:nvSpPr>
        <xdr:cNvPr id="353" name="【港湾・漁港】&#10;一人当たり有形固定資産（償却資産）額平均値テキスト">
          <a:extLst>
            <a:ext uri="{FF2B5EF4-FFF2-40B4-BE49-F238E27FC236}">
              <a16:creationId xmlns:a16="http://schemas.microsoft.com/office/drawing/2014/main" id="{00000000-0008-0000-0100-000061010000}"/>
            </a:ext>
          </a:extLst>
        </xdr:cNvPr>
        <xdr:cNvSpPr txBox="1"/>
      </xdr:nvSpPr>
      <xdr:spPr>
        <a:xfrm>
          <a:off x="10515600" y="18095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115176</xdr:rowOff>
    </xdr:from>
    <xdr:to>
      <xdr:col>55</xdr:col>
      <xdr:colOff>50800</xdr:colOff>
      <xdr:row>106</xdr:row>
      <xdr:rowOff>45326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10426700" y="181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109434</xdr:rowOff>
    </xdr:from>
    <xdr:to>
      <xdr:col>50</xdr:col>
      <xdr:colOff>165100</xdr:colOff>
      <xdr:row>106</xdr:row>
      <xdr:rowOff>39584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9588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59133</xdr:rowOff>
    </xdr:from>
    <xdr:to>
      <xdr:col>46</xdr:col>
      <xdr:colOff>38100</xdr:colOff>
      <xdr:row>103</xdr:row>
      <xdr:rowOff>160733</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8699500" y="177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140939</xdr:rowOff>
    </xdr:from>
    <xdr:to>
      <xdr:col>46</xdr:col>
      <xdr:colOff>38100</xdr:colOff>
      <xdr:row>108</xdr:row>
      <xdr:rowOff>71089</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84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104</xdr:row>
      <xdr:rowOff>56111</xdr:rowOff>
    </xdr:from>
    <xdr:ext cx="534377" cy="259045"/>
    <xdr:sp macro="" textlink="">
      <xdr:nvSpPr>
        <xdr:cNvPr id="363" name="n_1aveValue【港湾・漁港】&#10;一人当たり有形固定資産（償却資産）額">
          <a:extLst>
            <a:ext uri="{FF2B5EF4-FFF2-40B4-BE49-F238E27FC236}">
              <a16:creationId xmlns:a16="http://schemas.microsoft.com/office/drawing/2014/main" id="{00000000-0008-0000-0100-00006B010000}"/>
            </a:ext>
          </a:extLst>
        </xdr:cNvPr>
        <xdr:cNvSpPr txBox="1"/>
      </xdr:nvSpPr>
      <xdr:spPr>
        <a:xfrm>
          <a:off x="93594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5810</xdr:rowOff>
    </xdr:from>
    <xdr:ext cx="599010" cy="259045"/>
    <xdr:sp macro="" textlink="">
      <xdr:nvSpPr>
        <xdr:cNvPr id="364" name="n_2aveValue【港湾・漁港】&#10;一人当たり有形固定資産（償却資産）額">
          <a:extLst>
            <a:ext uri="{FF2B5EF4-FFF2-40B4-BE49-F238E27FC236}">
              <a16:creationId xmlns:a16="http://schemas.microsoft.com/office/drawing/2014/main" id="{00000000-0008-0000-0100-00006C010000}"/>
            </a:ext>
          </a:extLst>
        </xdr:cNvPr>
        <xdr:cNvSpPr txBox="1"/>
      </xdr:nvSpPr>
      <xdr:spPr>
        <a:xfrm>
          <a:off x="8450795" y="1749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62216</xdr:rowOff>
    </xdr:from>
    <xdr:ext cx="534377" cy="259045"/>
    <xdr:sp macro="" textlink="">
      <xdr:nvSpPr>
        <xdr:cNvPr id="365" name="n_2mainValue【港湾・漁港】&#10;一人当たり有形固定資産（償却資産）額">
          <a:extLst>
            <a:ext uri="{FF2B5EF4-FFF2-40B4-BE49-F238E27FC236}">
              <a16:creationId xmlns:a16="http://schemas.microsoft.com/office/drawing/2014/main" id="{00000000-0008-0000-0100-00006D010000}"/>
            </a:ext>
          </a:extLst>
        </xdr:cNvPr>
        <xdr:cNvSpPr txBox="1"/>
      </xdr:nvSpPr>
      <xdr:spPr>
        <a:xfrm>
          <a:off x="8483111" y="1857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100-00008701000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100-000089010000}"/>
            </a:ext>
          </a:extLst>
        </xdr:cNvPr>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100-00008B010000}"/>
            </a:ext>
          </a:extLst>
        </xdr:cNvPr>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33020</xdr:rowOff>
    </xdr:from>
    <xdr:to>
      <xdr:col>76</xdr:col>
      <xdr:colOff>165100</xdr:colOff>
      <xdr:row>38</xdr:row>
      <xdr:rowOff>134620</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103522</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100-000095010000}"/>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100-000096010000}"/>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id="{00000000-0008-0000-0100-000097010000}"/>
            </a:ext>
          </a:extLst>
        </xdr:cNvPr>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a:extLst>
            <a:ext uri="{FF2B5EF4-FFF2-40B4-BE49-F238E27FC236}">
              <a16:creationId xmlns:a16="http://schemas.microsoft.com/office/drawing/2014/main" id="{00000000-0008-0000-0100-0000A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0" name="【認定こども園・幼稚園・保育所】&#10;一人当たり面積最小値テキスト">
          <a:extLst>
            <a:ext uri="{FF2B5EF4-FFF2-40B4-BE49-F238E27FC236}">
              <a16:creationId xmlns:a16="http://schemas.microsoft.com/office/drawing/2014/main" id="{00000000-0008-0000-0100-0000AE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32" name="【認定こども園・幼稚園・保育所】&#10;一人当たり面積最大値テキスト">
          <a:extLst>
            <a:ext uri="{FF2B5EF4-FFF2-40B4-BE49-F238E27FC236}">
              <a16:creationId xmlns:a16="http://schemas.microsoft.com/office/drawing/2014/main" id="{00000000-0008-0000-0100-0000B0010000}"/>
            </a:ext>
          </a:extLst>
        </xdr:cNvPr>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34" name="【認定こども園・幼稚園・保育所】&#10;一人当たり面積平均値テキスト">
          <a:extLst>
            <a:ext uri="{FF2B5EF4-FFF2-40B4-BE49-F238E27FC236}">
              <a16:creationId xmlns:a16="http://schemas.microsoft.com/office/drawing/2014/main" id="{00000000-0008-0000-0100-0000B2010000}"/>
            </a:ext>
          </a:extLst>
        </xdr:cNvPr>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35" name="フローチャート: 判断 434">
          <a:extLst>
            <a:ext uri="{FF2B5EF4-FFF2-40B4-BE49-F238E27FC236}">
              <a16:creationId xmlns:a16="http://schemas.microsoft.com/office/drawing/2014/main" id="{00000000-0008-0000-0100-0000B3010000}"/>
            </a:ext>
          </a:extLst>
        </xdr:cNvPr>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xdr:rowOff>
    </xdr:from>
    <xdr:to>
      <xdr:col>107</xdr:col>
      <xdr:colOff>101600</xdr:colOff>
      <xdr:row>38</xdr:row>
      <xdr:rowOff>108712</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20383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109982</xdr:rowOff>
    </xdr:from>
    <xdr:to>
      <xdr:col>107</xdr:col>
      <xdr:colOff>101600</xdr:colOff>
      <xdr:row>38</xdr:row>
      <xdr:rowOff>40132</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2038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444" name="n_1aveValue【認定こども園・幼稚園・保育所】&#10;一人当たり面積">
          <a:extLst>
            <a:ext uri="{FF2B5EF4-FFF2-40B4-BE49-F238E27FC236}">
              <a16:creationId xmlns:a16="http://schemas.microsoft.com/office/drawing/2014/main" id="{00000000-0008-0000-0100-0000BC01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99839</xdr:rowOff>
    </xdr:from>
    <xdr:ext cx="469744" cy="259045"/>
    <xdr:sp macro="" textlink="">
      <xdr:nvSpPr>
        <xdr:cNvPr id="445" name="n_2aveValue【認定こども園・幼稚園・保育所】&#10;一人当たり面積">
          <a:extLst>
            <a:ext uri="{FF2B5EF4-FFF2-40B4-BE49-F238E27FC236}">
              <a16:creationId xmlns:a16="http://schemas.microsoft.com/office/drawing/2014/main" id="{00000000-0008-0000-0100-0000BD010000}"/>
            </a:ext>
          </a:extLst>
        </xdr:cNvPr>
        <xdr:cNvSpPr txBox="1"/>
      </xdr:nvSpPr>
      <xdr:spPr>
        <a:xfrm>
          <a:off x="20199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00000000-0008-0000-0100-0000BE010000}"/>
            </a:ext>
          </a:extLst>
        </xdr:cNvPr>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a:extLst>
            <a:ext uri="{FF2B5EF4-FFF2-40B4-BE49-F238E27FC236}">
              <a16:creationId xmlns:a16="http://schemas.microsoft.com/office/drawing/2014/main" id="{00000000-0008-0000-0100-0000D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72" name="【学校施設】&#10;有形固定資産減価償却率最小値テキスト">
          <a:extLst>
            <a:ext uri="{FF2B5EF4-FFF2-40B4-BE49-F238E27FC236}">
              <a16:creationId xmlns:a16="http://schemas.microsoft.com/office/drawing/2014/main" id="{00000000-0008-0000-0100-0000D8010000}"/>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74" name="【学校施設】&#10;有形固定資産減価償却率最大値テキスト">
          <a:extLst>
            <a:ext uri="{FF2B5EF4-FFF2-40B4-BE49-F238E27FC236}">
              <a16:creationId xmlns:a16="http://schemas.microsoft.com/office/drawing/2014/main" id="{00000000-0008-0000-0100-0000DA010000}"/>
            </a:ext>
          </a:extLst>
        </xdr:cNvPr>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76" name="【学校施設】&#10;有形固定資産減価償却率平均値テキスト">
          <a:extLst>
            <a:ext uri="{FF2B5EF4-FFF2-40B4-BE49-F238E27FC236}">
              <a16:creationId xmlns:a16="http://schemas.microsoft.com/office/drawing/2014/main" id="{00000000-0008-0000-0100-0000DC010000}"/>
            </a:ext>
          </a:extLst>
        </xdr:cNvPr>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166370</xdr:rowOff>
    </xdr:from>
    <xdr:to>
      <xdr:col>76</xdr:col>
      <xdr:colOff>165100</xdr:colOff>
      <xdr:row>62</xdr:row>
      <xdr:rowOff>96520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454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86" name="n_1aveValue【学校施設】&#10;有形固定資産減価償却率">
          <a:extLst>
            <a:ext uri="{FF2B5EF4-FFF2-40B4-BE49-F238E27FC236}">
              <a16:creationId xmlns:a16="http://schemas.microsoft.com/office/drawing/2014/main" id="{00000000-0008-0000-0100-0000E601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487" name="n_2aveValue【学校施設】&#10;有形固定資産減価償却率">
          <a:extLst>
            <a:ext uri="{FF2B5EF4-FFF2-40B4-BE49-F238E27FC236}">
              <a16:creationId xmlns:a16="http://schemas.microsoft.com/office/drawing/2014/main" id="{00000000-0008-0000-0100-0000E7010000}"/>
            </a:ext>
          </a:extLst>
        </xdr:cNvPr>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488" name="n_2mainValue【学校施設】&#10;有形固定資産減価償却率">
          <a:extLst>
            <a:ext uri="{FF2B5EF4-FFF2-40B4-BE49-F238E27FC236}">
              <a16:creationId xmlns:a16="http://schemas.microsoft.com/office/drawing/2014/main" id="{00000000-0008-0000-0100-0000E8010000}"/>
            </a:ext>
          </a:extLst>
        </xdr:cNvPr>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00000000-0008-0000-0100-0000F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12" name="【学校施設】&#10;一人当たり面積最小値テキスト">
          <a:extLst>
            <a:ext uri="{FF2B5EF4-FFF2-40B4-BE49-F238E27FC236}">
              <a16:creationId xmlns:a16="http://schemas.microsoft.com/office/drawing/2014/main" id="{00000000-0008-0000-0100-000000020000}"/>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14" name="【学校施設】&#10;一人当たり面積最大値テキスト">
          <a:extLst>
            <a:ext uri="{FF2B5EF4-FFF2-40B4-BE49-F238E27FC236}">
              <a16:creationId xmlns:a16="http://schemas.microsoft.com/office/drawing/2014/main" id="{00000000-0008-0000-0100-000002020000}"/>
            </a:ext>
          </a:extLst>
        </xdr:cNvPr>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16" name="【学校施設】&#10;一人当たり面積平均値テキスト">
          <a:extLst>
            <a:ext uri="{FF2B5EF4-FFF2-40B4-BE49-F238E27FC236}">
              <a16:creationId xmlns:a16="http://schemas.microsoft.com/office/drawing/2014/main" id="{00000000-0008-0000-0100-000004020000}"/>
            </a:ext>
          </a:extLst>
        </xdr:cNvPr>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154025</xdr:rowOff>
    </xdr:from>
    <xdr:to>
      <xdr:col>107</xdr:col>
      <xdr:colOff>101600</xdr:colOff>
      <xdr:row>62</xdr:row>
      <xdr:rowOff>84175</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20383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31208</xdr:rowOff>
    </xdr:from>
    <xdr:ext cx="469744" cy="259045"/>
    <xdr:sp macro="" textlink="">
      <xdr:nvSpPr>
        <xdr:cNvPr id="526" name="n_1aveValue【学校施設】&#10;一人当たり面積">
          <a:extLst>
            <a:ext uri="{FF2B5EF4-FFF2-40B4-BE49-F238E27FC236}">
              <a16:creationId xmlns:a16="http://schemas.microsoft.com/office/drawing/2014/main" id="{00000000-0008-0000-0100-00000E020000}"/>
            </a:ext>
          </a:extLst>
        </xdr:cNvPr>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27" name="n_2aveValue【学校施設】&#10;一人当たり面積">
          <a:extLst>
            <a:ext uri="{FF2B5EF4-FFF2-40B4-BE49-F238E27FC236}">
              <a16:creationId xmlns:a16="http://schemas.microsoft.com/office/drawing/2014/main" id="{00000000-0008-0000-0100-00000F020000}"/>
            </a:ext>
          </a:extLst>
        </xdr:cNvPr>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75302</xdr:rowOff>
    </xdr:from>
    <xdr:ext cx="469744" cy="259045"/>
    <xdr:sp macro="" textlink="">
      <xdr:nvSpPr>
        <xdr:cNvPr id="528" name="n_2mainValue【学校施設】&#10;一人当たり面積">
          <a:extLst>
            <a:ext uri="{FF2B5EF4-FFF2-40B4-BE49-F238E27FC236}">
              <a16:creationId xmlns:a16="http://schemas.microsoft.com/office/drawing/2014/main" id="{00000000-0008-0000-0100-000010020000}"/>
            </a:ext>
          </a:extLst>
        </xdr:cNvPr>
        <xdr:cNvSpPr txBox="1"/>
      </xdr:nvSpPr>
      <xdr:spPr>
        <a:xfrm>
          <a:off x="20199427"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00000000-0008-0000-0100-00002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54" name="【児童館】&#10;有形固定資産減価償却率最小値テキスト">
          <a:extLst>
            <a:ext uri="{FF2B5EF4-FFF2-40B4-BE49-F238E27FC236}">
              <a16:creationId xmlns:a16="http://schemas.microsoft.com/office/drawing/2014/main" id="{00000000-0008-0000-0100-00002A020000}"/>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a:extLst>
            <a:ext uri="{FF2B5EF4-FFF2-40B4-BE49-F238E27FC236}">
              <a16:creationId xmlns:a16="http://schemas.microsoft.com/office/drawing/2014/main" id="{00000000-0008-0000-0100-00002C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児童館】&#10;有形固定資産減価償却率平均値テキスト">
          <a:extLst>
            <a:ext uri="{FF2B5EF4-FFF2-40B4-BE49-F238E27FC236}">
              <a16:creationId xmlns:a16="http://schemas.microsoft.com/office/drawing/2014/main" id="{00000000-0008-0000-0100-00002E020000}"/>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50164</xdr:rowOff>
    </xdr:from>
    <xdr:to>
      <xdr:col>76</xdr:col>
      <xdr:colOff>165100</xdr:colOff>
      <xdr:row>84</xdr:row>
      <xdr:rowOff>151764</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4541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46372</xdr:rowOff>
    </xdr:from>
    <xdr:ext cx="405111" cy="259045"/>
    <xdr:sp macro="" textlink="">
      <xdr:nvSpPr>
        <xdr:cNvPr id="568" name="n_1aveValue【児童館】&#10;有形固定資産減価償却率">
          <a:extLst>
            <a:ext uri="{FF2B5EF4-FFF2-40B4-BE49-F238E27FC236}">
              <a16:creationId xmlns:a16="http://schemas.microsoft.com/office/drawing/2014/main" id="{00000000-0008-0000-0100-000038020000}"/>
            </a:ext>
          </a:extLst>
        </xdr:cNvPr>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69" name="n_2aveValue【児童館】&#10;有形固定資産減価償却率">
          <a:extLst>
            <a:ext uri="{FF2B5EF4-FFF2-40B4-BE49-F238E27FC236}">
              <a16:creationId xmlns:a16="http://schemas.microsoft.com/office/drawing/2014/main" id="{00000000-0008-0000-0100-000039020000}"/>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142891</xdr:rowOff>
    </xdr:from>
    <xdr:ext cx="405111" cy="259045"/>
    <xdr:sp macro="" textlink="">
      <xdr:nvSpPr>
        <xdr:cNvPr id="570" name="n_2mainValue【児童館】&#10;有形固定資産減価償却率">
          <a:extLst>
            <a:ext uri="{FF2B5EF4-FFF2-40B4-BE49-F238E27FC236}">
              <a16:creationId xmlns:a16="http://schemas.microsoft.com/office/drawing/2014/main" id="{00000000-0008-0000-0100-00003A020000}"/>
            </a:ext>
          </a:extLst>
        </xdr:cNvPr>
        <xdr:cNvSpPr txBox="1"/>
      </xdr:nvSpPr>
      <xdr:spPr>
        <a:xfrm>
          <a:off x="14389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a:extLst>
            <a:ext uri="{FF2B5EF4-FFF2-40B4-BE49-F238E27FC236}">
              <a16:creationId xmlns:a16="http://schemas.microsoft.com/office/drawing/2014/main" id="{00000000-0008-0000-0100-00005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7" name="【児童館】&#10;一人当たり面積最小値テキスト">
          <a:extLst>
            <a:ext uri="{FF2B5EF4-FFF2-40B4-BE49-F238E27FC236}">
              <a16:creationId xmlns:a16="http://schemas.microsoft.com/office/drawing/2014/main" id="{00000000-0008-0000-0100-00005502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9" name="【児童館】&#10;一人当たり面積最大値テキスト">
          <a:extLst>
            <a:ext uri="{FF2B5EF4-FFF2-40B4-BE49-F238E27FC236}">
              <a16:creationId xmlns:a16="http://schemas.microsoft.com/office/drawing/2014/main" id="{00000000-0008-0000-0100-000057020000}"/>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01" name="【児童館】&#10;一人当たり面積平均値テキスト">
          <a:extLst>
            <a:ext uri="{FF2B5EF4-FFF2-40B4-BE49-F238E27FC236}">
              <a16:creationId xmlns:a16="http://schemas.microsoft.com/office/drawing/2014/main" id="{00000000-0008-0000-0100-000059020000}"/>
            </a:ext>
          </a:extLst>
        </xdr:cNvPr>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134257</xdr:rowOff>
    </xdr:from>
    <xdr:to>
      <xdr:col>107</xdr:col>
      <xdr:colOff>101600</xdr:colOff>
      <xdr:row>85</xdr:row>
      <xdr:rowOff>64407</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170741</xdr:rowOff>
    </xdr:from>
    <xdr:ext cx="469744" cy="259045"/>
    <xdr:sp macro="" textlink="">
      <xdr:nvSpPr>
        <xdr:cNvPr id="611" name="n_1aveValue【児童館】&#10;一人当たり面積">
          <a:extLst>
            <a:ext uri="{FF2B5EF4-FFF2-40B4-BE49-F238E27FC236}">
              <a16:creationId xmlns:a16="http://schemas.microsoft.com/office/drawing/2014/main" id="{00000000-0008-0000-0100-000063020000}"/>
            </a:ext>
          </a:extLst>
        </xdr:cNvPr>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2" name="n_2aveValue【児童館】&#10;一人当たり面積">
          <a:extLst>
            <a:ext uri="{FF2B5EF4-FFF2-40B4-BE49-F238E27FC236}">
              <a16:creationId xmlns:a16="http://schemas.microsoft.com/office/drawing/2014/main" id="{00000000-0008-0000-0100-000064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613" name="n_2mainValue【児童館】&#10;一人当たり面積">
          <a:extLst>
            <a:ext uri="{FF2B5EF4-FFF2-40B4-BE49-F238E27FC236}">
              <a16:creationId xmlns:a16="http://schemas.microsoft.com/office/drawing/2014/main" id="{00000000-0008-0000-0100-000065020000}"/>
            </a:ext>
          </a:extLst>
        </xdr:cNvPr>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類似団体と比較して特に有形固定資産減価償却率が高くなっている施設は港湾・漁港であり、特に低くなっている施設は、学校施設、児童館である。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港湾・漁港については、喜屋武漁港及び糸満漁港が整備から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近く経過しているが、いずれも定期的に修繕を行い使用している。学校施設については、兼城中学校の校舎建て替えにより有形固定資産減価償却率が低くなっている。児童館については、がじゅまる児童センターが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年に建設され有形固定資産減価償却率が低くなっているが、今後維持管理費用の増加が見込まれる。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61,398
60,852
46.63
27,216,489
26,272,146
431,461
12,415,726
19,026,730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107604</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200-000041000000}"/>
            </a:ext>
          </a:extLst>
        </xdr:cNvPr>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200-000043000000}"/>
            </a:ext>
          </a:extLst>
        </xdr:cNvPr>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107043</xdr:rowOff>
    </xdr:from>
    <xdr:to>
      <xdr:col>15</xdr:col>
      <xdr:colOff>101600</xdr:colOff>
      <xdr:row>39</xdr:row>
      <xdr:rowOff>37193</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28320</xdr:rowOff>
    </xdr:from>
    <xdr:ext cx="405111" cy="259045"/>
    <xdr:sp macro="" textlink="">
      <xdr:nvSpPr>
        <xdr:cNvPr id="74" name="n_2mainValue【図書館】&#10;有形固定資産減価償却率">
          <a:extLst>
            <a:ext uri="{FF2B5EF4-FFF2-40B4-BE49-F238E27FC236}">
              <a16:creationId xmlns:a16="http://schemas.microsoft.com/office/drawing/2014/main" id="{00000000-0008-0000-0200-00004A000000}"/>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200-000063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200-000065000000}"/>
            </a:ext>
          </a:extLst>
        </xdr:cNvPr>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200-000067000000}"/>
            </a:ext>
          </a:extLst>
        </xdr:cNvPr>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4" name="フローチャート: 判断 103">
          <a:extLst>
            <a:ext uri="{FF2B5EF4-FFF2-40B4-BE49-F238E27FC236}">
              <a16:creationId xmlns:a16="http://schemas.microsoft.com/office/drawing/2014/main" id="{00000000-0008-0000-0200-000068000000}"/>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5" name="フローチャート: 判断 104">
          <a:extLst>
            <a:ext uri="{FF2B5EF4-FFF2-40B4-BE49-F238E27FC236}">
              <a16:creationId xmlns:a16="http://schemas.microsoft.com/office/drawing/2014/main" id="{00000000-0008-0000-0200-000069000000}"/>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6" name="n_1aveValue【図書館】&#10;一人当たり面積">
          <a:extLst>
            <a:ext uri="{FF2B5EF4-FFF2-40B4-BE49-F238E27FC236}">
              <a16:creationId xmlns:a16="http://schemas.microsoft.com/office/drawing/2014/main" id="{00000000-0008-0000-0200-00006A000000}"/>
            </a:ext>
          </a:extLst>
        </xdr:cNvPr>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8699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86377</xdr:rowOff>
    </xdr:from>
    <xdr:ext cx="469744" cy="259045"/>
    <xdr:sp macro="" textlink="">
      <xdr:nvSpPr>
        <xdr:cNvPr id="108" name="n_2aveValue【図書館】&#10;一人当たり面積">
          <a:extLst>
            <a:ext uri="{FF2B5EF4-FFF2-40B4-BE49-F238E27FC236}">
              <a16:creationId xmlns:a16="http://schemas.microsoft.com/office/drawing/2014/main" id="{00000000-0008-0000-0200-00006C000000}"/>
            </a:ext>
          </a:extLst>
        </xdr:cNvPr>
        <xdr:cNvSpPr txBox="1"/>
      </xdr:nvSpPr>
      <xdr:spPr>
        <a:xfrm>
          <a:off x="8515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4" name="楕円 113">
          <a:extLst>
            <a:ext uri="{FF2B5EF4-FFF2-40B4-BE49-F238E27FC236}">
              <a16:creationId xmlns:a16="http://schemas.microsoft.com/office/drawing/2014/main" id="{00000000-0008-0000-0200-00007200000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5" name="n_2mainValue【図書館】&#10;一人当たり面積">
          <a:extLst>
            <a:ext uri="{FF2B5EF4-FFF2-40B4-BE49-F238E27FC236}">
              <a16:creationId xmlns:a16="http://schemas.microsoft.com/office/drawing/2014/main" id="{00000000-0008-0000-0200-000073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a:extLst>
            <a:ext uri="{FF2B5EF4-FFF2-40B4-BE49-F238E27FC236}">
              <a16:creationId xmlns:a16="http://schemas.microsoft.com/office/drawing/2014/main" id="{00000000-0008-0000-0200-00008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2" name="【体育館・プール】&#10;有形固定資産減価償却率最小値テキスト">
          <a:extLst>
            <a:ext uri="{FF2B5EF4-FFF2-40B4-BE49-F238E27FC236}">
              <a16:creationId xmlns:a16="http://schemas.microsoft.com/office/drawing/2014/main" id="{00000000-0008-0000-0200-00008E000000}"/>
            </a:ext>
          </a:extLst>
        </xdr:cNvPr>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44" name="【体育館・プール】&#10;有形固定資産減価償却率最大値テキスト">
          <a:extLst>
            <a:ext uri="{FF2B5EF4-FFF2-40B4-BE49-F238E27FC236}">
              <a16:creationId xmlns:a16="http://schemas.microsoft.com/office/drawing/2014/main" id="{00000000-0008-0000-0200-000090000000}"/>
            </a:ext>
          </a:extLst>
        </xdr:cNvPr>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6" name="【体育館・プール】&#10;有形固定資産減価償却率平均値テキスト">
          <a:extLst>
            <a:ext uri="{FF2B5EF4-FFF2-40B4-BE49-F238E27FC236}">
              <a16:creationId xmlns:a16="http://schemas.microsoft.com/office/drawing/2014/main" id="{00000000-0008-0000-0200-000092000000}"/>
            </a:ext>
          </a:extLst>
        </xdr:cNvPr>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7" name="フローチャート: 判断 146">
          <a:extLst>
            <a:ext uri="{FF2B5EF4-FFF2-40B4-BE49-F238E27FC236}">
              <a16:creationId xmlns:a16="http://schemas.microsoft.com/office/drawing/2014/main" id="{00000000-0008-0000-0200-000093000000}"/>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48" name="フローチャート: 判断 147">
          <a:extLst>
            <a:ext uri="{FF2B5EF4-FFF2-40B4-BE49-F238E27FC236}">
              <a16:creationId xmlns:a16="http://schemas.microsoft.com/office/drawing/2014/main" id="{00000000-0008-0000-0200-000094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114680</xdr:rowOff>
    </xdr:from>
    <xdr:ext cx="405111" cy="259045"/>
    <xdr:sp macro="" textlink="">
      <xdr:nvSpPr>
        <xdr:cNvPr id="149" name="n_1aveValue【体育館・プール】&#10;有形固定資産減価償却率">
          <a:extLst>
            <a:ext uri="{FF2B5EF4-FFF2-40B4-BE49-F238E27FC236}">
              <a16:creationId xmlns:a16="http://schemas.microsoft.com/office/drawing/2014/main" id="{00000000-0008-0000-0200-000095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3084</xdr:rowOff>
    </xdr:from>
    <xdr:to>
      <xdr:col>15</xdr:col>
      <xdr:colOff>101600</xdr:colOff>
      <xdr:row>59</xdr:row>
      <xdr:rowOff>104684</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95811</xdr:rowOff>
    </xdr:from>
    <xdr:ext cx="405111" cy="259045"/>
    <xdr:sp macro="" textlink="">
      <xdr:nvSpPr>
        <xdr:cNvPr id="151" name="n_2aveValue【体育館・プール】&#10;有形固定資産減価償却率">
          <a:extLst>
            <a:ext uri="{FF2B5EF4-FFF2-40B4-BE49-F238E27FC236}">
              <a16:creationId xmlns:a16="http://schemas.microsoft.com/office/drawing/2014/main" id="{00000000-0008-0000-0200-00009700000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27577</xdr:rowOff>
    </xdr:from>
    <xdr:to>
      <xdr:col>15</xdr:col>
      <xdr:colOff>101600</xdr:colOff>
      <xdr:row>58</xdr:row>
      <xdr:rowOff>129177</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2857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145704</xdr:rowOff>
    </xdr:from>
    <xdr:ext cx="405111" cy="259045"/>
    <xdr:sp macro="" textlink="">
      <xdr:nvSpPr>
        <xdr:cNvPr id="158" name="n_2mainValue【体育館・プール】&#10;有形固定資産減価償却率">
          <a:extLst>
            <a:ext uri="{FF2B5EF4-FFF2-40B4-BE49-F238E27FC236}">
              <a16:creationId xmlns:a16="http://schemas.microsoft.com/office/drawing/2014/main" id="{00000000-0008-0000-0200-00009E000000}"/>
            </a:ext>
          </a:extLst>
        </xdr:cNvPr>
        <xdr:cNvSpPr txBox="1"/>
      </xdr:nvSpPr>
      <xdr:spPr>
        <a:xfrm>
          <a:off x="2705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a:extLst>
            <a:ext uri="{FF2B5EF4-FFF2-40B4-BE49-F238E27FC236}">
              <a16:creationId xmlns:a16="http://schemas.microsoft.com/office/drawing/2014/main" id="{00000000-0008-0000-0200-0000B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3" name="【体育館・プール】&#10;一人当たり面積最小値テキスト">
          <a:extLst>
            <a:ext uri="{FF2B5EF4-FFF2-40B4-BE49-F238E27FC236}">
              <a16:creationId xmlns:a16="http://schemas.microsoft.com/office/drawing/2014/main" id="{00000000-0008-0000-0200-0000B7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85" name="【体育館・プール】&#10;一人当たり面積最大値テキスト">
          <a:extLst>
            <a:ext uri="{FF2B5EF4-FFF2-40B4-BE49-F238E27FC236}">
              <a16:creationId xmlns:a16="http://schemas.microsoft.com/office/drawing/2014/main" id="{00000000-0008-0000-0200-0000B9000000}"/>
            </a:ext>
          </a:extLst>
        </xdr:cNvPr>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a:extLst>
            <a:ext uri="{FF2B5EF4-FFF2-40B4-BE49-F238E27FC236}">
              <a16:creationId xmlns:a16="http://schemas.microsoft.com/office/drawing/2014/main" id="{00000000-0008-0000-0200-0000BB000000}"/>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0" name="n_1aveValue【体育館・プール】&#10;一人当たり面積">
          <a:extLst>
            <a:ext uri="{FF2B5EF4-FFF2-40B4-BE49-F238E27FC236}">
              <a16:creationId xmlns:a16="http://schemas.microsoft.com/office/drawing/2014/main" id="{00000000-0008-0000-0200-0000BE000000}"/>
            </a:ext>
          </a:extLst>
        </xdr:cNvPr>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154940</xdr:rowOff>
    </xdr:from>
    <xdr:to>
      <xdr:col>46</xdr:col>
      <xdr:colOff>38100</xdr:colOff>
      <xdr:row>60</xdr:row>
      <xdr:rowOff>85090</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869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101617</xdr:rowOff>
    </xdr:from>
    <xdr:ext cx="469744" cy="259045"/>
    <xdr:sp macro="" textlink="">
      <xdr:nvSpPr>
        <xdr:cNvPr id="192" name="n_2aveValue【体育館・プール】&#10;一人当たり面積">
          <a:extLst>
            <a:ext uri="{FF2B5EF4-FFF2-40B4-BE49-F238E27FC236}">
              <a16:creationId xmlns:a16="http://schemas.microsoft.com/office/drawing/2014/main" id="{00000000-0008-0000-0200-0000C0000000}"/>
            </a:ext>
          </a:extLst>
        </xdr:cNvPr>
        <xdr:cNvSpPr txBox="1"/>
      </xdr:nvSpPr>
      <xdr:spPr>
        <a:xfrm>
          <a:off x="8515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82550</xdr:rowOff>
    </xdr:from>
    <xdr:to>
      <xdr:col>46</xdr:col>
      <xdr:colOff>38100</xdr:colOff>
      <xdr:row>63</xdr:row>
      <xdr:rowOff>12700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3827</xdr:rowOff>
    </xdr:from>
    <xdr:ext cx="469744" cy="259045"/>
    <xdr:sp macro="" textlink="">
      <xdr:nvSpPr>
        <xdr:cNvPr id="199" name="n_2mainValue【体育館・プール】&#10;一人当たり面積">
          <a:extLst>
            <a:ext uri="{FF2B5EF4-FFF2-40B4-BE49-F238E27FC236}">
              <a16:creationId xmlns:a16="http://schemas.microsoft.com/office/drawing/2014/main" id="{00000000-0008-0000-0200-0000C7000000}"/>
            </a:ext>
          </a:extLst>
        </xdr:cNvPr>
        <xdr:cNvSpPr txBox="1"/>
      </xdr:nvSpPr>
      <xdr:spPr>
        <a:xfrm>
          <a:off x="8515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6" name="【一般廃棄物処理施設】&#10;有形固定資産減価償却率グラフ枠">
          <a:extLst>
            <a:ext uri="{FF2B5EF4-FFF2-40B4-BE49-F238E27FC236}">
              <a16:creationId xmlns:a16="http://schemas.microsoft.com/office/drawing/2014/main" id="{00000000-0008-0000-0200-00000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258" name="【一般廃棄物処理施設】&#10;有形固定資産減価償却率最小値テキスト">
          <a:extLst>
            <a:ext uri="{FF2B5EF4-FFF2-40B4-BE49-F238E27FC236}">
              <a16:creationId xmlns:a16="http://schemas.microsoft.com/office/drawing/2014/main" id="{00000000-0008-0000-0200-000002010000}"/>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260" name="【一般廃棄物処理施設】&#10;有形固定資産減価償却率最大値テキスト">
          <a:extLst>
            <a:ext uri="{FF2B5EF4-FFF2-40B4-BE49-F238E27FC236}">
              <a16:creationId xmlns:a16="http://schemas.microsoft.com/office/drawing/2014/main" id="{00000000-0008-0000-0200-000004010000}"/>
            </a:ext>
          </a:extLst>
        </xdr:cNvPr>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262" name="【一般廃棄物処理施設】&#10;有形固定資産減価償却率平均値テキスト">
          <a:extLst>
            <a:ext uri="{FF2B5EF4-FFF2-40B4-BE49-F238E27FC236}">
              <a16:creationId xmlns:a16="http://schemas.microsoft.com/office/drawing/2014/main" id="{00000000-0008-0000-0200-000006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265" name="n_1aveValue【一般廃棄物処理施設】&#10;有形固定資産減価償却率">
          <a:extLst>
            <a:ext uri="{FF2B5EF4-FFF2-40B4-BE49-F238E27FC236}">
              <a16:creationId xmlns:a16="http://schemas.microsoft.com/office/drawing/2014/main" id="{00000000-0008-0000-0200-000009010000}"/>
            </a:ext>
          </a:extLst>
        </xdr:cNvPr>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267" name="n_2aveValue【一般廃棄物処理施設】&#10;有形固定資産減価償却率">
          <a:extLst>
            <a:ext uri="{FF2B5EF4-FFF2-40B4-BE49-F238E27FC236}">
              <a16:creationId xmlns:a16="http://schemas.microsoft.com/office/drawing/2014/main" id="{00000000-0008-0000-0200-00000B010000}"/>
            </a:ext>
          </a:extLst>
        </xdr:cNvPr>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40096</xdr:rowOff>
    </xdr:from>
    <xdr:to>
      <xdr:col>76</xdr:col>
      <xdr:colOff>165100</xdr:colOff>
      <xdr:row>34</xdr:row>
      <xdr:rowOff>141696</xdr:rowOff>
    </xdr:to>
    <xdr:sp macro="" textlink="">
      <xdr:nvSpPr>
        <xdr:cNvPr id="273" name="楕円 272">
          <a:extLst>
            <a:ext uri="{FF2B5EF4-FFF2-40B4-BE49-F238E27FC236}">
              <a16:creationId xmlns:a16="http://schemas.microsoft.com/office/drawing/2014/main" id="{00000000-0008-0000-0200-000011010000}"/>
            </a:ext>
          </a:extLst>
        </xdr:cNvPr>
        <xdr:cNvSpPr/>
      </xdr:nvSpPr>
      <xdr:spPr>
        <a:xfrm>
          <a:off x="14541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158223</xdr:rowOff>
    </xdr:from>
    <xdr:ext cx="405111" cy="259045"/>
    <xdr:sp macro="" textlink="">
      <xdr:nvSpPr>
        <xdr:cNvPr id="274" name="n_2mainValue【一般廃棄物処理施設】&#10;有形固定資産減価償却率">
          <a:extLst>
            <a:ext uri="{FF2B5EF4-FFF2-40B4-BE49-F238E27FC236}">
              <a16:creationId xmlns:a16="http://schemas.microsoft.com/office/drawing/2014/main" id="{00000000-0008-0000-0200-000012010000}"/>
            </a:ext>
          </a:extLst>
        </xdr:cNvPr>
        <xdr:cNvSpPr txBox="1"/>
      </xdr:nvSpPr>
      <xdr:spPr>
        <a:xfrm>
          <a:off x="143897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7" name="【一般廃棄物処理施設】&#10;一人当たり有形固定資産（償却資産）額グラフ枠">
          <a:extLst>
            <a:ext uri="{FF2B5EF4-FFF2-40B4-BE49-F238E27FC236}">
              <a16:creationId xmlns:a16="http://schemas.microsoft.com/office/drawing/2014/main" id="{00000000-0008-0000-0200-00002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299" name="【一般廃棄物処理施設】&#10;一人当たり有形固定資産（償却資産）額最小値テキスト">
          <a:extLst>
            <a:ext uri="{FF2B5EF4-FFF2-40B4-BE49-F238E27FC236}">
              <a16:creationId xmlns:a16="http://schemas.microsoft.com/office/drawing/2014/main" id="{00000000-0008-0000-0200-00002B010000}"/>
            </a:ext>
          </a:extLst>
        </xdr:cNvPr>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301" name="【一般廃棄物処理施設】&#10;一人当たり有形固定資産（償却資産）額最大値テキスト">
          <a:extLst>
            <a:ext uri="{FF2B5EF4-FFF2-40B4-BE49-F238E27FC236}">
              <a16:creationId xmlns:a16="http://schemas.microsoft.com/office/drawing/2014/main" id="{00000000-0008-0000-0200-00002D010000}"/>
            </a:ext>
          </a:extLst>
        </xdr:cNvPr>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303" name="【一般廃棄物処理施設】&#10;一人当たり有形固定資産（償却資産）額平均値テキスト">
          <a:extLst>
            <a:ext uri="{FF2B5EF4-FFF2-40B4-BE49-F238E27FC236}">
              <a16:creationId xmlns:a16="http://schemas.microsoft.com/office/drawing/2014/main" id="{00000000-0008-0000-0200-00002F010000}"/>
            </a:ext>
          </a:extLst>
        </xdr:cNvPr>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306" name="n_1ave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26154</xdr:rowOff>
    </xdr:from>
    <xdr:to>
      <xdr:col>107</xdr:col>
      <xdr:colOff>101600</xdr:colOff>
      <xdr:row>39</xdr:row>
      <xdr:rowOff>127754</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20383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118881</xdr:rowOff>
    </xdr:from>
    <xdr:ext cx="534377" cy="259045"/>
    <xdr:sp macro="" textlink="">
      <xdr:nvSpPr>
        <xdr:cNvPr id="308" name="n_2aveValue【一般廃棄物処理施設】&#10;一人当たり有形固定資産（償却資産）額">
          <a:extLst>
            <a:ext uri="{FF2B5EF4-FFF2-40B4-BE49-F238E27FC236}">
              <a16:creationId xmlns:a16="http://schemas.microsoft.com/office/drawing/2014/main" id="{00000000-0008-0000-0200-000034010000}"/>
            </a:ext>
          </a:extLst>
        </xdr:cNvPr>
        <xdr:cNvSpPr txBox="1"/>
      </xdr:nvSpPr>
      <xdr:spPr>
        <a:xfrm>
          <a:off x="201671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163893</xdr:rowOff>
    </xdr:from>
    <xdr:to>
      <xdr:col>107</xdr:col>
      <xdr:colOff>101600</xdr:colOff>
      <xdr:row>36</xdr:row>
      <xdr:rowOff>94043</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20383500" y="61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110570</xdr:rowOff>
    </xdr:from>
    <xdr:ext cx="599010" cy="259045"/>
    <xdr:sp macro="" textlink="">
      <xdr:nvSpPr>
        <xdr:cNvPr id="315" name="n_2mainValue【一般廃棄物処理施設】&#10;一人当たり有形固定資産（償却資産）額">
          <a:extLst>
            <a:ext uri="{FF2B5EF4-FFF2-40B4-BE49-F238E27FC236}">
              <a16:creationId xmlns:a16="http://schemas.microsoft.com/office/drawing/2014/main" id="{00000000-0008-0000-0200-00003B010000}"/>
            </a:ext>
          </a:extLst>
        </xdr:cNvPr>
        <xdr:cNvSpPr txBox="1"/>
      </xdr:nvSpPr>
      <xdr:spPr>
        <a:xfrm>
          <a:off x="20134795" y="59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6" name="【消防施設】&#10;有形固定資産減価償却率グラフ枠">
          <a:extLst>
            <a:ext uri="{FF2B5EF4-FFF2-40B4-BE49-F238E27FC236}">
              <a16:creationId xmlns:a16="http://schemas.microsoft.com/office/drawing/2014/main" id="{00000000-0008-0000-0200-00006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358" name="【消防施設】&#10;有形固定資産減価償却率最小値テキスト">
          <a:extLst>
            <a:ext uri="{FF2B5EF4-FFF2-40B4-BE49-F238E27FC236}">
              <a16:creationId xmlns:a16="http://schemas.microsoft.com/office/drawing/2014/main" id="{00000000-0008-0000-0200-000066010000}"/>
            </a:ext>
          </a:extLst>
        </xdr:cNvPr>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360" name="【消防施設】&#10;有形固定資産減価償却率最大値テキスト">
          <a:extLst>
            <a:ext uri="{FF2B5EF4-FFF2-40B4-BE49-F238E27FC236}">
              <a16:creationId xmlns:a16="http://schemas.microsoft.com/office/drawing/2014/main" id="{00000000-0008-0000-0200-000068010000}"/>
            </a:ext>
          </a:extLst>
        </xdr:cNvPr>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362" name="【消防施設】&#10;有形固定資産減価償却率平均値テキスト">
          <a:extLst>
            <a:ext uri="{FF2B5EF4-FFF2-40B4-BE49-F238E27FC236}">
              <a16:creationId xmlns:a16="http://schemas.microsoft.com/office/drawing/2014/main" id="{00000000-0008-0000-0200-00006A010000}"/>
            </a:ext>
          </a:extLst>
        </xdr:cNvPr>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365" name="n_1aveValue【消防施設】&#10;有形固定資産減価償却率">
          <a:extLst>
            <a:ext uri="{FF2B5EF4-FFF2-40B4-BE49-F238E27FC236}">
              <a16:creationId xmlns:a16="http://schemas.microsoft.com/office/drawing/2014/main" id="{00000000-0008-0000-0200-00006D01000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367" name="n_2aveValue【消防施設】&#10;有形固定資産減価償却率">
          <a:extLst>
            <a:ext uri="{FF2B5EF4-FFF2-40B4-BE49-F238E27FC236}">
              <a16:creationId xmlns:a16="http://schemas.microsoft.com/office/drawing/2014/main" id="{00000000-0008-0000-0200-00006F010000}"/>
            </a:ext>
          </a:extLst>
        </xdr:cNvPr>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129358</xdr:rowOff>
    </xdr:from>
    <xdr:to>
      <xdr:col>76</xdr:col>
      <xdr:colOff>165100</xdr:colOff>
      <xdr:row>82</xdr:row>
      <xdr:rowOff>59508</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4541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50635</xdr:rowOff>
    </xdr:from>
    <xdr:ext cx="405111" cy="259045"/>
    <xdr:sp macro="" textlink="">
      <xdr:nvSpPr>
        <xdr:cNvPr id="374" name="n_2mainValue【消防施設】&#10;有形固定資産減価償却率">
          <a:extLst>
            <a:ext uri="{FF2B5EF4-FFF2-40B4-BE49-F238E27FC236}">
              <a16:creationId xmlns:a16="http://schemas.microsoft.com/office/drawing/2014/main" id="{00000000-0008-0000-0200-000076010000}"/>
            </a:ext>
          </a:extLst>
        </xdr:cNvPr>
        <xdr:cNvSpPr txBox="1"/>
      </xdr:nvSpPr>
      <xdr:spPr>
        <a:xfrm>
          <a:off x="14389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5" name="【消防施設】&#10;一人当たり面積グラフ枠">
          <a:extLst>
            <a:ext uri="{FF2B5EF4-FFF2-40B4-BE49-F238E27FC236}">
              <a16:creationId xmlns:a16="http://schemas.microsoft.com/office/drawing/2014/main" id="{00000000-0008-0000-0200-00008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397" name="【消防施設】&#10;一人当たり面積最小値テキスト">
          <a:extLst>
            <a:ext uri="{FF2B5EF4-FFF2-40B4-BE49-F238E27FC236}">
              <a16:creationId xmlns:a16="http://schemas.microsoft.com/office/drawing/2014/main" id="{00000000-0008-0000-0200-00008D01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399" name="【消防施設】&#10;一人当たり面積最大値テキスト">
          <a:extLst>
            <a:ext uri="{FF2B5EF4-FFF2-40B4-BE49-F238E27FC236}">
              <a16:creationId xmlns:a16="http://schemas.microsoft.com/office/drawing/2014/main" id="{00000000-0008-0000-0200-00008F010000}"/>
            </a:ext>
          </a:extLst>
        </xdr:cNvPr>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401" name="【消防施設】&#10;一人当たり面積平均値テキスト">
          <a:extLst>
            <a:ext uri="{FF2B5EF4-FFF2-40B4-BE49-F238E27FC236}">
              <a16:creationId xmlns:a16="http://schemas.microsoft.com/office/drawing/2014/main" id="{00000000-0008-0000-0200-00009101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04" name="n_1aveValue【消防施設】&#10;一人当たり面積">
          <a:extLst>
            <a:ext uri="{FF2B5EF4-FFF2-40B4-BE49-F238E27FC236}">
              <a16:creationId xmlns:a16="http://schemas.microsoft.com/office/drawing/2014/main" id="{00000000-0008-0000-0200-000094010000}"/>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90170</xdr:rowOff>
    </xdr:from>
    <xdr:to>
      <xdr:col>107</xdr:col>
      <xdr:colOff>101600</xdr:colOff>
      <xdr:row>84</xdr:row>
      <xdr:rowOff>20320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36847</xdr:rowOff>
    </xdr:from>
    <xdr:ext cx="469744" cy="259045"/>
    <xdr:sp macro="" textlink="">
      <xdr:nvSpPr>
        <xdr:cNvPr id="406" name="n_2aveValue【消防施設】&#10;一人当たり面積">
          <a:extLst>
            <a:ext uri="{FF2B5EF4-FFF2-40B4-BE49-F238E27FC236}">
              <a16:creationId xmlns:a16="http://schemas.microsoft.com/office/drawing/2014/main" id="{00000000-0008-0000-0200-00009601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165608</xdr:rowOff>
    </xdr:from>
    <xdr:to>
      <xdr:col>107</xdr:col>
      <xdr:colOff>101600</xdr:colOff>
      <xdr:row>85</xdr:row>
      <xdr:rowOff>95758</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86885</xdr:rowOff>
    </xdr:from>
    <xdr:ext cx="469744" cy="259045"/>
    <xdr:sp macro="" textlink="">
      <xdr:nvSpPr>
        <xdr:cNvPr id="413" name="n_2mainValue【消防施設】&#10;一人当たり面積">
          <a:extLst>
            <a:ext uri="{FF2B5EF4-FFF2-40B4-BE49-F238E27FC236}">
              <a16:creationId xmlns:a16="http://schemas.microsoft.com/office/drawing/2014/main" id="{00000000-0008-0000-0200-00009D010000}"/>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庁舎】&#10;有形固定資産減価償却率グラフ枠">
          <a:extLst>
            <a:ext uri="{FF2B5EF4-FFF2-40B4-BE49-F238E27FC236}">
              <a16:creationId xmlns:a16="http://schemas.microsoft.com/office/drawing/2014/main" id="{00000000-0008-0000-0200-0000B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440" name="【庁舎】&#10;有形固定資産減価償却率最小値テキスト">
          <a:extLst>
            <a:ext uri="{FF2B5EF4-FFF2-40B4-BE49-F238E27FC236}">
              <a16:creationId xmlns:a16="http://schemas.microsoft.com/office/drawing/2014/main" id="{00000000-0008-0000-0200-0000B8010000}"/>
            </a:ext>
          </a:extLst>
        </xdr:cNvPr>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442" name="【庁舎】&#10;有形固定資産減価償却率最大値テキスト">
          <a:extLst>
            <a:ext uri="{FF2B5EF4-FFF2-40B4-BE49-F238E27FC236}">
              <a16:creationId xmlns:a16="http://schemas.microsoft.com/office/drawing/2014/main" id="{00000000-0008-0000-0200-0000BA010000}"/>
            </a:ext>
          </a:extLst>
        </xdr:cNvPr>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444" name="【庁舎】&#10;有形固定資産減価償却率平均値テキスト">
          <a:extLst>
            <a:ext uri="{FF2B5EF4-FFF2-40B4-BE49-F238E27FC236}">
              <a16:creationId xmlns:a16="http://schemas.microsoft.com/office/drawing/2014/main" id="{00000000-0008-0000-0200-0000BC010000}"/>
            </a:ext>
          </a:extLst>
        </xdr:cNvPr>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79846</xdr:rowOff>
    </xdr:from>
    <xdr:ext cx="405111" cy="259045"/>
    <xdr:sp macro="" textlink="">
      <xdr:nvSpPr>
        <xdr:cNvPr id="447" name="n_1aveValue【庁舎】&#10;有形固定資産減価償却率">
          <a:extLst>
            <a:ext uri="{FF2B5EF4-FFF2-40B4-BE49-F238E27FC236}">
              <a16:creationId xmlns:a16="http://schemas.microsoft.com/office/drawing/2014/main" id="{00000000-0008-0000-0200-0000BF010000}"/>
            </a:ext>
          </a:extLst>
        </xdr:cNvPr>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449" name="n_2aveValue【庁舎】&#10;有形固定資産減価償却率">
          <a:extLst>
            <a:ext uri="{FF2B5EF4-FFF2-40B4-BE49-F238E27FC236}">
              <a16:creationId xmlns:a16="http://schemas.microsoft.com/office/drawing/2014/main" id="{00000000-0008-0000-0200-0000C1010000}"/>
            </a:ext>
          </a:extLst>
        </xdr:cNvPr>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41729</xdr:rowOff>
    </xdr:from>
    <xdr:to>
      <xdr:col>76</xdr:col>
      <xdr:colOff>165100</xdr:colOff>
      <xdr:row>106</xdr:row>
      <xdr:rowOff>143329</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134456</xdr:rowOff>
    </xdr:from>
    <xdr:ext cx="405111" cy="259045"/>
    <xdr:sp macro="" textlink="">
      <xdr:nvSpPr>
        <xdr:cNvPr id="456" name="n_2mainValue【庁舎】&#10;有形固定資産減価償却率">
          <a:extLst>
            <a:ext uri="{FF2B5EF4-FFF2-40B4-BE49-F238E27FC236}">
              <a16:creationId xmlns:a16="http://schemas.microsoft.com/office/drawing/2014/main" id="{00000000-0008-0000-0200-0000C8010000}"/>
            </a:ext>
          </a:extLst>
        </xdr:cNvPr>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a:extLst>
            <a:ext uri="{FF2B5EF4-FFF2-40B4-BE49-F238E27FC236}">
              <a16:creationId xmlns:a16="http://schemas.microsoft.com/office/drawing/2014/main" id="{00000000-0008-0000-0200-0000E0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482" name="【庁舎】&#10;一人当たり面積最小値テキスト">
          <a:extLst>
            <a:ext uri="{FF2B5EF4-FFF2-40B4-BE49-F238E27FC236}">
              <a16:creationId xmlns:a16="http://schemas.microsoft.com/office/drawing/2014/main" id="{00000000-0008-0000-0200-0000E2010000}"/>
            </a:ext>
          </a:extLst>
        </xdr:cNvPr>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484" name="【庁舎】&#10;一人当たり面積最大値テキスト">
          <a:extLst>
            <a:ext uri="{FF2B5EF4-FFF2-40B4-BE49-F238E27FC236}">
              <a16:creationId xmlns:a16="http://schemas.microsoft.com/office/drawing/2014/main" id="{00000000-0008-0000-0200-0000E4010000}"/>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486" name="【庁舎】&#10;一人当たり面積平均値テキスト">
          <a:extLst>
            <a:ext uri="{FF2B5EF4-FFF2-40B4-BE49-F238E27FC236}">
              <a16:creationId xmlns:a16="http://schemas.microsoft.com/office/drawing/2014/main" id="{00000000-0008-0000-0200-0000E6010000}"/>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128288</xdr:rowOff>
    </xdr:from>
    <xdr:ext cx="469744" cy="259045"/>
    <xdr:sp macro="" textlink="">
      <xdr:nvSpPr>
        <xdr:cNvPr id="489" name="n_1aveValue【庁舎】&#10;一人当たり面積">
          <a:extLst>
            <a:ext uri="{FF2B5EF4-FFF2-40B4-BE49-F238E27FC236}">
              <a16:creationId xmlns:a16="http://schemas.microsoft.com/office/drawing/2014/main" id="{00000000-0008-0000-0200-0000E9010000}"/>
            </a:ext>
          </a:extLst>
        </xdr:cNvPr>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120650</xdr:rowOff>
    </xdr:from>
    <xdr:to>
      <xdr:col>107</xdr:col>
      <xdr:colOff>101600</xdr:colOff>
      <xdr:row>106</xdr:row>
      <xdr:rowOff>50800</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41927</xdr:rowOff>
    </xdr:from>
    <xdr:ext cx="469744" cy="259045"/>
    <xdr:sp macro="" textlink="">
      <xdr:nvSpPr>
        <xdr:cNvPr id="491" name="n_2aveValue【庁舎】&#10;一人当たり面積">
          <a:extLst>
            <a:ext uri="{FF2B5EF4-FFF2-40B4-BE49-F238E27FC236}">
              <a16:creationId xmlns:a16="http://schemas.microsoft.com/office/drawing/2014/main" id="{00000000-0008-0000-0200-0000EB010000}"/>
            </a:ext>
          </a:extLst>
        </xdr:cNvPr>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147320</xdr:rowOff>
    </xdr:from>
    <xdr:to>
      <xdr:col>107</xdr:col>
      <xdr:colOff>101600</xdr:colOff>
      <xdr:row>105</xdr:row>
      <xdr:rowOff>77470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93997</xdr:rowOff>
    </xdr:from>
    <xdr:ext cx="469744" cy="259045"/>
    <xdr:sp macro="" textlink="">
      <xdr:nvSpPr>
        <xdr:cNvPr id="498" name="n_2mainValue【庁舎】&#10;一人当たり面積">
          <a:extLst>
            <a:ext uri="{FF2B5EF4-FFF2-40B4-BE49-F238E27FC236}">
              <a16:creationId xmlns:a16="http://schemas.microsoft.com/office/drawing/2014/main" id="{00000000-0008-0000-0200-0000F2010000}"/>
            </a:ext>
          </a:extLst>
        </xdr:cNvPr>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類似団体と比較して特に有形固定資産減価償却率が高くなっている施設は一般廃棄物処理施設であり、特に低くなっている施設は、庁舎である。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一般廃棄物処理施設については、糸豊環境美化センターの老朽化が進んでいることから、施設の更新が課題となっている。庁舎については、平成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年に本庁舎を整備しており、電気・機械系の更新時期を迎えることから、公共施設等総合管理計画に基づき大規模修繕など計画的な維持管理に努める。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61,398
60,852
46.63
27,216,489
26,272,146
431,461
12,415,726
19,026,730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徴収納税者の増及び新築家屋の増により地方税は増加傾向にあるが、歳出における扶助費の増加が続いており、依然として類似団体平均を下回ったまま推移している。今後も厳しい財政運営が見込まれるため、行政経費のさらなる節減合理化を推し進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104775</xdr:rowOff>
    </xdr:to>
    <xdr:cxnSp macro="">
      <xdr:nvCxnSpPr>
        <xdr:cNvPr id="69" name="直線コネクタ 68"/>
        <xdr:cNvCxnSpPr/>
      </xdr:nvCxnSpPr>
      <xdr:spPr>
        <a:xfrm flipV="1">
          <a:off x="4114800" y="76083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144992</xdr:rowOff>
    </xdr:to>
    <xdr:cxnSp macro="">
      <xdr:nvCxnSpPr>
        <xdr:cNvPr id="72" name="直線コネクタ 71"/>
        <xdr:cNvCxnSpPr/>
      </xdr:nvCxnSpPr>
      <xdr:spPr>
        <a:xfrm flipV="1">
          <a:off x="3225800" y="76485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165100</xdr:rowOff>
    </xdr:to>
    <xdr:cxnSp macro="">
      <xdr:nvCxnSpPr>
        <xdr:cNvPr id="75" name="直線コネクタ 74"/>
        <xdr:cNvCxnSpPr/>
      </xdr:nvCxnSpPr>
      <xdr:spPr>
        <a:xfrm flipV="1">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45102</xdr:rowOff>
    </xdr:from>
    <xdr:ext cx="762000" cy="259045"/>
    <xdr:sp macro="" textlink="">
      <xdr:nvSpPr>
        <xdr:cNvPr id="77" name="テキスト ボックス 76"/>
        <xdr:cNvSpPr txBox="1"/>
      </xdr:nvSpPr>
      <xdr:spPr>
        <a:xfrm>
          <a:off x="2844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13758</xdr:rowOff>
    </xdr:to>
    <xdr:cxnSp macro="">
      <xdr:nvCxnSpPr>
        <xdr:cNvPr id="78" name="直線コネクタ 77"/>
        <xdr:cNvCxnSpPr/>
      </xdr:nvCxnSpPr>
      <xdr:spPr>
        <a:xfrm flipV="1">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一般財源等充当経常経費は人件費等による減少要因が物件費や補助費等の</a:t>
          </a:r>
          <a:r>
            <a:rPr kumimoji="1" lang="ja-JP" altLang="en-US" sz="1300">
              <a:latin typeface="ＭＳ Ｐゴシック" panose="020B0600070205080204" pitchFamily="50" charset="-128"/>
              <a:ea typeface="ＭＳ Ｐゴシック" panose="020B0600070205080204" pitchFamily="50" charset="-128"/>
            </a:rPr>
            <a:t>増加要因を吸収し、全体として伸びているものの、それを経常一般財源等の伸びが上回ったため、前年より比率が改善されている。目的別では障害福祉、生活保護措置費や保育関連事業の扶助費が増加傾向にあり、今後も引き続き行財政改革に取組み、経常的経費の削減と経常一般財源の増収に努めなければならな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61</xdr:row>
      <xdr:rowOff>2752</xdr:rowOff>
    </xdr:to>
    <xdr:cxnSp macro="">
      <xdr:nvCxnSpPr>
        <xdr:cNvPr id="132" name="直線コネクタ 131"/>
        <xdr:cNvCxnSpPr/>
      </xdr:nvCxnSpPr>
      <xdr:spPr>
        <a:xfrm flipV="1">
          <a:off x="4114800" y="10392833"/>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61</xdr:row>
      <xdr:rowOff>2752</xdr:rowOff>
    </xdr:to>
    <xdr:cxnSp macro="">
      <xdr:nvCxnSpPr>
        <xdr:cNvPr id="135" name="直線コネクタ 134"/>
        <xdr:cNvCxnSpPr/>
      </xdr:nvCxnSpPr>
      <xdr:spPr>
        <a:xfrm>
          <a:off x="3225800" y="1039283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79163</xdr:rowOff>
    </xdr:to>
    <xdr:cxnSp macro="">
      <xdr:nvCxnSpPr>
        <xdr:cNvPr id="138" name="直線コネクタ 137"/>
        <xdr:cNvCxnSpPr/>
      </xdr:nvCxnSpPr>
      <xdr:spPr>
        <a:xfrm flipV="1">
          <a:off x="2336800" y="103928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114529</xdr:rowOff>
    </xdr:from>
    <xdr:ext cx="762000" cy="259045"/>
    <xdr:sp macro="" textlink="">
      <xdr:nvSpPr>
        <xdr:cNvPr id="140" name="テキスト ボックス 139"/>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26881</xdr:rowOff>
    </xdr:from>
    <xdr:to>
      <xdr:col>11</xdr:col>
      <xdr:colOff>31750</xdr:colOff>
      <xdr:row>61</xdr:row>
      <xdr:rowOff>79163</xdr:rowOff>
    </xdr:to>
    <xdr:cxnSp macro="">
      <xdr:nvCxnSpPr>
        <xdr:cNvPr id="141" name="直線コネクタ 140"/>
        <xdr:cNvCxnSpPr/>
      </xdr:nvCxnSpPr>
      <xdr:spPr>
        <a:xfrm>
          <a:off x="1447800" y="1048533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1" name="楕円 150"/>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71560</xdr:rowOff>
    </xdr:from>
    <xdr:ext cx="762000" cy="259045"/>
    <xdr:sp macro="" textlink="">
      <xdr:nvSpPr>
        <xdr:cNvPr id="152" name="財政構造の弾力性該当値テキスト"/>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3" name="楕円 152"/>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4" name="テキスト ボックス 153"/>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55033</xdr:rowOff>
    </xdr:from>
    <xdr:to>
      <xdr:col>15</xdr:col>
      <xdr:colOff>133350</xdr:colOff>
      <xdr:row>60</xdr:row>
      <xdr:rowOff>156633</xdr:rowOff>
    </xdr:to>
    <xdr:sp macro="" textlink="">
      <xdr:nvSpPr>
        <xdr:cNvPr id="155" name="楕円 154"/>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141410</xdr:rowOff>
    </xdr:from>
    <xdr:ext cx="762000" cy="259045"/>
    <xdr:sp macro="" textlink="">
      <xdr:nvSpPr>
        <xdr:cNvPr id="156" name="テキスト ボックス 155"/>
        <xdr:cNvSpPr txBox="1"/>
      </xdr:nvSpPr>
      <xdr:spPr>
        <a:xfrm>
          <a:off x="2844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7" name="楕円 156"/>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114740</xdr:rowOff>
    </xdr:from>
    <xdr:ext cx="762000" cy="259045"/>
    <xdr:sp macro="" textlink="">
      <xdr:nvSpPr>
        <xdr:cNvPr id="158" name="テキスト ボックス 157"/>
        <xdr:cNvSpPr txBox="1"/>
      </xdr:nvSpPr>
      <xdr:spPr>
        <a:xfrm>
          <a:off x="1955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147531</xdr:rowOff>
    </xdr:from>
    <xdr:to>
      <xdr:col>7</xdr:col>
      <xdr:colOff>31750</xdr:colOff>
      <xdr:row>61</xdr:row>
      <xdr:rowOff>77681</xdr:rowOff>
    </xdr:to>
    <xdr:sp macro="" textlink="">
      <xdr:nvSpPr>
        <xdr:cNvPr id="159" name="楕円 158"/>
        <xdr:cNvSpPr/>
      </xdr:nvSpPr>
      <xdr:spPr>
        <a:xfrm>
          <a:off x="1397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62458</xdr:rowOff>
    </xdr:from>
    <xdr:ext cx="762000" cy="259045"/>
    <xdr:sp macro="" textlink="">
      <xdr:nvSpPr>
        <xdr:cNvPr id="160" name="テキスト ボックス 159"/>
        <xdr:cNvSpPr txBox="1"/>
      </xdr:nvSpPr>
      <xdr:spPr>
        <a:xfrm>
          <a:off x="1066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管理職手当の削減等、人件費の削減を続けており、全国平均・県平均を下回り推移している。今後とも、行政改革に取り組み、定員管理・給与の適正化、民営化や民間委託、指定管理制度等の導入により、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18049</xdr:rowOff>
    </xdr:from>
    <xdr:to>
      <xdr:col>23</xdr:col>
      <xdr:colOff>133350</xdr:colOff>
      <xdr:row>83</xdr:row>
      <xdr:rowOff>21158</xdr:rowOff>
    </xdr:to>
    <xdr:cxnSp macro="">
      <xdr:nvCxnSpPr>
        <xdr:cNvPr id="195" name="直線コネクタ 194"/>
        <xdr:cNvCxnSpPr/>
      </xdr:nvCxnSpPr>
      <xdr:spPr>
        <a:xfrm>
          <a:off x="4114800" y="14248399"/>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18049</xdr:rowOff>
    </xdr:from>
    <xdr:to>
      <xdr:col>19</xdr:col>
      <xdr:colOff>133350</xdr:colOff>
      <xdr:row>83</xdr:row>
      <xdr:rowOff>106767</xdr:rowOff>
    </xdr:to>
    <xdr:cxnSp macro="">
      <xdr:nvCxnSpPr>
        <xdr:cNvPr id="198" name="直線コネクタ 197"/>
        <xdr:cNvCxnSpPr/>
      </xdr:nvCxnSpPr>
      <xdr:spPr>
        <a:xfrm flipV="1">
          <a:off x="3225800" y="14248399"/>
          <a:ext cx="889000" cy="8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151723</xdr:rowOff>
    </xdr:from>
    <xdr:to>
      <xdr:col>15</xdr:col>
      <xdr:colOff>82550</xdr:colOff>
      <xdr:row>83</xdr:row>
      <xdr:rowOff>106767</xdr:rowOff>
    </xdr:to>
    <xdr:cxnSp macro="">
      <xdr:nvCxnSpPr>
        <xdr:cNvPr id="201" name="直線コネクタ 200"/>
        <xdr:cNvCxnSpPr/>
      </xdr:nvCxnSpPr>
      <xdr:spPr>
        <a:xfrm>
          <a:off x="2336800" y="14210623"/>
          <a:ext cx="889000" cy="1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145242</xdr:rowOff>
    </xdr:from>
    <xdr:to>
      <xdr:col>15</xdr:col>
      <xdr:colOff>133350</xdr:colOff>
      <xdr:row>87</xdr:row>
      <xdr:rowOff>75392</xdr:rowOff>
    </xdr:to>
    <xdr:sp macro="" textlink="">
      <xdr:nvSpPr>
        <xdr:cNvPr id="202" name="フローチャート: 判断 201"/>
        <xdr:cNvSpPr/>
      </xdr:nvSpPr>
      <xdr:spPr>
        <a:xfrm>
          <a:off x="3175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60169</xdr:rowOff>
    </xdr:from>
    <xdr:ext cx="762000" cy="259045"/>
    <xdr:sp macro="" textlink="">
      <xdr:nvSpPr>
        <xdr:cNvPr id="203" name="テキスト ボックス 202"/>
        <xdr:cNvSpPr txBox="1"/>
      </xdr:nvSpPr>
      <xdr:spPr>
        <a:xfrm>
          <a:off x="2844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151723</xdr:rowOff>
    </xdr:from>
    <xdr:to>
      <xdr:col>11</xdr:col>
      <xdr:colOff>31750</xdr:colOff>
      <xdr:row>82</xdr:row>
      <xdr:rowOff>166856</xdr:rowOff>
    </xdr:to>
    <xdr:cxnSp macro="">
      <xdr:nvCxnSpPr>
        <xdr:cNvPr id="204" name="直線コネクタ 203"/>
        <xdr:cNvCxnSpPr/>
      </xdr:nvCxnSpPr>
      <xdr:spPr>
        <a:xfrm flipV="1">
          <a:off x="1447800" y="14210623"/>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141808</xdr:rowOff>
    </xdr:from>
    <xdr:to>
      <xdr:col>23</xdr:col>
      <xdr:colOff>184150</xdr:colOff>
      <xdr:row>83</xdr:row>
      <xdr:rowOff>71958</xdr:rowOff>
    </xdr:to>
    <xdr:sp macro="" textlink="">
      <xdr:nvSpPr>
        <xdr:cNvPr id="214" name="楕円 213"/>
        <xdr:cNvSpPr/>
      </xdr:nvSpPr>
      <xdr:spPr>
        <a:xfrm>
          <a:off x="4902200" y="142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158335</xdr:rowOff>
    </xdr:from>
    <xdr:ext cx="762000" cy="259045"/>
    <xdr:sp macro="" textlink="">
      <xdr:nvSpPr>
        <xdr:cNvPr id="215" name="人件費・物件費等の状況該当値テキスト"/>
        <xdr:cNvSpPr txBox="1"/>
      </xdr:nvSpPr>
      <xdr:spPr>
        <a:xfrm>
          <a:off x="5041900" y="1404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138699</xdr:rowOff>
    </xdr:from>
    <xdr:to>
      <xdr:col>19</xdr:col>
      <xdr:colOff>184150</xdr:colOff>
      <xdr:row>83</xdr:row>
      <xdr:rowOff>68849</xdr:rowOff>
    </xdr:to>
    <xdr:sp macro="" textlink="">
      <xdr:nvSpPr>
        <xdr:cNvPr id="216" name="楕円 215"/>
        <xdr:cNvSpPr/>
      </xdr:nvSpPr>
      <xdr:spPr>
        <a:xfrm>
          <a:off x="4064000" y="141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79026</xdr:rowOff>
    </xdr:from>
    <xdr:ext cx="736600" cy="259045"/>
    <xdr:sp macro="" textlink="">
      <xdr:nvSpPr>
        <xdr:cNvPr id="217" name="テキスト ボックス 216"/>
        <xdr:cNvSpPr txBox="1"/>
      </xdr:nvSpPr>
      <xdr:spPr>
        <a:xfrm>
          <a:off x="3733800" y="13966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55967</xdr:rowOff>
    </xdr:from>
    <xdr:to>
      <xdr:col>15</xdr:col>
      <xdr:colOff>133350</xdr:colOff>
      <xdr:row>83</xdr:row>
      <xdr:rowOff>157567</xdr:rowOff>
    </xdr:to>
    <xdr:sp macro="" textlink="">
      <xdr:nvSpPr>
        <xdr:cNvPr id="218" name="楕円 217"/>
        <xdr:cNvSpPr/>
      </xdr:nvSpPr>
      <xdr:spPr>
        <a:xfrm>
          <a:off x="3175000" y="142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167744</xdr:rowOff>
    </xdr:from>
    <xdr:ext cx="762000" cy="259045"/>
    <xdr:sp macro="" textlink="">
      <xdr:nvSpPr>
        <xdr:cNvPr id="219" name="テキスト ボックス 218"/>
        <xdr:cNvSpPr txBox="1"/>
      </xdr:nvSpPr>
      <xdr:spPr>
        <a:xfrm>
          <a:off x="2844800" y="1405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100923</xdr:rowOff>
    </xdr:from>
    <xdr:to>
      <xdr:col>11</xdr:col>
      <xdr:colOff>82550</xdr:colOff>
      <xdr:row>83</xdr:row>
      <xdr:rowOff>31073</xdr:rowOff>
    </xdr:to>
    <xdr:sp macro="" textlink="">
      <xdr:nvSpPr>
        <xdr:cNvPr id="220" name="楕円 219"/>
        <xdr:cNvSpPr/>
      </xdr:nvSpPr>
      <xdr:spPr>
        <a:xfrm>
          <a:off x="2286000" y="14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41250</xdr:rowOff>
    </xdr:from>
    <xdr:ext cx="762000" cy="259045"/>
    <xdr:sp macro="" textlink="">
      <xdr:nvSpPr>
        <xdr:cNvPr id="221" name="テキスト ボックス 220"/>
        <xdr:cNvSpPr txBox="1"/>
      </xdr:nvSpPr>
      <xdr:spPr>
        <a:xfrm>
          <a:off x="1955800" y="139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116056</xdr:rowOff>
    </xdr:from>
    <xdr:to>
      <xdr:col>7</xdr:col>
      <xdr:colOff>31750</xdr:colOff>
      <xdr:row>83</xdr:row>
      <xdr:rowOff>46206</xdr:rowOff>
    </xdr:to>
    <xdr:sp macro="" textlink="">
      <xdr:nvSpPr>
        <xdr:cNvPr id="222" name="楕円 221"/>
        <xdr:cNvSpPr/>
      </xdr:nvSpPr>
      <xdr:spPr>
        <a:xfrm>
          <a:off x="1397000" y="141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56383</xdr:rowOff>
    </xdr:from>
    <xdr:ext cx="762000" cy="259045"/>
    <xdr:sp macro="" textlink="">
      <xdr:nvSpPr>
        <xdr:cNvPr id="223" name="テキスト ボックス 222"/>
        <xdr:cNvSpPr txBox="1"/>
      </xdr:nvSpPr>
      <xdr:spPr>
        <a:xfrm>
          <a:off x="1066800" y="1394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退職者と採用者の学歴、経験年数の構成等により類似団体・全国平均を下回っている。今後とも人件費の適正化に努める。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59" name="直線コネクタ 258"/>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30843</xdr:rowOff>
    </xdr:to>
    <xdr:cxnSp macro="">
      <xdr:nvCxnSpPr>
        <xdr:cNvPr id="262" name="直線コネクタ 261"/>
        <xdr:cNvCxnSpPr/>
      </xdr:nvCxnSpPr>
      <xdr:spPr>
        <a:xfrm>
          <a:off x="15290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150586</xdr:rowOff>
    </xdr:to>
    <xdr:cxnSp macro="">
      <xdr:nvCxnSpPr>
        <xdr:cNvPr id="265" name="直線コネクタ 264"/>
        <xdr:cNvCxnSpPr/>
      </xdr:nvCxnSpPr>
      <xdr:spPr>
        <a:xfrm flipV="1">
          <a:off x="14401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33564</xdr:rowOff>
    </xdr:from>
    <xdr:to>
      <xdr:col>73</xdr:col>
      <xdr:colOff>44450</xdr:colOff>
      <xdr:row>86</xdr:row>
      <xdr:rowOff>135164</xdr:rowOff>
    </xdr:to>
    <xdr:sp macro="" textlink="">
      <xdr:nvSpPr>
        <xdr:cNvPr id="266" name="フローチャート: 判断 265"/>
        <xdr:cNvSpPr/>
      </xdr:nvSpPr>
      <xdr:spPr>
        <a:xfrm>
          <a:off x="15240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67" name="テキスト ボックス 266"/>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150586</xdr:rowOff>
    </xdr:to>
    <xdr:cxnSp macro="">
      <xdr:nvCxnSpPr>
        <xdr:cNvPr id="268" name="直線コネクタ 267"/>
        <xdr:cNvCxnSpPr/>
      </xdr:nvCxnSpPr>
      <xdr:spPr>
        <a:xfrm>
          <a:off x="13512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8" name="楕円 277"/>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9"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0" name="楕円 279"/>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1" name="テキスト ボックス 280"/>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2" name="楕円 281"/>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3" name="テキスト ボックス 282"/>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6" name="楕円 285"/>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7" name="テキスト ボックス 286"/>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糸満市行政改革大綱・実行プランにより、保育士や現業職員等の退職不補充、保育所や給食センターの民間委託等を推進した結果、全国平均・県平均を下回る数値を示している。今後も職員の定数管理及び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30904</xdr:rowOff>
    </xdr:from>
    <xdr:to>
      <xdr:col>81</xdr:col>
      <xdr:colOff>44450</xdr:colOff>
      <xdr:row>61</xdr:row>
      <xdr:rowOff>42969</xdr:rowOff>
    </xdr:to>
    <xdr:cxnSp macro="">
      <xdr:nvCxnSpPr>
        <xdr:cNvPr id="322" name="直線コネクタ 321"/>
        <xdr:cNvCxnSpPr/>
      </xdr:nvCxnSpPr>
      <xdr:spPr>
        <a:xfrm flipV="1">
          <a:off x="16179800" y="1048935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42969</xdr:rowOff>
    </xdr:from>
    <xdr:to>
      <xdr:col>77</xdr:col>
      <xdr:colOff>44450</xdr:colOff>
      <xdr:row>61</xdr:row>
      <xdr:rowOff>42969</xdr:rowOff>
    </xdr:to>
    <xdr:cxnSp macro="">
      <xdr:nvCxnSpPr>
        <xdr:cNvPr id="325" name="直線コネクタ 324"/>
        <xdr:cNvCxnSpPr/>
      </xdr:nvCxnSpPr>
      <xdr:spPr>
        <a:xfrm>
          <a:off x="15290800" y="105014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8784</xdr:rowOff>
    </xdr:from>
    <xdr:to>
      <xdr:col>72</xdr:col>
      <xdr:colOff>203200</xdr:colOff>
      <xdr:row>61</xdr:row>
      <xdr:rowOff>42969</xdr:rowOff>
    </xdr:to>
    <xdr:cxnSp macro="">
      <xdr:nvCxnSpPr>
        <xdr:cNvPr id="328" name="直線コネクタ 327"/>
        <xdr:cNvCxnSpPr/>
      </xdr:nvCxnSpPr>
      <xdr:spPr>
        <a:xfrm>
          <a:off x="14401800" y="10467234"/>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106256</xdr:rowOff>
    </xdr:from>
    <xdr:to>
      <xdr:col>73</xdr:col>
      <xdr:colOff>44450</xdr:colOff>
      <xdr:row>63</xdr:row>
      <xdr:rowOff>36406</xdr:rowOff>
    </xdr:to>
    <xdr:sp macro="" textlink="">
      <xdr:nvSpPr>
        <xdr:cNvPr id="329" name="フローチャート: 判断 328"/>
        <xdr:cNvSpPr/>
      </xdr:nvSpPr>
      <xdr:spPr>
        <a:xfrm>
          <a:off x="15240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30" name="テキスト ボックス 329"/>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8784</xdr:rowOff>
    </xdr:from>
    <xdr:to>
      <xdr:col>68</xdr:col>
      <xdr:colOff>152400</xdr:colOff>
      <xdr:row>61</xdr:row>
      <xdr:rowOff>20849</xdr:rowOff>
    </xdr:to>
    <xdr:cxnSp macro="">
      <xdr:nvCxnSpPr>
        <xdr:cNvPr id="331" name="直線コネクタ 330"/>
        <xdr:cNvCxnSpPr/>
      </xdr:nvCxnSpPr>
      <xdr:spPr>
        <a:xfrm flipV="1">
          <a:off x="13512800" y="104672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41" name="楕円 340"/>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123631</xdr:rowOff>
    </xdr:from>
    <xdr:ext cx="762000" cy="259045"/>
    <xdr:sp macro="" textlink="">
      <xdr:nvSpPr>
        <xdr:cNvPr id="342" name="定員管理の状況該当値テキスト"/>
        <xdr:cNvSpPr txBox="1"/>
      </xdr:nvSpPr>
      <xdr:spPr>
        <a:xfrm>
          <a:off x="17106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163619</xdr:rowOff>
    </xdr:from>
    <xdr:to>
      <xdr:col>77</xdr:col>
      <xdr:colOff>95250</xdr:colOff>
      <xdr:row>61</xdr:row>
      <xdr:rowOff>93769</xdr:rowOff>
    </xdr:to>
    <xdr:sp macro="" textlink="">
      <xdr:nvSpPr>
        <xdr:cNvPr id="343" name="楕円 342"/>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78546</xdr:rowOff>
    </xdr:from>
    <xdr:ext cx="736600" cy="259045"/>
    <xdr:sp macro="" textlink="">
      <xdr:nvSpPr>
        <xdr:cNvPr id="344" name="テキスト ボックス 343"/>
        <xdr:cNvSpPr txBox="1"/>
      </xdr:nvSpPr>
      <xdr:spPr>
        <a:xfrm>
          <a:off x="15798800" y="1053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163619</xdr:rowOff>
    </xdr:from>
    <xdr:to>
      <xdr:col>73</xdr:col>
      <xdr:colOff>44450</xdr:colOff>
      <xdr:row>61</xdr:row>
      <xdr:rowOff>93769</xdr:rowOff>
    </xdr:to>
    <xdr:sp macro="" textlink="">
      <xdr:nvSpPr>
        <xdr:cNvPr id="345" name="楕円 344"/>
        <xdr:cNvSpPr/>
      </xdr:nvSpPr>
      <xdr:spPr>
        <a:xfrm>
          <a:off x="15240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103946</xdr:rowOff>
    </xdr:from>
    <xdr:ext cx="762000" cy="259045"/>
    <xdr:sp macro="" textlink="">
      <xdr:nvSpPr>
        <xdr:cNvPr id="346" name="テキスト ボックス 345"/>
        <xdr:cNvSpPr txBox="1"/>
      </xdr:nvSpPr>
      <xdr:spPr>
        <a:xfrm>
          <a:off x="14909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129434</xdr:rowOff>
    </xdr:from>
    <xdr:to>
      <xdr:col>68</xdr:col>
      <xdr:colOff>203200</xdr:colOff>
      <xdr:row>61</xdr:row>
      <xdr:rowOff>59584</xdr:rowOff>
    </xdr:to>
    <xdr:sp macro="" textlink="">
      <xdr:nvSpPr>
        <xdr:cNvPr id="347" name="楕円 346"/>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69761</xdr:rowOff>
    </xdr:from>
    <xdr:ext cx="762000" cy="259045"/>
    <xdr:sp macro="" textlink="">
      <xdr:nvSpPr>
        <xdr:cNvPr id="348" name="テキスト ボックス 347"/>
        <xdr:cNvSpPr txBox="1"/>
      </xdr:nvSpPr>
      <xdr:spPr>
        <a:xfrm>
          <a:off x="14020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141499</xdr:rowOff>
    </xdr:from>
    <xdr:to>
      <xdr:col>64</xdr:col>
      <xdr:colOff>152400</xdr:colOff>
      <xdr:row>61</xdr:row>
      <xdr:rowOff>71649</xdr:rowOff>
    </xdr:to>
    <xdr:sp macro="" textlink="">
      <xdr:nvSpPr>
        <xdr:cNvPr id="349" name="楕円 348"/>
        <xdr:cNvSpPr/>
      </xdr:nvSpPr>
      <xdr:spPr>
        <a:xfrm>
          <a:off x="13462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81826</xdr:rowOff>
    </xdr:from>
    <xdr:ext cx="762000" cy="259045"/>
    <xdr:sp macro="" textlink="">
      <xdr:nvSpPr>
        <xdr:cNvPr id="350" name="テキスト ボックス 349"/>
        <xdr:cNvSpPr txBox="1"/>
      </xdr:nvSpPr>
      <xdr:spPr>
        <a:xfrm>
          <a:off x="13131800" y="101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投資的事業の抑制により地方債の新規発行額が減少しており、徐々に改善しているが、類似団体平均を上回ったまま推移している。今後は老朽化した学校施設の大規模改修等が控えているため、建設事業費の適正化や高率補助事業の活用を推進し、地方債発行の抑制に取り組む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24447</xdr:rowOff>
    </xdr:from>
    <xdr:to>
      <xdr:col>81</xdr:col>
      <xdr:colOff>44450</xdr:colOff>
      <xdr:row>40</xdr:row>
      <xdr:rowOff>42545</xdr:rowOff>
    </xdr:to>
    <xdr:cxnSp macro="">
      <xdr:nvCxnSpPr>
        <xdr:cNvPr id="380" name="直線コネクタ 379"/>
        <xdr:cNvCxnSpPr/>
      </xdr:nvCxnSpPr>
      <xdr:spPr>
        <a:xfrm flipV="1">
          <a:off x="16179800" y="688244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42545</xdr:rowOff>
    </xdr:from>
    <xdr:to>
      <xdr:col>77</xdr:col>
      <xdr:colOff>44450</xdr:colOff>
      <xdr:row>40</xdr:row>
      <xdr:rowOff>66675</xdr:rowOff>
    </xdr:to>
    <xdr:cxnSp macro="">
      <xdr:nvCxnSpPr>
        <xdr:cNvPr id="383" name="直線コネクタ 382"/>
        <xdr:cNvCxnSpPr/>
      </xdr:nvCxnSpPr>
      <xdr:spPr>
        <a:xfrm flipV="1">
          <a:off x="15290800" y="69005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66675</xdr:rowOff>
    </xdr:from>
    <xdr:to>
      <xdr:col>72</xdr:col>
      <xdr:colOff>203200</xdr:colOff>
      <xdr:row>40</xdr:row>
      <xdr:rowOff>114935</xdr:rowOff>
    </xdr:to>
    <xdr:cxnSp macro="">
      <xdr:nvCxnSpPr>
        <xdr:cNvPr id="386" name="直線コネクタ 385"/>
        <xdr:cNvCxnSpPr/>
      </xdr:nvCxnSpPr>
      <xdr:spPr>
        <a:xfrm flipV="1">
          <a:off x="14401800" y="69246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7" name="フローチャート: 判断 386"/>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8" name="テキスト ボックス 387"/>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114935</xdr:rowOff>
    </xdr:from>
    <xdr:to>
      <xdr:col>68</xdr:col>
      <xdr:colOff>152400</xdr:colOff>
      <xdr:row>41</xdr:row>
      <xdr:rowOff>3810</xdr:rowOff>
    </xdr:to>
    <xdr:cxnSp macro="">
      <xdr:nvCxnSpPr>
        <xdr:cNvPr id="389" name="直線コネクタ 388"/>
        <xdr:cNvCxnSpPr/>
      </xdr:nvCxnSpPr>
      <xdr:spPr>
        <a:xfrm flipV="1">
          <a:off x="13512800" y="69729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145097</xdr:rowOff>
    </xdr:from>
    <xdr:to>
      <xdr:col>81</xdr:col>
      <xdr:colOff>95250</xdr:colOff>
      <xdr:row>40</xdr:row>
      <xdr:rowOff>75247</xdr:rowOff>
    </xdr:to>
    <xdr:sp macro="" textlink="">
      <xdr:nvSpPr>
        <xdr:cNvPr id="399" name="楕円 398"/>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117174</xdr:rowOff>
    </xdr:from>
    <xdr:ext cx="762000" cy="259045"/>
    <xdr:sp macro="" textlink="">
      <xdr:nvSpPr>
        <xdr:cNvPr id="400" name="公債費負担の状況該当値テキスト"/>
        <xdr:cNvSpPr txBox="1"/>
      </xdr:nvSpPr>
      <xdr:spPr>
        <a:xfrm>
          <a:off x="17106900" y="680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163195</xdr:rowOff>
    </xdr:from>
    <xdr:to>
      <xdr:col>77</xdr:col>
      <xdr:colOff>95250</xdr:colOff>
      <xdr:row>40</xdr:row>
      <xdr:rowOff>93345</xdr:rowOff>
    </xdr:to>
    <xdr:sp macro="" textlink="">
      <xdr:nvSpPr>
        <xdr:cNvPr id="401" name="楕円 400"/>
        <xdr:cNvSpPr/>
      </xdr:nvSpPr>
      <xdr:spPr>
        <a:xfrm>
          <a:off x="16129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78122</xdr:rowOff>
    </xdr:from>
    <xdr:ext cx="736600" cy="259045"/>
    <xdr:sp macro="" textlink="">
      <xdr:nvSpPr>
        <xdr:cNvPr id="402" name="テキスト ボックス 401"/>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15875</xdr:rowOff>
    </xdr:from>
    <xdr:to>
      <xdr:col>73</xdr:col>
      <xdr:colOff>44450</xdr:colOff>
      <xdr:row>40</xdr:row>
      <xdr:rowOff>117475</xdr:rowOff>
    </xdr:to>
    <xdr:sp macro="" textlink="">
      <xdr:nvSpPr>
        <xdr:cNvPr id="403" name="楕円 402"/>
        <xdr:cNvSpPr/>
      </xdr:nvSpPr>
      <xdr:spPr>
        <a:xfrm>
          <a:off x="15240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404" name="テキスト ボックス 403"/>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64135</xdr:rowOff>
    </xdr:from>
    <xdr:to>
      <xdr:col>68</xdr:col>
      <xdr:colOff>203200</xdr:colOff>
      <xdr:row>40</xdr:row>
      <xdr:rowOff>165735</xdr:rowOff>
    </xdr:to>
    <xdr:sp macro="" textlink="">
      <xdr:nvSpPr>
        <xdr:cNvPr id="405" name="楕円 404"/>
        <xdr:cNvSpPr/>
      </xdr:nvSpPr>
      <xdr:spPr>
        <a:xfrm>
          <a:off x="14351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150512</xdr:rowOff>
    </xdr:from>
    <xdr:ext cx="762000" cy="259045"/>
    <xdr:sp macro="" textlink="">
      <xdr:nvSpPr>
        <xdr:cNvPr id="406" name="テキスト ボックス 405"/>
        <xdr:cNvSpPr txBox="1"/>
      </xdr:nvSpPr>
      <xdr:spPr>
        <a:xfrm>
          <a:off x="14020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08" name="テキスト ボックス 407"/>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の地方債償還が終了した影響などにより、将来負担比率は徐々に改善しているが、依然として類似団体・沖縄県平均を上回っている。そのため、今後控えている大規模な長期事業計画の整理縮小を図るなど、行財政改革に取り組み、人件費や公債費等の義務的経費の削減に取り組む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3768</xdr:rowOff>
    </xdr:from>
    <xdr:to>
      <xdr:col>81</xdr:col>
      <xdr:colOff>44450</xdr:colOff>
      <xdr:row>17</xdr:row>
      <xdr:rowOff>11811</xdr:rowOff>
    </xdr:to>
    <xdr:cxnSp macro="">
      <xdr:nvCxnSpPr>
        <xdr:cNvPr id="442" name="直線コネクタ 441"/>
        <xdr:cNvCxnSpPr/>
      </xdr:nvCxnSpPr>
      <xdr:spPr>
        <a:xfrm flipV="1">
          <a:off x="16179800" y="291841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1355</xdr:rowOff>
    </xdr:from>
    <xdr:to>
      <xdr:col>77</xdr:col>
      <xdr:colOff>44450</xdr:colOff>
      <xdr:row>17</xdr:row>
      <xdr:rowOff>11811</xdr:rowOff>
    </xdr:to>
    <xdr:cxnSp macro="">
      <xdr:nvCxnSpPr>
        <xdr:cNvPr id="445" name="直線コネクタ 444"/>
        <xdr:cNvCxnSpPr/>
      </xdr:nvCxnSpPr>
      <xdr:spPr>
        <a:xfrm>
          <a:off x="15290800" y="291600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1355</xdr:rowOff>
    </xdr:from>
    <xdr:to>
      <xdr:col>72</xdr:col>
      <xdr:colOff>203200</xdr:colOff>
      <xdr:row>17</xdr:row>
      <xdr:rowOff>91440</xdr:rowOff>
    </xdr:to>
    <xdr:cxnSp macro="">
      <xdr:nvCxnSpPr>
        <xdr:cNvPr id="448" name="直線コネクタ 447"/>
        <xdr:cNvCxnSpPr/>
      </xdr:nvCxnSpPr>
      <xdr:spPr>
        <a:xfrm flipV="1">
          <a:off x="14401800" y="2916005"/>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49" name="フローチャート: 判断 448"/>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0" name="テキスト ボックス 449"/>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17</xdr:row>
      <xdr:rowOff>147743</xdr:rowOff>
    </xdr:to>
    <xdr:cxnSp macro="">
      <xdr:nvCxnSpPr>
        <xdr:cNvPr id="451" name="直線コネクタ 450"/>
        <xdr:cNvCxnSpPr/>
      </xdr:nvCxnSpPr>
      <xdr:spPr>
        <a:xfrm flipV="1">
          <a:off x="13512800" y="300609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124418</xdr:rowOff>
    </xdr:from>
    <xdr:to>
      <xdr:col>81</xdr:col>
      <xdr:colOff>95250</xdr:colOff>
      <xdr:row>17</xdr:row>
      <xdr:rowOff>54568</xdr:rowOff>
    </xdr:to>
    <xdr:sp macro="" textlink="">
      <xdr:nvSpPr>
        <xdr:cNvPr id="461" name="楕円 460"/>
        <xdr:cNvSpPr/>
      </xdr:nvSpPr>
      <xdr:spPr>
        <a:xfrm>
          <a:off x="16967200" y="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96495</xdr:rowOff>
    </xdr:from>
    <xdr:ext cx="762000" cy="259045"/>
    <xdr:sp macro="" textlink="">
      <xdr:nvSpPr>
        <xdr:cNvPr id="462" name="将来負担の状況該当値テキスト"/>
        <xdr:cNvSpPr txBox="1"/>
      </xdr:nvSpPr>
      <xdr:spPr>
        <a:xfrm>
          <a:off x="17106900" y="283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132461</xdr:rowOff>
    </xdr:from>
    <xdr:to>
      <xdr:col>77</xdr:col>
      <xdr:colOff>95250</xdr:colOff>
      <xdr:row>17</xdr:row>
      <xdr:rowOff>62611</xdr:rowOff>
    </xdr:to>
    <xdr:sp macro="" textlink="">
      <xdr:nvSpPr>
        <xdr:cNvPr id="463" name="楕円 462"/>
        <xdr:cNvSpPr/>
      </xdr:nvSpPr>
      <xdr:spPr>
        <a:xfrm>
          <a:off x="16129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47388</xdr:rowOff>
    </xdr:from>
    <xdr:ext cx="736600" cy="259045"/>
    <xdr:sp macro="" textlink="">
      <xdr:nvSpPr>
        <xdr:cNvPr id="464" name="テキスト ボックス 463"/>
        <xdr:cNvSpPr txBox="1"/>
      </xdr:nvSpPr>
      <xdr:spPr>
        <a:xfrm>
          <a:off x="15798800" y="29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122005</xdr:rowOff>
    </xdr:from>
    <xdr:to>
      <xdr:col>73</xdr:col>
      <xdr:colOff>44450</xdr:colOff>
      <xdr:row>17</xdr:row>
      <xdr:rowOff>52155</xdr:rowOff>
    </xdr:to>
    <xdr:sp macro="" textlink="">
      <xdr:nvSpPr>
        <xdr:cNvPr id="465" name="楕円 464"/>
        <xdr:cNvSpPr/>
      </xdr:nvSpPr>
      <xdr:spPr>
        <a:xfrm>
          <a:off x="15240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36932</xdr:rowOff>
    </xdr:from>
    <xdr:ext cx="762000" cy="259045"/>
    <xdr:sp macro="" textlink="">
      <xdr:nvSpPr>
        <xdr:cNvPr id="466" name="テキスト ボックス 465"/>
        <xdr:cNvSpPr txBox="1"/>
      </xdr:nvSpPr>
      <xdr:spPr>
        <a:xfrm>
          <a:off x="14909800" y="29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67" name="楕円 466"/>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68" name="テキスト ボックス 467"/>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96943</xdr:rowOff>
    </xdr:from>
    <xdr:to>
      <xdr:col>64</xdr:col>
      <xdr:colOff>152400</xdr:colOff>
      <xdr:row>18</xdr:row>
      <xdr:rowOff>27093</xdr:rowOff>
    </xdr:to>
    <xdr:sp macro="" textlink="">
      <xdr:nvSpPr>
        <xdr:cNvPr id="469" name="楕円 468"/>
        <xdr:cNvSpPr/>
      </xdr:nvSpPr>
      <xdr:spPr>
        <a:xfrm>
          <a:off x="13462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11870</xdr:rowOff>
    </xdr:from>
    <xdr:ext cx="762000" cy="259045"/>
    <xdr:sp macro="" textlink="">
      <xdr:nvSpPr>
        <xdr:cNvPr id="470" name="テキスト ボックス 469"/>
        <xdr:cNvSpPr txBox="1"/>
      </xdr:nvSpPr>
      <xdr:spPr>
        <a:xfrm>
          <a:off x="13131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61,398
60,852
46.63
27,216,489
26,272,146
431,461
12,415,726
19,026,730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団塊の世代の退職による退職手当負担金の増傾向が落ち着いたため、県平均・全国平均を下回っている。今後も継続し管理職手当削減等による人件費の圧縮を図っていく。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96520</xdr:rowOff>
    </xdr:to>
    <xdr:cxnSp macro="">
      <xdr:nvCxnSpPr>
        <xdr:cNvPr id="66" name="直線コネクタ 65"/>
        <xdr:cNvCxnSpPr/>
      </xdr:nvCxnSpPr>
      <xdr:spPr>
        <a:xfrm flipV="1">
          <a:off x="3987800" y="6230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96520</xdr:rowOff>
    </xdr:to>
    <xdr:cxnSp macro="">
      <xdr:nvCxnSpPr>
        <xdr:cNvPr id="69" name="直線コネクタ 68"/>
        <xdr:cNvCxnSpPr/>
      </xdr:nvCxnSpPr>
      <xdr:spPr>
        <a:xfrm>
          <a:off x="3098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130810</xdr:rowOff>
    </xdr:to>
    <xdr:cxnSp macro="">
      <xdr:nvCxnSpPr>
        <xdr:cNvPr id="72" name="直線コネクタ 71"/>
        <xdr:cNvCxnSpPr/>
      </xdr:nvCxnSpPr>
      <xdr:spPr>
        <a:xfrm flipV="1">
          <a:off x="2209800" y="62306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5080</xdr:rowOff>
    </xdr:to>
    <xdr:cxnSp macro="">
      <xdr:nvCxnSpPr>
        <xdr:cNvPr id="75" name="直線コネクタ 74"/>
        <xdr:cNvCxnSpPr/>
      </xdr:nvCxnSpPr>
      <xdr:spPr>
        <a:xfrm flipV="1">
          <a:off x="1320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物件費が類似団体、全国及び沖縄県平均を下回っている主な要因として、ごみ処理業務を一部事務組合で行っていることがあげられる。今後とも事務事業の廃止や削減により物件費の抑制に努める。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26416</xdr:rowOff>
    </xdr:from>
    <xdr:to>
      <xdr:col>82</xdr:col>
      <xdr:colOff>107950</xdr:colOff>
      <xdr:row>14</xdr:row>
      <xdr:rowOff>53848</xdr:rowOff>
    </xdr:to>
    <xdr:cxnSp macro="">
      <xdr:nvCxnSpPr>
        <xdr:cNvPr id="125" name="直線コネクタ 124"/>
        <xdr:cNvCxnSpPr/>
      </xdr:nvCxnSpPr>
      <xdr:spPr>
        <a:xfrm>
          <a:off x="15671800" y="24267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26416</xdr:rowOff>
    </xdr:from>
    <xdr:to>
      <xdr:col>78</xdr:col>
      <xdr:colOff>69850</xdr:colOff>
      <xdr:row>14</xdr:row>
      <xdr:rowOff>26416</xdr:rowOff>
    </xdr:to>
    <xdr:cxnSp macro="">
      <xdr:nvCxnSpPr>
        <xdr:cNvPr id="128" name="直線コネクタ 127"/>
        <xdr:cNvCxnSpPr/>
      </xdr:nvCxnSpPr>
      <xdr:spPr>
        <a:xfrm>
          <a:off x="14782800" y="2426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26416</xdr:rowOff>
    </xdr:from>
    <xdr:to>
      <xdr:col>73</xdr:col>
      <xdr:colOff>180975</xdr:colOff>
      <xdr:row>14</xdr:row>
      <xdr:rowOff>35560</xdr:rowOff>
    </xdr:to>
    <xdr:cxnSp macro="">
      <xdr:nvCxnSpPr>
        <xdr:cNvPr id="131" name="直線コネクタ 130"/>
        <xdr:cNvCxnSpPr/>
      </xdr:nvCxnSpPr>
      <xdr:spPr>
        <a:xfrm flipV="1">
          <a:off x="13893800" y="2426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2" name="フローチャート: 判断 131"/>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33" name="テキスト ボックス 132"/>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35560</xdr:rowOff>
    </xdr:to>
    <xdr:cxnSp macro="">
      <xdr:nvCxnSpPr>
        <xdr:cNvPr id="134" name="直線コネクタ 133"/>
        <xdr:cNvCxnSpPr/>
      </xdr:nvCxnSpPr>
      <xdr:spPr>
        <a:xfrm>
          <a:off x="13004800" y="239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xdr:rowOff>
    </xdr:from>
    <xdr:to>
      <xdr:col>82</xdr:col>
      <xdr:colOff>158750</xdr:colOff>
      <xdr:row>14</xdr:row>
      <xdr:rowOff>104648</xdr:rowOff>
    </xdr:to>
    <xdr:sp macro="" textlink="">
      <xdr:nvSpPr>
        <xdr:cNvPr id="144" name="楕円 143"/>
        <xdr:cNvSpPr/>
      </xdr:nvSpPr>
      <xdr:spPr>
        <a:xfrm>
          <a:off x="164592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19575</xdr:rowOff>
    </xdr:from>
    <xdr:ext cx="762000" cy="259045"/>
    <xdr:sp macro="" textlink="">
      <xdr:nvSpPr>
        <xdr:cNvPr id="145" name="物件費該当値テキスト"/>
        <xdr:cNvSpPr txBox="1"/>
      </xdr:nvSpPr>
      <xdr:spPr>
        <a:xfrm>
          <a:off x="16598900" y="224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147066</xdr:rowOff>
    </xdr:from>
    <xdr:to>
      <xdr:col>78</xdr:col>
      <xdr:colOff>120650</xdr:colOff>
      <xdr:row>14</xdr:row>
      <xdr:rowOff>77216</xdr:rowOff>
    </xdr:to>
    <xdr:sp macro="" textlink="">
      <xdr:nvSpPr>
        <xdr:cNvPr id="146" name="楕円 145"/>
        <xdr:cNvSpPr/>
      </xdr:nvSpPr>
      <xdr:spPr>
        <a:xfrm>
          <a:off x="15621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87393</xdr:rowOff>
    </xdr:from>
    <xdr:ext cx="736600" cy="259045"/>
    <xdr:sp macro="" textlink="">
      <xdr:nvSpPr>
        <xdr:cNvPr id="147" name="テキスト ボックス 146"/>
        <xdr:cNvSpPr txBox="1"/>
      </xdr:nvSpPr>
      <xdr:spPr>
        <a:xfrm>
          <a:off x="15290800" y="21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147066</xdr:rowOff>
    </xdr:from>
    <xdr:to>
      <xdr:col>74</xdr:col>
      <xdr:colOff>31750</xdr:colOff>
      <xdr:row>14</xdr:row>
      <xdr:rowOff>77216</xdr:rowOff>
    </xdr:to>
    <xdr:sp macro="" textlink="">
      <xdr:nvSpPr>
        <xdr:cNvPr id="148" name="楕円 147"/>
        <xdr:cNvSpPr/>
      </xdr:nvSpPr>
      <xdr:spPr>
        <a:xfrm>
          <a:off x="14732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49" name="テキスト ボックス 148"/>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0" name="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2" name="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福祉サービス費、生活保護費、児童福祉費等の増化が著しく、類似団体・沖縄県平均を上回る高い水準で推移している。今後もこの傾向は続く見通しだが、資格審査等のさらなる適正化や保育施設の配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154215</xdr:rowOff>
    </xdr:from>
    <xdr:to>
      <xdr:col>24</xdr:col>
      <xdr:colOff>25400</xdr:colOff>
      <xdr:row>60</xdr:row>
      <xdr:rowOff>154215</xdr:rowOff>
    </xdr:to>
    <xdr:cxnSp macro="">
      <xdr:nvCxnSpPr>
        <xdr:cNvPr id="188" name="直線コネクタ 187"/>
        <xdr:cNvCxnSpPr/>
      </xdr:nvCxnSpPr>
      <xdr:spPr>
        <a:xfrm>
          <a:off x="3987800" y="10441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67128</xdr:rowOff>
    </xdr:from>
    <xdr:to>
      <xdr:col>19</xdr:col>
      <xdr:colOff>187325</xdr:colOff>
      <xdr:row>60</xdr:row>
      <xdr:rowOff>154215</xdr:rowOff>
    </xdr:to>
    <xdr:cxnSp macro="">
      <xdr:nvCxnSpPr>
        <xdr:cNvPr id="191" name="直線コネクタ 190"/>
        <xdr:cNvCxnSpPr/>
      </xdr:nvCxnSpPr>
      <xdr:spPr>
        <a:xfrm>
          <a:off x="3098800" y="1035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60</xdr:row>
      <xdr:rowOff>67128</xdr:rowOff>
    </xdr:to>
    <xdr:cxnSp macro="">
      <xdr:nvCxnSpPr>
        <xdr:cNvPr id="194" name="直線コネクタ 193"/>
        <xdr:cNvCxnSpPr/>
      </xdr:nvCxnSpPr>
      <xdr:spPr>
        <a:xfrm>
          <a:off x="2209800" y="101473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31750</xdr:rowOff>
    </xdr:to>
    <xdr:cxnSp macro="">
      <xdr:nvCxnSpPr>
        <xdr:cNvPr id="197" name="直線コネクタ 196"/>
        <xdr:cNvCxnSpPr/>
      </xdr:nvCxnSpPr>
      <xdr:spPr>
        <a:xfrm>
          <a:off x="1320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103415</xdr:rowOff>
    </xdr:from>
    <xdr:to>
      <xdr:col>24</xdr:col>
      <xdr:colOff>76200</xdr:colOff>
      <xdr:row>61</xdr:row>
      <xdr:rowOff>33565</xdr:rowOff>
    </xdr:to>
    <xdr:sp macro="" textlink="">
      <xdr:nvSpPr>
        <xdr:cNvPr id="207" name="楕円 206"/>
        <xdr:cNvSpPr/>
      </xdr:nvSpPr>
      <xdr:spPr>
        <a:xfrm>
          <a:off x="4775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11992</xdr:rowOff>
    </xdr:from>
    <xdr:ext cx="762000" cy="259045"/>
    <xdr:sp macro="" textlink="">
      <xdr:nvSpPr>
        <xdr:cNvPr id="208" name="扶助費該当値テキスト"/>
        <xdr:cNvSpPr txBox="1"/>
      </xdr:nvSpPr>
      <xdr:spPr>
        <a:xfrm>
          <a:off x="4914900" y="1029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103415</xdr:rowOff>
    </xdr:from>
    <xdr:to>
      <xdr:col>20</xdr:col>
      <xdr:colOff>38100</xdr:colOff>
      <xdr:row>61</xdr:row>
      <xdr:rowOff>33565</xdr:rowOff>
    </xdr:to>
    <xdr:sp macro="" textlink="">
      <xdr:nvSpPr>
        <xdr:cNvPr id="209" name="楕円 208"/>
        <xdr:cNvSpPr/>
      </xdr:nvSpPr>
      <xdr:spPr>
        <a:xfrm>
          <a:off x="3937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18342</xdr:rowOff>
    </xdr:from>
    <xdr:ext cx="736600" cy="259045"/>
    <xdr:sp macro="" textlink="">
      <xdr:nvSpPr>
        <xdr:cNvPr id="210" name="テキスト ボックス 209"/>
        <xdr:cNvSpPr txBox="1"/>
      </xdr:nvSpPr>
      <xdr:spPr>
        <a:xfrm>
          <a:off x="3606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16328</xdr:rowOff>
    </xdr:from>
    <xdr:to>
      <xdr:col>15</xdr:col>
      <xdr:colOff>149225</xdr:colOff>
      <xdr:row>60</xdr:row>
      <xdr:rowOff>117928</xdr:rowOff>
    </xdr:to>
    <xdr:sp macro="" textlink="">
      <xdr:nvSpPr>
        <xdr:cNvPr id="211" name="楕円 210"/>
        <xdr:cNvSpPr/>
      </xdr:nvSpPr>
      <xdr:spPr>
        <a:xfrm>
          <a:off x="3048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102705</xdr:rowOff>
    </xdr:from>
    <xdr:ext cx="762000" cy="259045"/>
    <xdr:sp macro="" textlink="">
      <xdr:nvSpPr>
        <xdr:cNvPr id="212" name="テキスト ボックス 211"/>
        <xdr:cNvSpPr txBox="1"/>
      </xdr:nvSpPr>
      <xdr:spPr>
        <a:xfrm>
          <a:off x="2717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3" name="楕円 212"/>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4" name="テキスト ボックス 213"/>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及び公共下水道事業特別会計への繰出金の増により比率は増加している。今後は高齢化による、後期高齢者医療特別会計、介護保険特別会計の給付費の増加や、また、農業集落排水特別会計の施設整備費の増が見込まれるため、給付費の適正化、使用料や保険料の見直しやさらなる徴収強化等に取り組み、独立採算の原則に沿った財政運営を目指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85090</xdr:rowOff>
    </xdr:to>
    <xdr:cxnSp macro="">
      <xdr:nvCxnSpPr>
        <xdr:cNvPr id="249" name="直線コネクタ 248"/>
        <xdr:cNvCxnSpPr/>
      </xdr:nvCxnSpPr>
      <xdr:spPr>
        <a:xfrm flipV="1">
          <a:off x="15671800" y="9804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85090</xdr:rowOff>
    </xdr:to>
    <xdr:cxnSp macro="">
      <xdr:nvCxnSpPr>
        <xdr:cNvPr id="252" name="直線コネクタ 251"/>
        <xdr:cNvCxnSpPr/>
      </xdr:nvCxnSpPr>
      <xdr:spPr>
        <a:xfrm>
          <a:off x="14782800" y="981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100330</xdr:rowOff>
    </xdr:to>
    <xdr:cxnSp macro="">
      <xdr:nvCxnSpPr>
        <xdr:cNvPr id="255" name="直線コネクタ 254"/>
        <xdr:cNvCxnSpPr/>
      </xdr:nvCxnSpPr>
      <xdr:spPr>
        <a:xfrm flipV="1">
          <a:off x="13893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7" name="テキスト ボックス 25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100330</xdr:rowOff>
    </xdr:to>
    <xdr:cxnSp macro="">
      <xdr:nvCxnSpPr>
        <xdr:cNvPr id="258" name="直線コネクタ 257"/>
        <xdr:cNvCxnSpPr/>
      </xdr:nvCxnSpPr>
      <xdr:spPr>
        <a:xfrm>
          <a:off x="13004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0" name="楕円 269"/>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1" name="テキスト ボックス 27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2" name="楕円 271"/>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73" name="テキスト ボックス 272"/>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4" name="楕円 273"/>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5" name="テキスト ボックス 274"/>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6" name="楕円 275"/>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7" name="テキスト ボックス 276"/>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単独補助金等の見直しにより類似団体、全国平均を下回っている。今後、糸満市豊見城市清掃施設組合負担金については施設の老朽化に伴う修繕・更新費用により増加することが見込まれ、補助費全体としても数年は徐々に上昇する見通しである。今後とも補助金の見直しや廃止に取り組み、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5842</xdr:rowOff>
    </xdr:to>
    <xdr:cxnSp macro="">
      <xdr:nvCxnSpPr>
        <xdr:cNvPr id="307" name="直線コネクタ 306"/>
        <xdr:cNvCxnSpPr/>
      </xdr:nvCxnSpPr>
      <xdr:spPr>
        <a:xfrm>
          <a:off x="15671800" y="5997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168148</xdr:rowOff>
    </xdr:to>
    <xdr:cxnSp macro="">
      <xdr:nvCxnSpPr>
        <xdr:cNvPr id="310" name="直線コネクタ 309"/>
        <xdr:cNvCxnSpPr/>
      </xdr:nvCxnSpPr>
      <xdr:spPr>
        <a:xfrm>
          <a:off x="14782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34</xdr:row>
      <xdr:rowOff>154432</xdr:rowOff>
    </xdr:to>
    <xdr:cxnSp macro="">
      <xdr:nvCxnSpPr>
        <xdr:cNvPr id="313" name="直線コネクタ 312"/>
        <xdr:cNvCxnSpPr/>
      </xdr:nvCxnSpPr>
      <xdr:spPr>
        <a:xfrm>
          <a:off x="13893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4" name="フローチャート: 判断 313"/>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5" name="テキスト ボックス 314"/>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16" name="直線コネクタ 315"/>
        <xdr:cNvCxnSpPr/>
      </xdr:nvCxnSpPr>
      <xdr:spPr>
        <a:xfrm flipV="1">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26" name="楕円 325"/>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27"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117348</xdr:rowOff>
    </xdr:from>
    <xdr:to>
      <xdr:col>78</xdr:col>
      <xdr:colOff>120650</xdr:colOff>
      <xdr:row>35</xdr:row>
      <xdr:rowOff>47498</xdr:rowOff>
    </xdr:to>
    <xdr:sp macro="" textlink="">
      <xdr:nvSpPr>
        <xdr:cNvPr id="328" name="楕円 327"/>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57675</xdr:rowOff>
    </xdr:from>
    <xdr:ext cx="736600" cy="259045"/>
    <xdr:sp macro="" textlink="">
      <xdr:nvSpPr>
        <xdr:cNvPr id="329" name="テキスト ボックス 328"/>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0" name="楕円 329"/>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1" name="テキスト ボックス 330"/>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2" name="楕円 331"/>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3" name="テキスト ボックス 332"/>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4" name="楕円 333"/>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5" name="テキスト ボックス 334"/>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の地方債償還が終了した影響により減少しているが、今後は沖縄振興特別推進交付金事業に伴う地方債発行の増加が懸念される。事業推進のうえで地方債の発行は不可欠だが、義務的経費の増加による財政の硬直化を防ぐために、地方債の新規発行を抑制するよう高率国庫補助事業などの活用に引き続き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165863</xdr:rowOff>
    </xdr:to>
    <xdr:cxnSp macro="">
      <xdr:nvCxnSpPr>
        <xdr:cNvPr id="365" name="直線コネクタ 364"/>
        <xdr:cNvCxnSpPr/>
      </xdr:nvCxnSpPr>
      <xdr:spPr>
        <a:xfrm flipV="1">
          <a:off x="3987800" y="133217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12700</xdr:rowOff>
    </xdr:to>
    <xdr:cxnSp macro="">
      <xdr:nvCxnSpPr>
        <xdr:cNvPr id="368" name="直線コネクタ 367"/>
        <xdr:cNvCxnSpPr/>
      </xdr:nvCxnSpPr>
      <xdr:spPr>
        <a:xfrm flipV="1">
          <a:off x="3098800" y="133675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90424</xdr:rowOff>
    </xdr:to>
    <xdr:cxnSp macro="">
      <xdr:nvCxnSpPr>
        <xdr:cNvPr id="371" name="直線コネクタ 370"/>
        <xdr:cNvCxnSpPr/>
      </xdr:nvCxnSpPr>
      <xdr:spPr>
        <a:xfrm flipV="1">
          <a:off x="2209800" y="133858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2" name="フローチャート: 判断 371"/>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73" name="テキスト ボックス 372"/>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90424</xdr:rowOff>
    </xdr:to>
    <xdr:cxnSp macro="">
      <xdr:nvCxnSpPr>
        <xdr:cNvPr id="374" name="直線コネクタ 373"/>
        <xdr:cNvCxnSpPr/>
      </xdr:nvCxnSpPr>
      <xdr:spPr>
        <a:xfrm>
          <a:off x="1320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4" name="楕円 383"/>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5"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6" name="楕円 385"/>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7" name="テキスト ボックス 386"/>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8" name="楕円 387"/>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89" name="テキスト ボックス 388"/>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0" name="楕円 389"/>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1" name="テキスト ボックス 390"/>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2" name="楕円 391"/>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3" name="テキスト ボックス 392"/>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人件費に基因する公営企業繰出金の減少により全体として減少している。人件費は給与改定による給与等の増、扶助費は社会保障関係費が増加により今後も増加が見込まれる。したがって、一般財源等充当経常経費は全体として増加し続けているため、今後も引き続き行財政改革に取組み、経常的経費の削減と経常一般財源の増収に努めなければならない。</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8889</xdr:rowOff>
    </xdr:from>
    <xdr:to>
      <xdr:col>82</xdr:col>
      <xdr:colOff>107950</xdr:colOff>
      <xdr:row>76</xdr:row>
      <xdr:rowOff>35561</xdr:rowOff>
    </xdr:to>
    <xdr:cxnSp macro="">
      <xdr:nvCxnSpPr>
        <xdr:cNvPr id="426" name="直線コネクタ 425"/>
        <xdr:cNvCxnSpPr/>
      </xdr:nvCxnSpPr>
      <xdr:spPr>
        <a:xfrm flipV="1">
          <a:off x="15671800" y="130390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76</xdr:row>
      <xdr:rowOff>35561</xdr:rowOff>
    </xdr:to>
    <xdr:cxnSp macro="">
      <xdr:nvCxnSpPr>
        <xdr:cNvPr id="429" name="直線コネクタ 428"/>
        <xdr:cNvCxnSpPr/>
      </xdr:nvCxnSpPr>
      <xdr:spPr>
        <a:xfrm>
          <a:off x="14782800" y="129857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76</xdr:row>
      <xdr:rowOff>27939</xdr:rowOff>
    </xdr:to>
    <xdr:cxnSp macro="">
      <xdr:nvCxnSpPr>
        <xdr:cNvPr id="432" name="直線コネクタ 431"/>
        <xdr:cNvCxnSpPr/>
      </xdr:nvCxnSpPr>
      <xdr:spPr>
        <a:xfrm flipV="1">
          <a:off x="13893800" y="129857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33" name="フローチャート: 判断 432"/>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34" name="テキスト ボックス 433"/>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157480</xdr:rowOff>
    </xdr:from>
    <xdr:to>
      <xdr:col>69</xdr:col>
      <xdr:colOff>92075</xdr:colOff>
      <xdr:row>76</xdr:row>
      <xdr:rowOff>27939</xdr:rowOff>
    </xdr:to>
    <xdr:cxnSp macro="">
      <xdr:nvCxnSpPr>
        <xdr:cNvPr id="435" name="直線コネクタ 434"/>
        <xdr:cNvCxnSpPr/>
      </xdr:nvCxnSpPr>
      <xdr:spPr>
        <a:xfrm>
          <a:off x="13004800" y="13016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129540</xdr:rowOff>
    </xdr:from>
    <xdr:to>
      <xdr:col>82</xdr:col>
      <xdr:colOff>158750</xdr:colOff>
      <xdr:row>76</xdr:row>
      <xdr:rowOff>59689</xdr:rowOff>
    </xdr:to>
    <xdr:sp macro="" textlink="">
      <xdr:nvSpPr>
        <xdr:cNvPr id="445" name="楕円 444"/>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146067</xdr:rowOff>
    </xdr:from>
    <xdr:ext cx="762000" cy="259045"/>
    <xdr:sp macro="" textlink="">
      <xdr:nvSpPr>
        <xdr:cNvPr id="446" name="公債費以外該当値テキスト"/>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7" name="楕円 446"/>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8" name="テキスト ボックス 447"/>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49" name="楕円 448"/>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162577</xdr:rowOff>
    </xdr:from>
    <xdr:ext cx="762000" cy="259045"/>
    <xdr:sp macro="" textlink="">
      <xdr:nvSpPr>
        <xdr:cNvPr id="450" name="テキスト ボックス 449"/>
        <xdr:cNvSpPr txBox="1"/>
      </xdr:nvSpPr>
      <xdr:spPr>
        <a:xfrm>
          <a:off x="14401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148589</xdr:rowOff>
    </xdr:from>
    <xdr:to>
      <xdr:col>69</xdr:col>
      <xdr:colOff>142875</xdr:colOff>
      <xdr:row>76</xdr:row>
      <xdr:rowOff>78739</xdr:rowOff>
    </xdr:to>
    <xdr:sp macro="" textlink="">
      <xdr:nvSpPr>
        <xdr:cNvPr id="451" name="楕円 450"/>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63516</xdr:rowOff>
    </xdr:from>
    <xdr:ext cx="762000" cy="259045"/>
    <xdr:sp macro="" textlink="">
      <xdr:nvSpPr>
        <xdr:cNvPr id="452" name="テキスト ボックス 451"/>
        <xdr:cNvSpPr txBox="1"/>
      </xdr:nvSpPr>
      <xdr:spPr>
        <a:xfrm>
          <a:off x="13512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106680</xdr:rowOff>
    </xdr:from>
    <xdr:to>
      <xdr:col>65</xdr:col>
      <xdr:colOff>53975</xdr:colOff>
      <xdr:row>76</xdr:row>
      <xdr:rowOff>36830</xdr:rowOff>
    </xdr:to>
    <xdr:sp macro="" textlink="">
      <xdr:nvSpPr>
        <xdr:cNvPr id="453" name="楕円 452"/>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21607</xdr:rowOff>
    </xdr:from>
    <xdr:ext cx="762000" cy="259045"/>
    <xdr:sp macro="" textlink="">
      <xdr:nvSpPr>
        <xdr:cNvPr id="454" name="テキスト ボックス 453"/>
        <xdr:cNvSpPr txBox="1"/>
      </xdr:nvSpPr>
      <xdr:spPr>
        <a:xfrm>
          <a:off x="12623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83185</xdr:rowOff>
    </xdr:from>
    <xdr:to>
      <xdr:col>29</xdr:col>
      <xdr:colOff>127000</xdr:colOff>
      <xdr:row>18</xdr:row>
      <xdr:rowOff>91891</xdr:rowOff>
    </xdr:to>
    <xdr:cxnSp macro="">
      <xdr:nvCxnSpPr>
        <xdr:cNvPr id="50" name="直線コネクタ 49"/>
        <xdr:cNvCxnSpPr/>
      </xdr:nvCxnSpPr>
      <xdr:spPr bwMode="auto">
        <a:xfrm flipV="1">
          <a:off x="5003800" y="3216910"/>
          <a:ext cx="6477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86100</xdr:rowOff>
    </xdr:from>
    <xdr:to>
      <xdr:col>26</xdr:col>
      <xdr:colOff>50800</xdr:colOff>
      <xdr:row>18</xdr:row>
      <xdr:rowOff>91891</xdr:rowOff>
    </xdr:to>
    <xdr:cxnSp macro="">
      <xdr:nvCxnSpPr>
        <xdr:cNvPr id="53" name="直線コネクタ 52"/>
        <xdr:cNvCxnSpPr/>
      </xdr:nvCxnSpPr>
      <xdr:spPr bwMode="auto">
        <a:xfrm>
          <a:off x="4305300" y="3219825"/>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83699</xdr:rowOff>
    </xdr:from>
    <xdr:to>
      <xdr:col>22</xdr:col>
      <xdr:colOff>114300</xdr:colOff>
      <xdr:row>18</xdr:row>
      <xdr:rowOff>86100</xdr:rowOff>
    </xdr:to>
    <xdr:cxnSp macro="">
      <xdr:nvCxnSpPr>
        <xdr:cNvPr id="56" name="直線コネクタ 55"/>
        <xdr:cNvCxnSpPr/>
      </xdr:nvCxnSpPr>
      <xdr:spPr bwMode="auto">
        <a:xfrm>
          <a:off x="3606800" y="3217424"/>
          <a:ext cx="698500" cy="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93288</xdr:rowOff>
    </xdr:from>
    <xdr:to>
      <xdr:col>22</xdr:col>
      <xdr:colOff>165100</xdr:colOff>
      <xdr:row>16</xdr:row>
      <xdr:rowOff>23438</xdr:rowOff>
    </xdr:to>
    <xdr:sp macro="" textlink="">
      <xdr:nvSpPr>
        <xdr:cNvPr id="57" name="フローチャート: 判断 56"/>
        <xdr:cNvSpPr/>
      </xdr:nvSpPr>
      <xdr:spPr bwMode="auto">
        <a:xfrm>
          <a:off x="4254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33615</xdr:rowOff>
    </xdr:from>
    <xdr:ext cx="762000" cy="259045"/>
    <xdr:sp macro="" textlink="">
      <xdr:nvSpPr>
        <xdr:cNvPr id="58" name="テキスト ボックス 57"/>
        <xdr:cNvSpPr txBox="1"/>
      </xdr:nvSpPr>
      <xdr:spPr>
        <a:xfrm>
          <a:off x="3924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83699</xdr:rowOff>
    </xdr:from>
    <xdr:to>
      <xdr:col>18</xdr:col>
      <xdr:colOff>177800</xdr:colOff>
      <xdr:row>18</xdr:row>
      <xdr:rowOff>84442</xdr:rowOff>
    </xdr:to>
    <xdr:cxnSp macro="">
      <xdr:nvCxnSpPr>
        <xdr:cNvPr id="59" name="直線コネクタ 58"/>
        <xdr:cNvCxnSpPr/>
      </xdr:nvCxnSpPr>
      <xdr:spPr bwMode="auto">
        <a:xfrm flipV="1">
          <a:off x="2908300" y="3217424"/>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32385</xdr:rowOff>
    </xdr:from>
    <xdr:to>
      <xdr:col>29</xdr:col>
      <xdr:colOff>177800</xdr:colOff>
      <xdr:row>18</xdr:row>
      <xdr:rowOff>133985</xdr:rowOff>
    </xdr:to>
    <xdr:sp macro="" textlink="">
      <xdr:nvSpPr>
        <xdr:cNvPr id="69" name="楕円 68"/>
        <xdr:cNvSpPr/>
      </xdr:nvSpPr>
      <xdr:spPr bwMode="auto">
        <a:xfrm>
          <a:off x="5600700" y="316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4462</xdr:rowOff>
    </xdr:from>
    <xdr:ext cx="762000" cy="259045"/>
    <xdr:sp macro="" textlink="">
      <xdr:nvSpPr>
        <xdr:cNvPr id="70" name="人口1人当たり決算額の推移該当値テキスト130"/>
        <xdr:cNvSpPr txBox="1"/>
      </xdr:nvSpPr>
      <xdr:spPr>
        <a:xfrm>
          <a:off x="57404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41091</xdr:rowOff>
    </xdr:from>
    <xdr:to>
      <xdr:col>26</xdr:col>
      <xdr:colOff>101600</xdr:colOff>
      <xdr:row>18</xdr:row>
      <xdr:rowOff>142691</xdr:rowOff>
    </xdr:to>
    <xdr:sp macro="" textlink="">
      <xdr:nvSpPr>
        <xdr:cNvPr id="71" name="楕円 70"/>
        <xdr:cNvSpPr/>
      </xdr:nvSpPr>
      <xdr:spPr bwMode="auto">
        <a:xfrm>
          <a:off x="4953000" y="3174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127468</xdr:rowOff>
    </xdr:from>
    <xdr:ext cx="736600" cy="259045"/>
    <xdr:sp macro="" textlink="">
      <xdr:nvSpPr>
        <xdr:cNvPr id="72" name="テキスト ボックス 71"/>
        <xdr:cNvSpPr txBox="1"/>
      </xdr:nvSpPr>
      <xdr:spPr>
        <a:xfrm>
          <a:off x="4622800" y="326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35300</xdr:rowOff>
    </xdr:from>
    <xdr:to>
      <xdr:col>22</xdr:col>
      <xdr:colOff>165100</xdr:colOff>
      <xdr:row>18</xdr:row>
      <xdr:rowOff>136899</xdr:rowOff>
    </xdr:to>
    <xdr:sp macro="" textlink="">
      <xdr:nvSpPr>
        <xdr:cNvPr id="73" name="楕円 72"/>
        <xdr:cNvSpPr/>
      </xdr:nvSpPr>
      <xdr:spPr bwMode="auto">
        <a:xfrm>
          <a:off x="4254500" y="316902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121677</xdr:rowOff>
    </xdr:from>
    <xdr:ext cx="762000" cy="259045"/>
    <xdr:sp macro="" textlink="">
      <xdr:nvSpPr>
        <xdr:cNvPr id="74" name="テキスト ボックス 73"/>
        <xdr:cNvSpPr txBox="1"/>
      </xdr:nvSpPr>
      <xdr:spPr>
        <a:xfrm>
          <a:off x="3924300" y="3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32899</xdr:rowOff>
    </xdr:from>
    <xdr:to>
      <xdr:col>19</xdr:col>
      <xdr:colOff>38100</xdr:colOff>
      <xdr:row>18</xdr:row>
      <xdr:rowOff>134500</xdr:rowOff>
    </xdr:to>
    <xdr:sp macro="" textlink="">
      <xdr:nvSpPr>
        <xdr:cNvPr id="75" name="楕円 74"/>
        <xdr:cNvSpPr/>
      </xdr:nvSpPr>
      <xdr:spPr bwMode="auto">
        <a:xfrm>
          <a:off x="3556000" y="316662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119277</xdr:rowOff>
    </xdr:from>
    <xdr:ext cx="762000" cy="259045"/>
    <xdr:sp macro="" textlink="">
      <xdr:nvSpPr>
        <xdr:cNvPr id="76" name="テキスト ボックス 75"/>
        <xdr:cNvSpPr txBox="1"/>
      </xdr:nvSpPr>
      <xdr:spPr>
        <a:xfrm>
          <a:off x="3225800" y="32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33642</xdr:rowOff>
    </xdr:from>
    <xdr:to>
      <xdr:col>15</xdr:col>
      <xdr:colOff>101600</xdr:colOff>
      <xdr:row>18</xdr:row>
      <xdr:rowOff>135242</xdr:rowOff>
    </xdr:to>
    <xdr:sp macro="" textlink="">
      <xdr:nvSpPr>
        <xdr:cNvPr id="77" name="楕円 76"/>
        <xdr:cNvSpPr/>
      </xdr:nvSpPr>
      <xdr:spPr bwMode="auto">
        <a:xfrm>
          <a:off x="2857500" y="316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120019</xdr:rowOff>
    </xdr:from>
    <xdr:ext cx="762000" cy="259045"/>
    <xdr:sp macro="" textlink="">
      <xdr:nvSpPr>
        <xdr:cNvPr id="78" name="テキスト ボックス 77"/>
        <xdr:cNvSpPr txBox="1"/>
      </xdr:nvSpPr>
      <xdr:spPr>
        <a:xfrm>
          <a:off x="2527300" y="325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183040</xdr:rowOff>
    </xdr:from>
    <xdr:to>
      <xdr:col>29</xdr:col>
      <xdr:colOff>127000</xdr:colOff>
      <xdr:row>35</xdr:row>
      <xdr:rowOff>207826</xdr:rowOff>
    </xdr:to>
    <xdr:cxnSp macro="">
      <xdr:nvCxnSpPr>
        <xdr:cNvPr id="113" name="直線コネクタ 112"/>
        <xdr:cNvCxnSpPr/>
      </xdr:nvCxnSpPr>
      <xdr:spPr bwMode="auto">
        <a:xfrm flipV="1">
          <a:off x="5003800" y="6793390"/>
          <a:ext cx="647700" cy="2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194176</xdr:rowOff>
    </xdr:from>
    <xdr:to>
      <xdr:col>26</xdr:col>
      <xdr:colOff>50800</xdr:colOff>
      <xdr:row>35</xdr:row>
      <xdr:rowOff>207826</xdr:rowOff>
    </xdr:to>
    <xdr:cxnSp macro="">
      <xdr:nvCxnSpPr>
        <xdr:cNvPr id="116" name="直線コネクタ 115"/>
        <xdr:cNvCxnSpPr/>
      </xdr:nvCxnSpPr>
      <xdr:spPr bwMode="auto">
        <a:xfrm>
          <a:off x="4305300" y="6804526"/>
          <a:ext cx="698500" cy="1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165862</xdr:rowOff>
    </xdr:from>
    <xdr:to>
      <xdr:col>22</xdr:col>
      <xdr:colOff>114300</xdr:colOff>
      <xdr:row>35</xdr:row>
      <xdr:rowOff>194176</xdr:rowOff>
    </xdr:to>
    <xdr:cxnSp macro="">
      <xdr:nvCxnSpPr>
        <xdr:cNvPr id="119" name="直線コネクタ 118"/>
        <xdr:cNvCxnSpPr/>
      </xdr:nvCxnSpPr>
      <xdr:spPr bwMode="auto">
        <a:xfrm>
          <a:off x="3606800" y="6776212"/>
          <a:ext cx="6985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335726</xdr:rowOff>
    </xdr:from>
    <xdr:to>
      <xdr:col>22</xdr:col>
      <xdr:colOff>165100</xdr:colOff>
      <xdr:row>35</xdr:row>
      <xdr:rowOff>94426</xdr:rowOff>
    </xdr:to>
    <xdr:sp macro="" textlink="">
      <xdr:nvSpPr>
        <xdr:cNvPr id="120" name="フローチャート: 判断 119"/>
        <xdr:cNvSpPr/>
      </xdr:nvSpPr>
      <xdr:spPr bwMode="auto">
        <a:xfrm>
          <a:off x="4254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104603</xdr:rowOff>
    </xdr:from>
    <xdr:ext cx="762000" cy="259045"/>
    <xdr:sp macro="" textlink="">
      <xdr:nvSpPr>
        <xdr:cNvPr id="121" name="テキスト ボックス 120"/>
        <xdr:cNvSpPr txBox="1"/>
      </xdr:nvSpPr>
      <xdr:spPr>
        <a:xfrm>
          <a:off x="3924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154693</xdr:rowOff>
    </xdr:from>
    <xdr:to>
      <xdr:col>18</xdr:col>
      <xdr:colOff>177800</xdr:colOff>
      <xdr:row>35</xdr:row>
      <xdr:rowOff>165862</xdr:rowOff>
    </xdr:to>
    <xdr:cxnSp macro="">
      <xdr:nvCxnSpPr>
        <xdr:cNvPr id="122" name="直線コネクタ 121"/>
        <xdr:cNvCxnSpPr/>
      </xdr:nvCxnSpPr>
      <xdr:spPr bwMode="auto">
        <a:xfrm>
          <a:off x="2908300" y="6765043"/>
          <a:ext cx="6985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132240</xdr:rowOff>
    </xdr:from>
    <xdr:to>
      <xdr:col>29</xdr:col>
      <xdr:colOff>177800</xdr:colOff>
      <xdr:row>35</xdr:row>
      <xdr:rowOff>233840</xdr:rowOff>
    </xdr:to>
    <xdr:sp macro="" textlink="">
      <xdr:nvSpPr>
        <xdr:cNvPr id="132" name="楕円 131"/>
        <xdr:cNvSpPr/>
      </xdr:nvSpPr>
      <xdr:spPr bwMode="auto">
        <a:xfrm>
          <a:off x="5600700" y="674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320217</xdr:rowOff>
    </xdr:from>
    <xdr:ext cx="762000" cy="259045"/>
    <xdr:sp macro="" textlink="">
      <xdr:nvSpPr>
        <xdr:cNvPr id="133" name="人口1人当たり決算額の推移該当値テキスト445"/>
        <xdr:cNvSpPr txBox="1"/>
      </xdr:nvSpPr>
      <xdr:spPr>
        <a:xfrm>
          <a:off x="5740400" y="65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157026</xdr:rowOff>
    </xdr:from>
    <xdr:to>
      <xdr:col>26</xdr:col>
      <xdr:colOff>101600</xdr:colOff>
      <xdr:row>35</xdr:row>
      <xdr:rowOff>258626</xdr:rowOff>
    </xdr:to>
    <xdr:sp macro="" textlink="">
      <xdr:nvSpPr>
        <xdr:cNvPr id="134" name="楕円 133"/>
        <xdr:cNvSpPr/>
      </xdr:nvSpPr>
      <xdr:spPr bwMode="auto">
        <a:xfrm>
          <a:off x="4953000" y="6767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268803</xdr:rowOff>
    </xdr:from>
    <xdr:ext cx="736600" cy="259045"/>
    <xdr:sp macro="" textlink="">
      <xdr:nvSpPr>
        <xdr:cNvPr id="135" name="テキスト ボックス 134"/>
        <xdr:cNvSpPr txBox="1"/>
      </xdr:nvSpPr>
      <xdr:spPr>
        <a:xfrm>
          <a:off x="4622800" y="653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143376</xdr:rowOff>
    </xdr:from>
    <xdr:to>
      <xdr:col>22</xdr:col>
      <xdr:colOff>165100</xdr:colOff>
      <xdr:row>35</xdr:row>
      <xdr:rowOff>244976</xdr:rowOff>
    </xdr:to>
    <xdr:sp macro="" textlink="">
      <xdr:nvSpPr>
        <xdr:cNvPr id="136" name="楕円 135"/>
        <xdr:cNvSpPr/>
      </xdr:nvSpPr>
      <xdr:spPr bwMode="auto">
        <a:xfrm>
          <a:off x="4254500" y="675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229753</xdr:rowOff>
    </xdr:from>
    <xdr:ext cx="762000" cy="259045"/>
    <xdr:sp macro="" textlink="">
      <xdr:nvSpPr>
        <xdr:cNvPr id="137" name="テキスト ボックス 136"/>
        <xdr:cNvSpPr txBox="1"/>
      </xdr:nvSpPr>
      <xdr:spPr>
        <a:xfrm>
          <a:off x="3924300" y="68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115062</xdr:rowOff>
    </xdr:from>
    <xdr:to>
      <xdr:col>19</xdr:col>
      <xdr:colOff>38100</xdr:colOff>
      <xdr:row>35</xdr:row>
      <xdr:rowOff>216662</xdr:rowOff>
    </xdr:to>
    <xdr:sp macro="" textlink="">
      <xdr:nvSpPr>
        <xdr:cNvPr id="138" name="楕円 137"/>
        <xdr:cNvSpPr/>
      </xdr:nvSpPr>
      <xdr:spPr bwMode="auto">
        <a:xfrm>
          <a:off x="3556000" y="672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201439</xdr:rowOff>
    </xdr:from>
    <xdr:ext cx="762000" cy="259045"/>
    <xdr:sp macro="" textlink="">
      <xdr:nvSpPr>
        <xdr:cNvPr id="139" name="テキスト ボックス 138"/>
        <xdr:cNvSpPr txBox="1"/>
      </xdr:nvSpPr>
      <xdr:spPr>
        <a:xfrm>
          <a:off x="3225800" y="681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103893</xdr:rowOff>
    </xdr:from>
    <xdr:to>
      <xdr:col>15</xdr:col>
      <xdr:colOff>101600</xdr:colOff>
      <xdr:row>35</xdr:row>
      <xdr:rowOff>205493</xdr:rowOff>
    </xdr:to>
    <xdr:sp macro="" textlink="">
      <xdr:nvSpPr>
        <xdr:cNvPr id="140" name="楕円 139"/>
        <xdr:cNvSpPr/>
      </xdr:nvSpPr>
      <xdr:spPr bwMode="auto">
        <a:xfrm>
          <a:off x="2857500" y="671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190270</xdr:rowOff>
    </xdr:from>
    <xdr:ext cx="762000" cy="259045"/>
    <xdr:sp macro="" textlink="">
      <xdr:nvSpPr>
        <xdr:cNvPr id="141" name="テキスト ボックス 140"/>
        <xdr:cNvSpPr txBox="1"/>
      </xdr:nvSpPr>
      <xdr:spPr>
        <a:xfrm>
          <a:off x="2527300" y="680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61,398
60,852
46.63
27,216,489
26,272,146
431,461
12,415,726
19,026,730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153530</xdr:rowOff>
    </xdr:from>
    <xdr:to>
      <xdr:col>24</xdr:col>
      <xdr:colOff>63500</xdr:colOff>
      <xdr:row>37</xdr:row>
      <xdr:rowOff>160674</xdr:rowOff>
    </xdr:to>
    <xdr:cxnSp macro="">
      <xdr:nvCxnSpPr>
        <xdr:cNvPr id="61" name="直線コネクタ 60"/>
        <xdr:cNvCxnSpPr/>
      </xdr:nvCxnSpPr>
      <xdr:spPr>
        <a:xfrm flipV="1">
          <a:off x="3797300" y="6497180"/>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141624</xdr:rowOff>
    </xdr:from>
    <xdr:to>
      <xdr:col>19</xdr:col>
      <xdr:colOff>177800</xdr:colOff>
      <xdr:row>37</xdr:row>
      <xdr:rowOff>160674</xdr:rowOff>
    </xdr:to>
    <xdr:cxnSp macro="">
      <xdr:nvCxnSpPr>
        <xdr:cNvPr id="64" name="直線コネクタ 63"/>
        <xdr:cNvCxnSpPr/>
      </xdr:nvCxnSpPr>
      <xdr:spPr>
        <a:xfrm>
          <a:off x="2908300" y="648527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61709</xdr:rowOff>
    </xdr:from>
    <xdr:to>
      <xdr:col>15</xdr:col>
      <xdr:colOff>50800</xdr:colOff>
      <xdr:row>37</xdr:row>
      <xdr:rowOff>141624</xdr:rowOff>
    </xdr:to>
    <xdr:cxnSp macro="">
      <xdr:nvCxnSpPr>
        <xdr:cNvPr id="67" name="直線コネクタ 66"/>
        <xdr:cNvCxnSpPr/>
      </xdr:nvCxnSpPr>
      <xdr:spPr>
        <a:xfrm>
          <a:off x="2019300" y="6405359"/>
          <a:ext cx="889000" cy="7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64154</xdr:rowOff>
    </xdr:from>
    <xdr:to>
      <xdr:col>15</xdr:col>
      <xdr:colOff>101600</xdr:colOff>
      <xdr:row>35</xdr:row>
      <xdr:rowOff>165754</xdr:rowOff>
    </xdr:to>
    <xdr:sp macro="" textlink="">
      <xdr:nvSpPr>
        <xdr:cNvPr id="68" name="フローチャート: 判断 67"/>
        <xdr:cNvSpPr/>
      </xdr:nvSpPr>
      <xdr:spPr>
        <a:xfrm>
          <a:off x="2857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10831</xdr:rowOff>
    </xdr:from>
    <xdr:ext cx="534377" cy="259045"/>
    <xdr:sp macro="" textlink="">
      <xdr:nvSpPr>
        <xdr:cNvPr id="69" name="テキスト ボックス 68"/>
        <xdr:cNvSpPr txBox="1"/>
      </xdr:nvSpPr>
      <xdr:spPr>
        <a:xfrm>
          <a:off x="2641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43383</xdr:rowOff>
    </xdr:from>
    <xdr:to>
      <xdr:col>10</xdr:col>
      <xdr:colOff>114300</xdr:colOff>
      <xdr:row>37</xdr:row>
      <xdr:rowOff>61709</xdr:rowOff>
    </xdr:to>
    <xdr:cxnSp macro="">
      <xdr:nvCxnSpPr>
        <xdr:cNvPr id="70" name="直線コネクタ 69"/>
        <xdr:cNvCxnSpPr/>
      </xdr:nvCxnSpPr>
      <xdr:spPr>
        <a:xfrm>
          <a:off x="1130300" y="638703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102730</xdr:rowOff>
    </xdr:from>
    <xdr:to>
      <xdr:col>24</xdr:col>
      <xdr:colOff>114300</xdr:colOff>
      <xdr:row>38</xdr:row>
      <xdr:rowOff>32880</xdr:rowOff>
    </xdr:to>
    <xdr:sp macro="" textlink="">
      <xdr:nvSpPr>
        <xdr:cNvPr id="80" name="楕円 79"/>
        <xdr:cNvSpPr/>
      </xdr:nvSpPr>
      <xdr:spPr>
        <a:xfrm>
          <a:off x="45847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81157</xdr:rowOff>
    </xdr:from>
    <xdr:ext cx="534377" cy="259045"/>
    <xdr:sp macro="" textlink="">
      <xdr:nvSpPr>
        <xdr:cNvPr id="81" name="人件費該当値テキスト"/>
        <xdr:cNvSpPr txBox="1"/>
      </xdr:nvSpPr>
      <xdr:spPr>
        <a:xfrm>
          <a:off x="4686300" y="64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109874</xdr:rowOff>
    </xdr:from>
    <xdr:to>
      <xdr:col>20</xdr:col>
      <xdr:colOff>38100</xdr:colOff>
      <xdr:row>38</xdr:row>
      <xdr:rowOff>40024</xdr:rowOff>
    </xdr:to>
    <xdr:sp macro="" textlink="">
      <xdr:nvSpPr>
        <xdr:cNvPr id="82" name="楕円 81"/>
        <xdr:cNvSpPr/>
      </xdr:nvSpPr>
      <xdr:spPr>
        <a:xfrm>
          <a:off x="3746500" y="64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31151</xdr:rowOff>
    </xdr:from>
    <xdr:ext cx="534377" cy="259045"/>
    <xdr:sp macro="" textlink="">
      <xdr:nvSpPr>
        <xdr:cNvPr id="83" name="テキスト ボックス 82"/>
        <xdr:cNvSpPr txBox="1"/>
      </xdr:nvSpPr>
      <xdr:spPr>
        <a:xfrm>
          <a:off x="3530111" y="65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90824</xdr:rowOff>
    </xdr:from>
    <xdr:to>
      <xdr:col>15</xdr:col>
      <xdr:colOff>101600</xdr:colOff>
      <xdr:row>38</xdr:row>
      <xdr:rowOff>20974</xdr:rowOff>
    </xdr:to>
    <xdr:sp macro="" textlink="">
      <xdr:nvSpPr>
        <xdr:cNvPr id="84" name="楕円 83"/>
        <xdr:cNvSpPr/>
      </xdr:nvSpPr>
      <xdr:spPr>
        <a:xfrm>
          <a:off x="2857500" y="64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12101</xdr:rowOff>
    </xdr:from>
    <xdr:ext cx="534377" cy="259045"/>
    <xdr:sp macro="" textlink="">
      <xdr:nvSpPr>
        <xdr:cNvPr id="85" name="テキスト ボックス 84"/>
        <xdr:cNvSpPr txBox="1"/>
      </xdr:nvSpPr>
      <xdr:spPr>
        <a:xfrm>
          <a:off x="2641111" y="65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10909</xdr:rowOff>
    </xdr:from>
    <xdr:to>
      <xdr:col>10</xdr:col>
      <xdr:colOff>165100</xdr:colOff>
      <xdr:row>37</xdr:row>
      <xdr:rowOff>112509</xdr:rowOff>
    </xdr:to>
    <xdr:sp macro="" textlink="">
      <xdr:nvSpPr>
        <xdr:cNvPr id="86" name="楕円 85"/>
        <xdr:cNvSpPr/>
      </xdr:nvSpPr>
      <xdr:spPr>
        <a:xfrm>
          <a:off x="1968500" y="63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103636</xdr:rowOff>
    </xdr:from>
    <xdr:ext cx="534377" cy="259045"/>
    <xdr:sp macro="" textlink="">
      <xdr:nvSpPr>
        <xdr:cNvPr id="87" name="テキスト ボックス 86"/>
        <xdr:cNvSpPr txBox="1"/>
      </xdr:nvSpPr>
      <xdr:spPr>
        <a:xfrm>
          <a:off x="1752111" y="64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164033</xdr:rowOff>
    </xdr:from>
    <xdr:to>
      <xdr:col>6</xdr:col>
      <xdr:colOff>38100</xdr:colOff>
      <xdr:row>37</xdr:row>
      <xdr:rowOff>94183</xdr:rowOff>
    </xdr:to>
    <xdr:sp macro="" textlink="">
      <xdr:nvSpPr>
        <xdr:cNvPr id="88" name="楕円 87"/>
        <xdr:cNvSpPr/>
      </xdr:nvSpPr>
      <xdr:spPr>
        <a:xfrm>
          <a:off x="1079500" y="63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85310</xdr:rowOff>
    </xdr:from>
    <xdr:ext cx="534377" cy="259045"/>
    <xdr:sp macro="" textlink="">
      <xdr:nvSpPr>
        <xdr:cNvPr id="89" name="テキスト ボックス 88"/>
        <xdr:cNvSpPr txBox="1"/>
      </xdr:nvSpPr>
      <xdr:spPr>
        <a:xfrm>
          <a:off x="863111" y="64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10378</xdr:rowOff>
    </xdr:from>
    <xdr:to>
      <xdr:col>24</xdr:col>
      <xdr:colOff>63500</xdr:colOff>
      <xdr:row>57</xdr:row>
      <xdr:rowOff>24518</xdr:rowOff>
    </xdr:to>
    <xdr:cxnSp macro="">
      <xdr:nvCxnSpPr>
        <xdr:cNvPr id="121" name="直線コネクタ 120"/>
        <xdr:cNvCxnSpPr/>
      </xdr:nvCxnSpPr>
      <xdr:spPr>
        <a:xfrm flipV="1">
          <a:off x="3797300" y="9783028"/>
          <a:ext cx="8382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25661</xdr:rowOff>
    </xdr:from>
    <xdr:to>
      <xdr:col>19</xdr:col>
      <xdr:colOff>177800</xdr:colOff>
      <xdr:row>57</xdr:row>
      <xdr:rowOff>24518</xdr:rowOff>
    </xdr:to>
    <xdr:cxnSp macro="">
      <xdr:nvCxnSpPr>
        <xdr:cNvPr id="124" name="直線コネクタ 123"/>
        <xdr:cNvCxnSpPr/>
      </xdr:nvCxnSpPr>
      <xdr:spPr>
        <a:xfrm>
          <a:off x="2908300" y="9626861"/>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25661</xdr:rowOff>
    </xdr:from>
    <xdr:to>
      <xdr:col>15</xdr:col>
      <xdr:colOff>50800</xdr:colOff>
      <xdr:row>57</xdr:row>
      <xdr:rowOff>142998</xdr:rowOff>
    </xdr:to>
    <xdr:cxnSp macro="">
      <xdr:nvCxnSpPr>
        <xdr:cNvPr id="127" name="直線コネクタ 126"/>
        <xdr:cNvCxnSpPr/>
      </xdr:nvCxnSpPr>
      <xdr:spPr>
        <a:xfrm flipV="1">
          <a:off x="2019300" y="9626861"/>
          <a:ext cx="889000" cy="28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16597</xdr:rowOff>
    </xdr:from>
    <xdr:to>
      <xdr:col>15</xdr:col>
      <xdr:colOff>101600</xdr:colOff>
      <xdr:row>51</xdr:row>
      <xdr:rowOff>118197</xdr:rowOff>
    </xdr:to>
    <xdr:sp macro="" textlink="">
      <xdr:nvSpPr>
        <xdr:cNvPr id="128" name="フローチャート: 判断 127"/>
        <xdr:cNvSpPr/>
      </xdr:nvSpPr>
      <xdr:spPr>
        <a:xfrm>
          <a:off x="2857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134724</xdr:rowOff>
    </xdr:from>
    <xdr:ext cx="534377" cy="259045"/>
    <xdr:sp macro="" textlink="">
      <xdr:nvSpPr>
        <xdr:cNvPr id="129" name="テキスト ボックス 128"/>
        <xdr:cNvSpPr txBox="1"/>
      </xdr:nvSpPr>
      <xdr:spPr>
        <a:xfrm>
          <a:off x="2641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103255</xdr:rowOff>
    </xdr:from>
    <xdr:to>
      <xdr:col>10</xdr:col>
      <xdr:colOff>114300</xdr:colOff>
      <xdr:row>57</xdr:row>
      <xdr:rowOff>142998</xdr:rowOff>
    </xdr:to>
    <xdr:cxnSp macro="">
      <xdr:nvCxnSpPr>
        <xdr:cNvPr id="130" name="直線コネクタ 129"/>
        <xdr:cNvCxnSpPr/>
      </xdr:nvCxnSpPr>
      <xdr:spPr>
        <a:xfrm>
          <a:off x="1130300" y="9875905"/>
          <a:ext cx="889000" cy="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131028</xdr:rowOff>
    </xdr:from>
    <xdr:to>
      <xdr:col>24</xdr:col>
      <xdr:colOff>114300</xdr:colOff>
      <xdr:row>57</xdr:row>
      <xdr:rowOff>61178</xdr:rowOff>
    </xdr:to>
    <xdr:sp macro="" textlink="">
      <xdr:nvSpPr>
        <xdr:cNvPr id="140" name="楕円 139"/>
        <xdr:cNvSpPr/>
      </xdr:nvSpPr>
      <xdr:spPr>
        <a:xfrm>
          <a:off x="4584700" y="97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109455</xdr:rowOff>
    </xdr:from>
    <xdr:ext cx="534377" cy="259045"/>
    <xdr:sp macro="" textlink="">
      <xdr:nvSpPr>
        <xdr:cNvPr id="141" name="物件費該当値テキスト"/>
        <xdr:cNvSpPr txBox="1"/>
      </xdr:nvSpPr>
      <xdr:spPr>
        <a:xfrm>
          <a:off x="4686300" y="971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145168</xdr:rowOff>
    </xdr:from>
    <xdr:to>
      <xdr:col>20</xdr:col>
      <xdr:colOff>38100</xdr:colOff>
      <xdr:row>57</xdr:row>
      <xdr:rowOff>75318</xdr:rowOff>
    </xdr:to>
    <xdr:sp macro="" textlink="">
      <xdr:nvSpPr>
        <xdr:cNvPr id="142" name="楕円 141"/>
        <xdr:cNvSpPr/>
      </xdr:nvSpPr>
      <xdr:spPr>
        <a:xfrm>
          <a:off x="3746500" y="97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66445</xdr:rowOff>
    </xdr:from>
    <xdr:ext cx="534377" cy="259045"/>
    <xdr:sp macro="" textlink="">
      <xdr:nvSpPr>
        <xdr:cNvPr id="143" name="テキスト ボックス 142"/>
        <xdr:cNvSpPr txBox="1"/>
      </xdr:nvSpPr>
      <xdr:spPr>
        <a:xfrm>
          <a:off x="3530111" y="98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146311</xdr:rowOff>
    </xdr:from>
    <xdr:to>
      <xdr:col>15</xdr:col>
      <xdr:colOff>101600</xdr:colOff>
      <xdr:row>56</xdr:row>
      <xdr:rowOff>76461</xdr:rowOff>
    </xdr:to>
    <xdr:sp macro="" textlink="">
      <xdr:nvSpPr>
        <xdr:cNvPr id="144" name="楕円 143"/>
        <xdr:cNvSpPr/>
      </xdr:nvSpPr>
      <xdr:spPr>
        <a:xfrm>
          <a:off x="2857500" y="95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67588</xdr:rowOff>
    </xdr:from>
    <xdr:ext cx="534377" cy="259045"/>
    <xdr:sp macro="" textlink="">
      <xdr:nvSpPr>
        <xdr:cNvPr id="145" name="テキスト ボックス 144"/>
        <xdr:cNvSpPr txBox="1"/>
      </xdr:nvSpPr>
      <xdr:spPr>
        <a:xfrm>
          <a:off x="2641111" y="96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92198</xdr:rowOff>
    </xdr:from>
    <xdr:to>
      <xdr:col>10</xdr:col>
      <xdr:colOff>165100</xdr:colOff>
      <xdr:row>58</xdr:row>
      <xdr:rowOff>22348</xdr:rowOff>
    </xdr:to>
    <xdr:sp macro="" textlink="">
      <xdr:nvSpPr>
        <xdr:cNvPr id="146" name="楕円 145"/>
        <xdr:cNvSpPr/>
      </xdr:nvSpPr>
      <xdr:spPr>
        <a:xfrm>
          <a:off x="1968500" y="98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13475</xdr:rowOff>
    </xdr:from>
    <xdr:ext cx="534377" cy="259045"/>
    <xdr:sp macro="" textlink="">
      <xdr:nvSpPr>
        <xdr:cNvPr id="147" name="テキスト ボックス 146"/>
        <xdr:cNvSpPr txBox="1"/>
      </xdr:nvSpPr>
      <xdr:spPr>
        <a:xfrm>
          <a:off x="1752111" y="9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52455</xdr:rowOff>
    </xdr:from>
    <xdr:to>
      <xdr:col>6</xdr:col>
      <xdr:colOff>38100</xdr:colOff>
      <xdr:row>57</xdr:row>
      <xdr:rowOff>154055</xdr:rowOff>
    </xdr:to>
    <xdr:sp macro="" textlink="">
      <xdr:nvSpPr>
        <xdr:cNvPr id="148" name="楕円 147"/>
        <xdr:cNvSpPr/>
      </xdr:nvSpPr>
      <xdr:spPr>
        <a:xfrm>
          <a:off x="1079500" y="98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145182</xdr:rowOff>
    </xdr:from>
    <xdr:ext cx="534377" cy="259045"/>
    <xdr:sp macro="" textlink="">
      <xdr:nvSpPr>
        <xdr:cNvPr id="149" name="テキスト ボックス 148"/>
        <xdr:cNvSpPr txBox="1"/>
      </xdr:nvSpPr>
      <xdr:spPr>
        <a:xfrm>
          <a:off x="863111" y="991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113959</xdr:rowOff>
    </xdr:from>
    <xdr:to>
      <xdr:col>24</xdr:col>
      <xdr:colOff>63500</xdr:colOff>
      <xdr:row>77</xdr:row>
      <xdr:rowOff>146146</xdr:rowOff>
    </xdr:to>
    <xdr:cxnSp macro="">
      <xdr:nvCxnSpPr>
        <xdr:cNvPr id="176" name="直線コネクタ 175"/>
        <xdr:cNvCxnSpPr/>
      </xdr:nvCxnSpPr>
      <xdr:spPr>
        <a:xfrm>
          <a:off x="3797300" y="13315609"/>
          <a:ext cx="8382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75829</xdr:rowOff>
    </xdr:from>
    <xdr:to>
      <xdr:col>19</xdr:col>
      <xdr:colOff>177800</xdr:colOff>
      <xdr:row>77</xdr:row>
      <xdr:rowOff>113959</xdr:rowOff>
    </xdr:to>
    <xdr:cxnSp macro="">
      <xdr:nvCxnSpPr>
        <xdr:cNvPr id="179" name="直線コネクタ 178"/>
        <xdr:cNvCxnSpPr/>
      </xdr:nvCxnSpPr>
      <xdr:spPr>
        <a:xfrm>
          <a:off x="2908300" y="13277479"/>
          <a:ext cx="889000" cy="3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75829</xdr:rowOff>
    </xdr:from>
    <xdr:to>
      <xdr:col>15</xdr:col>
      <xdr:colOff>50800</xdr:colOff>
      <xdr:row>77</xdr:row>
      <xdr:rowOff>125206</xdr:rowOff>
    </xdr:to>
    <xdr:cxnSp macro="">
      <xdr:nvCxnSpPr>
        <xdr:cNvPr id="182" name="直線コネクタ 181"/>
        <xdr:cNvCxnSpPr/>
      </xdr:nvCxnSpPr>
      <xdr:spPr>
        <a:xfrm flipV="1">
          <a:off x="2019300" y="1327747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4226</xdr:rowOff>
    </xdr:from>
    <xdr:to>
      <xdr:col>15</xdr:col>
      <xdr:colOff>101600</xdr:colOff>
      <xdr:row>77</xdr:row>
      <xdr:rowOff>105826</xdr:rowOff>
    </xdr:to>
    <xdr:sp macro="" textlink="">
      <xdr:nvSpPr>
        <xdr:cNvPr id="183" name="フローチャート: 判断 182"/>
        <xdr:cNvSpPr/>
      </xdr:nvSpPr>
      <xdr:spPr>
        <a:xfrm>
          <a:off x="2857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122353</xdr:rowOff>
    </xdr:from>
    <xdr:ext cx="469744" cy="259045"/>
    <xdr:sp macro="" textlink="">
      <xdr:nvSpPr>
        <xdr:cNvPr id="184" name="テキスト ボックス 183"/>
        <xdr:cNvSpPr txBox="1"/>
      </xdr:nvSpPr>
      <xdr:spPr>
        <a:xfrm>
          <a:off x="2673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111080</xdr:rowOff>
    </xdr:from>
    <xdr:to>
      <xdr:col>10</xdr:col>
      <xdr:colOff>114300</xdr:colOff>
      <xdr:row>77</xdr:row>
      <xdr:rowOff>125206</xdr:rowOff>
    </xdr:to>
    <xdr:cxnSp macro="">
      <xdr:nvCxnSpPr>
        <xdr:cNvPr id="185" name="直線コネクタ 184"/>
        <xdr:cNvCxnSpPr/>
      </xdr:nvCxnSpPr>
      <xdr:spPr>
        <a:xfrm>
          <a:off x="1130300" y="13312730"/>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95346</xdr:rowOff>
    </xdr:from>
    <xdr:to>
      <xdr:col>24</xdr:col>
      <xdr:colOff>114300</xdr:colOff>
      <xdr:row>78</xdr:row>
      <xdr:rowOff>25496</xdr:rowOff>
    </xdr:to>
    <xdr:sp macro="" textlink="">
      <xdr:nvSpPr>
        <xdr:cNvPr id="195" name="楕円 194"/>
        <xdr:cNvSpPr/>
      </xdr:nvSpPr>
      <xdr:spPr>
        <a:xfrm>
          <a:off x="4584700" y="13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73773</xdr:rowOff>
    </xdr:from>
    <xdr:ext cx="469744" cy="259045"/>
    <xdr:sp macro="" textlink="">
      <xdr:nvSpPr>
        <xdr:cNvPr id="196" name="維持補修費該当値テキスト"/>
        <xdr:cNvSpPr txBox="1"/>
      </xdr:nvSpPr>
      <xdr:spPr>
        <a:xfrm>
          <a:off x="4686300" y="1327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63159</xdr:rowOff>
    </xdr:from>
    <xdr:to>
      <xdr:col>20</xdr:col>
      <xdr:colOff>38100</xdr:colOff>
      <xdr:row>77</xdr:row>
      <xdr:rowOff>164759</xdr:rowOff>
    </xdr:to>
    <xdr:sp macro="" textlink="">
      <xdr:nvSpPr>
        <xdr:cNvPr id="197" name="楕円 196"/>
        <xdr:cNvSpPr/>
      </xdr:nvSpPr>
      <xdr:spPr>
        <a:xfrm>
          <a:off x="3746500" y="132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9836</xdr:rowOff>
    </xdr:from>
    <xdr:ext cx="469744" cy="259045"/>
    <xdr:sp macro="" textlink="">
      <xdr:nvSpPr>
        <xdr:cNvPr id="198" name="テキスト ボックス 197"/>
        <xdr:cNvSpPr txBox="1"/>
      </xdr:nvSpPr>
      <xdr:spPr>
        <a:xfrm>
          <a:off x="3562428" y="1304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25029</xdr:rowOff>
    </xdr:from>
    <xdr:to>
      <xdr:col>15</xdr:col>
      <xdr:colOff>101600</xdr:colOff>
      <xdr:row>77</xdr:row>
      <xdr:rowOff>126629</xdr:rowOff>
    </xdr:to>
    <xdr:sp macro="" textlink="">
      <xdr:nvSpPr>
        <xdr:cNvPr id="199" name="楕円 198"/>
        <xdr:cNvSpPr/>
      </xdr:nvSpPr>
      <xdr:spPr>
        <a:xfrm>
          <a:off x="2857500" y="132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117756</xdr:rowOff>
    </xdr:from>
    <xdr:ext cx="469744" cy="259045"/>
    <xdr:sp macro="" textlink="">
      <xdr:nvSpPr>
        <xdr:cNvPr id="200" name="テキスト ボックス 199"/>
        <xdr:cNvSpPr txBox="1"/>
      </xdr:nvSpPr>
      <xdr:spPr>
        <a:xfrm>
          <a:off x="2673428" y="1331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74406</xdr:rowOff>
    </xdr:from>
    <xdr:to>
      <xdr:col>10</xdr:col>
      <xdr:colOff>165100</xdr:colOff>
      <xdr:row>78</xdr:row>
      <xdr:rowOff>4556</xdr:rowOff>
    </xdr:to>
    <xdr:sp macro="" textlink="">
      <xdr:nvSpPr>
        <xdr:cNvPr id="201" name="楕円 200"/>
        <xdr:cNvSpPr/>
      </xdr:nvSpPr>
      <xdr:spPr>
        <a:xfrm>
          <a:off x="1968500" y="132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167133</xdr:rowOff>
    </xdr:from>
    <xdr:ext cx="469744" cy="259045"/>
    <xdr:sp macro="" textlink="">
      <xdr:nvSpPr>
        <xdr:cNvPr id="202" name="テキスト ボックス 201"/>
        <xdr:cNvSpPr txBox="1"/>
      </xdr:nvSpPr>
      <xdr:spPr>
        <a:xfrm>
          <a:off x="1784428" y="1336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60280</xdr:rowOff>
    </xdr:from>
    <xdr:to>
      <xdr:col>6</xdr:col>
      <xdr:colOff>38100</xdr:colOff>
      <xdr:row>77</xdr:row>
      <xdr:rowOff>161880</xdr:rowOff>
    </xdr:to>
    <xdr:sp macro="" textlink="">
      <xdr:nvSpPr>
        <xdr:cNvPr id="203" name="楕円 202"/>
        <xdr:cNvSpPr/>
      </xdr:nvSpPr>
      <xdr:spPr>
        <a:xfrm>
          <a:off x="1079500" y="132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6957</xdr:rowOff>
    </xdr:from>
    <xdr:ext cx="469744" cy="259045"/>
    <xdr:sp macro="" textlink="">
      <xdr:nvSpPr>
        <xdr:cNvPr id="204" name="テキスト ボックス 203"/>
        <xdr:cNvSpPr txBox="1"/>
      </xdr:nvSpPr>
      <xdr:spPr>
        <a:xfrm>
          <a:off x="895428" y="130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25050</xdr:rowOff>
    </xdr:from>
    <xdr:to>
      <xdr:col>24</xdr:col>
      <xdr:colOff>63500</xdr:colOff>
      <xdr:row>91</xdr:row>
      <xdr:rowOff>33004</xdr:rowOff>
    </xdr:to>
    <xdr:cxnSp macro="">
      <xdr:nvCxnSpPr>
        <xdr:cNvPr id="232" name="直線コネクタ 231"/>
        <xdr:cNvCxnSpPr/>
      </xdr:nvCxnSpPr>
      <xdr:spPr>
        <a:xfrm flipV="1">
          <a:off x="3797300" y="15455550"/>
          <a:ext cx="838200" cy="17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33004</xdr:rowOff>
    </xdr:from>
    <xdr:to>
      <xdr:col>19</xdr:col>
      <xdr:colOff>177800</xdr:colOff>
      <xdr:row>92</xdr:row>
      <xdr:rowOff>3804</xdr:rowOff>
    </xdr:to>
    <xdr:cxnSp macro="">
      <xdr:nvCxnSpPr>
        <xdr:cNvPr id="235" name="直線コネクタ 234"/>
        <xdr:cNvCxnSpPr/>
      </xdr:nvCxnSpPr>
      <xdr:spPr>
        <a:xfrm flipV="1">
          <a:off x="2908300" y="15634954"/>
          <a:ext cx="889000" cy="14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3804</xdr:rowOff>
    </xdr:from>
    <xdr:to>
      <xdr:col>15</xdr:col>
      <xdr:colOff>50800</xdr:colOff>
      <xdr:row>92</xdr:row>
      <xdr:rowOff>134838</xdr:rowOff>
    </xdr:to>
    <xdr:cxnSp macro="">
      <xdr:nvCxnSpPr>
        <xdr:cNvPr id="238" name="直線コネクタ 237"/>
        <xdr:cNvCxnSpPr/>
      </xdr:nvCxnSpPr>
      <xdr:spPr>
        <a:xfrm flipV="1">
          <a:off x="2019300" y="15777204"/>
          <a:ext cx="889000" cy="1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10444</xdr:rowOff>
    </xdr:from>
    <xdr:to>
      <xdr:col>15</xdr:col>
      <xdr:colOff>101600</xdr:colOff>
      <xdr:row>96</xdr:row>
      <xdr:rowOff>112044</xdr:rowOff>
    </xdr:to>
    <xdr:sp macro="" textlink="">
      <xdr:nvSpPr>
        <xdr:cNvPr id="239" name="フローチャート: 判断 238"/>
        <xdr:cNvSpPr/>
      </xdr:nvSpPr>
      <xdr:spPr>
        <a:xfrm>
          <a:off x="2857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103171</xdr:rowOff>
    </xdr:from>
    <xdr:ext cx="534377" cy="259045"/>
    <xdr:sp macro="" textlink="">
      <xdr:nvSpPr>
        <xdr:cNvPr id="240" name="テキスト ボックス 239"/>
        <xdr:cNvSpPr txBox="1"/>
      </xdr:nvSpPr>
      <xdr:spPr>
        <a:xfrm>
          <a:off x="2641111" y="165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134838</xdr:rowOff>
    </xdr:from>
    <xdr:to>
      <xdr:col>10</xdr:col>
      <xdr:colOff>114300</xdr:colOff>
      <xdr:row>93</xdr:row>
      <xdr:rowOff>119706</xdr:rowOff>
    </xdr:to>
    <xdr:cxnSp macro="">
      <xdr:nvCxnSpPr>
        <xdr:cNvPr id="241" name="直線コネクタ 240"/>
        <xdr:cNvCxnSpPr/>
      </xdr:nvCxnSpPr>
      <xdr:spPr>
        <a:xfrm flipV="1">
          <a:off x="1130300" y="15908238"/>
          <a:ext cx="889000" cy="1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145700</xdr:rowOff>
    </xdr:from>
    <xdr:to>
      <xdr:col>24</xdr:col>
      <xdr:colOff>114300</xdr:colOff>
      <xdr:row>90</xdr:row>
      <xdr:rowOff>75850</xdr:rowOff>
    </xdr:to>
    <xdr:sp macro="" textlink="">
      <xdr:nvSpPr>
        <xdr:cNvPr id="251" name="楕円 250"/>
        <xdr:cNvSpPr/>
      </xdr:nvSpPr>
      <xdr:spPr>
        <a:xfrm>
          <a:off x="4584700" y="154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98727</xdr:rowOff>
    </xdr:from>
    <xdr:ext cx="599010" cy="259045"/>
    <xdr:sp macro="" textlink="">
      <xdr:nvSpPr>
        <xdr:cNvPr id="252" name="扶助費該当値テキスト"/>
        <xdr:cNvSpPr txBox="1"/>
      </xdr:nvSpPr>
      <xdr:spPr>
        <a:xfrm>
          <a:off x="4686300" y="1535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153654</xdr:rowOff>
    </xdr:from>
    <xdr:to>
      <xdr:col>20</xdr:col>
      <xdr:colOff>38100</xdr:colOff>
      <xdr:row>91</xdr:row>
      <xdr:rowOff>83804</xdr:rowOff>
    </xdr:to>
    <xdr:sp macro="" textlink="">
      <xdr:nvSpPr>
        <xdr:cNvPr id="253" name="楕円 252"/>
        <xdr:cNvSpPr/>
      </xdr:nvSpPr>
      <xdr:spPr>
        <a:xfrm>
          <a:off x="3746500" y="155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100331</xdr:rowOff>
    </xdr:from>
    <xdr:ext cx="599010" cy="259045"/>
    <xdr:sp macro="" textlink="">
      <xdr:nvSpPr>
        <xdr:cNvPr id="254" name="テキスト ボックス 253"/>
        <xdr:cNvSpPr txBox="1"/>
      </xdr:nvSpPr>
      <xdr:spPr>
        <a:xfrm>
          <a:off x="3497795" y="1535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124454</xdr:rowOff>
    </xdr:from>
    <xdr:to>
      <xdr:col>15</xdr:col>
      <xdr:colOff>101600</xdr:colOff>
      <xdr:row>92</xdr:row>
      <xdr:rowOff>54604</xdr:rowOff>
    </xdr:to>
    <xdr:sp macro="" textlink="">
      <xdr:nvSpPr>
        <xdr:cNvPr id="255" name="楕円 254"/>
        <xdr:cNvSpPr/>
      </xdr:nvSpPr>
      <xdr:spPr>
        <a:xfrm>
          <a:off x="2857500" y="157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71131</xdr:rowOff>
    </xdr:from>
    <xdr:ext cx="599010" cy="259045"/>
    <xdr:sp macro="" textlink="">
      <xdr:nvSpPr>
        <xdr:cNvPr id="256" name="テキスト ボックス 255"/>
        <xdr:cNvSpPr txBox="1"/>
      </xdr:nvSpPr>
      <xdr:spPr>
        <a:xfrm>
          <a:off x="2608795" y="155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84038</xdr:rowOff>
    </xdr:from>
    <xdr:to>
      <xdr:col>10</xdr:col>
      <xdr:colOff>165100</xdr:colOff>
      <xdr:row>93</xdr:row>
      <xdr:rowOff>14188</xdr:rowOff>
    </xdr:to>
    <xdr:sp macro="" textlink="">
      <xdr:nvSpPr>
        <xdr:cNvPr id="257" name="楕円 256"/>
        <xdr:cNvSpPr/>
      </xdr:nvSpPr>
      <xdr:spPr>
        <a:xfrm>
          <a:off x="1968500" y="158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30715</xdr:rowOff>
    </xdr:from>
    <xdr:ext cx="599010" cy="259045"/>
    <xdr:sp macro="" textlink="">
      <xdr:nvSpPr>
        <xdr:cNvPr id="258" name="テキスト ボックス 257"/>
        <xdr:cNvSpPr txBox="1"/>
      </xdr:nvSpPr>
      <xdr:spPr>
        <a:xfrm>
          <a:off x="1719795" y="1563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68906</xdr:rowOff>
    </xdr:from>
    <xdr:to>
      <xdr:col>6</xdr:col>
      <xdr:colOff>38100</xdr:colOff>
      <xdr:row>93</xdr:row>
      <xdr:rowOff>170506</xdr:rowOff>
    </xdr:to>
    <xdr:sp macro="" textlink="">
      <xdr:nvSpPr>
        <xdr:cNvPr id="259" name="楕円 258"/>
        <xdr:cNvSpPr/>
      </xdr:nvSpPr>
      <xdr:spPr>
        <a:xfrm>
          <a:off x="1079500" y="160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15583</xdr:rowOff>
    </xdr:from>
    <xdr:ext cx="599010" cy="259045"/>
    <xdr:sp macro="" textlink="">
      <xdr:nvSpPr>
        <xdr:cNvPr id="260" name="テキスト ボックス 259"/>
        <xdr:cNvSpPr txBox="1"/>
      </xdr:nvSpPr>
      <xdr:spPr>
        <a:xfrm>
          <a:off x="830795" y="157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77026</xdr:rowOff>
    </xdr:from>
    <xdr:to>
      <xdr:col>55</xdr:col>
      <xdr:colOff>0</xdr:colOff>
      <xdr:row>37</xdr:row>
      <xdr:rowOff>96164</xdr:rowOff>
    </xdr:to>
    <xdr:cxnSp macro="">
      <xdr:nvCxnSpPr>
        <xdr:cNvPr id="289" name="直線コネクタ 288"/>
        <xdr:cNvCxnSpPr/>
      </xdr:nvCxnSpPr>
      <xdr:spPr>
        <a:xfrm>
          <a:off x="9639300" y="6420676"/>
          <a:ext cx="8382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77026</xdr:rowOff>
    </xdr:from>
    <xdr:to>
      <xdr:col>50</xdr:col>
      <xdr:colOff>114300</xdr:colOff>
      <xdr:row>37</xdr:row>
      <xdr:rowOff>98082</xdr:rowOff>
    </xdr:to>
    <xdr:cxnSp macro="">
      <xdr:nvCxnSpPr>
        <xdr:cNvPr id="292" name="直線コネクタ 291"/>
        <xdr:cNvCxnSpPr/>
      </xdr:nvCxnSpPr>
      <xdr:spPr>
        <a:xfrm flipV="1">
          <a:off x="8750300" y="6420676"/>
          <a:ext cx="8890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97752</xdr:rowOff>
    </xdr:from>
    <xdr:to>
      <xdr:col>45</xdr:col>
      <xdr:colOff>177800</xdr:colOff>
      <xdr:row>37</xdr:row>
      <xdr:rowOff>98082</xdr:rowOff>
    </xdr:to>
    <xdr:cxnSp macro="">
      <xdr:nvCxnSpPr>
        <xdr:cNvPr id="295" name="直線コネクタ 294"/>
        <xdr:cNvCxnSpPr/>
      </xdr:nvCxnSpPr>
      <xdr:spPr>
        <a:xfrm>
          <a:off x="7861300" y="6441402"/>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46711</xdr:rowOff>
    </xdr:from>
    <xdr:to>
      <xdr:col>46</xdr:col>
      <xdr:colOff>38100</xdr:colOff>
      <xdr:row>35</xdr:row>
      <xdr:rowOff>148311</xdr:rowOff>
    </xdr:to>
    <xdr:sp macro="" textlink="">
      <xdr:nvSpPr>
        <xdr:cNvPr id="296" name="フローチャート: 判断 295"/>
        <xdr:cNvSpPr/>
      </xdr:nvSpPr>
      <xdr:spPr>
        <a:xfrm>
          <a:off x="8699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164838</xdr:rowOff>
    </xdr:from>
    <xdr:ext cx="534377" cy="259045"/>
    <xdr:sp macro="" textlink="">
      <xdr:nvSpPr>
        <xdr:cNvPr id="297" name="テキスト ボックス 296"/>
        <xdr:cNvSpPr txBox="1"/>
      </xdr:nvSpPr>
      <xdr:spPr>
        <a:xfrm>
          <a:off x="8483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97752</xdr:rowOff>
    </xdr:from>
    <xdr:to>
      <xdr:col>41</xdr:col>
      <xdr:colOff>50800</xdr:colOff>
      <xdr:row>37</xdr:row>
      <xdr:rowOff>159182</xdr:rowOff>
    </xdr:to>
    <xdr:cxnSp macro="">
      <xdr:nvCxnSpPr>
        <xdr:cNvPr id="298" name="直線コネクタ 297"/>
        <xdr:cNvCxnSpPr/>
      </xdr:nvCxnSpPr>
      <xdr:spPr>
        <a:xfrm flipV="1">
          <a:off x="6972300" y="6441402"/>
          <a:ext cx="889000" cy="6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45364</xdr:rowOff>
    </xdr:from>
    <xdr:to>
      <xdr:col>55</xdr:col>
      <xdr:colOff>50800</xdr:colOff>
      <xdr:row>37</xdr:row>
      <xdr:rowOff>146964</xdr:rowOff>
    </xdr:to>
    <xdr:sp macro="" textlink="">
      <xdr:nvSpPr>
        <xdr:cNvPr id="308" name="楕円 307"/>
        <xdr:cNvSpPr/>
      </xdr:nvSpPr>
      <xdr:spPr>
        <a:xfrm>
          <a:off x="10426700" y="63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23791</xdr:rowOff>
    </xdr:from>
    <xdr:ext cx="534377" cy="259045"/>
    <xdr:sp macro="" textlink="">
      <xdr:nvSpPr>
        <xdr:cNvPr id="309" name="補助費等該当値テキスト"/>
        <xdr:cNvSpPr txBox="1"/>
      </xdr:nvSpPr>
      <xdr:spPr>
        <a:xfrm>
          <a:off x="10528300" y="63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26226</xdr:rowOff>
    </xdr:from>
    <xdr:to>
      <xdr:col>50</xdr:col>
      <xdr:colOff>165100</xdr:colOff>
      <xdr:row>37</xdr:row>
      <xdr:rowOff>127826</xdr:rowOff>
    </xdr:to>
    <xdr:sp macro="" textlink="">
      <xdr:nvSpPr>
        <xdr:cNvPr id="310" name="楕円 309"/>
        <xdr:cNvSpPr/>
      </xdr:nvSpPr>
      <xdr:spPr>
        <a:xfrm>
          <a:off x="9588500" y="63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118953</xdr:rowOff>
    </xdr:from>
    <xdr:ext cx="534377" cy="259045"/>
    <xdr:sp macro="" textlink="">
      <xdr:nvSpPr>
        <xdr:cNvPr id="311" name="テキスト ボックス 310"/>
        <xdr:cNvSpPr txBox="1"/>
      </xdr:nvSpPr>
      <xdr:spPr>
        <a:xfrm>
          <a:off x="9372111" y="646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47282</xdr:rowOff>
    </xdr:from>
    <xdr:to>
      <xdr:col>46</xdr:col>
      <xdr:colOff>38100</xdr:colOff>
      <xdr:row>37</xdr:row>
      <xdr:rowOff>148882</xdr:rowOff>
    </xdr:to>
    <xdr:sp macro="" textlink="">
      <xdr:nvSpPr>
        <xdr:cNvPr id="312" name="楕円 311"/>
        <xdr:cNvSpPr/>
      </xdr:nvSpPr>
      <xdr:spPr>
        <a:xfrm>
          <a:off x="8699500" y="63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140009</xdr:rowOff>
    </xdr:from>
    <xdr:ext cx="534377" cy="259045"/>
    <xdr:sp macro="" textlink="">
      <xdr:nvSpPr>
        <xdr:cNvPr id="313" name="テキスト ボックス 312"/>
        <xdr:cNvSpPr txBox="1"/>
      </xdr:nvSpPr>
      <xdr:spPr>
        <a:xfrm>
          <a:off x="8483111" y="64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46952</xdr:rowOff>
    </xdr:from>
    <xdr:to>
      <xdr:col>41</xdr:col>
      <xdr:colOff>101600</xdr:colOff>
      <xdr:row>37</xdr:row>
      <xdr:rowOff>148552</xdr:rowOff>
    </xdr:to>
    <xdr:sp macro="" textlink="">
      <xdr:nvSpPr>
        <xdr:cNvPr id="314" name="楕円 313"/>
        <xdr:cNvSpPr/>
      </xdr:nvSpPr>
      <xdr:spPr>
        <a:xfrm>
          <a:off x="7810500" y="63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139679</xdr:rowOff>
    </xdr:from>
    <xdr:ext cx="534377" cy="259045"/>
    <xdr:sp macro="" textlink="">
      <xdr:nvSpPr>
        <xdr:cNvPr id="315" name="テキスト ボックス 314"/>
        <xdr:cNvSpPr txBox="1"/>
      </xdr:nvSpPr>
      <xdr:spPr>
        <a:xfrm>
          <a:off x="7594111" y="64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108382</xdr:rowOff>
    </xdr:from>
    <xdr:to>
      <xdr:col>36</xdr:col>
      <xdr:colOff>165100</xdr:colOff>
      <xdr:row>38</xdr:row>
      <xdr:rowOff>38532</xdr:rowOff>
    </xdr:to>
    <xdr:sp macro="" textlink="">
      <xdr:nvSpPr>
        <xdr:cNvPr id="316" name="楕円 315"/>
        <xdr:cNvSpPr/>
      </xdr:nvSpPr>
      <xdr:spPr>
        <a:xfrm>
          <a:off x="6921500" y="64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29659</xdr:rowOff>
    </xdr:from>
    <xdr:ext cx="534377" cy="259045"/>
    <xdr:sp macro="" textlink="">
      <xdr:nvSpPr>
        <xdr:cNvPr id="317" name="テキスト ボックス 316"/>
        <xdr:cNvSpPr txBox="1"/>
      </xdr:nvSpPr>
      <xdr:spPr>
        <a:xfrm>
          <a:off x="6705111" y="65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119167</xdr:rowOff>
    </xdr:from>
    <xdr:to>
      <xdr:col>55</xdr:col>
      <xdr:colOff>0</xdr:colOff>
      <xdr:row>57</xdr:row>
      <xdr:rowOff>140</xdr:rowOff>
    </xdr:to>
    <xdr:cxnSp macro="">
      <xdr:nvCxnSpPr>
        <xdr:cNvPr id="344" name="直線コネクタ 343"/>
        <xdr:cNvCxnSpPr/>
      </xdr:nvCxnSpPr>
      <xdr:spPr>
        <a:xfrm>
          <a:off x="9639300" y="9720367"/>
          <a:ext cx="838200" cy="5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119167</xdr:rowOff>
    </xdr:from>
    <xdr:to>
      <xdr:col>50</xdr:col>
      <xdr:colOff>114300</xdr:colOff>
      <xdr:row>57</xdr:row>
      <xdr:rowOff>137382</xdr:rowOff>
    </xdr:to>
    <xdr:cxnSp macro="">
      <xdr:nvCxnSpPr>
        <xdr:cNvPr id="347" name="直線コネクタ 346"/>
        <xdr:cNvCxnSpPr/>
      </xdr:nvCxnSpPr>
      <xdr:spPr>
        <a:xfrm flipV="1">
          <a:off x="8750300" y="9720367"/>
          <a:ext cx="889000" cy="18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72117</xdr:rowOff>
    </xdr:from>
    <xdr:to>
      <xdr:col>45</xdr:col>
      <xdr:colOff>177800</xdr:colOff>
      <xdr:row>57</xdr:row>
      <xdr:rowOff>137382</xdr:rowOff>
    </xdr:to>
    <xdr:cxnSp macro="">
      <xdr:nvCxnSpPr>
        <xdr:cNvPr id="350" name="直線コネクタ 349"/>
        <xdr:cNvCxnSpPr/>
      </xdr:nvCxnSpPr>
      <xdr:spPr>
        <a:xfrm>
          <a:off x="7861300" y="9844767"/>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10047</xdr:rowOff>
    </xdr:from>
    <xdr:to>
      <xdr:col>46</xdr:col>
      <xdr:colOff>38100</xdr:colOff>
      <xdr:row>56</xdr:row>
      <xdr:rowOff>111647</xdr:rowOff>
    </xdr:to>
    <xdr:sp macro="" textlink="">
      <xdr:nvSpPr>
        <xdr:cNvPr id="351" name="フローチャート: 判断 350"/>
        <xdr:cNvSpPr/>
      </xdr:nvSpPr>
      <xdr:spPr>
        <a:xfrm>
          <a:off x="8699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128174</xdr:rowOff>
    </xdr:from>
    <xdr:ext cx="534377" cy="259045"/>
    <xdr:sp macro="" textlink="">
      <xdr:nvSpPr>
        <xdr:cNvPr id="352" name="テキスト ボックス 351"/>
        <xdr:cNvSpPr txBox="1"/>
      </xdr:nvSpPr>
      <xdr:spPr>
        <a:xfrm>
          <a:off x="8483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71623</xdr:rowOff>
    </xdr:from>
    <xdr:to>
      <xdr:col>41</xdr:col>
      <xdr:colOff>50800</xdr:colOff>
      <xdr:row>57</xdr:row>
      <xdr:rowOff>72117</xdr:rowOff>
    </xdr:to>
    <xdr:cxnSp macro="">
      <xdr:nvCxnSpPr>
        <xdr:cNvPr id="353" name="直線コネクタ 352"/>
        <xdr:cNvCxnSpPr/>
      </xdr:nvCxnSpPr>
      <xdr:spPr>
        <a:xfrm>
          <a:off x="6972300" y="9844273"/>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120790</xdr:rowOff>
    </xdr:from>
    <xdr:to>
      <xdr:col>55</xdr:col>
      <xdr:colOff>50800</xdr:colOff>
      <xdr:row>57</xdr:row>
      <xdr:rowOff>50940</xdr:rowOff>
    </xdr:to>
    <xdr:sp macro="" textlink="">
      <xdr:nvSpPr>
        <xdr:cNvPr id="363" name="楕円 362"/>
        <xdr:cNvSpPr/>
      </xdr:nvSpPr>
      <xdr:spPr>
        <a:xfrm>
          <a:off x="10426700" y="9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143667</xdr:rowOff>
    </xdr:from>
    <xdr:ext cx="534377" cy="259045"/>
    <xdr:sp macro="" textlink="">
      <xdr:nvSpPr>
        <xdr:cNvPr id="364" name="普通建設事業費該当値テキスト"/>
        <xdr:cNvSpPr txBox="1"/>
      </xdr:nvSpPr>
      <xdr:spPr>
        <a:xfrm>
          <a:off x="10528300" y="95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68367</xdr:rowOff>
    </xdr:from>
    <xdr:to>
      <xdr:col>50</xdr:col>
      <xdr:colOff>165100</xdr:colOff>
      <xdr:row>56</xdr:row>
      <xdr:rowOff>169967</xdr:rowOff>
    </xdr:to>
    <xdr:sp macro="" textlink="">
      <xdr:nvSpPr>
        <xdr:cNvPr id="365" name="楕円 364"/>
        <xdr:cNvSpPr/>
      </xdr:nvSpPr>
      <xdr:spPr>
        <a:xfrm>
          <a:off x="9588500" y="96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15044</xdr:rowOff>
    </xdr:from>
    <xdr:ext cx="534377" cy="259045"/>
    <xdr:sp macro="" textlink="">
      <xdr:nvSpPr>
        <xdr:cNvPr id="366" name="テキスト ボックス 365"/>
        <xdr:cNvSpPr txBox="1"/>
      </xdr:nvSpPr>
      <xdr:spPr>
        <a:xfrm>
          <a:off x="9372111" y="94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86582</xdr:rowOff>
    </xdr:from>
    <xdr:to>
      <xdr:col>46</xdr:col>
      <xdr:colOff>38100</xdr:colOff>
      <xdr:row>58</xdr:row>
      <xdr:rowOff>16732</xdr:rowOff>
    </xdr:to>
    <xdr:sp macro="" textlink="">
      <xdr:nvSpPr>
        <xdr:cNvPr id="367" name="楕円 366"/>
        <xdr:cNvSpPr/>
      </xdr:nvSpPr>
      <xdr:spPr>
        <a:xfrm>
          <a:off x="8699500" y="98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7859</xdr:rowOff>
    </xdr:from>
    <xdr:ext cx="534377" cy="259045"/>
    <xdr:sp macro="" textlink="">
      <xdr:nvSpPr>
        <xdr:cNvPr id="368" name="テキスト ボックス 367"/>
        <xdr:cNvSpPr txBox="1"/>
      </xdr:nvSpPr>
      <xdr:spPr>
        <a:xfrm>
          <a:off x="8483111" y="995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21317</xdr:rowOff>
    </xdr:from>
    <xdr:to>
      <xdr:col>41</xdr:col>
      <xdr:colOff>101600</xdr:colOff>
      <xdr:row>57</xdr:row>
      <xdr:rowOff>122917</xdr:rowOff>
    </xdr:to>
    <xdr:sp macro="" textlink="">
      <xdr:nvSpPr>
        <xdr:cNvPr id="369" name="楕円 368"/>
        <xdr:cNvSpPr/>
      </xdr:nvSpPr>
      <xdr:spPr>
        <a:xfrm>
          <a:off x="7810500" y="97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114044</xdr:rowOff>
    </xdr:from>
    <xdr:ext cx="534377" cy="259045"/>
    <xdr:sp macro="" textlink="">
      <xdr:nvSpPr>
        <xdr:cNvPr id="370" name="テキスト ボックス 369"/>
        <xdr:cNvSpPr txBox="1"/>
      </xdr:nvSpPr>
      <xdr:spPr>
        <a:xfrm>
          <a:off x="7594111" y="98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20823</xdr:rowOff>
    </xdr:from>
    <xdr:to>
      <xdr:col>36</xdr:col>
      <xdr:colOff>165100</xdr:colOff>
      <xdr:row>57</xdr:row>
      <xdr:rowOff>122423</xdr:rowOff>
    </xdr:to>
    <xdr:sp macro="" textlink="">
      <xdr:nvSpPr>
        <xdr:cNvPr id="371" name="楕円 370"/>
        <xdr:cNvSpPr/>
      </xdr:nvSpPr>
      <xdr:spPr>
        <a:xfrm>
          <a:off x="6921500" y="979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113550</xdr:rowOff>
    </xdr:from>
    <xdr:ext cx="534377" cy="259045"/>
    <xdr:sp macro="" textlink="">
      <xdr:nvSpPr>
        <xdr:cNvPr id="372" name="テキスト ボックス 371"/>
        <xdr:cNvSpPr txBox="1"/>
      </xdr:nvSpPr>
      <xdr:spPr>
        <a:xfrm>
          <a:off x="6705111" y="98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108593</xdr:rowOff>
    </xdr:from>
    <xdr:to>
      <xdr:col>55</xdr:col>
      <xdr:colOff>0</xdr:colOff>
      <xdr:row>77</xdr:row>
      <xdr:rowOff>150662</xdr:rowOff>
    </xdr:to>
    <xdr:cxnSp macro="">
      <xdr:nvCxnSpPr>
        <xdr:cNvPr id="397" name="直線コネクタ 396"/>
        <xdr:cNvCxnSpPr/>
      </xdr:nvCxnSpPr>
      <xdr:spPr>
        <a:xfrm>
          <a:off x="9639300" y="13310243"/>
          <a:ext cx="838200" cy="4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108593</xdr:rowOff>
    </xdr:from>
    <xdr:to>
      <xdr:col>50</xdr:col>
      <xdr:colOff>114300</xdr:colOff>
      <xdr:row>77</xdr:row>
      <xdr:rowOff>133550</xdr:rowOff>
    </xdr:to>
    <xdr:cxnSp macro="">
      <xdr:nvCxnSpPr>
        <xdr:cNvPr id="400" name="直線コネクタ 399"/>
        <xdr:cNvCxnSpPr/>
      </xdr:nvCxnSpPr>
      <xdr:spPr>
        <a:xfrm flipV="1">
          <a:off x="8750300" y="13310243"/>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81178</xdr:rowOff>
    </xdr:from>
    <xdr:to>
      <xdr:col>45</xdr:col>
      <xdr:colOff>177800</xdr:colOff>
      <xdr:row>77</xdr:row>
      <xdr:rowOff>133550</xdr:rowOff>
    </xdr:to>
    <xdr:cxnSp macro="">
      <xdr:nvCxnSpPr>
        <xdr:cNvPr id="403" name="直線コネクタ 402"/>
        <xdr:cNvCxnSpPr/>
      </xdr:nvCxnSpPr>
      <xdr:spPr>
        <a:xfrm>
          <a:off x="7861300" y="13282828"/>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51078</xdr:rowOff>
    </xdr:from>
    <xdr:to>
      <xdr:col>46</xdr:col>
      <xdr:colOff>38100</xdr:colOff>
      <xdr:row>76</xdr:row>
      <xdr:rowOff>152678</xdr:rowOff>
    </xdr:to>
    <xdr:sp macro="" textlink="">
      <xdr:nvSpPr>
        <xdr:cNvPr id="404" name="フローチャート: 判断 403"/>
        <xdr:cNvSpPr/>
      </xdr:nvSpPr>
      <xdr:spPr>
        <a:xfrm>
          <a:off x="8699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169205</xdr:rowOff>
    </xdr:from>
    <xdr:ext cx="534377" cy="259045"/>
    <xdr:sp macro="" textlink="">
      <xdr:nvSpPr>
        <xdr:cNvPr id="405" name="テキスト ボックス 404"/>
        <xdr:cNvSpPr txBox="1"/>
      </xdr:nvSpPr>
      <xdr:spPr>
        <a:xfrm>
          <a:off x="8483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99862</xdr:rowOff>
    </xdr:from>
    <xdr:to>
      <xdr:col>55</xdr:col>
      <xdr:colOff>50800</xdr:colOff>
      <xdr:row>78</xdr:row>
      <xdr:rowOff>30012</xdr:rowOff>
    </xdr:to>
    <xdr:sp macro="" textlink="">
      <xdr:nvSpPr>
        <xdr:cNvPr id="413" name="楕円 412"/>
        <xdr:cNvSpPr/>
      </xdr:nvSpPr>
      <xdr:spPr>
        <a:xfrm>
          <a:off x="10426700" y="133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50520</xdr:rowOff>
    </xdr:from>
    <xdr:ext cx="469744" cy="259045"/>
    <xdr:sp macro="" textlink="">
      <xdr:nvSpPr>
        <xdr:cNvPr id="414" name="普通建設事業費 （ うち新規整備　）該当値テキスト"/>
        <xdr:cNvSpPr txBox="1"/>
      </xdr:nvSpPr>
      <xdr:spPr>
        <a:xfrm>
          <a:off x="10528300" y="1325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57793</xdr:rowOff>
    </xdr:from>
    <xdr:to>
      <xdr:col>50</xdr:col>
      <xdr:colOff>165100</xdr:colOff>
      <xdr:row>77</xdr:row>
      <xdr:rowOff>159393</xdr:rowOff>
    </xdr:to>
    <xdr:sp macro="" textlink="">
      <xdr:nvSpPr>
        <xdr:cNvPr id="415" name="楕円 414"/>
        <xdr:cNvSpPr/>
      </xdr:nvSpPr>
      <xdr:spPr>
        <a:xfrm>
          <a:off x="9588500" y="132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4470</xdr:rowOff>
    </xdr:from>
    <xdr:ext cx="534377" cy="259045"/>
    <xdr:sp macro="" textlink="">
      <xdr:nvSpPr>
        <xdr:cNvPr id="416" name="テキスト ボックス 415"/>
        <xdr:cNvSpPr txBox="1"/>
      </xdr:nvSpPr>
      <xdr:spPr>
        <a:xfrm>
          <a:off x="9372111" y="130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82750</xdr:rowOff>
    </xdr:from>
    <xdr:to>
      <xdr:col>46</xdr:col>
      <xdr:colOff>38100</xdr:colOff>
      <xdr:row>78</xdr:row>
      <xdr:rowOff>12900</xdr:rowOff>
    </xdr:to>
    <xdr:sp macro="" textlink="">
      <xdr:nvSpPr>
        <xdr:cNvPr id="417" name="楕円 416"/>
        <xdr:cNvSpPr/>
      </xdr:nvSpPr>
      <xdr:spPr>
        <a:xfrm>
          <a:off x="8699500" y="132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4027</xdr:rowOff>
    </xdr:from>
    <xdr:ext cx="534377" cy="259045"/>
    <xdr:sp macro="" textlink="">
      <xdr:nvSpPr>
        <xdr:cNvPr id="418" name="テキスト ボックス 417"/>
        <xdr:cNvSpPr txBox="1"/>
      </xdr:nvSpPr>
      <xdr:spPr>
        <a:xfrm>
          <a:off x="8483111" y="133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30378</xdr:rowOff>
    </xdr:from>
    <xdr:to>
      <xdr:col>41</xdr:col>
      <xdr:colOff>101600</xdr:colOff>
      <xdr:row>77</xdr:row>
      <xdr:rowOff>131978</xdr:rowOff>
    </xdr:to>
    <xdr:sp macro="" textlink="">
      <xdr:nvSpPr>
        <xdr:cNvPr id="419" name="楕円 418"/>
        <xdr:cNvSpPr/>
      </xdr:nvSpPr>
      <xdr:spPr>
        <a:xfrm>
          <a:off x="7810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123105</xdr:rowOff>
    </xdr:from>
    <xdr:ext cx="534377" cy="259045"/>
    <xdr:sp macro="" textlink="">
      <xdr:nvSpPr>
        <xdr:cNvPr id="420" name="テキスト ボックス 419"/>
        <xdr:cNvSpPr txBox="1"/>
      </xdr:nvSpPr>
      <xdr:spPr>
        <a:xfrm>
          <a:off x="7594111" y="133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136141</xdr:rowOff>
    </xdr:from>
    <xdr:to>
      <xdr:col>55</xdr:col>
      <xdr:colOff>0</xdr:colOff>
      <xdr:row>95</xdr:row>
      <xdr:rowOff>158690</xdr:rowOff>
    </xdr:to>
    <xdr:cxnSp macro="">
      <xdr:nvCxnSpPr>
        <xdr:cNvPr id="451" name="直線コネクタ 450"/>
        <xdr:cNvCxnSpPr/>
      </xdr:nvCxnSpPr>
      <xdr:spPr>
        <a:xfrm>
          <a:off x="9639300" y="16423891"/>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136141</xdr:rowOff>
    </xdr:from>
    <xdr:to>
      <xdr:col>50</xdr:col>
      <xdr:colOff>114300</xdr:colOff>
      <xdr:row>98</xdr:row>
      <xdr:rowOff>68197</xdr:rowOff>
    </xdr:to>
    <xdr:cxnSp macro="">
      <xdr:nvCxnSpPr>
        <xdr:cNvPr id="454" name="直線コネクタ 453"/>
        <xdr:cNvCxnSpPr/>
      </xdr:nvCxnSpPr>
      <xdr:spPr>
        <a:xfrm flipV="1">
          <a:off x="8750300" y="16423891"/>
          <a:ext cx="889000" cy="4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68197</xdr:rowOff>
    </xdr:from>
    <xdr:to>
      <xdr:col>45</xdr:col>
      <xdr:colOff>177800</xdr:colOff>
      <xdr:row>98</xdr:row>
      <xdr:rowOff>139325</xdr:rowOff>
    </xdr:to>
    <xdr:cxnSp macro="">
      <xdr:nvCxnSpPr>
        <xdr:cNvPr id="457" name="直線コネクタ 456"/>
        <xdr:cNvCxnSpPr/>
      </xdr:nvCxnSpPr>
      <xdr:spPr>
        <a:xfrm flipV="1">
          <a:off x="7861300" y="16870297"/>
          <a:ext cx="8890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118357</xdr:rowOff>
    </xdr:from>
    <xdr:to>
      <xdr:col>46</xdr:col>
      <xdr:colOff>38100</xdr:colOff>
      <xdr:row>97</xdr:row>
      <xdr:rowOff>48507</xdr:rowOff>
    </xdr:to>
    <xdr:sp macro="" textlink="">
      <xdr:nvSpPr>
        <xdr:cNvPr id="458" name="フローチャート: 判断 457"/>
        <xdr:cNvSpPr/>
      </xdr:nvSpPr>
      <xdr:spPr>
        <a:xfrm>
          <a:off x="8699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65034</xdr:rowOff>
    </xdr:from>
    <xdr:ext cx="534377" cy="259045"/>
    <xdr:sp macro="" textlink="">
      <xdr:nvSpPr>
        <xdr:cNvPr id="459" name="テキスト ボックス 458"/>
        <xdr:cNvSpPr txBox="1"/>
      </xdr:nvSpPr>
      <xdr:spPr>
        <a:xfrm>
          <a:off x="8483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107890</xdr:rowOff>
    </xdr:from>
    <xdr:to>
      <xdr:col>55</xdr:col>
      <xdr:colOff>50800</xdr:colOff>
      <xdr:row>96</xdr:row>
      <xdr:rowOff>38040</xdr:rowOff>
    </xdr:to>
    <xdr:sp macro="" textlink="">
      <xdr:nvSpPr>
        <xdr:cNvPr id="467" name="楕円 466"/>
        <xdr:cNvSpPr/>
      </xdr:nvSpPr>
      <xdr:spPr>
        <a:xfrm>
          <a:off x="10426700" y="163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130767</xdr:rowOff>
    </xdr:from>
    <xdr:ext cx="534377" cy="259045"/>
    <xdr:sp macro="" textlink="">
      <xdr:nvSpPr>
        <xdr:cNvPr id="468" name="普通建設事業費 （ うち更新整備　）該当値テキスト"/>
        <xdr:cNvSpPr txBox="1"/>
      </xdr:nvSpPr>
      <xdr:spPr>
        <a:xfrm>
          <a:off x="10528300" y="1624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85341</xdr:rowOff>
    </xdr:from>
    <xdr:to>
      <xdr:col>50</xdr:col>
      <xdr:colOff>165100</xdr:colOff>
      <xdr:row>96</xdr:row>
      <xdr:rowOff>15491</xdr:rowOff>
    </xdr:to>
    <xdr:sp macro="" textlink="">
      <xdr:nvSpPr>
        <xdr:cNvPr id="469" name="楕円 468"/>
        <xdr:cNvSpPr/>
      </xdr:nvSpPr>
      <xdr:spPr>
        <a:xfrm>
          <a:off x="9588500" y="163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32018</xdr:rowOff>
    </xdr:from>
    <xdr:ext cx="534377" cy="259045"/>
    <xdr:sp macro="" textlink="">
      <xdr:nvSpPr>
        <xdr:cNvPr id="470" name="テキスト ボックス 469"/>
        <xdr:cNvSpPr txBox="1"/>
      </xdr:nvSpPr>
      <xdr:spPr>
        <a:xfrm>
          <a:off x="9372111" y="161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17397</xdr:rowOff>
    </xdr:from>
    <xdr:to>
      <xdr:col>46</xdr:col>
      <xdr:colOff>38100</xdr:colOff>
      <xdr:row>98</xdr:row>
      <xdr:rowOff>118997</xdr:rowOff>
    </xdr:to>
    <xdr:sp macro="" textlink="">
      <xdr:nvSpPr>
        <xdr:cNvPr id="471" name="楕円 470"/>
        <xdr:cNvSpPr/>
      </xdr:nvSpPr>
      <xdr:spPr>
        <a:xfrm>
          <a:off x="8699500" y="168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110124</xdr:rowOff>
    </xdr:from>
    <xdr:ext cx="534377" cy="259045"/>
    <xdr:sp macro="" textlink="">
      <xdr:nvSpPr>
        <xdr:cNvPr id="472" name="テキスト ボックス 471"/>
        <xdr:cNvSpPr txBox="1"/>
      </xdr:nvSpPr>
      <xdr:spPr>
        <a:xfrm>
          <a:off x="8483111" y="169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88525</xdr:rowOff>
    </xdr:from>
    <xdr:to>
      <xdr:col>41</xdr:col>
      <xdr:colOff>101600</xdr:colOff>
      <xdr:row>99</xdr:row>
      <xdr:rowOff>18675</xdr:rowOff>
    </xdr:to>
    <xdr:sp macro="" textlink="">
      <xdr:nvSpPr>
        <xdr:cNvPr id="473" name="楕円 472"/>
        <xdr:cNvSpPr/>
      </xdr:nvSpPr>
      <xdr:spPr>
        <a:xfrm>
          <a:off x="7810500" y="16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9802</xdr:rowOff>
    </xdr:from>
    <xdr:ext cx="469744" cy="259045"/>
    <xdr:sp macro="" textlink="">
      <xdr:nvSpPr>
        <xdr:cNvPr id="474" name="テキスト ボックス 473"/>
        <xdr:cNvSpPr txBox="1"/>
      </xdr:nvSpPr>
      <xdr:spPr>
        <a:xfrm>
          <a:off x="7626428" y="169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92380</xdr:rowOff>
    </xdr:from>
    <xdr:to>
      <xdr:col>81</xdr:col>
      <xdr:colOff>50800</xdr:colOff>
      <xdr:row>39</xdr:row>
      <xdr:rowOff>98878</xdr:rowOff>
    </xdr:to>
    <xdr:cxnSp macro="">
      <xdr:nvCxnSpPr>
        <xdr:cNvPr id="508" name="直線コネクタ 507"/>
        <xdr:cNvCxnSpPr/>
      </xdr:nvCxnSpPr>
      <xdr:spPr>
        <a:xfrm>
          <a:off x="14592300" y="6778930"/>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92380</xdr:rowOff>
    </xdr:from>
    <xdr:to>
      <xdr:col>76</xdr:col>
      <xdr:colOff>114300</xdr:colOff>
      <xdr:row>39</xdr:row>
      <xdr:rowOff>98650</xdr:rowOff>
    </xdr:to>
    <xdr:cxnSp macro="">
      <xdr:nvCxnSpPr>
        <xdr:cNvPr id="511" name="直線コネクタ 510"/>
        <xdr:cNvCxnSpPr/>
      </xdr:nvCxnSpPr>
      <xdr:spPr>
        <a:xfrm flipV="1">
          <a:off x="13703300" y="6778930"/>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18491</xdr:rowOff>
    </xdr:from>
    <xdr:to>
      <xdr:col>76</xdr:col>
      <xdr:colOff>165100</xdr:colOff>
      <xdr:row>38</xdr:row>
      <xdr:rowOff>120091</xdr:rowOff>
    </xdr:to>
    <xdr:sp macro="" textlink="">
      <xdr:nvSpPr>
        <xdr:cNvPr id="512" name="フローチャート: 判断 511"/>
        <xdr:cNvSpPr/>
      </xdr:nvSpPr>
      <xdr:spPr>
        <a:xfrm>
          <a:off x="14541500" y="653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136618</xdr:rowOff>
    </xdr:from>
    <xdr:ext cx="469744" cy="259045"/>
    <xdr:sp macro="" textlink="">
      <xdr:nvSpPr>
        <xdr:cNvPr id="513" name="テキスト ボックス 512"/>
        <xdr:cNvSpPr txBox="1"/>
      </xdr:nvSpPr>
      <xdr:spPr>
        <a:xfrm>
          <a:off x="14357428" y="63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98650</xdr:rowOff>
    </xdr:from>
    <xdr:to>
      <xdr:col>71</xdr:col>
      <xdr:colOff>177800</xdr:colOff>
      <xdr:row>39</xdr:row>
      <xdr:rowOff>98878</xdr:rowOff>
    </xdr:to>
    <xdr:cxnSp macro="">
      <xdr:nvCxnSpPr>
        <xdr:cNvPr id="514" name="直線コネクタ 513"/>
        <xdr:cNvCxnSpPr/>
      </xdr:nvCxnSpPr>
      <xdr:spPr>
        <a:xfrm flipV="1">
          <a:off x="12814300" y="6785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41580</xdr:rowOff>
    </xdr:from>
    <xdr:to>
      <xdr:col>76</xdr:col>
      <xdr:colOff>165100</xdr:colOff>
      <xdr:row>39</xdr:row>
      <xdr:rowOff>143180</xdr:rowOff>
    </xdr:to>
    <xdr:sp macro="" textlink="">
      <xdr:nvSpPr>
        <xdr:cNvPr id="528" name="楕円 527"/>
        <xdr:cNvSpPr/>
      </xdr:nvSpPr>
      <xdr:spPr>
        <a:xfrm>
          <a:off x="14541500" y="67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134307</xdr:rowOff>
    </xdr:from>
    <xdr:ext cx="378565" cy="259045"/>
    <xdr:sp macro="" textlink="">
      <xdr:nvSpPr>
        <xdr:cNvPr id="529" name="テキスト ボックス 528"/>
        <xdr:cNvSpPr txBox="1"/>
      </xdr:nvSpPr>
      <xdr:spPr>
        <a:xfrm>
          <a:off x="14403017" y="68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47850</xdr:rowOff>
    </xdr:from>
    <xdr:to>
      <xdr:col>72</xdr:col>
      <xdr:colOff>38100</xdr:colOff>
      <xdr:row>39</xdr:row>
      <xdr:rowOff>149450</xdr:rowOff>
    </xdr:to>
    <xdr:sp macro="" textlink="">
      <xdr:nvSpPr>
        <xdr:cNvPr id="530" name="楕円 529"/>
        <xdr:cNvSpPr/>
      </xdr:nvSpPr>
      <xdr:spPr>
        <a:xfrm>
          <a:off x="13652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140577</xdr:rowOff>
    </xdr:from>
    <xdr:ext cx="249299" cy="259045"/>
    <xdr:sp macro="" textlink="">
      <xdr:nvSpPr>
        <xdr:cNvPr id="531" name="テキスト ボックス 530"/>
        <xdr:cNvSpPr txBox="1"/>
      </xdr:nvSpPr>
      <xdr:spPr>
        <a:xfrm>
          <a:off x="13578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121717</xdr:rowOff>
    </xdr:from>
    <xdr:to>
      <xdr:col>85</xdr:col>
      <xdr:colOff>127000</xdr:colOff>
      <xdr:row>76</xdr:row>
      <xdr:rowOff>137350</xdr:rowOff>
    </xdr:to>
    <xdr:cxnSp macro="">
      <xdr:nvCxnSpPr>
        <xdr:cNvPr id="611" name="直線コネクタ 610"/>
        <xdr:cNvCxnSpPr/>
      </xdr:nvCxnSpPr>
      <xdr:spPr>
        <a:xfrm>
          <a:off x="15481300" y="13151917"/>
          <a:ext cx="8382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93624</xdr:rowOff>
    </xdr:from>
    <xdr:to>
      <xdr:col>81</xdr:col>
      <xdr:colOff>50800</xdr:colOff>
      <xdr:row>76</xdr:row>
      <xdr:rowOff>121717</xdr:rowOff>
    </xdr:to>
    <xdr:cxnSp macro="">
      <xdr:nvCxnSpPr>
        <xdr:cNvPr id="614" name="直線コネクタ 613"/>
        <xdr:cNvCxnSpPr/>
      </xdr:nvCxnSpPr>
      <xdr:spPr>
        <a:xfrm>
          <a:off x="14592300" y="13123824"/>
          <a:ext cx="889000" cy="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79654</xdr:rowOff>
    </xdr:from>
    <xdr:to>
      <xdr:col>76</xdr:col>
      <xdr:colOff>114300</xdr:colOff>
      <xdr:row>76</xdr:row>
      <xdr:rowOff>93624</xdr:rowOff>
    </xdr:to>
    <xdr:cxnSp macro="">
      <xdr:nvCxnSpPr>
        <xdr:cNvPr id="617" name="直線コネクタ 616"/>
        <xdr:cNvCxnSpPr/>
      </xdr:nvCxnSpPr>
      <xdr:spPr>
        <a:xfrm>
          <a:off x="13703300" y="13109854"/>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18" name="フローチャート: 判断 617"/>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19" name="テキスト ボックス 618"/>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79654</xdr:rowOff>
    </xdr:from>
    <xdr:to>
      <xdr:col>71</xdr:col>
      <xdr:colOff>177800</xdr:colOff>
      <xdr:row>76</xdr:row>
      <xdr:rowOff>81547</xdr:rowOff>
    </xdr:to>
    <xdr:cxnSp macro="">
      <xdr:nvCxnSpPr>
        <xdr:cNvPr id="620" name="直線コネクタ 619"/>
        <xdr:cNvCxnSpPr/>
      </xdr:nvCxnSpPr>
      <xdr:spPr>
        <a:xfrm flipV="1">
          <a:off x="12814300" y="13109854"/>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86550</xdr:rowOff>
    </xdr:from>
    <xdr:to>
      <xdr:col>85</xdr:col>
      <xdr:colOff>177800</xdr:colOff>
      <xdr:row>77</xdr:row>
      <xdr:rowOff>16700</xdr:rowOff>
    </xdr:to>
    <xdr:sp macro="" textlink="">
      <xdr:nvSpPr>
        <xdr:cNvPr id="630" name="楕円 629"/>
        <xdr:cNvSpPr/>
      </xdr:nvSpPr>
      <xdr:spPr>
        <a:xfrm>
          <a:off x="16268700" y="131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64977</xdr:rowOff>
    </xdr:from>
    <xdr:ext cx="534377" cy="259045"/>
    <xdr:sp macro="" textlink="">
      <xdr:nvSpPr>
        <xdr:cNvPr id="631" name="公債費該当値テキスト"/>
        <xdr:cNvSpPr txBox="1"/>
      </xdr:nvSpPr>
      <xdr:spPr>
        <a:xfrm>
          <a:off x="16370300" y="130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70917</xdr:rowOff>
    </xdr:from>
    <xdr:to>
      <xdr:col>81</xdr:col>
      <xdr:colOff>101600</xdr:colOff>
      <xdr:row>77</xdr:row>
      <xdr:rowOff>1067</xdr:rowOff>
    </xdr:to>
    <xdr:sp macro="" textlink="">
      <xdr:nvSpPr>
        <xdr:cNvPr id="632" name="楕円 631"/>
        <xdr:cNvSpPr/>
      </xdr:nvSpPr>
      <xdr:spPr>
        <a:xfrm>
          <a:off x="15430500" y="131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163644</xdr:rowOff>
    </xdr:from>
    <xdr:ext cx="534377" cy="259045"/>
    <xdr:sp macro="" textlink="">
      <xdr:nvSpPr>
        <xdr:cNvPr id="633" name="テキスト ボックス 632"/>
        <xdr:cNvSpPr txBox="1"/>
      </xdr:nvSpPr>
      <xdr:spPr>
        <a:xfrm>
          <a:off x="15214111" y="131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42824</xdr:rowOff>
    </xdr:from>
    <xdr:to>
      <xdr:col>76</xdr:col>
      <xdr:colOff>165100</xdr:colOff>
      <xdr:row>76</xdr:row>
      <xdr:rowOff>144424</xdr:rowOff>
    </xdr:to>
    <xdr:sp macro="" textlink="">
      <xdr:nvSpPr>
        <xdr:cNvPr id="634" name="楕円 633"/>
        <xdr:cNvSpPr/>
      </xdr:nvSpPr>
      <xdr:spPr>
        <a:xfrm>
          <a:off x="14541500" y="130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135551</xdr:rowOff>
    </xdr:from>
    <xdr:ext cx="534377" cy="259045"/>
    <xdr:sp macro="" textlink="">
      <xdr:nvSpPr>
        <xdr:cNvPr id="635" name="テキスト ボックス 634"/>
        <xdr:cNvSpPr txBox="1"/>
      </xdr:nvSpPr>
      <xdr:spPr>
        <a:xfrm>
          <a:off x="14325111" y="131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28854</xdr:rowOff>
    </xdr:from>
    <xdr:to>
      <xdr:col>72</xdr:col>
      <xdr:colOff>38100</xdr:colOff>
      <xdr:row>76</xdr:row>
      <xdr:rowOff>130454</xdr:rowOff>
    </xdr:to>
    <xdr:sp macro="" textlink="">
      <xdr:nvSpPr>
        <xdr:cNvPr id="636" name="楕円 635"/>
        <xdr:cNvSpPr/>
      </xdr:nvSpPr>
      <xdr:spPr>
        <a:xfrm>
          <a:off x="13652500" y="130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121581</xdr:rowOff>
    </xdr:from>
    <xdr:ext cx="534377" cy="259045"/>
    <xdr:sp macro="" textlink="">
      <xdr:nvSpPr>
        <xdr:cNvPr id="637" name="テキスト ボックス 636"/>
        <xdr:cNvSpPr txBox="1"/>
      </xdr:nvSpPr>
      <xdr:spPr>
        <a:xfrm>
          <a:off x="13436111" y="131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30747</xdr:rowOff>
    </xdr:from>
    <xdr:to>
      <xdr:col>67</xdr:col>
      <xdr:colOff>101600</xdr:colOff>
      <xdr:row>76</xdr:row>
      <xdr:rowOff>132347</xdr:rowOff>
    </xdr:to>
    <xdr:sp macro="" textlink="">
      <xdr:nvSpPr>
        <xdr:cNvPr id="638" name="楕円 637"/>
        <xdr:cNvSpPr/>
      </xdr:nvSpPr>
      <xdr:spPr>
        <a:xfrm>
          <a:off x="12763500" y="130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123474</xdr:rowOff>
    </xdr:from>
    <xdr:ext cx="534377" cy="259045"/>
    <xdr:sp macro="" textlink="">
      <xdr:nvSpPr>
        <xdr:cNvPr id="639" name="テキスト ボックス 638"/>
        <xdr:cNvSpPr txBox="1"/>
      </xdr:nvSpPr>
      <xdr:spPr>
        <a:xfrm>
          <a:off x="12547111" y="13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7291</xdr:rowOff>
    </xdr:from>
    <xdr:to>
      <xdr:col>85</xdr:col>
      <xdr:colOff>127000</xdr:colOff>
      <xdr:row>99</xdr:row>
      <xdr:rowOff>81652</xdr:rowOff>
    </xdr:to>
    <xdr:cxnSp macro="">
      <xdr:nvCxnSpPr>
        <xdr:cNvPr id="670" name="直線コネクタ 669"/>
        <xdr:cNvCxnSpPr/>
      </xdr:nvCxnSpPr>
      <xdr:spPr>
        <a:xfrm flipV="1">
          <a:off x="15481300" y="16980841"/>
          <a:ext cx="8382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65046</xdr:rowOff>
    </xdr:from>
    <xdr:to>
      <xdr:col>81</xdr:col>
      <xdr:colOff>50800</xdr:colOff>
      <xdr:row>99</xdr:row>
      <xdr:rowOff>81652</xdr:rowOff>
    </xdr:to>
    <xdr:cxnSp macro="">
      <xdr:nvCxnSpPr>
        <xdr:cNvPr id="673" name="直線コネクタ 672"/>
        <xdr:cNvCxnSpPr/>
      </xdr:nvCxnSpPr>
      <xdr:spPr>
        <a:xfrm>
          <a:off x="14592300" y="16867146"/>
          <a:ext cx="889000" cy="1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65046</xdr:rowOff>
    </xdr:from>
    <xdr:to>
      <xdr:col>76</xdr:col>
      <xdr:colOff>114300</xdr:colOff>
      <xdr:row>99</xdr:row>
      <xdr:rowOff>93588</xdr:rowOff>
    </xdr:to>
    <xdr:cxnSp macro="">
      <xdr:nvCxnSpPr>
        <xdr:cNvPr id="676" name="直線コネクタ 675"/>
        <xdr:cNvCxnSpPr/>
      </xdr:nvCxnSpPr>
      <xdr:spPr>
        <a:xfrm flipV="1">
          <a:off x="13703300" y="16867146"/>
          <a:ext cx="889000" cy="19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23651</xdr:rowOff>
    </xdr:from>
    <xdr:to>
      <xdr:col>76</xdr:col>
      <xdr:colOff>165100</xdr:colOff>
      <xdr:row>97</xdr:row>
      <xdr:rowOff>125251</xdr:rowOff>
    </xdr:to>
    <xdr:sp macro="" textlink="">
      <xdr:nvSpPr>
        <xdr:cNvPr id="677" name="フローチャート: 判断 676"/>
        <xdr:cNvSpPr/>
      </xdr:nvSpPr>
      <xdr:spPr>
        <a:xfrm>
          <a:off x="14541500" y="1665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141778</xdr:rowOff>
    </xdr:from>
    <xdr:ext cx="534377" cy="259045"/>
    <xdr:sp macro="" textlink="">
      <xdr:nvSpPr>
        <xdr:cNvPr id="678" name="テキスト ボックス 677"/>
        <xdr:cNvSpPr txBox="1"/>
      </xdr:nvSpPr>
      <xdr:spPr>
        <a:xfrm>
          <a:off x="14325111" y="1642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76411</xdr:rowOff>
    </xdr:from>
    <xdr:to>
      <xdr:col>71</xdr:col>
      <xdr:colOff>177800</xdr:colOff>
      <xdr:row>99</xdr:row>
      <xdr:rowOff>93588</xdr:rowOff>
    </xdr:to>
    <xdr:cxnSp macro="">
      <xdr:nvCxnSpPr>
        <xdr:cNvPr id="679" name="直線コネクタ 678"/>
        <xdr:cNvCxnSpPr/>
      </xdr:nvCxnSpPr>
      <xdr:spPr>
        <a:xfrm>
          <a:off x="12814300" y="17049961"/>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127941</xdr:rowOff>
    </xdr:from>
    <xdr:to>
      <xdr:col>85</xdr:col>
      <xdr:colOff>177800</xdr:colOff>
      <xdr:row>99</xdr:row>
      <xdr:rowOff>58091</xdr:rowOff>
    </xdr:to>
    <xdr:sp macro="" textlink="">
      <xdr:nvSpPr>
        <xdr:cNvPr id="689" name="楕円 688"/>
        <xdr:cNvSpPr/>
      </xdr:nvSpPr>
      <xdr:spPr>
        <a:xfrm>
          <a:off x="16268700" y="169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42868</xdr:rowOff>
    </xdr:from>
    <xdr:ext cx="469744" cy="259045"/>
    <xdr:sp macro="" textlink="">
      <xdr:nvSpPr>
        <xdr:cNvPr id="690" name="積立金該当値テキスト"/>
        <xdr:cNvSpPr txBox="1"/>
      </xdr:nvSpPr>
      <xdr:spPr>
        <a:xfrm>
          <a:off x="16370300" y="1684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30852</xdr:rowOff>
    </xdr:from>
    <xdr:to>
      <xdr:col>81</xdr:col>
      <xdr:colOff>101600</xdr:colOff>
      <xdr:row>99</xdr:row>
      <xdr:rowOff>132452</xdr:rowOff>
    </xdr:to>
    <xdr:sp macro="" textlink="">
      <xdr:nvSpPr>
        <xdr:cNvPr id="691" name="楕円 690"/>
        <xdr:cNvSpPr/>
      </xdr:nvSpPr>
      <xdr:spPr>
        <a:xfrm>
          <a:off x="15430500" y="170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123579</xdr:rowOff>
    </xdr:from>
    <xdr:ext cx="469744" cy="259045"/>
    <xdr:sp macro="" textlink="">
      <xdr:nvSpPr>
        <xdr:cNvPr id="692" name="テキスト ボックス 691"/>
        <xdr:cNvSpPr txBox="1"/>
      </xdr:nvSpPr>
      <xdr:spPr>
        <a:xfrm>
          <a:off x="15246428" y="1709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14246</xdr:rowOff>
    </xdr:from>
    <xdr:to>
      <xdr:col>76</xdr:col>
      <xdr:colOff>165100</xdr:colOff>
      <xdr:row>98</xdr:row>
      <xdr:rowOff>115846</xdr:rowOff>
    </xdr:to>
    <xdr:sp macro="" textlink="">
      <xdr:nvSpPr>
        <xdr:cNvPr id="693" name="楕円 692"/>
        <xdr:cNvSpPr/>
      </xdr:nvSpPr>
      <xdr:spPr>
        <a:xfrm>
          <a:off x="14541500" y="168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106973</xdr:rowOff>
    </xdr:from>
    <xdr:ext cx="534377" cy="259045"/>
    <xdr:sp macro="" textlink="">
      <xdr:nvSpPr>
        <xdr:cNvPr id="694" name="テキスト ボックス 693"/>
        <xdr:cNvSpPr txBox="1"/>
      </xdr:nvSpPr>
      <xdr:spPr>
        <a:xfrm>
          <a:off x="14325111" y="1690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42788</xdr:rowOff>
    </xdr:from>
    <xdr:to>
      <xdr:col>72</xdr:col>
      <xdr:colOff>38100</xdr:colOff>
      <xdr:row>99</xdr:row>
      <xdr:rowOff>144388</xdr:rowOff>
    </xdr:to>
    <xdr:sp macro="" textlink="">
      <xdr:nvSpPr>
        <xdr:cNvPr id="695" name="楕円 694"/>
        <xdr:cNvSpPr/>
      </xdr:nvSpPr>
      <xdr:spPr>
        <a:xfrm>
          <a:off x="13652500" y="170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135515</xdr:rowOff>
    </xdr:from>
    <xdr:ext cx="378565" cy="259045"/>
    <xdr:sp macro="" textlink="">
      <xdr:nvSpPr>
        <xdr:cNvPr id="696" name="テキスト ボックス 695"/>
        <xdr:cNvSpPr txBox="1"/>
      </xdr:nvSpPr>
      <xdr:spPr>
        <a:xfrm>
          <a:off x="13514017" y="1710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25611</xdr:rowOff>
    </xdr:from>
    <xdr:to>
      <xdr:col>67</xdr:col>
      <xdr:colOff>101600</xdr:colOff>
      <xdr:row>99</xdr:row>
      <xdr:rowOff>127211</xdr:rowOff>
    </xdr:to>
    <xdr:sp macro="" textlink="">
      <xdr:nvSpPr>
        <xdr:cNvPr id="697" name="楕円 696"/>
        <xdr:cNvSpPr/>
      </xdr:nvSpPr>
      <xdr:spPr>
        <a:xfrm>
          <a:off x="12763500" y="1699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118338</xdr:rowOff>
    </xdr:from>
    <xdr:ext cx="469744" cy="259045"/>
    <xdr:sp macro="" textlink="">
      <xdr:nvSpPr>
        <xdr:cNvPr id="698" name="テキスト ボックス 697"/>
        <xdr:cNvSpPr txBox="1"/>
      </xdr:nvSpPr>
      <xdr:spPr>
        <a:xfrm>
          <a:off x="12579428" y="170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19558</xdr:rowOff>
    </xdr:from>
    <xdr:to>
      <xdr:col>107</xdr:col>
      <xdr:colOff>101600</xdr:colOff>
      <xdr:row>38</xdr:row>
      <xdr:rowOff>121158</xdr:rowOff>
    </xdr:to>
    <xdr:sp macro="" textlink="">
      <xdr:nvSpPr>
        <xdr:cNvPr id="736" name="フローチャート: 判断 735"/>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137685</xdr:rowOff>
    </xdr:from>
    <xdr:ext cx="469744" cy="259045"/>
    <xdr:sp macro="" textlink="">
      <xdr:nvSpPr>
        <xdr:cNvPr id="737" name="テキスト ボックス 736"/>
        <xdr:cNvSpPr txBox="1"/>
      </xdr:nvSpPr>
      <xdr:spPr>
        <a:xfrm>
          <a:off x="20199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121046</xdr:rowOff>
    </xdr:from>
    <xdr:to>
      <xdr:col>116</xdr:col>
      <xdr:colOff>63500</xdr:colOff>
      <xdr:row>58</xdr:row>
      <xdr:rowOff>131607</xdr:rowOff>
    </xdr:to>
    <xdr:cxnSp macro="">
      <xdr:nvCxnSpPr>
        <xdr:cNvPr id="784" name="直線コネクタ 783"/>
        <xdr:cNvCxnSpPr/>
      </xdr:nvCxnSpPr>
      <xdr:spPr>
        <a:xfrm flipV="1">
          <a:off x="21323300" y="10065146"/>
          <a:ext cx="8382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123789</xdr:rowOff>
    </xdr:from>
    <xdr:to>
      <xdr:col>111</xdr:col>
      <xdr:colOff>177800</xdr:colOff>
      <xdr:row>58</xdr:row>
      <xdr:rowOff>131607</xdr:rowOff>
    </xdr:to>
    <xdr:cxnSp macro="">
      <xdr:nvCxnSpPr>
        <xdr:cNvPr id="787" name="直線コネクタ 786"/>
        <xdr:cNvCxnSpPr/>
      </xdr:nvCxnSpPr>
      <xdr:spPr>
        <a:xfrm>
          <a:off x="20434300" y="10067889"/>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123789</xdr:rowOff>
    </xdr:from>
    <xdr:to>
      <xdr:col>107</xdr:col>
      <xdr:colOff>50800</xdr:colOff>
      <xdr:row>58</xdr:row>
      <xdr:rowOff>124109</xdr:rowOff>
    </xdr:to>
    <xdr:cxnSp macro="">
      <xdr:nvCxnSpPr>
        <xdr:cNvPr id="790" name="直線コネクタ 789"/>
        <xdr:cNvCxnSpPr/>
      </xdr:nvCxnSpPr>
      <xdr:spPr>
        <a:xfrm flipV="1">
          <a:off x="19545300" y="1006788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132928</xdr:rowOff>
    </xdr:from>
    <xdr:to>
      <xdr:col>107</xdr:col>
      <xdr:colOff>101600</xdr:colOff>
      <xdr:row>57</xdr:row>
      <xdr:rowOff>63078</xdr:rowOff>
    </xdr:to>
    <xdr:sp macro="" textlink="">
      <xdr:nvSpPr>
        <xdr:cNvPr id="791" name="フローチャート: 判断 790"/>
        <xdr:cNvSpPr/>
      </xdr:nvSpPr>
      <xdr:spPr>
        <a:xfrm>
          <a:off x="20383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79605</xdr:rowOff>
    </xdr:from>
    <xdr:ext cx="469744" cy="259045"/>
    <xdr:sp macro="" textlink="">
      <xdr:nvSpPr>
        <xdr:cNvPr id="792" name="テキスト ボックス 791"/>
        <xdr:cNvSpPr txBox="1"/>
      </xdr:nvSpPr>
      <xdr:spPr>
        <a:xfrm>
          <a:off x="20199428"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123241</xdr:rowOff>
    </xdr:from>
    <xdr:to>
      <xdr:col>102</xdr:col>
      <xdr:colOff>114300</xdr:colOff>
      <xdr:row>58</xdr:row>
      <xdr:rowOff>124109</xdr:rowOff>
    </xdr:to>
    <xdr:cxnSp macro="">
      <xdr:nvCxnSpPr>
        <xdr:cNvPr id="793" name="直線コネクタ 792"/>
        <xdr:cNvCxnSpPr/>
      </xdr:nvCxnSpPr>
      <xdr:spPr>
        <a:xfrm>
          <a:off x="18656300" y="1006734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70246</xdr:rowOff>
    </xdr:from>
    <xdr:to>
      <xdr:col>116</xdr:col>
      <xdr:colOff>114300</xdr:colOff>
      <xdr:row>59</xdr:row>
      <xdr:rowOff>396</xdr:rowOff>
    </xdr:to>
    <xdr:sp macro="" textlink="">
      <xdr:nvSpPr>
        <xdr:cNvPr id="803" name="楕円 802"/>
        <xdr:cNvSpPr/>
      </xdr:nvSpPr>
      <xdr:spPr>
        <a:xfrm>
          <a:off x="22110700" y="100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156623</xdr:rowOff>
    </xdr:from>
    <xdr:ext cx="378565" cy="259045"/>
    <xdr:sp macro="" textlink="">
      <xdr:nvSpPr>
        <xdr:cNvPr id="804" name="貸付金該当値テキスト"/>
        <xdr:cNvSpPr txBox="1"/>
      </xdr:nvSpPr>
      <xdr:spPr>
        <a:xfrm>
          <a:off x="22212300" y="9929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80807</xdr:rowOff>
    </xdr:from>
    <xdr:to>
      <xdr:col>112</xdr:col>
      <xdr:colOff>38100</xdr:colOff>
      <xdr:row>59</xdr:row>
      <xdr:rowOff>10957</xdr:rowOff>
    </xdr:to>
    <xdr:sp macro="" textlink="">
      <xdr:nvSpPr>
        <xdr:cNvPr id="805" name="楕円 804"/>
        <xdr:cNvSpPr/>
      </xdr:nvSpPr>
      <xdr:spPr>
        <a:xfrm>
          <a:off x="212725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2084</xdr:rowOff>
    </xdr:from>
    <xdr:ext cx="378565" cy="259045"/>
    <xdr:sp macro="" textlink="">
      <xdr:nvSpPr>
        <xdr:cNvPr id="806" name="テキスト ボックス 805"/>
        <xdr:cNvSpPr txBox="1"/>
      </xdr:nvSpPr>
      <xdr:spPr>
        <a:xfrm>
          <a:off x="21134017" y="1011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72989</xdr:rowOff>
    </xdr:from>
    <xdr:to>
      <xdr:col>107</xdr:col>
      <xdr:colOff>101600</xdr:colOff>
      <xdr:row>59</xdr:row>
      <xdr:rowOff>3139</xdr:rowOff>
    </xdr:to>
    <xdr:sp macro="" textlink="">
      <xdr:nvSpPr>
        <xdr:cNvPr id="807" name="楕円 806"/>
        <xdr:cNvSpPr/>
      </xdr:nvSpPr>
      <xdr:spPr>
        <a:xfrm>
          <a:off x="20383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165716</xdr:rowOff>
    </xdr:from>
    <xdr:ext cx="378565" cy="259045"/>
    <xdr:sp macro="" textlink="">
      <xdr:nvSpPr>
        <xdr:cNvPr id="808" name="テキスト ボックス 807"/>
        <xdr:cNvSpPr txBox="1"/>
      </xdr:nvSpPr>
      <xdr:spPr>
        <a:xfrm>
          <a:off x="20245017" y="1010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73309</xdr:rowOff>
    </xdr:from>
    <xdr:to>
      <xdr:col>102</xdr:col>
      <xdr:colOff>165100</xdr:colOff>
      <xdr:row>59</xdr:row>
      <xdr:rowOff>3459</xdr:rowOff>
    </xdr:to>
    <xdr:sp macro="" textlink="">
      <xdr:nvSpPr>
        <xdr:cNvPr id="809" name="楕円 808"/>
        <xdr:cNvSpPr/>
      </xdr:nvSpPr>
      <xdr:spPr>
        <a:xfrm>
          <a:off x="19494500" y="100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166036</xdr:rowOff>
    </xdr:from>
    <xdr:ext cx="378565" cy="259045"/>
    <xdr:sp macro="" textlink="">
      <xdr:nvSpPr>
        <xdr:cNvPr id="810" name="テキスト ボックス 809"/>
        <xdr:cNvSpPr txBox="1"/>
      </xdr:nvSpPr>
      <xdr:spPr>
        <a:xfrm>
          <a:off x="19356017" y="1011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72441</xdr:rowOff>
    </xdr:from>
    <xdr:to>
      <xdr:col>98</xdr:col>
      <xdr:colOff>38100</xdr:colOff>
      <xdr:row>59</xdr:row>
      <xdr:rowOff>2591</xdr:rowOff>
    </xdr:to>
    <xdr:sp macro="" textlink="">
      <xdr:nvSpPr>
        <xdr:cNvPr id="811" name="楕円 810"/>
        <xdr:cNvSpPr/>
      </xdr:nvSpPr>
      <xdr:spPr>
        <a:xfrm>
          <a:off x="18605500" y="100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165168</xdr:rowOff>
    </xdr:from>
    <xdr:ext cx="378565" cy="259045"/>
    <xdr:sp macro="" textlink="">
      <xdr:nvSpPr>
        <xdr:cNvPr id="812" name="テキスト ボックス 811"/>
        <xdr:cNvSpPr txBox="1"/>
      </xdr:nvSpPr>
      <xdr:spPr>
        <a:xfrm>
          <a:off x="18467017" y="10109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171017</xdr:rowOff>
    </xdr:from>
    <xdr:to>
      <xdr:col>116</xdr:col>
      <xdr:colOff>63500</xdr:colOff>
      <xdr:row>76</xdr:row>
      <xdr:rowOff>1122</xdr:rowOff>
    </xdr:to>
    <xdr:cxnSp macro="">
      <xdr:nvCxnSpPr>
        <xdr:cNvPr id="840" name="直線コネクタ 839"/>
        <xdr:cNvCxnSpPr/>
      </xdr:nvCxnSpPr>
      <xdr:spPr>
        <a:xfrm flipV="1">
          <a:off x="21323300" y="13029767"/>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147541</xdr:rowOff>
    </xdr:from>
    <xdr:to>
      <xdr:col>111</xdr:col>
      <xdr:colOff>177800</xdr:colOff>
      <xdr:row>76</xdr:row>
      <xdr:rowOff>1122</xdr:rowOff>
    </xdr:to>
    <xdr:cxnSp macro="">
      <xdr:nvCxnSpPr>
        <xdr:cNvPr id="843" name="直線コネクタ 842"/>
        <xdr:cNvCxnSpPr/>
      </xdr:nvCxnSpPr>
      <xdr:spPr>
        <a:xfrm>
          <a:off x="20434300" y="13006291"/>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142946</xdr:rowOff>
    </xdr:from>
    <xdr:to>
      <xdr:col>107</xdr:col>
      <xdr:colOff>50800</xdr:colOff>
      <xdr:row>75</xdr:row>
      <xdr:rowOff>147541</xdr:rowOff>
    </xdr:to>
    <xdr:cxnSp macro="">
      <xdr:nvCxnSpPr>
        <xdr:cNvPr id="846" name="直線コネクタ 845"/>
        <xdr:cNvCxnSpPr/>
      </xdr:nvCxnSpPr>
      <xdr:spPr>
        <a:xfrm>
          <a:off x="19545300" y="13001696"/>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53307</xdr:rowOff>
    </xdr:from>
    <xdr:to>
      <xdr:col>107</xdr:col>
      <xdr:colOff>101600</xdr:colOff>
      <xdr:row>74</xdr:row>
      <xdr:rowOff>154907</xdr:rowOff>
    </xdr:to>
    <xdr:sp macro="" textlink="">
      <xdr:nvSpPr>
        <xdr:cNvPr id="847" name="フローチャート: 判断 846"/>
        <xdr:cNvSpPr/>
      </xdr:nvSpPr>
      <xdr:spPr>
        <a:xfrm>
          <a:off x="20383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171434</xdr:rowOff>
    </xdr:from>
    <xdr:ext cx="534377" cy="259045"/>
    <xdr:sp macro="" textlink="">
      <xdr:nvSpPr>
        <xdr:cNvPr id="848" name="テキスト ボックス 847"/>
        <xdr:cNvSpPr txBox="1"/>
      </xdr:nvSpPr>
      <xdr:spPr>
        <a:xfrm>
          <a:off x="20167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142946</xdr:rowOff>
    </xdr:from>
    <xdr:to>
      <xdr:col>102</xdr:col>
      <xdr:colOff>114300</xdr:colOff>
      <xdr:row>76</xdr:row>
      <xdr:rowOff>75304</xdr:rowOff>
    </xdr:to>
    <xdr:cxnSp macro="">
      <xdr:nvCxnSpPr>
        <xdr:cNvPr id="849" name="直線コネクタ 848"/>
        <xdr:cNvCxnSpPr/>
      </xdr:nvCxnSpPr>
      <xdr:spPr>
        <a:xfrm flipV="1">
          <a:off x="18656300" y="13001696"/>
          <a:ext cx="889000" cy="10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120218</xdr:rowOff>
    </xdr:from>
    <xdr:to>
      <xdr:col>116</xdr:col>
      <xdr:colOff>114300</xdr:colOff>
      <xdr:row>76</xdr:row>
      <xdr:rowOff>50369</xdr:rowOff>
    </xdr:to>
    <xdr:sp macro="" textlink="">
      <xdr:nvSpPr>
        <xdr:cNvPr id="859" name="楕円 858"/>
        <xdr:cNvSpPr/>
      </xdr:nvSpPr>
      <xdr:spPr>
        <a:xfrm>
          <a:off x="22110700" y="1297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143095</xdr:rowOff>
    </xdr:from>
    <xdr:ext cx="534377" cy="259045"/>
    <xdr:sp macro="" textlink="">
      <xdr:nvSpPr>
        <xdr:cNvPr id="860" name="繰出金該当値テキスト"/>
        <xdr:cNvSpPr txBox="1"/>
      </xdr:nvSpPr>
      <xdr:spPr>
        <a:xfrm>
          <a:off x="22212300"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121772</xdr:rowOff>
    </xdr:from>
    <xdr:to>
      <xdr:col>112</xdr:col>
      <xdr:colOff>38100</xdr:colOff>
      <xdr:row>76</xdr:row>
      <xdr:rowOff>51922</xdr:rowOff>
    </xdr:to>
    <xdr:sp macro="" textlink="">
      <xdr:nvSpPr>
        <xdr:cNvPr id="861" name="楕円 860"/>
        <xdr:cNvSpPr/>
      </xdr:nvSpPr>
      <xdr:spPr>
        <a:xfrm>
          <a:off x="21272500" y="129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68449</xdr:rowOff>
    </xdr:from>
    <xdr:ext cx="534377" cy="259045"/>
    <xdr:sp macro="" textlink="">
      <xdr:nvSpPr>
        <xdr:cNvPr id="862" name="テキスト ボックス 861"/>
        <xdr:cNvSpPr txBox="1"/>
      </xdr:nvSpPr>
      <xdr:spPr>
        <a:xfrm>
          <a:off x="21056111" y="127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96741</xdr:rowOff>
    </xdr:from>
    <xdr:to>
      <xdr:col>107</xdr:col>
      <xdr:colOff>101600</xdr:colOff>
      <xdr:row>76</xdr:row>
      <xdr:rowOff>26891</xdr:rowOff>
    </xdr:to>
    <xdr:sp macro="" textlink="">
      <xdr:nvSpPr>
        <xdr:cNvPr id="863" name="楕円 862"/>
        <xdr:cNvSpPr/>
      </xdr:nvSpPr>
      <xdr:spPr>
        <a:xfrm>
          <a:off x="20383500" y="12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18018</xdr:rowOff>
    </xdr:from>
    <xdr:ext cx="534377" cy="259045"/>
    <xdr:sp macro="" textlink="">
      <xdr:nvSpPr>
        <xdr:cNvPr id="864" name="テキスト ボックス 863"/>
        <xdr:cNvSpPr txBox="1"/>
      </xdr:nvSpPr>
      <xdr:spPr>
        <a:xfrm>
          <a:off x="20167111" y="130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92146</xdr:rowOff>
    </xdr:from>
    <xdr:to>
      <xdr:col>102</xdr:col>
      <xdr:colOff>165100</xdr:colOff>
      <xdr:row>76</xdr:row>
      <xdr:rowOff>22296</xdr:rowOff>
    </xdr:to>
    <xdr:sp macro="" textlink="">
      <xdr:nvSpPr>
        <xdr:cNvPr id="865" name="楕円 864"/>
        <xdr:cNvSpPr/>
      </xdr:nvSpPr>
      <xdr:spPr>
        <a:xfrm>
          <a:off x="19494500" y="129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13423</xdr:rowOff>
    </xdr:from>
    <xdr:ext cx="534377" cy="259045"/>
    <xdr:sp macro="" textlink="">
      <xdr:nvSpPr>
        <xdr:cNvPr id="866" name="テキスト ボックス 865"/>
        <xdr:cNvSpPr txBox="1"/>
      </xdr:nvSpPr>
      <xdr:spPr>
        <a:xfrm>
          <a:off x="19278111" y="130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24504</xdr:rowOff>
    </xdr:from>
    <xdr:to>
      <xdr:col>98</xdr:col>
      <xdr:colOff>38100</xdr:colOff>
      <xdr:row>76</xdr:row>
      <xdr:rowOff>126104</xdr:rowOff>
    </xdr:to>
    <xdr:sp macro="" textlink="">
      <xdr:nvSpPr>
        <xdr:cNvPr id="867" name="楕円 866"/>
        <xdr:cNvSpPr/>
      </xdr:nvSpPr>
      <xdr:spPr>
        <a:xfrm>
          <a:off x="18605500" y="130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117231</xdr:rowOff>
    </xdr:from>
    <xdr:ext cx="534377" cy="259045"/>
    <xdr:sp macro="" textlink="">
      <xdr:nvSpPr>
        <xdr:cNvPr id="868" name="テキスト ボックス 867"/>
        <xdr:cNvSpPr txBox="1"/>
      </xdr:nvSpPr>
      <xdr:spPr>
        <a:xfrm>
          <a:off x="18389111" y="131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427,899</a:t>
          </a:r>
          <a:r>
            <a:rPr kumimoji="1" lang="ja-JP" altLang="en-US" sz="1300">
              <a:latin typeface="ＭＳ Ｐゴシック" panose="020B0600070205080204" pitchFamily="50" charset="-128"/>
              <a:ea typeface="ＭＳ Ｐゴシック" panose="020B0600070205080204" pitchFamily="50" charset="-128"/>
            </a:rPr>
            <a:t>円となっており、前年（</a:t>
          </a:r>
          <a:r>
            <a:rPr kumimoji="1" lang="en-US" altLang="ja-JP" sz="1300">
              <a:latin typeface="ＭＳ Ｐゴシック" panose="020B0600070205080204" pitchFamily="50" charset="-128"/>
              <a:ea typeface="ＭＳ Ｐゴシック" panose="020B0600070205080204" pitchFamily="50" charset="-128"/>
            </a:rPr>
            <a:t>425,377</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2,522</a:t>
          </a:r>
          <a:r>
            <a:rPr kumimoji="1" lang="ja-JP" altLang="en-US" sz="1300">
              <a:latin typeface="ＭＳ Ｐゴシック" panose="020B0600070205080204" pitchFamily="50" charset="-128"/>
              <a:ea typeface="ＭＳ Ｐゴシック" panose="020B0600070205080204" pitchFamily="50" charset="-128"/>
            </a:rPr>
            <a:t>円増加している。また、扶助費は決算総額の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以上を占めており、一人当たりのコストでは全国平均、類似団体平均、沖縄県平均を大きく上回ったまま増加し続けている。</a:t>
          </a:r>
        </a:p>
        <a:p>
          <a:r>
            <a:rPr kumimoji="1" lang="ja-JP" altLang="en-US" sz="1300">
              <a:latin typeface="ＭＳ Ｐゴシック" panose="020B0600070205080204" pitchFamily="50" charset="-128"/>
              <a:ea typeface="ＭＳ Ｐゴシック" panose="020B0600070205080204" pitchFamily="50" charset="-128"/>
            </a:rPr>
            <a:t>　主な構成項目のうち普通建設事業費のうち更新整備、維持補修費、公債費及び繰出金は全国並みだが、その他の費用は平均を下回っており、前述の扶助費の増加によって投資的経費に割ける財政力が不足していることがわかる。</a:t>
          </a:r>
        </a:p>
        <a:p>
          <a:r>
            <a:rPr kumimoji="1" lang="ja-JP" altLang="en-US" sz="1300">
              <a:latin typeface="ＭＳ Ｐゴシック" panose="020B0600070205080204" pitchFamily="50" charset="-128"/>
              <a:ea typeface="ＭＳ Ｐゴシック" panose="020B0600070205080204" pitchFamily="50" charset="-128"/>
            </a:rPr>
            <a:t>　今後の人口推計では労働者人口の割合は減少することが見込まれており、更に状況は悪化すると考えられる。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なお、普通建設事業費では新規整備が減少傾向であるのに対し更新整備が増加しており、この傾向は次年度も続くと見られるが、</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以降は文化交流・情報発信拠点整備事業の本体工事を予定していることから反転が予想される。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61,398
60,852
46.63
27,216,489
26,272,146
431,461
12,415,726
19,026,730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58319</xdr:rowOff>
    </xdr:from>
    <xdr:to>
      <xdr:col>24</xdr:col>
      <xdr:colOff>63500</xdr:colOff>
      <xdr:row>33</xdr:row>
      <xdr:rowOff>144729</xdr:rowOff>
    </xdr:to>
    <xdr:cxnSp macro="">
      <xdr:nvCxnSpPr>
        <xdr:cNvPr id="59" name="直線コネクタ 58"/>
        <xdr:cNvCxnSpPr/>
      </xdr:nvCxnSpPr>
      <xdr:spPr>
        <a:xfrm flipV="1">
          <a:off x="3797300" y="5716169"/>
          <a:ext cx="8382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66091</xdr:rowOff>
    </xdr:from>
    <xdr:to>
      <xdr:col>19</xdr:col>
      <xdr:colOff>177800</xdr:colOff>
      <xdr:row>33</xdr:row>
      <xdr:rowOff>144729</xdr:rowOff>
    </xdr:to>
    <xdr:cxnSp macro="">
      <xdr:nvCxnSpPr>
        <xdr:cNvPr id="62" name="直線コネクタ 61"/>
        <xdr:cNvCxnSpPr/>
      </xdr:nvCxnSpPr>
      <xdr:spPr>
        <a:xfrm>
          <a:off x="2908300" y="5552491"/>
          <a:ext cx="889000" cy="25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66091</xdr:rowOff>
    </xdr:from>
    <xdr:to>
      <xdr:col>15</xdr:col>
      <xdr:colOff>50800</xdr:colOff>
      <xdr:row>32</xdr:row>
      <xdr:rowOff>159360</xdr:rowOff>
    </xdr:to>
    <xdr:cxnSp macro="">
      <xdr:nvCxnSpPr>
        <xdr:cNvPr id="65" name="直線コネクタ 64"/>
        <xdr:cNvCxnSpPr/>
      </xdr:nvCxnSpPr>
      <xdr:spPr>
        <a:xfrm flipV="1">
          <a:off x="2019300" y="5552491"/>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54204</xdr:rowOff>
    </xdr:from>
    <xdr:to>
      <xdr:col>10</xdr:col>
      <xdr:colOff>114300</xdr:colOff>
      <xdr:row>32</xdr:row>
      <xdr:rowOff>159360</xdr:rowOff>
    </xdr:to>
    <xdr:cxnSp macro="">
      <xdr:nvCxnSpPr>
        <xdr:cNvPr id="68" name="直線コネクタ 67"/>
        <xdr:cNvCxnSpPr/>
      </xdr:nvCxnSpPr>
      <xdr:spPr>
        <a:xfrm>
          <a:off x="1130300" y="55406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7519</xdr:rowOff>
    </xdr:from>
    <xdr:to>
      <xdr:col>24</xdr:col>
      <xdr:colOff>114300</xdr:colOff>
      <xdr:row>33</xdr:row>
      <xdr:rowOff>109119</xdr:rowOff>
    </xdr:to>
    <xdr:sp macro="" textlink="">
      <xdr:nvSpPr>
        <xdr:cNvPr id="78" name="楕円 77"/>
        <xdr:cNvSpPr/>
      </xdr:nvSpPr>
      <xdr:spPr>
        <a:xfrm>
          <a:off x="45847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30396</xdr:rowOff>
    </xdr:from>
    <xdr:ext cx="469744" cy="259045"/>
    <xdr:sp macro="" textlink="">
      <xdr:nvSpPr>
        <xdr:cNvPr id="79" name="議会費該当値テキスト"/>
        <xdr:cNvSpPr txBox="1"/>
      </xdr:nvSpPr>
      <xdr:spPr>
        <a:xfrm>
          <a:off x="4686300" y="551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93929</xdr:rowOff>
    </xdr:from>
    <xdr:to>
      <xdr:col>20</xdr:col>
      <xdr:colOff>38100</xdr:colOff>
      <xdr:row>34</xdr:row>
      <xdr:rowOff>24079</xdr:rowOff>
    </xdr:to>
    <xdr:sp macro="" textlink="">
      <xdr:nvSpPr>
        <xdr:cNvPr id="80" name="楕円 79"/>
        <xdr:cNvSpPr/>
      </xdr:nvSpPr>
      <xdr:spPr>
        <a:xfrm>
          <a:off x="37465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40606</xdr:rowOff>
    </xdr:from>
    <xdr:ext cx="469744" cy="259045"/>
    <xdr:sp macro="" textlink="">
      <xdr:nvSpPr>
        <xdr:cNvPr id="81" name="テキスト ボックス 80"/>
        <xdr:cNvSpPr txBox="1"/>
      </xdr:nvSpPr>
      <xdr:spPr>
        <a:xfrm>
          <a:off x="3562428" y="55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15291</xdr:rowOff>
    </xdr:from>
    <xdr:to>
      <xdr:col>15</xdr:col>
      <xdr:colOff>101600</xdr:colOff>
      <xdr:row>32</xdr:row>
      <xdr:rowOff>116891</xdr:rowOff>
    </xdr:to>
    <xdr:sp macro="" textlink="">
      <xdr:nvSpPr>
        <xdr:cNvPr id="82" name="楕円 81"/>
        <xdr:cNvSpPr/>
      </xdr:nvSpPr>
      <xdr:spPr>
        <a:xfrm>
          <a:off x="2857500" y="55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133418</xdr:rowOff>
    </xdr:from>
    <xdr:ext cx="469744" cy="259045"/>
    <xdr:sp macro="" textlink="">
      <xdr:nvSpPr>
        <xdr:cNvPr id="83" name="テキスト ボックス 82"/>
        <xdr:cNvSpPr txBox="1"/>
      </xdr:nvSpPr>
      <xdr:spPr>
        <a:xfrm>
          <a:off x="2673428" y="52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108560</xdr:rowOff>
    </xdr:from>
    <xdr:to>
      <xdr:col>10</xdr:col>
      <xdr:colOff>165100</xdr:colOff>
      <xdr:row>33</xdr:row>
      <xdr:rowOff>38710</xdr:rowOff>
    </xdr:to>
    <xdr:sp macro="" textlink="">
      <xdr:nvSpPr>
        <xdr:cNvPr id="84" name="楕円 83"/>
        <xdr:cNvSpPr/>
      </xdr:nvSpPr>
      <xdr:spPr>
        <a:xfrm>
          <a:off x="1968500" y="5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55237</xdr:rowOff>
    </xdr:from>
    <xdr:ext cx="469744" cy="259045"/>
    <xdr:sp macro="" textlink="">
      <xdr:nvSpPr>
        <xdr:cNvPr id="85" name="テキスト ボックス 84"/>
        <xdr:cNvSpPr txBox="1"/>
      </xdr:nvSpPr>
      <xdr:spPr>
        <a:xfrm>
          <a:off x="1784428" y="53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3404</xdr:rowOff>
    </xdr:from>
    <xdr:to>
      <xdr:col>6</xdr:col>
      <xdr:colOff>38100</xdr:colOff>
      <xdr:row>32</xdr:row>
      <xdr:rowOff>105004</xdr:rowOff>
    </xdr:to>
    <xdr:sp macro="" textlink="">
      <xdr:nvSpPr>
        <xdr:cNvPr id="86" name="楕円 85"/>
        <xdr:cNvSpPr/>
      </xdr:nvSpPr>
      <xdr:spPr>
        <a:xfrm>
          <a:off x="10795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121531</xdr:rowOff>
    </xdr:from>
    <xdr:ext cx="469744" cy="259045"/>
    <xdr:sp macro="" textlink="">
      <xdr:nvSpPr>
        <xdr:cNvPr id="87" name="テキスト ボックス 86"/>
        <xdr:cNvSpPr txBox="1"/>
      </xdr:nvSpPr>
      <xdr:spPr>
        <a:xfrm>
          <a:off x="895428" y="526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42507</xdr:rowOff>
    </xdr:from>
    <xdr:to>
      <xdr:col>24</xdr:col>
      <xdr:colOff>63500</xdr:colOff>
      <xdr:row>58</xdr:row>
      <xdr:rowOff>122060</xdr:rowOff>
    </xdr:to>
    <xdr:cxnSp macro="">
      <xdr:nvCxnSpPr>
        <xdr:cNvPr id="117" name="直線コネクタ 116"/>
        <xdr:cNvCxnSpPr/>
      </xdr:nvCxnSpPr>
      <xdr:spPr>
        <a:xfrm flipV="1">
          <a:off x="3797300" y="9986607"/>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122313</xdr:rowOff>
    </xdr:from>
    <xdr:to>
      <xdr:col>19</xdr:col>
      <xdr:colOff>177800</xdr:colOff>
      <xdr:row>58</xdr:row>
      <xdr:rowOff>122060</xdr:rowOff>
    </xdr:to>
    <xdr:cxnSp macro="">
      <xdr:nvCxnSpPr>
        <xdr:cNvPr id="120" name="直線コネクタ 119"/>
        <xdr:cNvCxnSpPr/>
      </xdr:nvCxnSpPr>
      <xdr:spPr>
        <a:xfrm>
          <a:off x="2908300" y="9894963"/>
          <a:ext cx="889000" cy="17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122313</xdr:rowOff>
    </xdr:from>
    <xdr:to>
      <xdr:col>15</xdr:col>
      <xdr:colOff>50800</xdr:colOff>
      <xdr:row>58</xdr:row>
      <xdr:rowOff>147803</xdr:rowOff>
    </xdr:to>
    <xdr:cxnSp macro="">
      <xdr:nvCxnSpPr>
        <xdr:cNvPr id="123" name="直線コネクタ 122"/>
        <xdr:cNvCxnSpPr/>
      </xdr:nvCxnSpPr>
      <xdr:spPr>
        <a:xfrm flipV="1">
          <a:off x="2019300" y="9894963"/>
          <a:ext cx="889000" cy="19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116687</xdr:rowOff>
    </xdr:from>
    <xdr:to>
      <xdr:col>10</xdr:col>
      <xdr:colOff>114300</xdr:colOff>
      <xdr:row>58</xdr:row>
      <xdr:rowOff>147803</xdr:rowOff>
    </xdr:to>
    <xdr:cxnSp macro="">
      <xdr:nvCxnSpPr>
        <xdr:cNvPr id="126" name="直線コネクタ 125"/>
        <xdr:cNvCxnSpPr/>
      </xdr:nvCxnSpPr>
      <xdr:spPr>
        <a:xfrm>
          <a:off x="1130300" y="10060787"/>
          <a:ext cx="8890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163157</xdr:rowOff>
    </xdr:from>
    <xdr:to>
      <xdr:col>24</xdr:col>
      <xdr:colOff>114300</xdr:colOff>
      <xdr:row>58</xdr:row>
      <xdr:rowOff>93307</xdr:rowOff>
    </xdr:to>
    <xdr:sp macro="" textlink="">
      <xdr:nvSpPr>
        <xdr:cNvPr id="136" name="楕円 135"/>
        <xdr:cNvSpPr/>
      </xdr:nvSpPr>
      <xdr:spPr>
        <a:xfrm>
          <a:off x="4584700" y="99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141584</xdr:rowOff>
    </xdr:from>
    <xdr:ext cx="534377" cy="259045"/>
    <xdr:sp macro="" textlink="">
      <xdr:nvSpPr>
        <xdr:cNvPr id="137" name="総務費該当値テキスト"/>
        <xdr:cNvSpPr txBox="1"/>
      </xdr:nvSpPr>
      <xdr:spPr>
        <a:xfrm>
          <a:off x="4686300" y="99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71260</xdr:rowOff>
    </xdr:from>
    <xdr:to>
      <xdr:col>20</xdr:col>
      <xdr:colOff>38100</xdr:colOff>
      <xdr:row>59</xdr:row>
      <xdr:rowOff>1410</xdr:rowOff>
    </xdr:to>
    <xdr:sp macro="" textlink="">
      <xdr:nvSpPr>
        <xdr:cNvPr id="138" name="楕円 137"/>
        <xdr:cNvSpPr/>
      </xdr:nvSpPr>
      <xdr:spPr>
        <a:xfrm>
          <a:off x="3746500" y="100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163987</xdr:rowOff>
    </xdr:from>
    <xdr:ext cx="534377" cy="259045"/>
    <xdr:sp macro="" textlink="">
      <xdr:nvSpPr>
        <xdr:cNvPr id="139" name="テキスト ボックス 138"/>
        <xdr:cNvSpPr txBox="1"/>
      </xdr:nvSpPr>
      <xdr:spPr>
        <a:xfrm>
          <a:off x="3530111" y="1010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71513</xdr:rowOff>
    </xdr:from>
    <xdr:to>
      <xdr:col>15</xdr:col>
      <xdr:colOff>101600</xdr:colOff>
      <xdr:row>58</xdr:row>
      <xdr:rowOff>1663</xdr:rowOff>
    </xdr:to>
    <xdr:sp macro="" textlink="">
      <xdr:nvSpPr>
        <xdr:cNvPr id="140" name="楕円 139"/>
        <xdr:cNvSpPr/>
      </xdr:nvSpPr>
      <xdr:spPr>
        <a:xfrm>
          <a:off x="2857500" y="98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164240</xdr:rowOff>
    </xdr:from>
    <xdr:ext cx="534377" cy="259045"/>
    <xdr:sp macro="" textlink="">
      <xdr:nvSpPr>
        <xdr:cNvPr id="141" name="テキスト ボックス 140"/>
        <xdr:cNvSpPr txBox="1"/>
      </xdr:nvSpPr>
      <xdr:spPr>
        <a:xfrm>
          <a:off x="2641111" y="993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97003</xdr:rowOff>
    </xdr:from>
    <xdr:to>
      <xdr:col>10</xdr:col>
      <xdr:colOff>165100</xdr:colOff>
      <xdr:row>59</xdr:row>
      <xdr:rowOff>27153</xdr:rowOff>
    </xdr:to>
    <xdr:sp macro="" textlink="">
      <xdr:nvSpPr>
        <xdr:cNvPr id="142" name="楕円 141"/>
        <xdr:cNvSpPr/>
      </xdr:nvSpPr>
      <xdr:spPr>
        <a:xfrm>
          <a:off x="1968500" y="100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18280</xdr:rowOff>
    </xdr:from>
    <xdr:ext cx="534377" cy="259045"/>
    <xdr:sp macro="" textlink="">
      <xdr:nvSpPr>
        <xdr:cNvPr id="143" name="テキスト ボックス 142"/>
        <xdr:cNvSpPr txBox="1"/>
      </xdr:nvSpPr>
      <xdr:spPr>
        <a:xfrm>
          <a:off x="1752111" y="101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65887</xdr:rowOff>
    </xdr:from>
    <xdr:to>
      <xdr:col>6</xdr:col>
      <xdr:colOff>38100</xdr:colOff>
      <xdr:row>58</xdr:row>
      <xdr:rowOff>167487</xdr:rowOff>
    </xdr:to>
    <xdr:sp macro="" textlink="">
      <xdr:nvSpPr>
        <xdr:cNvPr id="144" name="楕円 143"/>
        <xdr:cNvSpPr/>
      </xdr:nvSpPr>
      <xdr:spPr>
        <a:xfrm>
          <a:off x="1079500" y="1000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158614</xdr:rowOff>
    </xdr:from>
    <xdr:ext cx="534377" cy="259045"/>
    <xdr:sp macro="" textlink="">
      <xdr:nvSpPr>
        <xdr:cNvPr id="145" name="テキスト ボックス 144"/>
        <xdr:cNvSpPr txBox="1"/>
      </xdr:nvSpPr>
      <xdr:spPr>
        <a:xfrm>
          <a:off x="863111" y="1010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154622</xdr:rowOff>
    </xdr:from>
    <xdr:to>
      <xdr:col>24</xdr:col>
      <xdr:colOff>63500</xdr:colOff>
      <xdr:row>70</xdr:row>
      <xdr:rowOff>30379</xdr:rowOff>
    </xdr:to>
    <xdr:cxnSp macro="">
      <xdr:nvCxnSpPr>
        <xdr:cNvPr id="175" name="直線コネクタ 174"/>
        <xdr:cNvCxnSpPr/>
      </xdr:nvCxnSpPr>
      <xdr:spPr>
        <a:xfrm>
          <a:off x="3797300" y="11984672"/>
          <a:ext cx="838200" cy="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154622</xdr:rowOff>
    </xdr:from>
    <xdr:to>
      <xdr:col>19</xdr:col>
      <xdr:colOff>177800</xdr:colOff>
      <xdr:row>71</xdr:row>
      <xdr:rowOff>109233</xdr:rowOff>
    </xdr:to>
    <xdr:cxnSp macro="">
      <xdr:nvCxnSpPr>
        <xdr:cNvPr id="178" name="直線コネクタ 177"/>
        <xdr:cNvCxnSpPr/>
      </xdr:nvCxnSpPr>
      <xdr:spPr>
        <a:xfrm flipV="1">
          <a:off x="2908300" y="11984672"/>
          <a:ext cx="889000" cy="29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109233</xdr:rowOff>
    </xdr:from>
    <xdr:to>
      <xdr:col>15</xdr:col>
      <xdr:colOff>50800</xdr:colOff>
      <xdr:row>71</xdr:row>
      <xdr:rowOff>118643</xdr:rowOff>
    </xdr:to>
    <xdr:cxnSp macro="">
      <xdr:nvCxnSpPr>
        <xdr:cNvPr id="181" name="直線コネクタ 180"/>
        <xdr:cNvCxnSpPr/>
      </xdr:nvCxnSpPr>
      <xdr:spPr>
        <a:xfrm flipV="1">
          <a:off x="2019300" y="12282183"/>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31102</xdr:rowOff>
    </xdr:from>
    <xdr:to>
      <xdr:col>15</xdr:col>
      <xdr:colOff>101600</xdr:colOff>
      <xdr:row>73</xdr:row>
      <xdr:rowOff>132702</xdr:rowOff>
    </xdr:to>
    <xdr:sp macro="" textlink="">
      <xdr:nvSpPr>
        <xdr:cNvPr id="182" name="フローチャート: 判断 181"/>
        <xdr:cNvSpPr/>
      </xdr:nvSpPr>
      <xdr:spPr>
        <a:xfrm>
          <a:off x="2857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123829</xdr:rowOff>
    </xdr:from>
    <xdr:ext cx="599010" cy="259045"/>
    <xdr:sp macro="" textlink="">
      <xdr:nvSpPr>
        <xdr:cNvPr id="183" name="テキスト ボックス 182"/>
        <xdr:cNvSpPr txBox="1"/>
      </xdr:nvSpPr>
      <xdr:spPr>
        <a:xfrm>
          <a:off x="2608795" y="1263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118643</xdr:rowOff>
    </xdr:from>
    <xdr:to>
      <xdr:col>10</xdr:col>
      <xdr:colOff>114300</xdr:colOff>
      <xdr:row>73</xdr:row>
      <xdr:rowOff>130467</xdr:rowOff>
    </xdr:to>
    <xdr:cxnSp macro="">
      <xdr:nvCxnSpPr>
        <xdr:cNvPr id="184" name="直線コネクタ 183"/>
        <xdr:cNvCxnSpPr/>
      </xdr:nvCxnSpPr>
      <xdr:spPr>
        <a:xfrm flipV="1">
          <a:off x="1130300" y="12291593"/>
          <a:ext cx="889000" cy="3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151029</xdr:rowOff>
    </xdr:from>
    <xdr:to>
      <xdr:col>24</xdr:col>
      <xdr:colOff>114300</xdr:colOff>
      <xdr:row>70</xdr:row>
      <xdr:rowOff>81179</xdr:rowOff>
    </xdr:to>
    <xdr:sp macro="" textlink="">
      <xdr:nvSpPr>
        <xdr:cNvPr id="194" name="楕円 193"/>
        <xdr:cNvSpPr/>
      </xdr:nvSpPr>
      <xdr:spPr>
        <a:xfrm>
          <a:off x="4584700" y="119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65956</xdr:rowOff>
    </xdr:from>
    <xdr:ext cx="599010" cy="259045"/>
    <xdr:sp macro="" textlink="">
      <xdr:nvSpPr>
        <xdr:cNvPr id="195" name="民生費該当値テキスト"/>
        <xdr:cNvSpPr txBox="1"/>
      </xdr:nvSpPr>
      <xdr:spPr>
        <a:xfrm>
          <a:off x="4686300" y="1189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103822</xdr:rowOff>
    </xdr:from>
    <xdr:to>
      <xdr:col>20</xdr:col>
      <xdr:colOff>38100</xdr:colOff>
      <xdr:row>70</xdr:row>
      <xdr:rowOff>33972</xdr:rowOff>
    </xdr:to>
    <xdr:sp macro="" textlink="">
      <xdr:nvSpPr>
        <xdr:cNvPr id="196" name="楕円 195"/>
        <xdr:cNvSpPr/>
      </xdr:nvSpPr>
      <xdr:spPr>
        <a:xfrm>
          <a:off x="3746500" y="119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50499</xdr:rowOff>
    </xdr:from>
    <xdr:ext cx="599010" cy="259045"/>
    <xdr:sp macro="" textlink="">
      <xdr:nvSpPr>
        <xdr:cNvPr id="197" name="テキスト ボックス 196"/>
        <xdr:cNvSpPr txBox="1"/>
      </xdr:nvSpPr>
      <xdr:spPr>
        <a:xfrm>
          <a:off x="3497795" y="1170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58433</xdr:rowOff>
    </xdr:from>
    <xdr:to>
      <xdr:col>15</xdr:col>
      <xdr:colOff>101600</xdr:colOff>
      <xdr:row>71</xdr:row>
      <xdr:rowOff>160033</xdr:rowOff>
    </xdr:to>
    <xdr:sp macro="" textlink="">
      <xdr:nvSpPr>
        <xdr:cNvPr id="198" name="楕円 197"/>
        <xdr:cNvSpPr/>
      </xdr:nvSpPr>
      <xdr:spPr>
        <a:xfrm>
          <a:off x="2857500" y="122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5110</xdr:rowOff>
    </xdr:from>
    <xdr:ext cx="599010" cy="259045"/>
    <xdr:sp macro="" textlink="">
      <xdr:nvSpPr>
        <xdr:cNvPr id="199" name="テキスト ボックス 198"/>
        <xdr:cNvSpPr txBox="1"/>
      </xdr:nvSpPr>
      <xdr:spPr>
        <a:xfrm>
          <a:off x="2608795" y="1200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67843</xdr:rowOff>
    </xdr:from>
    <xdr:to>
      <xdr:col>10</xdr:col>
      <xdr:colOff>165100</xdr:colOff>
      <xdr:row>71</xdr:row>
      <xdr:rowOff>169443</xdr:rowOff>
    </xdr:to>
    <xdr:sp macro="" textlink="">
      <xdr:nvSpPr>
        <xdr:cNvPr id="200" name="楕円 199"/>
        <xdr:cNvSpPr/>
      </xdr:nvSpPr>
      <xdr:spPr>
        <a:xfrm>
          <a:off x="1968500" y="1224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14520</xdr:rowOff>
    </xdr:from>
    <xdr:ext cx="599010" cy="259045"/>
    <xdr:sp macro="" textlink="">
      <xdr:nvSpPr>
        <xdr:cNvPr id="201" name="テキスト ボックス 200"/>
        <xdr:cNvSpPr txBox="1"/>
      </xdr:nvSpPr>
      <xdr:spPr>
        <a:xfrm>
          <a:off x="1719795" y="1201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79667</xdr:rowOff>
    </xdr:from>
    <xdr:to>
      <xdr:col>6</xdr:col>
      <xdr:colOff>38100</xdr:colOff>
      <xdr:row>74</xdr:row>
      <xdr:rowOff>9817</xdr:rowOff>
    </xdr:to>
    <xdr:sp macro="" textlink="">
      <xdr:nvSpPr>
        <xdr:cNvPr id="202" name="楕円 201"/>
        <xdr:cNvSpPr/>
      </xdr:nvSpPr>
      <xdr:spPr>
        <a:xfrm>
          <a:off x="1079500" y="125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26344</xdr:rowOff>
    </xdr:from>
    <xdr:ext cx="599010" cy="259045"/>
    <xdr:sp macro="" textlink="">
      <xdr:nvSpPr>
        <xdr:cNvPr id="203" name="テキスト ボックス 202"/>
        <xdr:cNvSpPr txBox="1"/>
      </xdr:nvSpPr>
      <xdr:spPr>
        <a:xfrm>
          <a:off x="830795" y="1237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17590</xdr:rowOff>
    </xdr:from>
    <xdr:to>
      <xdr:col>24</xdr:col>
      <xdr:colOff>63500</xdr:colOff>
      <xdr:row>99</xdr:row>
      <xdr:rowOff>26029</xdr:rowOff>
    </xdr:to>
    <xdr:cxnSp macro="">
      <xdr:nvCxnSpPr>
        <xdr:cNvPr id="233" name="直線コネクタ 232"/>
        <xdr:cNvCxnSpPr/>
      </xdr:nvCxnSpPr>
      <xdr:spPr>
        <a:xfrm flipV="1">
          <a:off x="3797300" y="16991140"/>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26029</xdr:rowOff>
    </xdr:from>
    <xdr:to>
      <xdr:col>19</xdr:col>
      <xdr:colOff>177800</xdr:colOff>
      <xdr:row>99</xdr:row>
      <xdr:rowOff>26124</xdr:rowOff>
    </xdr:to>
    <xdr:cxnSp macro="">
      <xdr:nvCxnSpPr>
        <xdr:cNvPr id="236" name="直線コネクタ 235"/>
        <xdr:cNvCxnSpPr/>
      </xdr:nvCxnSpPr>
      <xdr:spPr>
        <a:xfrm flipV="1">
          <a:off x="2908300" y="16999579"/>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26124</xdr:rowOff>
    </xdr:from>
    <xdr:to>
      <xdr:col>15</xdr:col>
      <xdr:colOff>50800</xdr:colOff>
      <xdr:row>99</xdr:row>
      <xdr:rowOff>34220</xdr:rowOff>
    </xdr:to>
    <xdr:cxnSp macro="">
      <xdr:nvCxnSpPr>
        <xdr:cNvPr id="239" name="直線コネクタ 238"/>
        <xdr:cNvCxnSpPr/>
      </xdr:nvCxnSpPr>
      <xdr:spPr>
        <a:xfrm flipV="1">
          <a:off x="2019300" y="16999674"/>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85700</xdr:rowOff>
    </xdr:from>
    <xdr:to>
      <xdr:col>15</xdr:col>
      <xdr:colOff>101600</xdr:colOff>
      <xdr:row>97</xdr:row>
      <xdr:rowOff>15850</xdr:rowOff>
    </xdr:to>
    <xdr:sp macro="" textlink="">
      <xdr:nvSpPr>
        <xdr:cNvPr id="240" name="フローチャート: 判断 239"/>
        <xdr:cNvSpPr/>
      </xdr:nvSpPr>
      <xdr:spPr>
        <a:xfrm>
          <a:off x="2857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32377</xdr:rowOff>
    </xdr:from>
    <xdr:ext cx="534377" cy="259045"/>
    <xdr:sp macro="" textlink="">
      <xdr:nvSpPr>
        <xdr:cNvPr id="241" name="テキスト ボックス 240"/>
        <xdr:cNvSpPr txBox="1"/>
      </xdr:nvSpPr>
      <xdr:spPr>
        <a:xfrm>
          <a:off x="2641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34220</xdr:rowOff>
    </xdr:from>
    <xdr:to>
      <xdr:col>10</xdr:col>
      <xdr:colOff>114300</xdr:colOff>
      <xdr:row>99</xdr:row>
      <xdr:rowOff>60852</xdr:rowOff>
    </xdr:to>
    <xdr:cxnSp macro="">
      <xdr:nvCxnSpPr>
        <xdr:cNvPr id="242" name="直線コネクタ 241"/>
        <xdr:cNvCxnSpPr/>
      </xdr:nvCxnSpPr>
      <xdr:spPr>
        <a:xfrm flipV="1">
          <a:off x="1130300" y="17007770"/>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138240</xdr:rowOff>
    </xdr:from>
    <xdr:to>
      <xdr:col>24</xdr:col>
      <xdr:colOff>114300</xdr:colOff>
      <xdr:row>99</xdr:row>
      <xdr:rowOff>68390</xdr:rowOff>
    </xdr:to>
    <xdr:sp macro="" textlink="">
      <xdr:nvSpPr>
        <xdr:cNvPr id="252" name="楕円 251"/>
        <xdr:cNvSpPr/>
      </xdr:nvSpPr>
      <xdr:spPr>
        <a:xfrm>
          <a:off x="4584700" y="169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53167</xdr:rowOff>
    </xdr:from>
    <xdr:ext cx="534377" cy="259045"/>
    <xdr:sp macro="" textlink="">
      <xdr:nvSpPr>
        <xdr:cNvPr id="253" name="衛生費該当値テキスト"/>
        <xdr:cNvSpPr txBox="1"/>
      </xdr:nvSpPr>
      <xdr:spPr>
        <a:xfrm>
          <a:off x="4686300" y="1685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146679</xdr:rowOff>
    </xdr:from>
    <xdr:to>
      <xdr:col>20</xdr:col>
      <xdr:colOff>38100</xdr:colOff>
      <xdr:row>99</xdr:row>
      <xdr:rowOff>76829</xdr:rowOff>
    </xdr:to>
    <xdr:sp macro="" textlink="">
      <xdr:nvSpPr>
        <xdr:cNvPr id="254" name="楕円 253"/>
        <xdr:cNvSpPr/>
      </xdr:nvSpPr>
      <xdr:spPr>
        <a:xfrm>
          <a:off x="3746500" y="169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67956</xdr:rowOff>
    </xdr:from>
    <xdr:ext cx="534377" cy="259045"/>
    <xdr:sp macro="" textlink="">
      <xdr:nvSpPr>
        <xdr:cNvPr id="255" name="テキスト ボックス 254"/>
        <xdr:cNvSpPr txBox="1"/>
      </xdr:nvSpPr>
      <xdr:spPr>
        <a:xfrm>
          <a:off x="3530111" y="170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146774</xdr:rowOff>
    </xdr:from>
    <xdr:to>
      <xdr:col>15</xdr:col>
      <xdr:colOff>101600</xdr:colOff>
      <xdr:row>99</xdr:row>
      <xdr:rowOff>76924</xdr:rowOff>
    </xdr:to>
    <xdr:sp macro="" textlink="">
      <xdr:nvSpPr>
        <xdr:cNvPr id="256" name="楕円 255"/>
        <xdr:cNvSpPr/>
      </xdr:nvSpPr>
      <xdr:spPr>
        <a:xfrm>
          <a:off x="2857500" y="169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68051</xdr:rowOff>
    </xdr:from>
    <xdr:ext cx="534377" cy="259045"/>
    <xdr:sp macro="" textlink="">
      <xdr:nvSpPr>
        <xdr:cNvPr id="257" name="テキスト ボックス 256"/>
        <xdr:cNvSpPr txBox="1"/>
      </xdr:nvSpPr>
      <xdr:spPr>
        <a:xfrm>
          <a:off x="2641111" y="1704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154870</xdr:rowOff>
    </xdr:from>
    <xdr:to>
      <xdr:col>10</xdr:col>
      <xdr:colOff>165100</xdr:colOff>
      <xdr:row>99</xdr:row>
      <xdr:rowOff>85020</xdr:rowOff>
    </xdr:to>
    <xdr:sp macro="" textlink="">
      <xdr:nvSpPr>
        <xdr:cNvPr id="258" name="楕円 257"/>
        <xdr:cNvSpPr/>
      </xdr:nvSpPr>
      <xdr:spPr>
        <a:xfrm>
          <a:off x="1968500" y="169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76147</xdr:rowOff>
    </xdr:from>
    <xdr:ext cx="534377" cy="259045"/>
    <xdr:sp macro="" textlink="">
      <xdr:nvSpPr>
        <xdr:cNvPr id="259" name="テキスト ボックス 258"/>
        <xdr:cNvSpPr txBox="1"/>
      </xdr:nvSpPr>
      <xdr:spPr>
        <a:xfrm>
          <a:off x="1752111" y="1704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10052</xdr:rowOff>
    </xdr:from>
    <xdr:to>
      <xdr:col>6</xdr:col>
      <xdr:colOff>38100</xdr:colOff>
      <xdr:row>99</xdr:row>
      <xdr:rowOff>111652</xdr:rowOff>
    </xdr:to>
    <xdr:sp macro="" textlink="">
      <xdr:nvSpPr>
        <xdr:cNvPr id="260" name="楕円 259"/>
        <xdr:cNvSpPr/>
      </xdr:nvSpPr>
      <xdr:spPr>
        <a:xfrm>
          <a:off x="1079500" y="1698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102779</xdr:rowOff>
    </xdr:from>
    <xdr:ext cx="534377" cy="259045"/>
    <xdr:sp macro="" textlink="">
      <xdr:nvSpPr>
        <xdr:cNvPr id="261" name="テキスト ボックス 260"/>
        <xdr:cNvSpPr txBox="1"/>
      </xdr:nvSpPr>
      <xdr:spPr>
        <a:xfrm>
          <a:off x="863111" y="1707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135128</xdr:rowOff>
    </xdr:from>
    <xdr:to>
      <xdr:col>55</xdr:col>
      <xdr:colOff>0</xdr:colOff>
      <xdr:row>38</xdr:row>
      <xdr:rowOff>156273</xdr:rowOff>
    </xdr:to>
    <xdr:cxnSp macro="">
      <xdr:nvCxnSpPr>
        <xdr:cNvPr id="290" name="直線コネクタ 289"/>
        <xdr:cNvCxnSpPr/>
      </xdr:nvCxnSpPr>
      <xdr:spPr>
        <a:xfrm flipV="1">
          <a:off x="9639300" y="6650228"/>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133414</xdr:rowOff>
    </xdr:from>
    <xdr:to>
      <xdr:col>50</xdr:col>
      <xdr:colOff>114300</xdr:colOff>
      <xdr:row>38</xdr:row>
      <xdr:rowOff>156273</xdr:rowOff>
    </xdr:to>
    <xdr:cxnSp macro="">
      <xdr:nvCxnSpPr>
        <xdr:cNvPr id="293" name="直線コネクタ 292"/>
        <xdr:cNvCxnSpPr/>
      </xdr:nvCxnSpPr>
      <xdr:spPr>
        <a:xfrm>
          <a:off x="8750300" y="664851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133414</xdr:rowOff>
    </xdr:from>
    <xdr:to>
      <xdr:col>45</xdr:col>
      <xdr:colOff>177800</xdr:colOff>
      <xdr:row>38</xdr:row>
      <xdr:rowOff>133414</xdr:rowOff>
    </xdr:to>
    <xdr:cxnSp macro="">
      <xdr:nvCxnSpPr>
        <xdr:cNvPr id="296" name="直線コネクタ 295"/>
        <xdr:cNvCxnSpPr/>
      </xdr:nvCxnSpPr>
      <xdr:spPr>
        <a:xfrm>
          <a:off x="7861300" y="6648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102616</xdr:rowOff>
    </xdr:from>
    <xdr:to>
      <xdr:col>46</xdr:col>
      <xdr:colOff>38100</xdr:colOff>
      <xdr:row>38</xdr:row>
      <xdr:rowOff>32765</xdr:rowOff>
    </xdr:to>
    <xdr:sp macro="" textlink="">
      <xdr:nvSpPr>
        <xdr:cNvPr id="297" name="フローチャート: 判断 296"/>
        <xdr:cNvSpPr/>
      </xdr:nvSpPr>
      <xdr:spPr>
        <a:xfrm>
          <a:off x="8699500" y="64462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49293</xdr:rowOff>
    </xdr:from>
    <xdr:ext cx="469744" cy="259045"/>
    <xdr:sp macro="" textlink="">
      <xdr:nvSpPr>
        <xdr:cNvPr id="298" name="テキスト ボックス 297"/>
        <xdr:cNvSpPr txBox="1"/>
      </xdr:nvSpPr>
      <xdr:spPr>
        <a:xfrm>
          <a:off x="8515428" y="62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115888</xdr:rowOff>
    </xdr:from>
    <xdr:to>
      <xdr:col>41</xdr:col>
      <xdr:colOff>50800</xdr:colOff>
      <xdr:row>38</xdr:row>
      <xdr:rowOff>133414</xdr:rowOff>
    </xdr:to>
    <xdr:cxnSp macro="">
      <xdr:nvCxnSpPr>
        <xdr:cNvPr id="299" name="直線コネクタ 298"/>
        <xdr:cNvCxnSpPr/>
      </xdr:nvCxnSpPr>
      <xdr:spPr>
        <a:xfrm>
          <a:off x="6972300" y="663098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84328</xdr:rowOff>
    </xdr:from>
    <xdr:to>
      <xdr:col>55</xdr:col>
      <xdr:colOff>50800</xdr:colOff>
      <xdr:row>39</xdr:row>
      <xdr:rowOff>14478</xdr:rowOff>
    </xdr:to>
    <xdr:sp macro="" textlink="">
      <xdr:nvSpPr>
        <xdr:cNvPr id="309" name="楕円 308"/>
        <xdr:cNvSpPr/>
      </xdr:nvSpPr>
      <xdr:spPr>
        <a:xfrm>
          <a:off x="10426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105473</xdr:rowOff>
    </xdr:from>
    <xdr:to>
      <xdr:col>50</xdr:col>
      <xdr:colOff>165100</xdr:colOff>
      <xdr:row>39</xdr:row>
      <xdr:rowOff>35623</xdr:rowOff>
    </xdr:to>
    <xdr:sp macro="" textlink="">
      <xdr:nvSpPr>
        <xdr:cNvPr id="311" name="楕円 310"/>
        <xdr:cNvSpPr/>
      </xdr:nvSpPr>
      <xdr:spPr>
        <a:xfrm>
          <a:off x="9588500" y="6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26750</xdr:rowOff>
    </xdr:from>
    <xdr:ext cx="378565" cy="259045"/>
    <xdr:sp macro="" textlink="">
      <xdr:nvSpPr>
        <xdr:cNvPr id="312" name="テキスト ボックス 311"/>
        <xdr:cNvSpPr txBox="1"/>
      </xdr:nvSpPr>
      <xdr:spPr>
        <a:xfrm>
          <a:off x="9450017" y="671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82614</xdr:rowOff>
    </xdr:from>
    <xdr:to>
      <xdr:col>46</xdr:col>
      <xdr:colOff>38100</xdr:colOff>
      <xdr:row>39</xdr:row>
      <xdr:rowOff>12764</xdr:rowOff>
    </xdr:to>
    <xdr:sp macro="" textlink="">
      <xdr:nvSpPr>
        <xdr:cNvPr id="313" name="楕円 312"/>
        <xdr:cNvSpPr/>
      </xdr:nvSpPr>
      <xdr:spPr>
        <a:xfrm>
          <a:off x="8699500" y="65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3891</xdr:rowOff>
    </xdr:from>
    <xdr:ext cx="378565" cy="259045"/>
    <xdr:sp macro="" textlink="">
      <xdr:nvSpPr>
        <xdr:cNvPr id="314" name="テキスト ボックス 313"/>
        <xdr:cNvSpPr txBox="1"/>
      </xdr:nvSpPr>
      <xdr:spPr>
        <a:xfrm>
          <a:off x="8561017" y="669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82614</xdr:rowOff>
    </xdr:from>
    <xdr:to>
      <xdr:col>41</xdr:col>
      <xdr:colOff>101600</xdr:colOff>
      <xdr:row>39</xdr:row>
      <xdr:rowOff>12764</xdr:rowOff>
    </xdr:to>
    <xdr:sp macro="" textlink="">
      <xdr:nvSpPr>
        <xdr:cNvPr id="315" name="楕円 314"/>
        <xdr:cNvSpPr/>
      </xdr:nvSpPr>
      <xdr:spPr>
        <a:xfrm>
          <a:off x="7810500" y="65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3891</xdr:rowOff>
    </xdr:from>
    <xdr:ext cx="378565" cy="259045"/>
    <xdr:sp macro="" textlink="">
      <xdr:nvSpPr>
        <xdr:cNvPr id="316" name="テキスト ボックス 315"/>
        <xdr:cNvSpPr txBox="1"/>
      </xdr:nvSpPr>
      <xdr:spPr>
        <a:xfrm>
          <a:off x="7672017" y="669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65088</xdr:rowOff>
    </xdr:from>
    <xdr:to>
      <xdr:col>36</xdr:col>
      <xdr:colOff>165100</xdr:colOff>
      <xdr:row>38</xdr:row>
      <xdr:rowOff>166688</xdr:rowOff>
    </xdr:to>
    <xdr:sp macro="" textlink="">
      <xdr:nvSpPr>
        <xdr:cNvPr id="317" name="楕円 316"/>
        <xdr:cNvSpPr/>
      </xdr:nvSpPr>
      <xdr:spPr>
        <a:xfrm>
          <a:off x="6921500" y="65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157815</xdr:rowOff>
    </xdr:from>
    <xdr:ext cx="378565" cy="259045"/>
    <xdr:sp macro="" textlink="">
      <xdr:nvSpPr>
        <xdr:cNvPr id="318" name="テキスト ボックス 317"/>
        <xdr:cNvSpPr txBox="1"/>
      </xdr:nvSpPr>
      <xdr:spPr>
        <a:xfrm>
          <a:off x="6783017" y="667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150353</xdr:rowOff>
    </xdr:from>
    <xdr:to>
      <xdr:col>55</xdr:col>
      <xdr:colOff>0</xdr:colOff>
      <xdr:row>56</xdr:row>
      <xdr:rowOff>22314</xdr:rowOff>
    </xdr:to>
    <xdr:cxnSp macro="">
      <xdr:nvCxnSpPr>
        <xdr:cNvPr id="345" name="直線コネクタ 344"/>
        <xdr:cNvCxnSpPr/>
      </xdr:nvCxnSpPr>
      <xdr:spPr>
        <a:xfrm>
          <a:off x="9639300" y="9580103"/>
          <a:ext cx="8382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150353</xdr:rowOff>
    </xdr:from>
    <xdr:to>
      <xdr:col>50</xdr:col>
      <xdr:colOff>114300</xdr:colOff>
      <xdr:row>56</xdr:row>
      <xdr:rowOff>83944</xdr:rowOff>
    </xdr:to>
    <xdr:cxnSp macro="">
      <xdr:nvCxnSpPr>
        <xdr:cNvPr id="348" name="直線コネクタ 347"/>
        <xdr:cNvCxnSpPr/>
      </xdr:nvCxnSpPr>
      <xdr:spPr>
        <a:xfrm flipV="1">
          <a:off x="8750300" y="9580103"/>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61359</xdr:rowOff>
    </xdr:from>
    <xdr:to>
      <xdr:col>45</xdr:col>
      <xdr:colOff>177800</xdr:colOff>
      <xdr:row>56</xdr:row>
      <xdr:rowOff>83944</xdr:rowOff>
    </xdr:to>
    <xdr:cxnSp macro="">
      <xdr:nvCxnSpPr>
        <xdr:cNvPr id="351" name="直線コネクタ 350"/>
        <xdr:cNvCxnSpPr/>
      </xdr:nvCxnSpPr>
      <xdr:spPr>
        <a:xfrm>
          <a:off x="7861300" y="9491109"/>
          <a:ext cx="889000" cy="19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125590</xdr:rowOff>
    </xdr:from>
    <xdr:to>
      <xdr:col>46</xdr:col>
      <xdr:colOff>38100</xdr:colOff>
      <xdr:row>55</xdr:row>
      <xdr:rowOff>55740</xdr:rowOff>
    </xdr:to>
    <xdr:sp macro="" textlink="">
      <xdr:nvSpPr>
        <xdr:cNvPr id="352" name="フローチャート: 判断 351"/>
        <xdr:cNvSpPr/>
      </xdr:nvSpPr>
      <xdr:spPr>
        <a:xfrm>
          <a:off x="8699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72267</xdr:rowOff>
    </xdr:from>
    <xdr:ext cx="534377" cy="259045"/>
    <xdr:sp macro="" textlink="">
      <xdr:nvSpPr>
        <xdr:cNvPr id="353" name="テキスト ボックス 352"/>
        <xdr:cNvSpPr txBox="1"/>
      </xdr:nvSpPr>
      <xdr:spPr>
        <a:xfrm>
          <a:off x="8483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10541</xdr:rowOff>
    </xdr:from>
    <xdr:to>
      <xdr:col>41</xdr:col>
      <xdr:colOff>50800</xdr:colOff>
      <xdr:row>55</xdr:row>
      <xdr:rowOff>61359</xdr:rowOff>
    </xdr:to>
    <xdr:cxnSp macro="">
      <xdr:nvCxnSpPr>
        <xdr:cNvPr id="354" name="直線コネクタ 353"/>
        <xdr:cNvCxnSpPr/>
      </xdr:nvCxnSpPr>
      <xdr:spPr>
        <a:xfrm>
          <a:off x="6972300" y="9440291"/>
          <a:ext cx="8890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25905</xdr:rowOff>
    </xdr:from>
    <xdr:ext cx="534377" cy="259045"/>
    <xdr:sp macro="" textlink="">
      <xdr:nvSpPr>
        <xdr:cNvPr id="356" name="テキスト ボックス 355"/>
        <xdr:cNvSpPr txBox="1"/>
      </xdr:nvSpPr>
      <xdr:spPr>
        <a:xfrm>
          <a:off x="7594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35392</xdr:rowOff>
    </xdr:from>
    <xdr:ext cx="534377" cy="259045"/>
    <xdr:sp macro="" textlink="">
      <xdr:nvSpPr>
        <xdr:cNvPr id="358" name="テキスト ボックス 357"/>
        <xdr:cNvSpPr txBox="1"/>
      </xdr:nvSpPr>
      <xdr:spPr>
        <a:xfrm>
          <a:off x="6705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142964</xdr:rowOff>
    </xdr:from>
    <xdr:to>
      <xdr:col>55</xdr:col>
      <xdr:colOff>50800</xdr:colOff>
      <xdr:row>56</xdr:row>
      <xdr:rowOff>73114</xdr:rowOff>
    </xdr:to>
    <xdr:sp macro="" textlink="">
      <xdr:nvSpPr>
        <xdr:cNvPr id="364" name="楕円 363"/>
        <xdr:cNvSpPr/>
      </xdr:nvSpPr>
      <xdr:spPr>
        <a:xfrm>
          <a:off x="10426700" y="95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165841</xdr:rowOff>
    </xdr:from>
    <xdr:ext cx="534377" cy="259045"/>
    <xdr:sp macro="" textlink="">
      <xdr:nvSpPr>
        <xdr:cNvPr id="365" name="農林水産業費該当値テキスト"/>
        <xdr:cNvSpPr txBox="1"/>
      </xdr:nvSpPr>
      <xdr:spPr>
        <a:xfrm>
          <a:off x="10528300" y="94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99553</xdr:rowOff>
    </xdr:from>
    <xdr:to>
      <xdr:col>50</xdr:col>
      <xdr:colOff>165100</xdr:colOff>
      <xdr:row>56</xdr:row>
      <xdr:rowOff>29703</xdr:rowOff>
    </xdr:to>
    <xdr:sp macro="" textlink="">
      <xdr:nvSpPr>
        <xdr:cNvPr id="366" name="楕円 365"/>
        <xdr:cNvSpPr/>
      </xdr:nvSpPr>
      <xdr:spPr>
        <a:xfrm>
          <a:off x="9588500" y="95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46230</xdr:rowOff>
    </xdr:from>
    <xdr:ext cx="534377" cy="259045"/>
    <xdr:sp macro="" textlink="">
      <xdr:nvSpPr>
        <xdr:cNvPr id="367" name="テキスト ボックス 366"/>
        <xdr:cNvSpPr txBox="1"/>
      </xdr:nvSpPr>
      <xdr:spPr>
        <a:xfrm>
          <a:off x="9372111" y="93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33144</xdr:rowOff>
    </xdr:from>
    <xdr:to>
      <xdr:col>46</xdr:col>
      <xdr:colOff>38100</xdr:colOff>
      <xdr:row>56</xdr:row>
      <xdr:rowOff>134744</xdr:rowOff>
    </xdr:to>
    <xdr:sp macro="" textlink="">
      <xdr:nvSpPr>
        <xdr:cNvPr id="368" name="楕円 367"/>
        <xdr:cNvSpPr/>
      </xdr:nvSpPr>
      <xdr:spPr>
        <a:xfrm>
          <a:off x="8699500" y="96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125871</xdr:rowOff>
    </xdr:from>
    <xdr:ext cx="534377" cy="259045"/>
    <xdr:sp macro="" textlink="">
      <xdr:nvSpPr>
        <xdr:cNvPr id="369" name="テキスト ボックス 368"/>
        <xdr:cNvSpPr txBox="1"/>
      </xdr:nvSpPr>
      <xdr:spPr>
        <a:xfrm>
          <a:off x="8483111" y="97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10559</xdr:rowOff>
    </xdr:from>
    <xdr:to>
      <xdr:col>41</xdr:col>
      <xdr:colOff>101600</xdr:colOff>
      <xdr:row>55</xdr:row>
      <xdr:rowOff>112159</xdr:rowOff>
    </xdr:to>
    <xdr:sp macro="" textlink="">
      <xdr:nvSpPr>
        <xdr:cNvPr id="370" name="楕円 369"/>
        <xdr:cNvSpPr/>
      </xdr:nvSpPr>
      <xdr:spPr>
        <a:xfrm>
          <a:off x="7810500" y="94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128686</xdr:rowOff>
    </xdr:from>
    <xdr:ext cx="534377" cy="259045"/>
    <xdr:sp macro="" textlink="">
      <xdr:nvSpPr>
        <xdr:cNvPr id="371" name="テキスト ボックス 370"/>
        <xdr:cNvSpPr txBox="1"/>
      </xdr:nvSpPr>
      <xdr:spPr>
        <a:xfrm>
          <a:off x="7594111" y="92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131191</xdr:rowOff>
    </xdr:from>
    <xdr:to>
      <xdr:col>36</xdr:col>
      <xdr:colOff>165100</xdr:colOff>
      <xdr:row>55</xdr:row>
      <xdr:rowOff>61341</xdr:rowOff>
    </xdr:to>
    <xdr:sp macro="" textlink="">
      <xdr:nvSpPr>
        <xdr:cNvPr id="372" name="楕円 371"/>
        <xdr:cNvSpPr/>
      </xdr:nvSpPr>
      <xdr:spPr>
        <a:xfrm>
          <a:off x="6921500" y="93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77868</xdr:rowOff>
    </xdr:from>
    <xdr:ext cx="534377" cy="259045"/>
    <xdr:sp macro="" textlink="">
      <xdr:nvSpPr>
        <xdr:cNvPr id="373" name="テキスト ボックス 372"/>
        <xdr:cNvSpPr txBox="1"/>
      </xdr:nvSpPr>
      <xdr:spPr>
        <a:xfrm>
          <a:off x="6705111" y="91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86855</xdr:rowOff>
    </xdr:from>
    <xdr:to>
      <xdr:col>55</xdr:col>
      <xdr:colOff>0</xdr:colOff>
      <xdr:row>78</xdr:row>
      <xdr:rowOff>114325</xdr:rowOff>
    </xdr:to>
    <xdr:cxnSp macro="">
      <xdr:nvCxnSpPr>
        <xdr:cNvPr id="402" name="直線コネクタ 401"/>
        <xdr:cNvCxnSpPr/>
      </xdr:nvCxnSpPr>
      <xdr:spPr>
        <a:xfrm>
          <a:off x="9639300" y="13459955"/>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86855</xdr:rowOff>
    </xdr:from>
    <xdr:to>
      <xdr:col>50</xdr:col>
      <xdr:colOff>114300</xdr:colOff>
      <xdr:row>78</xdr:row>
      <xdr:rowOff>108153</xdr:rowOff>
    </xdr:to>
    <xdr:cxnSp macro="">
      <xdr:nvCxnSpPr>
        <xdr:cNvPr id="405" name="直線コネクタ 404"/>
        <xdr:cNvCxnSpPr/>
      </xdr:nvCxnSpPr>
      <xdr:spPr>
        <a:xfrm flipV="1">
          <a:off x="8750300" y="13459955"/>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44335</xdr:rowOff>
    </xdr:from>
    <xdr:to>
      <xdr:col>45</xdr:col>
      <xdr:colOff>177800</xdr:colOff>
      <xdr:row>78</xdr:row>
      <xdr:rowOff>108153</xdr:rowOff>
    </xdr:to>
    <xdr:cxnSp macro="">
      <xdr:nvCxnSpPr>
        <xdr:cNvPr id="408" name="直線コネクタ 407"/>
        <xdr:cNvCxnSpPr/>
      </xdr:nvCxnSpPr>
      <xdr:spPr>
        <a:xfrm>
          <a:off x="7861300" y="13417435"/>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154927</xdr:rowOff>
    </xdr:from>
    <xdr:to>
      <xdr:col>46</xdr:col>
      <xdr:colOff>38100</xdr:colOff>
      <xdr:row>76</xdr:row>
      <xdr:rowOff>85077</xdr:rowOff>
    </xdr:to>
    <xdr:sp macro="" textlink="">
      <xdr:nvSpPr>
        <xdr:cNvPr id="409" name="フローチャート: 判断 408"/>
        <xdr:cNvSpPr/>
      </xdr:nvSpPr>
      <xdr:spPr>
        <a:xfrm>
          <a:off x="8699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101604</xdr:rowOff>
    </xdr:from>
    <xdr:ext cx="534377" cy="259045"/>
    <xdr:sp macro="" textlink="">
      <xdr:nvSpPr>
        <xdr:cNvPr id="410" name="テキスト ボックス 409"/>
        <xdr:cNvSpPr txBox="1"/>
      </xdr:nvSpPr>
      <xdr:spPr>
        <a:xfrm>
          <a:off x="8483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44335</xdr:rowOff>
    </xdr:from>
    <xdr:to>
      <xdr:col>41</xdr:col>
      <xdr:colOff>50800</xdr:colOff>
      <xdr:row>78</xdr:row>
      <xdr:rowOff>87237</xdr:rowOff>
    </xdr:to>
    <xdr:cxnSp macro="">
      <xdr:nvCxnSpPr>
        <xdr:cNvPr id="411" name="直線コネクタ 410"/>
        <xdr:cNvCxnSpPr/>
      </xdr:nvCxnSpPr>
      <xdr:spPr>
        <a:xfrm flipV="1">
          <a:off x="6972300" y="13417435"/>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63525</xdr:rowOff>
    </xdr:from>
    <xdr:to>
      <xdr:col>55</xdr:col>
      <xdr:colOff>50800</xdr:colOff>
      <xdr:row>78</xdr:row>
      <xdr:rowOff>165125</xdr:rowOff>
    </xdr:to>
    <xdr:sp macro="" textlink="">
      <xdr:nvSpPr>
        <xdr:cNvPr id="421" name="楕円 420"/>
        <xdr:cNvSpPr/>
      </xdr:nvSpPr>
      <xdr:spPr>
        <a:xfrm>
          <a:off x="10426700" y="134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149902</xdr:rowOff>
    </xdr:from>
    <xdr:ext cx="469744" cy="259045"/>
    <xdr:sp macro="" textlink="">
      <xdr:nvSpPr>
        <xdr:cNvPr id="422" name="商工費該当値テキスト"/>
        <xdr:cNvSpPr txBox="1"/>
      </xdr:nvSpPr>
      <xdr:spPr>
        <a:xfrm>
          <a:off x="10528300" y="133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36055</xdr:rowOff>
    </xdr:from>
    <xdr:to>
      <xdr:col>50</xdr:col>
      <xdr:colOff>165100</xdr:colOff>
      <xdr:row>78</xdr:row>
      <xdr:rowOff>137655</xdr:rowOff>
    </xdr:to>
    <xdr:sp macro="" textlink="">
      <xdr:nvSpPr>
        <xdr:cNvPr id="423" name="楕円 422"/>
        <xdr:cNvSpPr/>
      </xdr:nvSpPr>
      <xdr:spPr>
        <a:xfrm>
          <a:off x="9588500" y="134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128782</xdr:rowOff>
    </xdr:from>
    <xdr:ext cx="469744" cy="259045"/>
    <xdr:sp macro="" textlink="">
      <xdr:nvSpPr>
        <xdr:cNvPr id="424" name="テキスト ボックス 423"/>
        <xdr:cNvSpPr txBox="1"/>
      </xdr:nvSpPr>
      <xdr:spPr>
        <a:xfrm>
          <a:off x="9404428" y="135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57353</xdr:rowOff>
    </xdr:from>
    <xdr:to>
      <xdr:col>46</xdr:col>
      <xdr:colOff>38100</xdr:colOff>
      <xdr:row>78</xdr:row>
      <xdr:rowOff>158953</xdr:rowOff>
    </xdr:to>
    <xdr:sp macro="" textlink="">
      <xdr:nvSpPr>
        <xdr:cNvPr id="425" name="楕円 424"/>
        <xdr:cNvSpPr/>
      </xdr:nvSpPr>
      <xdr:spPr>
        <a:xfrm>
          <a:off x="8699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150080</xdr:rowOff>
    </xdr:from>
    <xdr:ext cx="469744" cy="259045"/>
    <xdr:sp macro="" textlink="">
      <xdr:nvSpPr>
        <xdr:cNvPr id="426" name="テキスト ボックス 425"/>
        <xdr:cNvSpPr txBox="1"/>
      </xdr:nvSpPr>
      <xdr:spPr>
        <a:xfrm>
          <a:off x="8515428"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164985</xdr:rowOff>
    </xdr:from>
    <xdr:to>
      <xdr:col>41</xdr:col>
      <xdr:colOff>101600</xdr:colOff>
      <xdr:row>78</xdr:row>
      <xdr:rowOff>95135</xdr:rowOff>
    </xdr:to>
    <xdr:sp macro="" textlink="">
      <xdr:nvSpPr>
        <xdr:cNvPr id="427" name="楕円 426"/>
        <xdr:cNvSpPr/>
      </xdr:nvSpPr>
      <xdr:spPr>
        <a:xfrm>
          <a:off x="7810500" y="133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86262</xdr:rowOff>
    </xdr:from>
    <xdr:ext cx="469744" cy="259045"/>
    <xdr:sp macro="" textlink="">
      <xdr:nvSpPr>
        <xdr:cNvPr id="428" name="テキスト ボックス 427"/>
        <xdr:cNvSpPr txBox="1"/>
      </xdr:nvSpPr>
      <xdr:spPr>
        <a:xfrm>
          <a:off x="7626428" y="1345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36437</xdr:rowOff>
    </xdr:from>
    <xdr:to>
      <xdr:col>36</xdr:col>
      <xdr:colOff>165100</xdr:colOff>
      <xdr:row>78</xdr:row>
      <xdr:rowOff>138037</xdr:rowOff>
    </xdr:to>
    <xdr:sp macro="" textlink="">
      <xdr:nvSpPr>
        <xdr:cNvPr id="429" name="楕円 428"/>
        <xdr:cNvSpPr/>
      </xdr:nvSpPr>
      <xdr:spPr>
        <a:xfrm>
          <a:off x="6921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129164</xdr:rowOff>
    </xdr:from>
    <xdr:ext cx="469744" cy="259045"/>
    <xdr:sp macro="" textlink="">
      <xdr:nvSpPr>
        <xdr:cNvPr id="430" name="テキスト ボックス 429"/>
        <xdr:cNvSpPr txBox="1"/>
      </xdr:nvSpPr>
      <xdr:spPr>
        <a:xfrm>
          <a:off x="6737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117979</xdr:rowOff>
    </xdr:from>
    <xdr:to>
      <xdr:col>55</xdr:col>
      <xdr:colOff>0</xdr:colOff>
      <xdr:row>97</xdr:row>
      <xdr:rowOff>148949</xdr:rowOff>
    </xdr:to>
    <xdr:cxnSp macro="">
      <xdr:nvCxnSpPr>
        <xdr:cNvPr id="457" name="直線コネクタ 456"/>
        <xdr:cNvCxnSpPr/>
      </xdr:nvCxnSpPr>
      <xdr:spPr>
        <a:xfrm flipV="1">
          <a:off x="9639300" y="16748629"/>
          <a:ext cx="838200" cy="3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148949</xdr:rowOff>
    </xdr:from>
    <xdr:to>
      <xdr:col>50</xdr:col>
      <xdr:colOff>114300</xdr:colOff>
      <xdr:row>98</xdr:row>
      <xdr:rowOff>20092</xdr:rowOff>
    </xdr:to>
    <xdr:cxnSp macro="">
      <xdr:nvCxnSpPr>
        <xdr:cNvPr id="460" name="直線コネクタ 459"/>
        <xdr:cNvCxnSpPr/>
      </xdr:nvCxnSpPr>
      <xdr:spPr>
        <a:xfrm flipV="1">
          <a:off x="8750300" y="16779599"/>
          <a:ext cx="889000" cy="4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20092</xdr:rowOff>
    </xdr:from>
    <xdr:to>
      <xdr:col>45</xdr:col>
      <xdr:colOff>177800</xdr:colOff>
      <xdr:row>98</xdr:row>
      <xdr:rowOff>34878</xdr:rowOff>
    </xdr:to>
    <xdr:cxnSp macro="">
      <xdr:nvCxnSpPr>
        <xdr:cNvPr id="463" name="直線コネクタ 462"/>
        <xdr:cNvCxnSpPr/>
      </xdr:nvCxnSpPr>
      <xdr:spPr>
        <a:xfrm flipV="1">
          <a:off x="7861300" y="16822192"/>
          <a:ext cx="8890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149658</xdr:rowOff>
    </xdr:from>
    <xdr:to>
      <xdr:col>46</xdr:col>
      <xdr:colOff>38100</xdr:colOff>
      <xdr:row>97</xdr:row>
      <xdr:rowOff>79808</xdr:rowOff>
    </xdr:to>
    <xdr:sp macro="" textlink="">
      <xdr:nvSpPr>
        <xdr:cNvPr id="464" name="フローチャート: 判断 463"/>
        <xdr:cNvSpPr/>
      </xdr:nvSpPr>
      <xdr:spPr>
        <a:xfrm>
          <a:off x="8699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96335</xdr:rowOff>
    </xdr:from>
    <xdr:ext cx="534377" cy="259045"/>
    <xdr:sp macro="" textlink="">
      <xdr:nvSpPr>
        <xdr:cNvPr id="465" name="テキスト ボックス 464"/>
        <xdr:cNvSpPr txBox="1"/>
      </xdr:nvSpPr>
      <xdr:spPr>
        <a:xfrm>
          <a:off x="8483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2225</xdr:rowOff>
    </xdr:from>
    <xdr:to>
      <xdr:col>41</xdr:col>
      <xdr:colOff>50800</xdr:colOff>
      <xdr:row>98</xdr:row>
      <xdr:rowOff>34878</xdr:rowOff>
    </xdr:to>
    <xdr:cxnSp macro="">
      <xdr:nvCxnSpPr>
        <xdr:cNvPr id="466" name="直線コネクタ 465"/>
        <xdr:cNvCxnSpPr/>
      </xdr:nvCxnSpPr>
      <xdr:spPr>
        <a:xfrm>
          <a:off x="6972300" y="16804325"/>
          <a:ext cx="889000" cy="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67179</xdr:rowOff>
    </xdr:from>
    <xdr:to>
      <xdr:col>55</xdr:col>
      <xdr:colOff>50800</xdr:colOff>
      <xdr:row>97</xdr:row>
      <xdr:rowOff>168779</xdr:rowOff>
    </xdr:to>
    <xdr:sp macro="" textlink="">
      <xdr:nvSpPr>
        <xdr:cNvPr id="476" name="楕円 475"/>
        <xdr:cNvSpPr/>
      </xdr:nvSpPr>
      <xdr:spPr>
        <a:xfrm>
          <a:off x="10426700" y="166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90056</xdr:rowOff>
    </xdr:from>
    <xdr:ext cx="534377" cy="259045"/>
    <xdr:sp macro="" textlink="">
      <xdr:nvSpPr>
        <xdr:cNvPr id="477" name="土木費該当値テキスト"/>
        <xdr:cNvSpPr txBox="1"/>
      </xdr:nvSpPr>
      <xdr:spPr>
        <a:xfrm>
          <a:off x="10528300" y="165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98149</xdr:rowOff>
    </xdr:from>
    <xdr:to>
      <xdr:col>50</xdr:col>
      <xdr:colOff>165100</xdr:colOff>
      <xdr:row>98</xdr:row>
      <xdr:rowOff>28299</xdr:rowOff>
    </xdr:to>
    <xdr:sp macro="" textlink="">
      <xdr:nvSpPr>
        <xdr:cNvPr id="478" name="楕円 477"/>
        <xdr:cNvSpPr/>
      </xdr:nvSpPr>
      <xdr:spPr>
        <a:xfrm>
          <a:off x="9588500" y="167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19426</xdr:rowOff>
    </xdr:from>
    <xdr:ext cx="534377" cy="259045"/>
    <xdr:sp macro="" textlink="">
      <xdr:nvSpPr>
        <xdr:cNvPr id="479" name="テキスト ボックス 478"/>
        <xdr:cNvSpPr txBox="1"/>
      </xdr:nvSpPr>
      <xdr:spPr>
        <a:xfrm>
          <a:off x="9372111" y="168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140742</xdr:rowOff>
    </xdr:from>
    <xdr:to>
      <xdr:col>46</xdr:col>
      <xdr:colOff>38100</xdr:colOff>
      <xdr:row>98</xdr:row>
      <xdr:rowOff>70892</xdr:rowOff>
    </xdr:to>
    <xdr:sp macro="" textlink="">
      <xdr:nvSpPr>
        <xdr:cNvPr id="480" name="楕円 479"/>
        <xdr:cNvSpPr/>
      </xdr:nvSpPr>
      <xdr:spPr>
        <a:xfrm>
          <a:off x="8699500" y="167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62019</xdr:rowOff>
    </xdr:from>
    <xdr:ext cx="534377" cy="259045"/>
    <xdr:sp macro="" textlink="">
      <xdr:nvSpPr>
        <xdr:cNvPr id="481" name="テキスト ボックス 480"/>
        <xdr:cNvSpPr txBox="1"/>
      </xdr:nvSpPr>
      <xdr:spPr>
        <a:xfrm>
          <a:off x="8483111" y="168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155528</xdr:rowOff>
    </xdr:from>
    <xdr:to>
      <xdr:col>41</xdr:col>
      <xdr:colOff>101600</xdr:colOff>
      <xdr:row>98</xdr:row>
      <xdr:rowOff>85678</xdr:rowOff>
    </xdr:to>
    <xdr:sp macro="" textlink="">
      <xdr:nvSpPr>
        <xdr:cNvPr id="482" name="楕円 481"/>
        <xdr:cNvSpPr/>
      </xdr:nvSpPr>
      <xdr:spPr>
        <a:xfrm>
          <a:off x="7810500" y="167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76805</xdr:rowOff>
    </xdr:from>
    <xdr:ext cx="534377" cy="259045"/>
    <xdr:sp macro="" textlink="">
      <xdr:nvSpPr>
        <xdr:cNvPr id="483" name="テキスト ボックス 482"/>
        <xdr:cNvSpPr txBox="1"/>
      </xdr:nvSpPr>
      <xdr:spPr>
        <a:xfrm>
          <a:off x="7594111" y="168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122875</xdr:rowOff>
    </xdr:from>
    <xdr:to>
      <xdr:col>36</xdr:col>
      <xdr:colOff>165100</xdr:colOff>
      <xdr:row>98</xdr:row>
      <xdr:rowOff>53025</xdr:rowOff>
    </xdr:to>
    <xdr:sp macro="" textlink="">
      <xdr:nvSpPr>
        <xdr:cNvPr id="484" name="楕円 483"/>
        <xdr:cNvSpPr/>
      </xdr:nvSpPr>
      <xdr:spPr>
        <a:xfrm>
          <a:off x="6921500" y="167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44152</xdr:rowOff>
    </xdr:from>
    <xdr:ext cx="534377" cy="259045"/>
    <xdr:sp macro="" textlink="">
      <xdr:nvSpPr>
        <xdr:cNvPr id="485" name="テキスト ボックス 484"/>
        <xdr:cNvSpPr txBox="1"/>
      </xdr:nvSpPr>
      <xdr:spPr>
        <a:xfrm>
          <a:off x="6705111" y="1684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87541</xdr:rowOff>
    </xdr:from>
    <xdr:to>
      <xdr:col>85</xdr:col>
      <xdr:colOff>126364</xdr:colOff>
      <xdr:row>37</xdr:row>
      <xdr:rowOff>79159</xdr:rowOff>
    </xdr:to>
    <xdr:cxnSp macro="">
      <xdr:nvCxnSpPr>
        <xdr:cNvPr id="509" name="直線コネクタ 508"/>
        <xdr:cNvCxnSpPr/>
      </xdr:nvCxnSpPr>
      <xdr:spPr>
        <a:xfrm flipV="1">
          <a:off x="16317595" y="5402491"/>
          <a:ext cx="1269" cy="10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82986</xdr:rowOff>
    </xdr:from>
    <xdr:ext cx="469744" cy="259045"/>
    <xdr:sp macro="" textlink="">
      <xdr:nvSpPr>
        <xdr:cNvPr id="510" name="消防費最小値テキスト"/>
        <xdr:cNvSpPr txBox="1"/>
      </xdr:nvSpPr>
      <xdr:spPr>
        <a:xfrm>
          <a:off x="16370300" y="642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79159</xdr:rowOff>
    </xdr:from>
    <xdr:to>
      <xdr:col>86</xdr:col>
      <xdr:colOff>25400</xdr:colOff>
      <xdr:row>37</xdr:row>
      <xdr:rowOff>79159</xdr:rowOff>
    </xdr:to>
    <xdr:cxnSp macro="">
      <xdr:nvCxnSpPr>
        <xdr:cNvPr id="511" name="直線コネクタ 510"/>
        <xdr:cNvCxnSpPr/>
      </xdr:nvCxnSpPr>
      <xdr:spPr>
        <a:xfrm>
          <a:off x="16230600" y="6422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34218</xdr:rowOff>
    </xdr:from>
    <xdr:ext cx="534377" cy="259045"/>
    <xdr:sp macro="" textlink="">
      <xdr:nvSpPr>
        <xdr:cNvPr id="512" name="消防費最大値テキスト"/>
        <xdr:cNvSpPr txBox="1"/>
      </xdr:nvSpPr>
      <xdr:spPr>
        <a:xfrm>
          <a:off x="16370300" y="51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87541</xdr:rowOff>
    </xdr:from>
    <xdr:to>
      <xdr:col>86</xdr:col>
      <xdr:colOff>25400</xdr:colOff>
      <xdr:row>31</xdr:row>
      <xdr:rowOff>87541</xdr:rowOff>
    </xdr:to>
    <xdr:cxnSp macro="">
      <xdr:nvCxnSpPr>
        <xdr:cNvPr id="513" name="直線コネクタ 512"/>
        <xdr:cNvCxnSpPr/>
      </xdr:nvCxnSpPr>
      <xdr:spPr>
        <a:xfrm>
          <a:off x="16230600" y="540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57557</xdr:rowOff>
    </xdr:from>
    <xdr:to>
      <xdr:col>85</xdr:col>
      <xdr:colOff>127000</xdr:colOff>
      <xdr:row>37</xdr:row>
      <xdr:rowOff>79159</xdr:rowOff>
    </xdr:to>
    <xdr:cxnSp macro="">
      <xdr:nvCxnSpPr>
        <xdr:cNvPr id="514" name="直線コネクタ 513"/>
        <xdr:cNvCxnSpPr/>
      </xdr:nvCxnSpPr>
      <xdr:spPr>
        <a:xfrm>
          <a:off x="15481300" y="6401207"/>
          <a:ext cx="8382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140657</xdr:rowOff>
    </xdr:from>
    <xdr:ext cx="534377" cy="259045"/>
    <xdr:sp macro="" textlink="">
      <xdr:nvSpPr>
        <xdr:cNvPr id="515" name="消防費平均値テキスト"/>
        <xdr:cNvSpPr txBox="1"/>
      </xdr:nvSpPr>
      <xdr:spPr>
        <a:xfrm>
          <a:off x="16370300" y="5969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117780</xdr:rowOff>
    </xdr:from>
    <xdr:to>
      <xdr:col>85</xdr:col>
      <xdr:colOff>177800</xdr:colOff>
      <xdr:row>36</xdr:row>
      <xdr:rowOff>47930</xdr:rowOff>
    </xdr:to>
    <xdr:sp macro="" textlink="">
      <xdr:nvSpPr>
        <xdr:cNvPr id="516" name="フローチャート: 判断 515"/>
        <xdr:cNvSpPr/>
      </xdr:nvSpPr>
      <xdr:spPr>
        <a:xfrm>
          <a:off x="162687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16904</xdr:rowOff>
    </xdr:from>
    <xdr:to>
      <xdr:col>81</xdr:col>
      <xdr:colOff>50800</xdr:colOff>
      <xdr:row>37</xdr:row>
      <xdr:rowOff>57557</xdr:rowOff>
    </xdr:to>
    <xdr:cxnSp macro="">
      <xdr:nvCxnSpPr>
        <xdr:cNvPr id="517" name="直線コネクタ 516"/>
        <xdr:cNvCxnSpPr/>
      </xdr:nvCxnSpPr>
      <xdr:spPr>
        <a:xfrm>
          <a:off x="14592300" y="6360554"/>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18" name="フローチャート: 判断 517"/>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19" name="テキスト ボックス 518"/>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2311</xdr:rowOff>
    </xdr:from>
    <xdr:to>
      <xdr:col>76</xdr:col>
      <xdr:colOff>114300</xdr:colOff>
      <xdr:row>37</xdr:row>
      <xdr:rowOff>16904</xdr:rowOff>
    </xdr:to>
    <xdr:cxnSp macro="">
      <xdr:nvCxnSpPr>
        <xdr:cNvPr id="520" name="直線コネクタ 519"/>
        <xdr:cNvCxnSpPr/>
      </xdr:nvCxnSpPr>
      <xdr:spPr>
        <a:xfrm>
          <a:off x="13703300" y="6345961"/>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90348</xdr:rowOff>
    </xdr:from>
    <xdr:to>
      <xdr:col>76</xdr:col>
      <xdr:colOff>165100</xdr:colOff>
      <xdr:row>35</xdr:row>
      <xdr:rowOff>20498</xdr:rowOff>
    </xdr:to>
    <xdr:sp macro="" textlink="">
      <xdr:nvSpPr>
        <xdr:cNvPr id="521" name="フローチャート: 判断 520"/>
        <xdr:cNvSpPr/>
      </xdr:nvSpPr>
      <xdr:spPr>
        <a:xfrm>
          <a:off x="14541500" y="591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37025</xdr:rowOff>
    </xdr:from>
    <xdr:ext cx="534377" cy="259045"/>
    <xdr:sp macro="" textlink="">
      <xdr:nvSpPr>
        <xdr:cNvPr id="522" name="テキスト ボックス 521"/>
        <xdr:cNvSpPr txBox="1"/>
      </xdr:nvSpPr>
      <xdr:spPr>
        <a:xfrm>
          <a:off x="14325111" y="56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2311</xdr:rowOff>
    </xdr:from>
    <xdr:to>
      <xdr:col>71</xdr:col>
      <xdr:colOff>177800</xdr:colOff>
      <xdr:row>37</xdr:row>
      <xdr:rowOff>118631</xdr:rowOff>
    </xdr:to>
    <xdr:cxnSp macro="">
      <xdr:nvCxnSpPr>
        <xdr:cNvPr id="523" name="直線コネクタ 522"/>
        <xdr:cNvCxnSpPr/>
      </xdr:nvCxnSpPr>
      <xdr:spPr>
        <a:xfrm flipV="1">
          <a:off x="12814300" y="6345961"/>
          <a:ext cx="889000" cy="1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21920</xdr:rowOff>
    </xdr:from>
    <xdr:to>
      <xdr:col>72</xdr:col>
      <xdr:colOff>38100</xdr:colOff>
      <xdr:row>35</xdr:row>
      <xdr:rowOff>123520</xdr:rowOff>
    </xdr:to>
    <xdr:sp macro="" textlink="">
      <xdr:nvSpPr>
        <xdr:cNvPr id="524" name="フローチャート: 判断 523"/>
        <xdr:cNvSpPr/>
      </xdr:nvSpPr>
      <xdr:spPr>
        <a:xfrm>
          <a:off x="13652500" y="60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140047</xdr:rowOff>
    </xdr:from>
    <xdr:ext cx="534377" cy="259045"/>
    <xdr:sp macro="" textlink="">
      <xdr:nvSpPr>
        <xdr:cNvPr id="525" name="テキスト ボックス 524"/>
        <xdr:cNvSpPr txBox="1"/>
      </xdr:nvSpPr>
      <xdr:spPr>
        <a:xfrm>
          <a:off x="13436111" y="579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45580</xdr:rowOff>
    </xdr:from>
    <xdr:to>
      <xdr:col>67</xdr:col>
      <xdr:colOff>101600</xdr:colOff>
      <xdr:row>35</xdr:row>
      <xdr:rowOff>147180</xdr:rowOff>
    </xdr:to>
    <xdr:sp macro="" textlink="">
      <xdr:nvSpPr>
        <xdr:cNvPr id="526" name="フローチャート: 判断 525"/>
        <xdr:cNvSpPr/>
      </xdr:nvSpPr>
      <xdr:spPr>
        <a:xfrm>
          <a:off x="12763500" y="60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163707</xdr:rowOff>
    </xdr:from>
    <xdr:ext cx="534377" cy="259045"/>
    <xdr:sp macro="" textlink="">
      <xdr:nvSpPr>
        <xdr:cNvPr id="527" name="テキスト ボックス 526"/>
        <xdr:cNvSpPr txBox="1"/>
      </xdr:nvSpPr>
      <xdr:spPr>
        <a:xfrm>
          <a:off x="12547111" y="58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28359</xdr:rowOff>
    </xdr:from>
    <xdr:to>
      <xdr:col>85</xdr:col>
      <xdr:colOff>177800</xdr:colOff>
      <xdr:row>37</xdr:row>
      <xdr:rowOff>129959</xdr:rowOff>
    </xdr:to>
    <xdr:sp macro="" textlink="">
      <xdr:nvSpPr>
        <xdr:cNvPr id="533" name="楕円 532"/>
        <xdr:cNvSpPr/>
      </xdr:nvSpPr>
      <xdr:spPr>
        <a:xfrm>
          <a:off x="16268700" y="63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114736</xdr:rowOff>
    </xdr:from>
    <xdr:ext cx="469744" cy="259045"/>
    <xdr:sp macro="" textlink="">
      <xdr:nvSpPr>
        <xdr:cNvPr id="534" name="消防費該当値テキスト"/>
        <xdr:cNvSpPr txBox="1"/>
      </xdr:nvSpPr>
      <xdr:spPr>
        <a:xfrm>
          <a:off x="16370300" y="628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6757</xdr:rowOff>
    </xdr:from>
    <xdr:to>
      <xdr:col>81</xdr:col>
      <xdr:colOff>101600</xdr:colOff>
      <xdr:row>37</xdr:row>
      <xdr:rowOff>108357</xdr:rowOff>
    </xdr:to>
    <xdr:sp macro="" textlink="">
      <xdr:nvSpPr>
        <xdr:cNvPr id="535" name="楕円 534"/>
        <xdr:cNvSpPr/>
      </xdr:nvSpPr>
      <xdr:spPr>
        <a:xfrm>
          <a:off x="15430500" y="63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99484</xdr:rowOff>
    </xdr:from>
    <xdr:ext cx="469744" cy="259045"/>
    <xdr:sp macro="" textlink="">
      <xdr:nvSpPr>
        <xdr:cNvPr id="536" name="テキスト ボックス 535"/>
        <xdr:cNvSpPr txBox="1"/>
      </xdr:nvSpPr>
      <xdr:spPr>
        <a:xfrm>
          <a:off x="15246428" y="64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137554</xdr:rowOff>
    </xdr:from>
    <xdr:to>
      <xdr:col>76</xdr:col>
      <xdr:colOff>165100</xdr:colOff>
      <xdr:row>37</xdr:row>
      <xdr:rowOff>67704</xdr:rowOff>
    </xdr:to>
    <xdr:sp macro="" textlink="">
      <xdr:nvSpPr>
        <xdr:cNvPr id="537" name="楕円 536"/>
        <xdr:cNvSpPr/>
      </xdr:nvSpPr>
      <xdr:spPr>
        <a:xfrm>
          <a:off x="14541500" y="63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58831</xdr:rowOff>
    </xdr:from>
    <xdr:ext cx="469744" cy="259045"/>
    <xdr:sp macro="" textlink="">
      <xdr:nvSpPr>
        <xdr:cNvPr id="538" name="テキスト ボックス 537"/>
        <xdr:cNvSpPr txBox="1"/>
      </xdr:nvSpPr>
      <xdr:spPr>
        <a:xfrm>
          <a:off x="14357428" y="640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122961</xdr:rowOff>
    </xdr:from>
    <xdr:to>
      <xdr:col>72</xdr:col>
      <xdr:colOff>38100</xdr:colOff>
      <xdr:row>37</xdr:row>
      <xdr:rowOff>53111</xdr:rowOff>
    </xdr:to>
    <xdr:sp macro="" textlink="">
      <xdr:nvSpPr>
        <xdr:cNvPr id="539" name="楕円 538"/>
        <xdr:cNvSpPr/>
      </xdr:nvSpPr>
      <xdr:spPr>
        <a:xfrm>
          <a:off x="13652500" y="6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44238</xdr:rowOff>
    </xdr:from>
    <xdr:ext cx="534377" cy="259045"/>
    <xdr:sp macro="" textlink="">
      <xdr:nvSpPr>
        <xdr:cNvPr id="540" name="テキスト ボックス 539"/>
        <xdr:cNvSpPr txBox="1"/>
      </xdr:nvSpPr>
      <xdr:spPr>
        <a:xfrm>
          <a:off x="13436111" y="6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67831</xdr:rowOff>
    </xdr:from>
    <xdr:to>
      <xdr:col>67</xdr:col>
      <xdr:colOff>101600</xdr:colOff>
      <xdr:row>37</xdr:row>
      <xdr:rowOff>169431</xdr:rowOff>
    </xdr:to>
    <xdr:sp macro="" textlink="">
      <xdr:nvSpPr>
        <xdr:cNvPr id="541" name="楕円 540"/>
        <xdr:cNvSpPr/>
      </xdr:nvSpPr>
      <xdr:spPr>
        <a:xfrm>
          <a:off x="12763500" y="64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160558</xdr:rowOff>
    </xdr:from>
    <xdr:ext cx="469744" cy="259045"/>
    <xdr:sp macro="" textlink="">
      <xdr:nvSpPr>
        <xdr:cNvPr id="542" name="テキスト ボックス 541"/>
        <xdr:cNvSpPr txBox="1"/>
      </xdr:nvSpPr>
      <xdr:spPr>
        <a:xfrm>
          <a:off x="12579428" y="65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5" name="直線コネクタ 564"/>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6"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7" name="直線コネクタ 566"/>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8"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9" name="直線コネクタ 568"/>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138580</xdr:rowOff>
    </xdr:from>
    <xdr:to>
      <xdr:col>85</xdr:col>
      <xdr:colOff>127000</xdr:colOff>
      <xdr:row>56</xdr:row>
      <xdr:rowOff>38544</xdr:rowOff>
    </xdr:to>
    <xdr:cxnSp macro="">
      <xdr:nvCxnSpPr>
        <xdr:cNvPr id="570" name="直線コネクタ 569"/>
        <xdr:cNvCxnSpPr/>
      </xdr:nvCxnSpPr>
      <xdr:spPr>
        <a:xfrm>
          <a:off x="15481300" y="9568330"/>
          <a:ext cx="838200" cy="7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1"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2" name="フローチャート: 判断 571"/>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138580</xdr:rowOff>
    </xdr:from>
    <xdr:to>
      <xdr:col>81</xdr:col>
      <xdr:colOff>50800</xdr:colOff>
      <xdr:row>57</xdr:row>
      <xdr:rowOff>23297</xdr:rowOff>
    </xdr:to>
    <xdr:cxnSp macro="">
      <xdr:nvCxnSpPr>
        <xdr:cNvPr id="573" name="直線コネクタ 572"/>
        <xdr:cNvCxnSpPr/>
      </xdr:nvCxnSpPr>
      <xdr:spPr>
        <a:xfrm flipV="1">
          <a:off x="14592300" y="9568330"/>
          <a:ext cx="889000" cy="22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4" name="フローチャート: 判断 573"/>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5" name="テキスト ボックス 574"/>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23297</xdr:rowOff>
    </xdr:from>
    <xdr:to>
      <xdr:col>76</xdr:col>
      <xdr:colOff>114300</xdr:colOff>
      <xdr:row>57</xdr:row>
      <xdr:rowOff>80835</xdr:rowOff>
    </xdr:to>
    <xdr:cxnSp macro="">
      <xdr:nvCxnSpPr>
        <xdr:cNvPr id="576" name="直線コネクタ 575"/>
        <xdr:cNvCxnSpPr/>
      </xdr:nvCxnSpPr>
      <xdr:spPr>
        <a:xfrm flipV="1">
          <a:off x="13703300" y="9795947"/>
          <a:ext cx="889000" cy="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66680</xdr:rowOff>
    </xdr:from>
    <xdr:to>
      <xdr:col>76</xdr:col>
      <xdr:colOff>165100</xdr:colOff>
      <xdr:row>54</xdr:row>
      <xdr:rowOff>168280</xdr:rowOff>
    </xdr:to>
    <xdr:sp macro="" textlink="">
      <xdr:nvSpPr>
        <xdr:cNvPr id="577" name="フローチャート: 判断 576"/>
        <xdr:cNvSpPr/>
      </xdr:nvSpPr>
      <xdr:spPr>
        <a:xfrm>
          <a:off x="14541500" y="932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13357</xdr:rowOff>
    </xdr:from>
    <xdr:ext cx="534377" cy="259045"/>
    <xdr:sp macro="" textlink="">
      <xdr:nvSpPr>
        <xdr:cNvPr id="578" name="テキスト ボックス 577"/>
        <xdr:cNvSpPr txBox="1"/>
      </xdr:nvSpPr>
      <xdr:spPr>
        <a:xfrm>
          <a:off x="14325111" y="910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128750</xdr:rowOff>
    </xdr:from>
    <xdr:to>
      <xdr:col>71</xdr:col>
      <xdr:colOff>177800</xdr:colOff>
      <xdr:row>57</xdr:row>
      <xdr:rowOff>80835</xdr:rowOff>
    </xdr:to>
    <xdr:cxnSp macro="">
      <xdr:nvCxnSpPr>
        <xdr:cNvPr id="579" name="直線コネクタ 578"/>
        <xdr:cNvCxnSpPr/>
      </xdr:nvCxnSpPr>
      <xdr:spPr>
        <a:xfrm>
          <a:off x="12814300" y="9729950"/>
          <a:ext cx="889000" cy="1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80" name="フローチャート: 判断 579"/>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1" name="テキスト ボックス 580"/>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2" name="フローチャート: 判断 581"/>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3" name="テキスト ボックス 582"/>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159194</xdr:rowOff>
    </xdr:from>
    <xdr:to>
      <xdr:col>85</xdr:col>
      <xdr:colOff>177800</xdr:colOff>
      <xdr:row>56</xdr:row>
      <xdr:rowOff>89344</xdr:rowOff>
    </xdr:to>
    <xdr:sp macro="" textlink="">
      <xdr:nvSpPr>
        <xdr:cNvPr id="589" name="楕円 588"/>
        <xdr:cNvSpPr/>
      </xdr:nvSpPr>
      <xdr:spPr>
        <a:xfrm>
          <a:off x="16268700" y="95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137621</xdr:rowOff>
    </xdr:from>
    <xdr:ext cx="534377" cy="259045"/>
    <xdr:sp macro="" textlink="">
      <xdr:nvSpPr>
        <xdr:cNvPr id="590" name="教育費該当値テキスト"/>
        <xdr:cNvSpPr txBox="1"/>
      </xdr:nvSpPr>
      <xdr:spPr>
        <a:xfrm>
          <a:off x="16370300" y="95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87780</xdr:rowOff>
    </xdr:from>
    <xdr:to>
      <xdr:col>81</xdr:col>
      <xdr:colOff>101600</xdr:colOff>
      <xdr:row>56</xdr:row>
      <xdr:rowOff>17930</xdr:rowOff>
    </xdr:to>
    <xdr:sp macro="" textlink="">
      <xdr:nvSpPr>
        <xdr:cNvPr id="591" name="楕円 590"/>
        <xdr:cNvSpPr/>
      </xdr:nvSpPr>
      <xdr:spPr>
        <a:xfrm>
          <a:off x="15430500" y="95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34457</xdr:rowOff>
    </xdr:from>
    <xdr:ext cx="534377" cy="259045"/>
    <xdr:sp macro="" textlink="">
      <xdr:nvSpPr>
        <xdr:cNvPr id="592" name="テキスト ボックス 591"/>
        <xdr:cNvSpPr txBox="1"/>
      </xdr:nvSpPr>
      <xdr:spPr>
        <a:xfrm>
          <a:off x="15214111" y="92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143947</xdr:rowOff>
    </xdr:from>
    <xdr:to>
      <xdr:col>76</xdr:col>
      <xdr:colOff>165100</xdr:colOff>
      <xdr:row>57</xdr:row>
      <xdr:rowOff>74097</xdr:rowOff>
    </xdr:to>
    <xdr:sp macro="" textlink="">
      <xdr:nvSpPr>
        <xdr:cNvPr id="593" name="楕円 592"/>
        <xdr:cNvSpPr/>
      </xdr:nvSpPr>
      <xdr:spPr>
        <a:xfrm>
          <a:off x="14541500" y="974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65224</xdr:rowOff>
    </xdr:from>
    <xdr:ext cx="534377" cy="259045"/>
    <xdr:sp macro="" textlink="">
      <xdr:nvSpPr>
        <xdr:cNvPr id="594" name="テキスト ボックス 593"/>
        <xdr:cNvSpPr txBox="1"/>
      </xdr:nvSpPr>
      <xdr:spPr>
        <a:xfrm>
          <a:off x="14325111" y="983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30035</xdr:rowOff>
    </xdr:from>
    <xdr:to>
      <xdr:col>72</xdr:col>
      <xdr:colOff>38100</xdr:colOff>
      <xdr:row>57</xdr:row>
      <xdr:rowOff>131635</xdr:rowOff>
    </xdr:to>
    <xdr:sp macro="" textlink="">
      <xdr:nvSpPr>
        <xdr:cNvPr id="595" name="楕円 594"/>
        <xdr:cNvSpPr/>
      </xdr:nvSpPr>
      <xdr:spPr>
        <a:xfrm>
          <a:off x="13652500" y="98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122762</xdr:rowOff>
    </xdr:from>
    <xdr:ext cx="534377" cy="259045"/>
    <xdr:sp macro="" textlink="">
      <xdr:nvSpPr>
        <xdr:cNvPr id="596" name="テキスト ボックス 595"/>
        <xdr:cNvSpPr txBox="1"/>
      </xdr:nvSpPr>
      <xdr:spPr>
        <a:xfrm>
          <a:off x="13436111" y="98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77950</xdr:rowOff>
    </xdr:from>
    <xdr:to>
      <xdr:col>67</xdr:col>
      <xdr:colOff>101600</xdr:colOff>
      <xdr:row>57</xdr:row>
      <xdr:rowOff>8100</xdr:rowOff>
    </xdr:to>
    <xdr:sp macro="" textlink="">
      <xdr:nvSpPr>
        <xdr:cNvPr id="597" name="楕円 596"/>
        <xdr:cNvSpPr/>
      </xdr:nvSpPr>
      <xdr:spPr>
        <a:xfrm>
          <a:off x="12763500" y="96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170677</xdr:rowOff>
    </xdr:from>
    <xdr:ext cx="534377" cy="259045"/>
    <xdr:sp macro="" textlink="">
      <xdr:nvSpPr>
        <xdr:cNvPr id="598" name="テキスト ボックス 597"/>
        <xdr:cNvSpPr txBox="1"/>
      </xdr:nvSpPr>
      <xdr:spPr>
        <a:xfrm>
          <a:off x="12547111" y="977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4" name="直線コネクタ 623"/>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5"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7"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8" name="直線コネクタ 627"/>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30"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1" name="フローチャート: 判断 630"/>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92380</xdr:rowOff>
    </xdr:from>
    <xdr:to>
      <xdr:col>81</xdr:col>
      <xdr:colOff>50800</xdr:colOff>
      <xdr:row>79</xdr:row>
      <xdr:rowOff>98879</xdr:rowOff>
    </xdr:to>
    <xdr:cxnSp macro="">
      <xdr:nvCxnSpPr>
        <xdr:cNvPr id="632" name="直線コネクタ 631"/>
        <xdr:cNvCxnSpPr/>
      </xdr:nvCxnSpPr>
      <xdr:spPr>
        <a:xfrm>
          <a:off x="14592300" y="13636930"/>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3" name="フローチャート: 判断 632"/>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4" name="テキスト ボックス 633"/>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92380</xdr:rowOff>
    </xdr:from>
    <xdr:to>
      <xdr:col>76</xdr:col>
      <xdr:colOff>114300</xdr:colOff>
      <xdr:row>79</xdr:row>
      <xdr:rowOff>98650</xdr:rowOff>
    </xdr:to>
    <xdr:cxnSp macro="">
      <xdr:nvCxnSpPr>
        <xdr:cNvPr id="635" name="直線コネクタ 634"/>
        <xdr:cNvCxnSpPr/>
      </xdr:nvCxnSpPr>
      <xdr:spPr>
        <a:xfrm flipV="1">
          <a:off x="13703300" y="13636930"/>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18492</xdr:rowOff>
    </xdr:from>
    <xdr:to>
      <xdr:col>76</xdr:col>
      <xdr:colOff>165100</xdr:colOff>
      <xdr:row>78</xdr:row>
      <xdr:rowOff>120092</xdr:rowOff>
    </xdr:to>
    <xdr:sp macro="" textlink="">
      <xdr:nvSpPr>
        <xdr:cNvPr id="636" name="フローチャート: 判断 635"/>
        <xdr:cNvSpPr/>
      </xdr:nvSpPr>
      <xdr:spPr>
        <a:xfrm>
          <a:off x="145415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136619</xdr:rowOff>
    </xdr:from>
    <xdr:ext cx="469744" cy="259045"/>
    <xdr:sp macro="" textlink="">
      <xdr:nvSpPr>
        <xdr:cNvPr id="637" name="テキスト ボックス 636"/>
        <xdr:cNvSpPr txBox="1"/>
      </xdr:nvSpPr>
      <xdr:spPr>
        <a:xfrm>
          <a:off x="14357428" y="1316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98650</xdr:rowOff>
    </xdr:from>
    <xdr:to>
      <xdr:col>71</xdr:col>
      <xdr:colOff>177800</xdr:colOff>
      <xdr:row>79</xdr:row>
      <xdr:rowOff>98879</xdr:rowOff>
    </xdr:to>
    <xdr:cxnSp macro="">
      <xdr:nvCxnSpPr>
        <xdr:cNvPr id="638" name="直線コネクタ 637"/>
        <xdr:cNvCxnSpPr/>
      </xdr:nvCxnSpPr>
      <xdr:spPr>
        <a:xfrm flipV="1">
          <a:off x="12814300" y="136432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9" name="フローチャート: 判断 638"/>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40" name="テキスト ボックス 639"/>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1" name="フローチャート: 判断 640"/>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2" name="テキスト ボックス 641"/>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9"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41580</xdr:rowOff>
    </xdr:from>
    <xdr:to>
      <xdr:col>76</xdr:col>
      <xdr:colOff>165100</xdr:colOff>
      <xdr:row>79</xdr:row>
      <xdr:rowOff>143180</xdr:rowOff>
    </xdr:to>
    <xdr:sp macro="" textlink="">
      <xdr:nvSpPr>
        <xdr:cNvPr id="652" name="楕円 651"/>
        <xdr:cNvSpPr/>
      </xdr:nvSpPr>
      <xdr:spPr>
        <a:xfrm>
          <a:off x="14541500" y="135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134307</xdr:rowOff>
    </xdr:from>
    <xdr:ext cx="378565" cy="259045"/>
    <xdr:sp macro="" textlink="">
      <xdr:nvSpPr>
        <xdr:cNvPr id="653" name="テキスト ボックス 652"/>
        <xdr:cNvSpPr txBox="1"/>
      </xdr:nvSpPr>
      <xdr:spPr>
        <a:xfrm>
          <a:off x="14403017" y="13678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47850</xdr:rowOff>
    </xdr:from>
    <xdr:to>
      <xdr:col>72</xdr:col>
      <xdr:colOff>38100</xdr:colOff>
      <xdr:row>79</xdr:row>
      <xdr:rowOff>149450</xdr:rowOff>
    </xdr:to>
    <xdr:sp macro="" textlink="">
      <xdr:nvSpPr>
        <xdr:cNvPr id="654" name="楕円 653"/>
        <xdr:cNvSpPr/>
      </xdr:nvSpPr>
      <xdr:spPr>
        <a:xfrm>
          <a:off x="13652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140577</xdr:rowOff>
    </xdr:from>
    <xdr:ext cx="249299" cy="259045"/>
    <xdr:sp macro="" textlink="">
      <xdr:nvSpPr>
        <xdr:cNvPr id="655" name="テキスト ボックス 654"/>
        <xdr:cNvSpPr txBox="1"/>
      </xdr:nvSpPr>
      <xdr:spPr>
        <a:xfrm>
          <a:off x="13578650" y="1368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1" name="直線コネクタ 680"/>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2"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3" name="直線コネクタ 682"/>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4"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5" name="直線コネクタ 684"/>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121717</xdr:rowOff>
    </xdr:from>
    <xdr:to>
      <xdr:col>85</xdr:col>
      <xdr:colOff>127000</xdr:colOff>
      <xdr:row>96</xdr:row>
      <xdr:rowOff>137350</xdr:rowOff>
    </xdr:to>
    <xdr:cxnSp macro="">
      <xdr:nvCxnSpPr>
        <xdr:cNvPr id="686" name="直線コネクタ 685"/>
        <xdr:cNvCxnSpPr/>
      </xdr:nvCxnSpPr>
      <xdr:spPr>
        <a:xfrm>
          <a:off x="15481300" y="16580917"/>
          <a:ext cx="8382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7"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8" name="フローチャート: 判断 687"/>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93624</xdr:rowOff>
    </xdr:from>
    <xdr:to>
      <xdr:col>81</xdr:col>
      <xdr:colOff>50800</xdr:colOff>
      <xdr:row>96</xdr:row>
      <xdr:rowOff>121717</xdr:rowOff>
    </xdr:to>
    <xdr:cxnSp macro="">
      <xdr:nvCxnSpPr>
        <xdr:cNvPr id="689" name="直線コネクタ 688"/>
        <xdr:cNvCxnSpPr/>
      </xdr:nvCxnSpPr>
      <xdr:spPr>
        <a:xfrm>
          <a:off x="14592300" y="16552824"/>
          <a:ext cx="889000" cy="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90" name="フローチャート: 判断 689"/>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1" name="テキスト ボックス 690"/>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79654</xdr:rowOff>
    </xdr:from>
    <xdr:to>
      <xdr:col>76</xdr:col>
      <xdr:colOff>114300</xdr:colOff>
      <xdr:row>96</xdr:row>
      <xdr:rowOff>93624</xdr:rowOff>
    </xdr:to>
    <xdr:cxnSp macro="">
      <xdr:nvCxnSpPr>
        <xdr:cNvPr id="692" name="直線コネクタ 691"/>
        <xdr:cNvCxnSpPr/>
      </xdr:nvCxnSpPr>
      <xdr:spPr>
        <a:xfrm>
          <a:off x="13703300" y="16538854"/>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3" name="フローチャート: 判断 692"/>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694" name="テキスト ボックス 693"/>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79654</xdr:rowOff>
    </xdr:from>
    <xdr:to>
      <xdr:col>71</xdr:col>
      <xdr:colOff>177800</xdr:colOff>
      <xdr:row>96</xdr:row>
      <xdr:rowOff>81547</xdr:rowOff>
    </xdr:to>
    <xdr:cxnSp macro="">
      <xdr:nvCxnSpPr>
        <xdr:cNvPr id="695" name="直線コネクタ 694"/>
        <xdr:cNvCxnSpPr/>
      </xdr:nvCxnSpPr>
      <xdr:spPr>
        <a:xfrm flipV="1">
          <a:off x="12814300" y="16538854"/>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6" name="フローチャート: 判断 695"/>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7" name="テキスト ボックス 696"/>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8" name="フローチャート: 判断 697"/>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9" name="テキスト ボックス 698"/>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86550</xdr:rowOff>
    </xdr:from>
    <xdr:to>
      <xdr:col>85</xdr:col>
      <xdr:colOff>177800</xdr:colOff>
      <xdr:row>97</xdr:row>
      <xdr:rowOff>16700</xdr:rowOff>
    </xdr:to>
    <xdr:sp macro="" textlink="">
      <xdr:nvSpPr>
        <xdr:cNvPr id="705" name="楕円 704"/>
        <xdr:cNvSpPr/>
      </xdr:nvSpPr>
      <xdr:spPr>
        <a:xfrm>
          <a:off x="16268700" y="165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64977</xdr:rowOff>
    </xdr:from>
    <xdr:ext cx="534377" cy="259045"/>
    <xdr:sp macro="" textlink="">
      <xdr:nvSpPr>
        <xdr:cNvPr id="706" name="公債費該当値テキスト"/>
        <xdr:cNvSpPr txBox="1"/>
      </xdr:nvSpPr>
      <xdr:spPr>
        <a:xfrm>
          <a:off x="16370300" y="165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70917</xdr:rowOff>
    </xdr:from>
    <xdr:to>
      <xdr:col>81</xdr:col>
      <xdr:colOff>101600</xdr:colOff>
      <xdr:row>97</xdr:row>
      <xdr:rowOff>1067</xdr:rowOff>
    </xdr:to>
    <xdr:sp macro="" textlink="">
      <xdr:nvSpPr>
        <xdr:cNvPr id="707" name="楕円 706"/>
        <xdr:cNvSpPr/>
      </xdr:nvSpPr>
      <xdr:spPr>
        <a:xfrm>
          <a:off x="15430500" y="165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163644</xdr:rowOff>
    </xdr:from>
    <xdr:ext cx="534377" cy="259045"/>
    <xdr:sp macro="" textlink="">
      <xdr:nvSpPr>
        <xdr:cNvPr id="708" name="テキスト ボックス 707"/>
        <xdr:cNvSpPr txBox="1"/>
      </xdr:nvSpPr>
      <xdr:spPr>
        <a:xfrm>
          <a:off x="15214111" y="166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42824</xdr:rowOff>
    </xdr:from>
    <xdr:to>
      <xdr:col>76</xdr:col>
      <xdr:colOff>165100</xdr:colOff>
      <xdr:row>96</xdr:row>
      <xdr:rowOff>144424</xdr:rowOff>
    </xdr:to>
    <xdr:sp macro="" textlink="">
      <xdr:nvSpPr>
        <xdr:cNvPr id="709" name="楕円 708"/>
        <xdr:cNvSpPr/>
      </xdr:nvSpPr>
      <xdr:spPr>
        <a:xfrm>
          <a:off x="14541500" y="165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135551</xdr:rowOff>
    </xdr:from>
    <xdr:ext cx="534377" cy="259045"/>
    <xdr:sp macro="" textlink="">
      <xdr:nvSpPr>
        <xdr:cNvPr id="710" name="テキスト ボックス 709"/>
        <xdr:cNvSpPr txBox="1"/>
      </xdr:nvSpPr>
      <xdr:spPr>
        <a:xfrm>
          <a:off x="14325111" y="165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28854</xdr:rowOff>
    </xdr:from>
    <xdr:to>
      <xdr:col>72</xdr:col>
      <xdr:colOff>38100</xdr:colOff>
      <xdr:row>96</xdr:row>
      <xdr:rowOff>130454</xdr:rowOff>
    </xdr:to>
    <xdr:sp macro="" textlink="">
      <xdr:nvSpPr>
        <xdr:cNvPr id="711" name="楕円 710"/>
        <xdr:cNvSpPr/>
      </xdr:nvSpPr>
      <xdr:spPr>
        <a:xfrm>
          <a:off x="13652500" y="1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121581</xdr:rowOff>
    </xdr:from>
    <xdr:ext cx="534377" cy="259045"/>
    <xdr:sp macro="" textlink="">
      <xdr:nvSpPr>
        <xdr:cNvPr id="712" name="テキスト ボックス 711"/>
        <xdr:cNvSpPr txBox="1"/>
      </xdr:nvSpPr>
      <xdr:spPr>
        <a:xfrm>
          <a:off x="13436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30747</xdr:rowOff>
    </xdr:from>
    <xdr:to>
      <xdr:col>67</xdr:col>
      <xdr:colOff>101600</xdr:colOff>
      <xdr:row>96</xdr:row>
      <xdr:rowOff>132347</xdr:rowOff>
    </xdr:to>
    <xdr:sp macro="" textlink="">
      <xdr:nvSpPr>
        <xdr:cNvPr id="713" name="楕円 712"/>
        <xdr:cNvSpPr/>
      </xdr:nvSpPr>
      <xdr:spPr>
        <a:xfrm>
          <a:off x="12763500" y="164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123474</xdr:rowOff>
    </xdr:from>
    <xdr:ext cx="534377" cy="259045"/>
    <xdr:sp macro="" textlink="">
      <xdr:nvSpPr>
        <xdr:cNvPr id="714" name="テキスト ボックス 713"/>
        <xdr:cNvSpPr txBox="1"/>
      </xdr:nvSpPr>
      <xdr:spPr>
        <a:xfrm>
          <a:off x="12547111" y="165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6" name="直線コネクタ 735"/>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7"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9"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40" name="直線コネクタ 739"/>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2"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3" name="フローチャート: 判断 742"/>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5" name="フローチャート: 判断 744"/>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6" name="テキスト ボックス 745"/>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40437</xdr:rowOff>
    </xdr:from>
    <xdr:to>
      <xdr:col>107</xdr:col>
      <xdr:colOff>101600</xdr:colOff>
      <xdr:row>38</xdr:row>
      <xdr:rowOff>142037</xdr:rowOff>
    </xdr:to>
    <xdr:sp macro="" textlink="">
      <xdr:nvSpPr>
        <xdr:cNvPr id="748" name="フローチャート: 判断 747"/>
        <xdr:cNvSpPr/>
      </xdr:nvSpPr>
      <xdr:spPr>
        <a:xfrm>
          <a:off x="20383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158564</xdr:rowOff>
    </xdr:from>
    <xdr:ext cx="378565" cy="259045"/>
    <xdr:sp macro="" textlink="">
      <xdr:nvSpPr>
        <xdr:cNvPr id="749" name="テキスト ボックス 748"/>
        <xdr:cNvSpPr txBox="1"/>
      </xdr:nvSpPr>
      <xdr:spPr>
        <a:xfrm>
          <a:off x="20245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1" name="フローチャート: 判断 750"/>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2" name="テキスト ボックス 751"/>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3" name="フローチャート: 判断 752"/>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4" name="テキスト ボックス 753"/>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1"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212,608</a:t>
          </a:r>
          <a:r>
            <a:rPr kumimoji="1" lang="ja-JP" altLang="en-US" sz="1300">
              <a:latin typeface="ＭＳ Ｐゴシック" panose="020B0600070205080204" pitchFamily="50" charset="-128"/>
              <a:ea typeface="ＭＳ Ｐゴシック" panose="020B0600070205080204" pitchFamily="50" charset="-128"/>
            </a:rPr>
            <a:t>円で、前年より減少したものの歳出全体の半分近くを占めており、類似団体平均を上回っている。民生費のうち、児童福祉費では子育て支援に関する事業に重点的に取り組んでいるため、平成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年度以降も徐々に増加していく見込みである。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その他経費では議会費、農林水産業費を除けば軒並み全国平均、類似団体平均を下回っており、特に商工費や土木費、教育費が低いことから、将来的な労働人口や子育て世帯の他市町村への流出が懸念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実質単年度収支が赤字の年度もあり、財政状況は極めて厳しいと言える。財調基金残高は平成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年度までは増加していたが、扶助費の増や国民健康保険特別会計への繰出金増により減少している。糸満市の標準財政規模からみると積立が少額であるため、一層の健全化に取り組む必要がある。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水道事業会計の黒字が水道料金の値下げにより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には減少に転じており、今後は横ばいで推移していく見込みである。また、国民健康保険事業特別会計の累積赤字は広域化に向け次年度で整理を予定しているが、今後も医療費高騰の影響を受け増加していくと考えられるため、今後とも適正給付、保険料の見直し・徴収強化等に取り組み単年度赤字額の縮減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27216489</v>
      </c>
      <c r="BO4" s="372"/>
      <c r="BP4" s="372"/>
      <c r="BQ4" s="372"/>
      <c r="BR4" s="372"/>
      <c r="BS4" s="372"/>
      <c r="BT4" s="372"/>
      <c r="BU4" s="373"/>
      <c r="BV4" s="371">
        <v>26440543</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3.5</v>
      </c>
      <c r="CU4" s="378"/>
      <c r="CV4" s="378"/>
      <c r="CW4" s="378"/>
      <c r="CX4" s="378"/>
      <c r="CY4" s="378"/>
      <c r="CZ4" s="378"/>
      <c r="DA4" s="379"/>
      <c r="DB4" s="377">
        <v>2.5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26272146</v>
      </c>
      <c r="BO5" s="409"/>
      <c r="BP5" s="409"/>
      <c r="BQ5" s="409"/>
      <c r="BR5" s="409"/>
      <c r="BS5" s="409"/>
      <c r="BT5" s="409"/>
      <c r="BU5" s="410"/>
      <c r="BV5" s="408">
        <v>25898639</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90</v>
      </c>
      <c r="CU5" s="406"/>
      <c r="CV5" s="406"/>
      <c r="CW5" s="406"/>
      <c r="CX5" s="406"/>
      <c r="CY5" s="406"/>
      <c r="CZ5" s="406"/>
      <c r="DA5" s="407"/>
      <c r="DB5" s="405">
        <v>91.7</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944343</v>
      </c>
      <c r="BO6" s="409"/>
      <c r="BP6" s="409"/>
      <c r="BQ6" s="409"/>
      <c r="BR6" s="409"/>
      <c r="BS6" s="409"/>
      <c r="BT6" s="409"/>
      <c r="BU6" s="410"/>
      <c r="BV6" s="408">
        <v>541904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94.9</v>
      </c>
      <c r="CU6" s="446"/>
      <c r="CV6" s="446"/>
      <c r="CW6" s="446"/>
      <c r="CX6" s="446"/>
      <c r="CY6" s="446"/>
      <c r="CZ6" s="446"/>
      <c r="DA6" s="447"/>
      <c r="DB6" s="445">
        <v>96.3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87</v>
      </c>
      <c r="AV7" s="441"/>
      <c r="AW7" s="441"/>
      <c r="AX7" s="441"/>
      <c r="AY7" s="442" t="s">
        <v>99</v>
      </c>
      <c r="AZ7" s="443"/>
      <c r="BA7" s="443"/>
      <c r="BB7" s="443"/>
      <c r="BC7" s="443"/>
      <c r="BD7" s="443"/>
      <c r="BE7" s="443"/>
      <c r="BF7" s="443"/>
      <c r="BG7" s="443"/>
      <c r="BH7" s="443"/>
      <c r="BI7" s="443"/>
      <c r="BJ7" s="443"/>
      <c r="BK7" s="443"/>
      <c r="BL7" s="443"/>
      <c r="BM7" s="444"/>
      <c r="BN7" s="408">
        <v>512882</v>
      </c>
      <c r="BO7" s="409"/>
      <c r="BP7" s="409"/>
      <c r="BQ7" s="409"/>
      <c r="BR7" s="409"/>
      <c r="BS7" s="409"/>
      <c r="BT7" s="409"/>
      <c r="BU7" s="410"/>
      <c r="BV7" s="408">
        <v>234040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12415726</v>
      </c>
      <c r="CU7" s="409"/>
      <c r="CV7" s="409"/>
      <c r="CW7" s="409"/>
      <c r="CX7" s="409"/>
      <c r="CY7" s="409"/>
      <c r="CZ7" s="409"/>
      <c r="DA7" s="410"/>
      <c r="DB7" s="408">
        <v>12107752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431461</v>
      </c>
      <c r="BO8" s="409"/>
      <c r="BP8" s="409"/>
      <c r="BQ8" s="409"/>
      <c r="BR8" s="409"/>
      <c r="BS8" s="409"/>
      <c r="BT8" s="409"/>
      <c r="BU8" s="410"/>
      <c r="BV8" s="408">
        <v>307864</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0.49</v>
      </c>
      <c r="CU8" s="449"/>
      <c r="CV8" s="449"/>
      <c r="CW8" s="449"/>
      <c r="CX8" s="449"/>
      <c r="CY8" s="449"/>
      <c r="CZ8" s="449"/>
      <c r="DA8" s="450"/>
      <c r="DB8" s="448">
        <v>0.47</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58547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87</v>
      </c>
      <c r="AV9" s="441"/>
      <c r="AW9" s="441"/>
      <c r="AX9" s="441"/>
      <c r="AY9" s="442" t="s">
        <v>109</v>
      </c>
      <c r="AZ9" s="443"/>
      <c r="BA9" s="443"/>
      <c r="BB9" s="443"/>
      <c r="BC9" s="443"/>
      <c r="BD9" s="443"/>
      <c r="BE9" s="443"/>
      <c r="BF9" s="443"/>
      <c r="BG9" s="443"/>
      <c r="BH9" s="443"/>
      <c r="BI9" s="443"/>
      <c r="BJ9" s="443"/>
      <c r="BK9" s="443"/>
      <c r="BL9" s="443"/>
      <c r="BM9" s="444"/>
      <c r="BN9" s="408">
        <v>90474</v>
      </c>
      <c r="BO9" s="409"/>
      <c r="BP9" s="409"/>
      <c r="BQ9" s="409"/>
      <c r="BR9" s="409"/>
      <c r="BS9" s="409"/>
      <c r="BT9" s="409"/>
      <c r="BU9" s="410"/>
      <c r="BV9" s="408">
        <v>-275863</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14</v>
      </c>
      <c r="CU9" s="406"/>
      <c r="CV9" s="406"/>
      <c r="CW9" s="406"/>
      <c r="CX9" s="406"/>
      <c r="CY9" s="406"/>
      <c r="CZ9" s="406"/>
      <c r="DA9" s="407"/>
      <c r="DB9" s="405">
        <v>15.2</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57320</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87</v>
      </c>
      <c r="AV10" s="441"/>
      <c r="AW10" s="441"/>
      <c r="AX10" s="441"/>
      <c r="AY10" s="442" t="s">
        <v>113</v>
      </c>
      <c r="AZ10" s="443"/>
      <c r="BA10" s="443"/>
      <c r="BB10" s="443"/>
      <c r="BC10" s="443"/>
      <c r="BD10" s="443"/>
      <c r="BE10" s="443"/>
      <c r="BF10" s="443"/>
      <c r="BG10" s="443"/>
      <c r="BH10" s="443"/>
      <c r="BI10" s="443"/>
      <c r="BJ10" s="443"/>
      <c r="BK10" s="443"/>
      <c r="BL10" s="443"/>
      <c r="BM10" s="444"/>
      <c r="BN10" s="408">
        <v>0</v>
      </c>
      <c r="BO10" s="409"/>
      <c r="BP10" s="409"/>
      <c r="BQ10" s="409"/>
      <c r="BR10" s="409"/>
      <c r="BS10" s="409"/>
      <c r="BT10" s="409"/>
      <c r="BU10" s="410"/>
      <c r="BV10" s="408">
        <v>0</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87</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x14ac:dyDescent="0.15">
      <c r="A12" s="166"/>
      <c r="B12" s="468" t="s">
        <v>121</v>
      </c>
      <c r="C12" s="469"/>
      <c r="D12" s="469"/>
      <c r="E12" s="469"/>
      <c r="F12" s="469"/>
      <c r="G12" s="469"/>
      <c r="H12" s="469"/>
      <c r="I12" s="469"/>
      <c r="J12" s="469"/>
      <c r="K12" s="470"/>
      <c r="L12" s="477" t="s">
        <v>122</v>
      </c>
      <c r="M12" s="478"/>
      <c r="N12" s="478"/>
      <c r="O12" s="478"/>
      <c r="P12" s="478"/>
      <c r="Q12" s="479"/>
      <c r="R12" s="480">
        <v>61398</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126</v>
      </c>
      <c r="AV12" s="441"/>
      <c r="AW12" s="441"/>
      <c r="AX12" s="441"/>
      <c r="AY12" s="442" t="s">
        <v>127</v>
      </c>
      <c r="AZ12" s="443"/>
      <c r="BA12" s="443"/>
      <c r="BB12" s="443"/>
      <c r="BC12" s="443"/>
      <c r="BD12" s="443"/>
      <c r="BE12" s="443"/>
      <c r="BF12" s="443"/>
      <c r="BG12" s="443"/>
      <c r="BH12" s="443"/>
      <c r="BI12" s="443"/>
      <c r="BJ12" s="443"/>
      <c r="BK12" s="443"/>
      <c r="BL12" s="443"/>
      <c r="BM12" s="444"/>
      <c r="BN12" s="408">
        <v>320000</v>
      </c>
      <c r="BO12" s="409"/>
      <c r="BP12" s="409"/>
      <c r="BQ12" s="409"/>
      <c r="BR12" s="409"/>
      <c r="BS12" s="409"/>
      <c r="BT12" s="409"/>
      <c r="BU12" s="410"/>
      <c r="BV12" s="408">
        <v>300000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120</v>
      </c>
      <c r="CU12" s="449"/>
      <c r="CV12" s="449"/>
      <c r="CW12" s="449"/>
      <c r="CX12" s="449"/>
      <c r="CY12" s="449"/>
      <c r="CZ12" s="449"/>
      <c r="DA12" s="450"/>
      <c r="DB12" s="448" t="s">
        <v>129</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130</v>
      </c>
      <c r="N13" s="497"/>
      <c r="O13" s="497"/>
      <c r="P13" s="497"/>
      <c r="Q13" s="498"/>
      <c r="R13" s="489">
        <v>60852</v>
      </c>
      <c r="S13" s="490"/>
      <c r="T13" s="490"/>
      <c r="U13" s="490"/>
      <c r="V13" s="491"/>
      <c r="W13" s="424" t="s">
        <v>131</v>
      </c>
      <c r="X13" s="425"/>
      <c r="Y13" s="425"/>
      <c r="Z13" s="425"/>
      <c r="AA13" s="425"/>
      <c r="AB13" s="415"/>
      <c r="AC13" s="459">
        <v>1822</v>
      </c>
      <c r="AD13" s="460"/>
      <c r="AE13" s="460"/>
      <c r="AF13" s="460"/>
      <c r="AG13" s="499"/>
      <c r="AH13" s="459">
        <v>1905</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-229526</v>
      </c>
      <c r="BO13" s="409"/>
      <c r="BP13" s="409"/>
      <c r="BQ13" s="409"/>
      <c r="BR13" s="409"/>
      <c r="BS13" s="409"/>
      <c r="BT13" s="409"/>
      <c r="BU13" s="410"/>
      <c r="BV13" s="408">
        <v>-575863</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8.3000000000000007</v>
      </c>
      <c r="CU13" s="406"/>
      <c r="CV13" s="406"/>
      <c r="CW13" s="406"/>
      <c r="CX13" s="406"/>
      <c r="CY13" s="406"/>
      <c r="CZ13" s="406"/>
      <c r="DA13" s="407"/>
      <c r="DB13" s="405">
        <v>8.6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136</v>
      </c>
      <c r="M14" s="487"/>
      <c r="N14" s="487"/>
      <c r="O14" s="487"/>
      <c r="P14" s="487"/>
      <c r="Q14" s="488"/>
      <c r="R14" s="489">
        <v>60884</v>
      </c>
      <c r="S14" s="490"/>
      <c r="T14" s="490"/>
      <c r="U14" s="490"/>
      <c r="V14" s="491"/>
      <c r="W14" s="398"/>
      <c r="X14" s="399"/>
      <c r="Y14" s="399"/>
      <c r="Z14" s="399"/>
      <c r="AA14" s="399"/>
      <c r="AB14" s="388"/>
      <c r="AC14" s="492">
        <v>7.1</v>
      </c>
      <c r="AD14" s="493"/>
      <c r="AE14" s="493"/>
      <c r="AF14" s="493"/>
      <c r="AG14" s="494"/>
      <c r="AH14" s="492">
        <v>8.1999999999999993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68.099999999999994</v>
      </c>
      <c r="CU14" s="504"/>
      <c r="CV14" s="504"/>
      <c r="CW14" s="504"/>
      <c r="CX14" s="504"/>
      <c r="CY14" s="504"/>
      <c r="CZ14" s="504"/>
      <c r="DA14" s="505"/>
      <c r="DB14" s="503">
        <v>69.099999999999994</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138</v>
      </c>
      <c r="N15" s="497"/>
      <c r="O15" s="497"/>
      <c r="P15" s="497"/>
      <c r="Q15" s="498"/>
      <c r="R15" s="489">
        <v>60457</v>
      </c>
      <c r="S15" s="490"/>
      <c r="T15" s="490"/>
      <c r="U15" s="490"/>
      <c r="V15" s="491"/>
      <c r="W15" s="424" t="s">
        <v>139</v>
      </c>
      <c r="X15" s="425"/>
      <c r="Y15" s="425"/>
      <c r="Z15" s="425"/>
      <c r="AA15" s="425"/>
      <c r="AB15" s="415"/>
      <c r="AC15" s="459">
        <v>4448</v>
      </c>
      <c r="AD15" s="460"/>
      <c r="AE15" s="460"/>
      <c r="AF15" s="460"/>
      <c r="AG15" s="499"/>
      <c r="AH15" s="459">
        <v>3958</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5176751</v>
      </c>
      <c r="BO15" s="372"/>
      <c r="BP15" s="372"/>
      <c r="BQ15" s="372"/>
      <c r="BR15" s="372"/>
      <c r="BS15" s="372"/>
      <c r="BT15" s="372"/>
      <c r="BU15" s="373"/>
      <c r="BV15" s="371">
        <v>4985053</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17.3</v>
      </c>
      <c r="AD16" s="493"/>
      <c r="AE16" s="493"/>
      <c r="AF16" s="493"/>
      <c r="AG16" s="494"/>
      <c r="AH16" s="492">
        <v>17.100000000000001</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10359331</v>
      </c>
      <c r="BO16" s="409"/>
      <c r="BP16" s="409"/>
      <c r="BQ16" s="409"/>
      <c r="BR16" s="409"/>
      <c r="BS16" s="409"/>
      <c r="BT16" s="409"/>
      <c r="BU16" s="410"/>
      <c r="BV16" s="408">
        <v>10158865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19385</v>
      </c>
      <c r="AD17" s="460"/>
      <c r="AE17" s="460"/>
      <c r="AF17" s="460"/>
      <c r="AG17" s="499"/>
      <c r="AH17" s="459">
        <v>17305</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6597087</v>
      </c>
      <c r="BO17" s="409"/>
      <c r="BP17" s="409"/>
      <c r="BQ17" s="409"/>
      <c r="BR17" s="409"/>
      <c r="BS17" s="409"/>
      <c r="BT17" s="409"/>
      <c r="BU17" s="410"/>
      <c r="BV17" s="408">
        <v>6356511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46.63</v>
      </c>
      <c r="M18" s="521"/>
      <c r="N18" s="521"/>
      <c r="O18" s="521"/>
      <c r="P18" s="521"/>
      <c r="Q18" s="521"/>
      <c r="R18" s="522"/>
      <c r="S18" s="522"/>
      <c r="T18" s="522"/>
      <c r="U18" s="522"/>
      <c r="V18" s="523"/>
      <c r="W18" s="426"/>
      <c r="X18" s="427"/>
      <c r="Y18" s="427"/>
      <c r="Z18" s="427"/>
      <c r="AA18" s="427"/>
      <c r="AB18" s="418"/>
      <c r="AC18" s="524">
        <v>75.599999999999994</v>
      </c>
      <c r="AD18" s="525"/>
      <c r="AE18" s="525"/>
      <c r="AF18" s="525"/>
      <c r="AG18" s="526"/>
      <c r="AH18" s="524">
        <v>74.7</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11401113</v>
      </c>
      <c r="BO18" s="409"/>
      <c r="BP18" s="409"/>
      <c r="BQ18" s="409"/>
      <c r="BR18" s="409"/>
      <c r="BS18" s="409"/>
      <c r="BT18" s="409"/>
      <c r="BU18" s="410"/>
      <c r="BV18" s="408">
        <v>11221063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1256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14519756</v>
      </c>
      <c r="BO19" s="409"/>
      <c r="BP19" s="409"/>
      <c r="BQ19" s="409"/>
      <c r="BR19" s="409"/>
      <c r="BS19" s="409"/>
      <c r="BT19" s="409"/>
      <c r="BU19" s="410"/>
      <c r="BV19" s="408">
        <v>13734181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20647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19026730</v>
      </c>
      <c r="BO23" s="409"/>
      <c r="BP23" s="409"/>
      <c r="BQ23" s="409"/>
      <c r="BR23" s="409"/>
      <c r="BS23" s="409"/>
      <c r="BT23" s="409"/>
      <c r="BU23" s="410"/>
      <c r="BV23" s="408">
        <v>19350680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7490</v>
      </c>
      <c r="R24" s="460"/>
      <c r="S24" s="460"/>
      <c r="T24" s="460"/>
      <c r="U24" s="460"/>
      <c r="V24" s="499"/>
      <c r="W24" s="558"/>
      <c r="X24" s="546"/>
      <c r="Y24" s="547"/>
      <c r="Z24" s="458" t="s">
        <v>163</v>
      </c>
      <c r="AA24" s="438"/>
      <c r="AB24" s="438"/>
      <c r="AC24" s="438"/>
      <c r="AD24" s="438"/>
      <c r="AE24" s="438"/>
      <c r="AF24" s="438"/>
      <c r="AG24" s="439"/>
      <c r="AH24" s="459">
        <v>369</v>
      </c>
      <c r="AI24" s="460"/>
      <c r="AJ24" s="460"/>
      <c r="AK24" s="460"/>
      <c r="AL24" s="499"/>
      <c r="AM24" s="459">
        <v>1060137</v>
      </c>
      <c r="AN24" s="460"/>
      <c r="AO24" s="460"/>
      <c r="AP24" s="460"/>
      <c r="AQ24" s="460"/>
      <c r="AR24" s="499"/>
      <c r="AS24" s="459">
        <v>2873</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17895776</v>
      </c>
      <c r="BO24" s="409"/>
      <c r="BP24" s="409"/>
      <c r="BQ24" s="409"/>
      <c r="BR24" s="409"/>
      <c r="BS24" s="409"/>
      <c r="BT24" s="409"/>
      <c r="BU24" s="410"/>
      <c r="BV24" s="408">
        <v>18187368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6410</v>
      </c>
      <c r="R25" s="460"/>
      <c r="S25" s="460"/>
      <c r="T25" s="460"/>
      <c r="U25" s="460"/>
      <c r="V25" s="499"/>
      <c r="W25" s="558"/>
      <c r="X25" s="546"/>
      <c r="Y25" s="547"/>
      <c r="Z25" s="458" t="s">
        <v>166</v>
      </c>
      <c r="AA25" s="438"/>
      <c r="AB25" s="438"/>
      <c r="AC25" s="438"/>
      <c r="AD25" s="438"/>
      <c r="AE25" s="438"/>
      <c r="AF25" s="438"/>
      <c r="AG25" s="439"/>
      <c r="AH25" s="459">
        <v>58</v>
      </c>
      <c r="AI25" s="460"/>
      <c r="AJ25" s="460"/>
      <c r="AK25" s="460"/>
      <c r="AL25" s="499"/>
      <c r="AM25" s="459">
        <v>145348</v>
      </c>
      <c r="AN25" s="460"/>
      <c r="AO25" s="460"/>
      <c r="AP25" s="460"/>
      <c r="AQ25" s="460"/>
      <c r="AR25" s="499"/>
      <c r="AS25" s="459">
        <v>2506</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1958984</v>
      </c>
      <c r="BO25" s="372"/>
      <c r="BP25" s="372"/>
      <c r="BQ25" s="372"/>
      <c r="BR25" s="372"/>
      <c r="BS25" s="372"/>
      <c r="BT25" s="372"/>
      <c r="BU25" s="373"/>
      <c r="BV25" s="371">
        <v>2302826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168</v>
      </c>
      <c r="F26" s="438"/>
      <c r="G26" s="438"/>
      <c r="H26" s="438"/>
      <c r="I26" s="438"/>
      <c r="J26" s="438"/>
      <c r="K26" s="439"/>
      <c r="L26" s="459">
        <v>1</v>
      </c>
      <c r="M26" s="460"/>
      <c r="N26" s="460"/>
      <c r="O26" s="460"/>
      <c r="P26" s="499"/>
      <c r="Q26" s="459">
        <v>5850</v>
      </c>
      <c r="R26" s="460"/>
      <c r="S26" s="460"/>
      <c r="T26" s="460"/>
      <c r="U26" s="460"/>
      <c r="V26" s="499"/>
      <c r="W26" s="558"/>
      <c r="X26" s="546"/>
      <c r="Y26" s="547"/>
      <c r="Z26" s="458" t="s">
        <v>169</v>
      </c>
      <c r="AA26" s="568"/>
      <c r="AB26" s="568"/>
      <c r="AC26" s="568"/>
      <c r="AD26" s="568"/>
      <c r="AE26" s="568"/>
      <c r="AF26" s="568"/>
      <c r="AG26" s="569"/>
      <c r="AH26" s="459" t="s">
        <v>170</v>
      </c>
      <c r="AI26" s="460"/>
      <c r="AJ26" s="460"/>
      <c r="AK26" s="460"/>
      <c r="AL26" s="499"/>
      <c r="AM26" s="459" t="s">
        <v>171</v>
      </c>
      <c r="AN26" s="460"/>
      <c r="AO26" s="460"/>
      <c r="AP26" s="460"/>
      <c r="AQ26" s="460"/>
      <c r="AR26" s="499"/>
      <c r="AS26" s="459" t="s">
        <v>171</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173</v>
      </c>
      <c r="BO26" s="409"/>
      <c r="BP26" s="409"/>
      <c r="BQ26" s="409"/>
      <c r="BR26" s="409"/>
      <c r="BS26" s="409"/>
      <c r="BT26" s="409"/>
      <c r="BU26" s="410"/>
      <c r="BV26" s="408" t="s">
        <v>171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4960</v>
      </c>
      <c r="R27" s="460"/>
      <c r="S27" s="460"/>
      <c r="T27" s="460"/>
      <c r="U27" s="460"/>
      <c r="V27" s="499"/>
      <c r="W27" s="558"/>
      <c r="X27" s="546"/>
      <c r="Y27" s="547"/>
      <c r="Z27" s="458" t="s">
        <v>175</v>
      </c>
      <c r="AA27" s="438"/>
      <c r="AB27" s="438"/>
      <c r="AC27" s="438"/>
      <c r="AD27" s="438"/>
      <c r="AE27" s="438"/>
      <c r="AF27" s="438"/>
      <c r="AG27" s="439"/>
      <c r="AH27" s="459">
        <v>29</v>
      </c>
      <c r="AI27" s="460"/>
      <c r="AJ27" s="460"/>
      <c r="AK27" s="460"/>
      <c r="AL27" s="499"/>
      <c r="AM27" s="459">
        <v>80272</v>
      </c>
      <c r="AN27" s="460"/>
      <c r="AO27" s="460"/>
      <c r="AP27" s="460"/>
      <c r="AQ27" s="460"/>
      <c r="AR27" s="499"/>
      <c r="AS27" s="459">
        <v>2768</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25000</v>
      </c>
      <c r="BO27" s="582"/>
      <c r="BP27" s="582"/>
      <c r="BQ27" s="582"/>
      <c r="BR27" s="582"/>
      <c r="BS27" s="582"/>
      <c r="BT27" s="582"/>
      <c r="BU27" s="583"/>
      <c r="BV27" s="581">
        <v>25000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4190</v>
      </c>
      <c r="R28" s="460"/>
      <c r="S28" s="460"/>
      <c r="T28" s="460"/>
      <c r="U28" s="460"/>
      <c r="V28" s="499"/>
      <c r="W28" s="558"/>
      <c r="X28" s="546"/>
      <c r="Y28" s="547"/>
      <c r="Z28" s="458" t="s">
        <v>178</v>
      </c>
      <c r="AA28" s="438"/>
      <c r="AB28" s="438"/>
      <c r="AC28" s="438"/>
      <c r="AD28" s="438"/>
      <c r="AE28" s="438"/>
      <c r="AF28" s="438"/>
      <c r="AG28" s="439"/>
      <c r="AH28" s="459" t="s">
        <v>129</v>
      </c>
      <c r="AI28" s="460"/>
      <c r="AJ28" s="460"/>
      <c r="AK28" s="460"/>
      <c r="AL28" s="499"/>
      <c r="AM28" s="459" t="s">
        <v>170</v>
      </c>
      <c r="AN28" s="460"/>
      <c r="AO28" s="460"/>
      <c r="AP28" s="460"/>
      <c r="AQ28" s="460"/>
      <c r="AR28" s="499"/>
      <c r="AS28" s="459" t="s">
        <v>170</v>
      </c>
      <c r="AT28" s="460"/>
      <c r="AU28" s="460"/>
      <c r="AV28" s="460"/>
      <c r="AW28" s="460"/>
      <c r="AX28" s="461"/>
      <c r="AY28" s="584" t="s">
        <v>179</v>
      </c>
      <c r="AZ28" s="585"/>
      <c r="BA28" s="585"/>
      <c r="BB28" s="586"/>
      <c r="BC28" s="368" t="s">
        <v>41</v>
      </c>
      <c r="BD28" s="369"/>
      <c r="BE28" s="369"/>
      <c r="BF28" s="369"/>
      <c r="BG28" s="369"/>
      <c r="BH28" s="369"/>
      <c r="BI28" s="369"/>
      <c r="BJ28" s="369"/>
      <c r="BK28" s="369"/>
      <c r="BL28" s="369"/>
      <c r="BM28" s="370"/>
      <c r="BN28" s="371">
        <v>746721</v>
      </c>
      <c r="BO28" s="372"/>
      <c r="BP28" s="372"/>
      <c r="BQ28" s="372"/>
      <c r="BR28" s="372"/>
      <c r="BS28" s="372"/>
      <c r="BT28" s="372"/>
      <c r="BU28" s="373"/>
      <c r="BV28" s="371">
        <v>866721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19</v>
      </c>
      <c r="M29" s="460"/>
      <c r="N29" s="460"/>
      <c r="O29" s="460"/>
      <c r="P29" s="499"/>
      <c r="Q29" s="459">
        <v>3960</v>
      </c>
      <c r="R29" s="460"/>
      <c r="S29" s="460"/>
      <c r="T29" s="460"/>
      <c r="U29" s="460"/>
      <c r="V29" s="499"/>
      <c r="W29" s="559"/>
      <c r="X29" s="560"/>
      <c r="Y29" s="561"/>
      <c r="Z29" s="458" t="s">
        <v>181</v>
      </c>
      <c r="AA29" s="438"/>
      <c r="AB29" s="438"/>
      <c r="AC29" s="438"/>
      <c r="AD29" s="438"/>
      <c r="AE29" s="438"/>
      <c r="AF29" s="438"/>
      <c r="AG29" s="439"/>
      <c r="AH29" s="459">
        <v>398</v>
      </c>
      <c r="AI29" s="460"/>
      <c r="AJ29" s="460"/>
      <c r="AK29" s="460"/>
      <c r="AL29" s="499"/>
      <c r="AM29" s="459">
        <v>1140409</v>
      </c>
      <c r="AN29" s="460"/>
      <c r="AO29" s="460"/>
      <c r="AP29" s="460"/>
      <c r="AQ29" s="460"/>
      <c r="AR29" s="499"/>
      <c r="AS29" s="459">
        <v>2865</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307213</v>
      </c>
      <c r="BO29" s="409"/>
      <c r="BP29" s="409"/>
      <c r="BQ29" s="409"/>
      <c r="BR29" s="409"/>
      <c r="BS29" s="409"/>
      <c r="BT29" s="409"/>
      <c r="BU29" s="410"/>
      <c r="BV29" s="408">
        <v>307213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1425793</v>
      </c>
      <c r="BO30" s="582"/>
      <c r="BP30" s="582"/>
      <c r="BQ30" s="582"/>
      <c r="BR30" s="582"/>
      <c r="BS30" s="582"/>
      <c r="BT30" s="582"/>
      <c r="BU30" s="583"/>
      <c r="BV30" s="581">
        <v>1380455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190</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192</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IF('各会計、関係団体の財政状況及び健全化判断比率'!B32="","",'各会計、関係団体の財政状況及び健全化判断比率'!B32)</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南部広域市町村圏事務組合（一般会計）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22</v>
      </c>
      <c r="CP34" s="594"/>
      <c r="CQ34" s="595" t="str">
        <f>IF('各会計、関係団体の財政状況及び健全化判断比率'!BS7="","",'各会計、関係団体の財政状況及び健全化判断比率'!BS7)</f>
        <v>糸満市土地開発公社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人材育成事業特別会計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IF('各会計、関係団体の財政状況及び健全化判断比率'!B33="","",'各会計、関係団体の財政状況及び健全化判断比率'!B33)</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南部広域市町村圏事務組合（ふるさと市町村圏基金特別会計）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区画整理特別会計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IF('各会計、関係団体の財政状況及び健全化判断比率'!B34="","",'各会計、関係団体の財政状況及び健全化判断比率'!B34)</f>
        <v>糸満漁港ふれあい公園事業特別会計</v>
      </c>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南部広域市町村圏事務組合（いなんせ特別会計）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11</v>
      </c>
      <c r="BF37" s="594"/>
      <c r="BG37" s="595" t="str">
        <f>IF('各会計、関係団体の財政状況及び健全化判断比率'!B35="","",'各会計、関係団体の財政状況及び健全化判断比率'!B35)</f>
        <v>土地区画整理事業特別会計</v>
      </c>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南部広域市町村圏事務組合（南斎場特別会計）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南部広域行政組合（一般会計）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南部広域行政組合（公共用地先行取得事業特別会計）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18</v>
      </c>
      <c r="BX40" s="594"/>
      <c r="BY40" s="595" t="str">
        <f>IF('各会計、関係団体の財政状況及び健全化判断比率'!B74="","",'各会計、関係団体の財政状況及び健全化判断比率'!B74)</f>
        <v>沖縄県後期高齢者医療広域連合（一般会計）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19</v>
      </c>
      <c r="BX41" s="594"/>
      <c r="BY41" s="595" t="str">
        <f>IF('各会計、関係団体の財政状況及び健全化判断比率'!B75="","",'各会計、関係団体の財政状況及び健全化判断比率'!B75)</f>
        <v>沖縄県後期高齢者医療広域連合（特別会計）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20</v>
      </c>
      <c r="BX42" s="594"/>
      <c r="BY42" s="595" t="str">
        <f>IF('各会計、関係団体の財政状況及び健全化判断比率'!B76="","",'各会計、関係団体の財政状況及び健全化判断比率'!B76)</f>
        <v>沖縄県市町村総合事務組合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21</v>
      </c>
      <c r="BX43" s="594"/>
      <c r="BY43" s="595" t="str">
        <f>IF('各会計、関係団体の財政状況及び健全化判断比率'!B77="","",'各会計、関係団体の財政状況及び健全化判断比率'!B77)</f>
        <v>沖縄県市町村自治会館管理組合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BS7aqIOkztrGmHX5y9E9lbyrvt/Coed75WEZ7xu2YfxEEnEv+ySFUfta8xi5ABzEebgms9SkMM0OTPh7tp9vw==" saltValue="QPsYufb9SMZk44vbBS+E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6" sqref="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6" t="s">
        <v>562</v>
      </c>
      <c r="D34" s="1186"/>
      <c r="E34" s="1187"/>
      <c r="F34" s="32" t="s">
        <v>563</v>
      </c>
      <c r="G34" s="33" t="s">
        <v>564</v>
      </c>
      <c r="H34" s="33" t="s">
        <v>565</v>
      </c>
      <c r="I34" s="33" t="s">
        <v>566</v>
      </c>
      <c r="J34" s="34" t="s">
        <v>567</v>
      </c>
      <c r="K34" s="22"/>
      <c r="L34" s="22"/>
      <c r="M34" s="22"/>
      <c r="N34" s="22"/>
      <c r="O34" s="22"/>
      <c r="P34" s="22"/>
    </row>
    <row r="35" spans="1:16" ht="39" customHeight="1" x14ac:dyDescent="0.15">
      <c r="A35" s="22"/>
      <c r="B35" s="35"/>
      <c r="C35" s="1180" t="s">
        <v>568</v>
      </c>
      <c r="D35" s="1181"/>
      <c r="E35" s="1182"/>
      <c r="F35" s="36">
        <v>19.329999999999998</v>
      </c>
      <c r="G35" s="37">
        <v>16.489999999999998</v>
      </c>
      <c r="H35" s="37">
        <v>17.63</v>
      </c>
      <c r="I35" s="37">
        <v>19</v>
      </c>
      <c r="J35" s="38">
        <v>20.12</v>
      </c>
      <c r="K35" s="22"/>
      <c r="L35" s="22"/>
      <c r="M35" s="22"/>
      <c r="N35" s="22"/>
      <c r="O35" s="22"/>
      <c r="P35" s="22"/>
    </row>
    <row r="36" spans="1:16" ht="39" customHeight="1" x14ac:dyDescent="0.15">
      <c r="A36" s="22"/>
      <c r="B36" s="35"/>
      <c r="C36" s="1180" t="s">
        <v>569</v>
      </c>
      <c r="D36" s="1181"/>
      <c r="E36" s="1182"/>
      <c r="F36" s="36">
        <v>3.99</v>
      </c>
      <c r="G36" s="37">
        <v>2.46</v>
      </c>
      <c r="H36" s="37">
        <v>4.75</v>
      </c>
      <c r="I36" s="37">
        <v>2.5</v>
      </c>
      <c r="J36" s="38">
        <v>3.39</v>
      </c>
      <c r="K36" s="22"/>
      <c r="L36" s="22"/>
      <c r="M36" s="22"/>
      <c r="N36" s="22"/>
      <c r="O36" s="22"/>
      <c r="P36" s="22"/>
    </row>
    <row r="37" spans="1:16" ht="39" customHeight="1" x14ac:dyDescent="0.15">
      <c r="A37" s="22"/>
      <c r="B37" s="35"/>
      <c r="C37" s="1180" t="s">
        <v>570</v>
      </c>
      <c r="D37" s="1181"/>
      <c r="E37" s="1182"/>
      <c r="F37" s="36">
        <v>1.03</v>
      </c>
      <c r="G37" s="37">
        <v>1.19</v>
      </c>
      <c r="H37" s="37">
        <v>0.38</v>
      </c>
      <c r="I37" s="37">
        <v>0.36</v>
      </c>
      <c r="J37" s="38">
        <v>0.48</v>
      </c>
      <c r="K37" s="22"/>
      <c r="L37" s="22"/>
      <c r="M37" s="22"/>
      <c r="N37" s="22"/>
      <c r="O37" s="22"/>
      <c r="P37" s="22"/>
    </row>
    <row r="38" spans="1:16" ht="39" customHeight="1" x14ac:dyDescent="0.15">
      <c r="A38" s="22"/>
      <c r="B38" s="35"/>
      <c r="C38" s="1180" t="s">
        <v>571</v>
      </c>
      <c r="D38" s="1181"/>
      <c r="E38" s="1182"/>
      <c r="F38" s="36">
        <v>1.23</v>
      </c>
      <c r="G38" s="37">
        <v>0.84</v>
      </c>
      <c r="H38" s="37">
        <v>0.59</v>
      </c>
      <c r="I38" s="37">
        <v>0.56000000000000005</v>
      </c>
      <c r="J38" s="38">
        <v>0.25</v>
      </c>
      <c r="K38" s="22"/>
      <c r="L38" s="22"/>
      <c r="M38" s="22"/>
      <c r="N38" s="22"/>
      <c r="O38" s="22"/>
      <c r="P38" s="22"/>
    </row>
    <row r="39" spans="1:16" ht="39" customHeight="1" x14ac:dyDescent="0.15">
      <c r="A39" s="22"/>
      <c r="B39" s="35"/>
      <c r="C39" s="1180" t="s">
        <v>572</v>
      </c>
      <c r="D39" s="1181"/>
      <c r="E39" s="1182"/>
      <c r="F39" s="36">
        <v>0.27</v>
      </c>
      <c r="G39" s="37">
        <v>0.31</v>
      </c>
      <c r="H39" s="37">
        <v>0.44</v>
      </c>
      <c r="I39" s="37">
        <v>0.37</v>
      </c>
      <c r="J39" s="38">
        <v>0.2</v>
      </c>
      <c r="K39" s="22"/>
      <c r="L39" s="22"/>
      <c r="M39" s="22"/>
      <c r="N39" s="22"/>
      <c r="O39" s="22"/>
      <c r="P39" s="22"/>
    </row>
    <row r="40" spans="1:16" ht="39" customHeight="1" x14ac:dyDescent="0.15">
      <c r="A40" s="22"/>
      <c r="B40" s="35"/>
      <c r="C40" s="1180" t="s">
        <v>573</v>
      </c>
      <c r="D40" s="1181"/>
      <c r="E40" s="1182"/>
      <c r="F40" s="36">
        <v>0</v>
      </c>
      <c r="G40" s="37">
        <v>0.01</v>
      </c>
      <c r="H40" s="37">
        <v>0.05</v>
      </c>
      <c r="I40" s="37">
        <v>0.06</v>
      </c>
      <c r="J40" s="38">
        <v>7.0000000000000007E-2</v>
      </c>
      <c r="K40" s="22"/>
      <c r="L40" s="22"/>
      <c r="M40" s="22"/>
      <c r="N40" s="22"/>
      <c r="O40" s="22"/>
      <c r="P40" s="22"/>
    </row>
    <row r="41" spans="1:16" ht="39" customHeight="1" x14ac:dyDescent="0.15">
      <c r="A41" s="22"/>
      <c r="B41" s="35"/>
      <c r="C41" s="1180" t="s">
        <v>574</v>
      </c>
      <c r="D41" s="1181"/>
      <c r="E41" s="1182"/>
      <c r="F41" s="36">
        <v>0.09</v>
      </c>
      <c r="G41" s="37">
        <v>0.06</v>
      </c>
      <c r="H41" s="37">
        <v>0.06</v>
      </c>
      <c r="I41" s="37">
        <v>0.03</v>
      </c>
      <c r="J41" s="38">
        <v>7.0000000000000007E-2</v>
      </c>
      <c r="K41" s="22"/>
      <c r="L41" s="22"/>
      <c r="M41" s="22"/>
      <c r="N41" s="22"/>
      <c r="O41" s="22"/>
      <c r="P41" s="22"/>
    </row>
    <row r="42" spans="1:16" ht="39" customHeight="1" x14ac:dyDescent="0.15">
      <c r="A42" s="22"/>
      <c r="B42" s="39"/>
      <c r="C42" s="1180" t="s">
        <v>575</v>
      </c>
      <c r="D42" s="1181"/>
      <c r="E42" s="1182"/>
      <c r="F42" s="36" t="s">
        <v>576</v>
      </c>
      <c r="G42" s="37" t="s">
        <v>577</v>
      </c>
      <c r="H42" s="37" t="s">
        <v>578</v>
      </c>
      <c r="I42" s="37" t="s">
        <v>511</v>
      </c>
      <c r="J42" s="38" t="s">
        <v>511</v>
      </c>
      <c r="K42" s="22"/>
      <c r="L42" s="22"/>
      <c r="M42" s="22"/>
      <c r="N42" s="22"/>
      <c r="O42" s="22"/>
      <c r="P42" s="22"/>
    </row>
    <row r="43" spans="1:16" ht="39" customHeight="1" thickBot="1" x14ac:dyDescent="0.2">
      <c r="A43" s="22"/>
      <c r="B43" s="40"/>
      <c r="C43" s="1183" t="s">
        <v>579</v>
      </c>
      <c r="D43" s="1184"/>
      <c r="E43" s="1185"/>
      <c r="F43" s="41">
        <v>0.11</v>
      </c>
      <c r="G43" s="42">
        <v>0.12</v>
      </c>
      <c r="H43" s="42">
        <v>0.05</v>
      </c>
      <c r="I43" s="42">
        <v>0.05</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gMarSlYZlgek5M5i+b07XG5ozpdsOYasetSDk2AS36N4Mt4D5K1/0lKaj0oT3Br8f3Evgj/Dv9KZgWfxihF5g==" saltValue="AQ/bGKLmgMYr6lSRXQ3V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2247</v>
      </c>
      <c r="L45" s="60">
        <v>2266</v>
      </c>
      <c r="M45" s="60">
        <v>2203</v>
      </c>
      <c r="N45" s="60">
        <v>2094</v>
      </c>
      <c r="O45" s="61">
        <v>2037</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15">
      <c r="A48" s="48"/>
      <c r="B48" s="1198"/>
      <c r="C48" s="1199"/>
      <c r="D48" s="62"/>
      <c r="E48" s="1190" t="s">
        <v>14</v>
      </c>
      <c r="F48" s="1190"/>
      <c r="G48" s="1190"/>
      <c r="H48" s="1190"/>
      <c r="I48" s="1190"/>
      <c r="J48" s="1191"/>
      <c r="K48" s="63">
        <v>237</v>
      </c>
      <c r="L48" s="64">
        <v>248</v>
      </c>
      <c r="M48" s="64">
        <v>232</v>
      </c>
      <c r="N48" s="64">
        <v>230</v>
      </c>
      <c r="O48" s="65">
        <v>259</v>
      </c>
      <c r="P48" s="48"/>
      <c r="Q48" s="48"/>
      <c r="R48" s="48"/>
      <c r="S48" s="48"/>
      <c r="T48" s="48"/>
      <c r="U48" s="48"/>
    </row>
    <row r="49" spans="1:21" ht="30.75" customHeight="1" x14ac:dyDescent="0.15">
      <c r="A49" s="48"/>
      <c r="B49" s="1198"/>
      <c r="C49" s="1199"/>
      <c r="D49" s="62"/>
      <c r="E49" s="1190" t="s">
        <v>15</v>
      </c>
      <c r="F49" s="1190"/>
      <c r="G49" s="1190"/>
      <c r="H49" s="1190"/>
      <c r="I49" s="1190"/>
      <c r="J49" s="1191"/>
      <c r="K49" s="63">
        <v>9</v>
      </c>
      <c r="L49" s="64">
        <v>37</v>
      </c>
      <c r="M49" s="64">
        <v>46</v>
      </c>
      <c r="N49" s="64">
        <v>65</v>
      </c>
      <c r="O49" s="65">
        <v>72</v>
      </c>
      <c r="P49" s="48"/>
      <c r="Q49" s="48"/>
      <c r="R49" s="48"/>
      <c r="S49" s="48"/>
      <c r="T49" s="48"/>
      <c r="U49" s="48"/>
    </row>
    <row r="50" spans="1:21" ht="30.75" customHeight="1" x14ac:dyDescent="0.15">
      <c r="A50" s="48"/>
      <c r="B50" s="1198"/>
      <c r="C50" s="1199"/>
      <c r="D50" s="62"/>
      <c r="E50" s="1190" t="s">
        <v>16</v>
      </c>
      <c r="F50" s="1190"/>
      <c r="G50" s="1190"/>
      <c r="H50" s="1190"/>
      <c r="I50" s="1190"/>
      <c r="J50" s="1191"/>
      <c r="K50" s="63">
        <v>27</v>
      </c>
      <c r="L50" s="64">
        <v>27</v>
      </c>
      <c r="M50" s="64">
        <v>27</v>
      </c>
      <c r="N50" s="64">
        <v>27</v>
      </c>
      <c r="O50" s="65">
        <v>27</v>
      </c>
      <c r="P50" s="48"/>
      <c r="Q50" s="48"/>
      <c r="R50" s="48"/>
      <c r="S50" s="48"/>
      <c r="T50" s="48"/>
      <c r="U50" s="48"/>
    </row>
    <row r="51" spans="1:21" ht="30.75" customHeight="1" x14ac:dyDescent="0.15">
      <c r="A51" s="48"/>
      <c r="B51" s="1200"/>
      <c r="C51" s="1201"/>
      <c r="D51" s="66"/>
      <c r="E51" s="1190" t="s">
        <v>17</v>
      </c>
      <c r="F51" s="1190"/>
      <c r="G51" s="1190"/>
      <c r="H51" s="1190"/>
      <c r="I51" s="1190"/>
      <c r="J51" s="1191"/>
      <c r="K51" s="63">
        <v>4</v>
      </c>
      <c r="L51" s="64">
        <v>3</v>
      </c>
      <c r="M51" s="64">
        <v>2</v>
      </c>
      <c r="N51" s="64">
        <v>1</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1573</v>
      </c>
      <c r="L52" s="64">
        <v>1646</v>
      </c>
      <c r="M52" s="64">
        <v>1626</v>
      </c>
      <c r="N52" s="64">
        <v>1548</v>
      </c>
      <c r="O52" s="65">
        <v>1473</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951</v>
      </c>
      <c r="L53" s="69">
        <v>935</v>
      </c>
      <c r="M53" s="69">
        <v>884</v>
      </c>
      <c r="N53" s="69">
        <v>869</v>
      </c>
      <c r="O53" s="70">
        <v>922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wYJXrtksfxbQDMte/FtNZ4Y+oMDTSjvhOElmNj8Yi8QNJ6oC7nZVAd51qiQbtzFBEAcQBSA5TEUdJ9DWRdy3A==" saltValue="x38BvYhQPF88ULFCFoW1l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45" sqref="L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04" t="s">
        <v>23</v>
      </c>
      <c r="C41" s="1205"/>
      <c r="D41" s="81"/>
      <c r="E41" s="1210" t="s">
        <v>24</v>
      </c>
      <c r="F41" s="1210"/>
      <c r="G41" s="1210"/>
      <c r="H41" s="1211"/>
      <c r="I41" s="82">
        <v>21082</v>
      </c>
      <c r="J41" s="83">
        <v>20231</v>
      </c>
      <c r="K41" s="83">
        <v>19699</v>
      </c>
      <c r="L41" s="83">
        <v>19351</v>
      </c>
      <c r="M41" s="84">
        <v>19027</v>
      </c>
    </row>
    <row r="42" spans="2:13" ht="27.75" customHeight="1" x14ac:dyDescent="0.15">
      <c r="B42" s="1206"/>
      <c r="C42" s="1207"/>
      <c r="D42" s="85"/>
      <c r="E42" s="1212" t="s">
        <v>25</v>
      </c>
      <c r="F42" s="1212"/>
      <c r="G42" s="1212"/>
      <c r="H42" s="1213"/>
      <c r="I42" s="86">
        <v>247</v>
      </c>
      <c r="J42" s="87">
        <v>219</v>
      </c>
      <c r="K42" s="87">
        <v>192</v>
      </c>
      <c r="L42" s="87">
        <v>164</v>
      </c>
      <c r="M42" s="88">
        <v>137</v>
      </c>
    </row>
    <row r="43" spans="2:13" ht="27.75" customHeight="1" x14ac:dyDescent="0.15">
      <c r="B43" s="1206"/>
      <c r="C43" s="1207"/>
      <c r="D43" s="85"/>
      <c r="E43" s="1212" t="s">
        <v>26</v>
      </c>
      <c r="F43" s="1212"/>
      <c r="G43" s="1212"/>
      <c r="H43" s="1213"/>
      <c r="I43" s="86">
        <v>3086</v>
      </c>
      <c r="J43" s="87">
        <v>2565</v>
      </c>
      <c r="K43" s="87">
        <v>2453</v>
      </c>
      <c r="L43" s="87">
        <v>2291</v>
      </c>
      <c r="M43" s="88">
        <v>2833</v>
      </c>
    </row>
    <row r="44" spans="2:13" ht="27.75" customHeight="1" x14ac:dyDescent="0.15">
      <c r="B44" s="1206"/>
      <c r="C44" s="1207"/>
      <c r="D44" s="85"/>
      <c r="E44" s="1212" t="s">
        <v>27</v>
      </c>
      <c r="F44" s="1212"/>
      <c r="G44" s="1212"/>
      <c r="H44" s="1213"/>
      <c r="I44" s="86">
        <v>784</v>
      </c>
      <c r="J44" s="87">
        <v>920</v>
      </c>
      <c r="K44" s="87">
        <v>901</v>
      </c>
      <c r="L44" s="87">
        <v>992</v>
      </c>
      <c r="M44" s="88">
        <v>1068</v>
      </c>
    </row>
    <row r="45" spans="2:13" ht="27.75" customHeight="1" x14ac:dyDescent="0.15">
      <c r="B45" s="1206"/>
      <c r="C45" s="1207"/>
      <c r="D45" s="85"/>
      <c r="E45" s="1212" t="s">
        <v>28</v>
      </c>
      <c r="F45" s="1212"/>
      <c r="G45" s="1212"/>
      <c r="H45" s="1213"/>
      <c r="I45" s="86">
        <v>1771</v>
      </c>
      <c r="J45" s="87">
        <v>1462</v>
      </c>
      <c r="K45" s="87">
        <v>1173</v>
      </c>
      <c r="L45" s="87">
        <v>1303</v>
      </c>
      <c r="M45" s="88">
        <v>1028</v>
      </c>
    </row>
    <row r="46" spans="2:13" ht="27.75" customHeight="1" x14ac:dyDescent="0.15">
      <c r="B46" s="1206"/>
      <c r="C46" s="1207"/>
      <c r="D46" s="89"/>
      <c r="E46" s="1212" t="s">
        <v>29</v>
      </c>
      <c r="F46" s="1212"/>
      <c r="G46" s="1212"/>
      <c r="H46" s="1213"/>
      <c r="I46" s="86" t="s">
        <v>511</v>
      </c>
      <c r="J46" s="87" t="s">
        <v>511</v>
      </c>
      <c r="K46" s="87" t="s">
        <v>511</v>
      </c>
      <c r="L46" s="87" t="s">
        <v>511</v>
      </c>
      <c r="M46" s="88" t="s">
        <v>511</v>
      </c>
    </row>
    <row r="47" spans="2:13" ht="27.75" customHeight="1" x14ac:dyDescent="0.15">
      <c r="B47" s="1206"/>
      <c r="C47" s="1207"/>
      <c r="D47" s="90"/>
      <c r="E47" s="1214" t="s">
        <v>30</v>
      </c>
      <c r="F47" s="1215"/>
      <c r="G47" s="1215"/>
      <c r="H47" s="1216"/>
      <c r="I47" s="86" t="s">
        <v>511</v>
      </c>
      <c r="J47" s="87" t="s">
        <v>511</v>
      </c>
      <c r="K47" s="87" t="s">
        <v>511</v>
      </c>
      <c r="L47" s="87" t="s">
        <v>511</v>
      </c>
      <c r="M47" s="88" t="s">
        <v>511</v>
      </c>
    </row>
    <row r="48" spans="2:13" ht="27.75" customHeight="1" x14ac:dyDescent="0.15">
      <c r="B48" s="1206"/>
      <c r="C48" s="1207"/>
      <c r="D48" s="85"/>
      <c r="E48" s="1212" t="s">
        <v>31</v>
      </c>
      <c r="F48" s="1212"/>
      <c r="G48" s="1212"/>
      <c r="H48" s="1213"/>
      <c r="I48" s="86" t="s">
        <v>511</v>
      </c>
      <c r="J48" s="87" t="s">
        <v>511</v>
      </c>
      <c r="K48" s="87" t="s">
        <v>511</v>
      </c>
      <c r="L48" s="87" t="s">
        <v>511</v>
      </c>
      <c r="M48" s="88" t="s">
        <v>511</v>
      </c>
    </row>
    <row r="49" spans="2:13" ht="27.75" customHeight="1" x14ac:dyDescent="0.15">
      <c r="B49" s="1208"/>
      <c r="C49" s="1209"/>
      <c r="D49" s="85"/>
      <c r="E49" s="1212" t="s">
        <v>32</v>
      </c>
      <c r="F49" s="1212"/>
      <c r="G49" s="1212"/>
      <c r="H49" s="1213"/>
      <c r="I49" s="86" t="s">
        <v>511</v>
      </c>
      <c r="J49" s="87" t="s">
        <v>511</v>
      </c>
      <c r="K49" s="87" t="s">
        <v>511</v>
      </c>
      <c r="L49" s="87" t="s">
        <v>511</v>
      </c>
      <c r="M49" s="88" t="s">
        <v>511</v>
      </c>
    </row>
    <row r="50" spans="2:13" ht="27.75" customHeight="1" x14ac:dyDescent="0.15">
      <c r="B50" s="1217" t="s">
        <v>33</v>
      </c>
      <c r="C50" s="1218"/>
      <c r="D50" s="91"/>
      <c r="E50" s="1212" t="s">
        <v>34</v>
      </c>
      <c r="F50" s="1212"/>
      <c r="G50" s="1212"/>
      <c r="H50" s="1213"/>
      <c r="I50" s="86">
        <v>2257</v>
      </c>
      <c r="J50" s="87">
        <v>1957</v>
      </c>
      <c r="K50" s="87">
        <v>2865</v>
      </c>
      <c r="L50" s="87">
        <v>2582</v>
      </c>
      <c r="M50" s="88">
        <v>2482</v>
      </c>
    </row>
    <row r="51" spans="2:13" ht="27.75" customHeight="1" x14ac:dyDescent="0.15">
      <c r="B51" s="1206"/>
      <c r="C51" s="1207"/>
      <c r="D51" s="85"/>
      <c r="E51" s="1212" t="s">
        <v>35</v>
      </c>
      <c r="F51" s="1212"/>
      <c r="G51" s="1212"/>
      <c r="H51" s="1213"/>
      <c r="I51" s="86">
        <v>25</v>
      </c>
      <c r="J51" s="87">
        <v>10</v>
      </c>
      <c r="K51" s="87">
        <v>5</v>
      </c>
      <c r="L51" s="87">
        <v>78</v>
      </c>
      <c r="M51" s="88">
        <v>388</v>
      </c>
    </row>
    <row r="52" spans="2:13" ht="27.75" customHeight="1" x14ac:dyDescent="0.15">
      <c r="B52" s="1208"/>
      <c r="C52" s="1209"/>
      <c r="D52" s="85"/>
      <c r="E52" s="1212" t="s">
        <v>36</v>
      </c>
      <c r="F52" s="1212"/>
      <c r="G52" s="1212"/>
      <c r="H52" s="1213"/>
      <c r="I52" s="86">
        <v>15967</v>
      </c>
      <c r="J52" s="87">
        <v>15484</v>
      </c>
      <c r="K52" s="87">
        <v>14420</v>
      </c>
      <c r="L52" s="87">
        <v>14131</v>
      </c>
      <c r="M52" s="88">
        <v>13759</v>
      </c>
    </row>
    <row r="53" spans="2:13" ht="27.75" customHeight="1" thickBot="1" x14ac:dyDescent="0.2">
      <c r="B53" s="1219" t="s">
        <v>37</v>
      </c>
      <c r="C53" s="1220"/>
      <c r="D53" s="92"/>
      <c r="E53" s="1221" t="s">
        <v>38</v>
      </c>
      <c r="F53" s="1221"/>
      <c r="G53" s="1221"/>
      <c r="H53" s="1222"/>
      <c r="I53" s="93">
        <v>8720</v>
      </c>
      <c r="J53" s="94">
        <v>7946</v>
      </c>
      <c r="K53" s="94">
        <v>7128</v>
      </c>
      <c r="L53" s="94">
        <v>7311</v>
      </c>
      <c r="M53" s="95">
        <v>7464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0bdfRToABWMAc4gNKPV5I771IXY07cBrXdMbZge8BYwVr42DWKXEUAkjxl2Qwbsw/U8jGsuhryS45m2iS8TqQ==" saltValue="KyZhF7U9ZYO6adaC1yiR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1"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31" t="s">
        <v>41</v>
      </c>
      <c r="D55" s="1231"/>
      <c r="E55" s="1232"/>
      <c r="F55" s="107">
        <v>817</v>
      </c>
      <c r="G55" s="107">
        <v>867</v>
      </c>
      <c r="H55" s="108">
        <v>747</v>
      </c>
    </row>
    <row r="56" spans="2:8" ht="52.5" customHeight="1" x14ac:dyDescent="0.15">
      <c r="B56" s="109"/>
      <c r="C56" s="1233" t="s">
        <v>42</v>
      </c>
      <c r="D56" s="1233"/>
      <c r="E56" s="1234"/>
      <c r="F56" s="110">
        <v>307</v>
      </c>
      <c r="G56" s="110">
        <v>307</v>
      </c>
      <c r="H56" s="111">
        <v>307</v>
      </c>
    </row>
    <row r="57" spans="2:8" ht="53.25" customHeight="1" x14ac:dyDescent="0.15">
      <c r="B57" s="109"/>
      <c r="C57" s="1235" t="s">
        <v>43</v>
      </c>
      <c r="D57" s="1235"/>
      <c r="E57" s="1236"/>
      <c r="F57" s="112">
        <v>1714</v>
      </c>
      <c r="G57" s="112">
        <v>1380</v>
      </c>
      <c r="H57" s="113">
        <v>1426</v>
      </c>
    </row>
    <row r="58" spans="2:8" ht="45.75" customHeight="1" x14ac:dyDescent="0.15">
      <c r="B58" s="114"/>
      <c r="C58" s="1223" t="s">
        <v>580</v>
      </c>
      <c r="D58" s="1224"/>
      <c r="E58" s="1225"/>
      <c r="F58" s="115">
        <v>879</v>
      </c>
      <c r="G58" s="115">
        <v>485</v>
      </c>
      <c r="H58" s="116">
        <v>487</v>
      </c>
    </row>
    <row r="59" spans="2:8" ht="45.75" customHeight="1" x14ac:dyDescent="0.15">
      <c r="B59" s="114"/>
      <c r="C59" s="1223" t="s">
        <v>581</v>
      </c>
      <c r="D59" s="1224"/>
      <c r="E59" s="1225"/>
      <c r="F59" s="115">
        <v>359</v>
      </c>
      <c r="G59" s="115">
        <v>369</v>
      </c>
      <c r="H59" s="116">
        <v>377</v>
      </c>
    </row>
    <row r="60" spans="2:8" ht="45.75" customHeight="1" x14ac:dyDescent="0.15">
      <c r="B60" s="114"/>
      <c r="C60" s="1223" t="s">
        <v>582</v>
      </c>
      <c r="D60" s="1224"/>
      <c r="E60" s="1225"/>
      <c r="F60" s="115">
        <v>245</v>
      </c>
      <c r="G60" s="115">
        <v>246</v>
      </c>
      <c r="H60" s="116">
        <v>246</v>
      </c>
    </row>
    <row r="61" spans="2:8" ht="45.75" customHeight="1" x14ac:dyDescent="0.15">
      <c r="B61" s="114"/>
      <c r="C61" s="1223" t="s">
        <v>583</v>
      </c>
      <c r="D61" s="1224"/>
      <c r="E61" s="1225"/>
      <c r="F61" s="115">
        <v>58</v>
      </c>
      <c r="G61" s="115">
        <v>109</v>
      </c>
      <c r="H61" s="116">
        <v>144</v>
      </c>
    </row>
    <row r="62" spans="2:8" ht="45.75" customHeight="1" thickBot="1" x14ac:dyDescent="0.2">
      <c r="B62" s="117"/>
      <c r="C62" s="1226" t="s">
        <v>584</v>
      </c>
      <c r="D62" s="1227"/>
      <c r="E62" s="1228"/>
      <c r="F62" s="118">
        <v>107</v>
      </c>
      <c r="G62" s="118">
        <v>107</v>
      </c>
      <c r="H62" s="119">
        <v>107</v>
      </c>
    </row>
    <row r="63" spans="2:8" ht="52.5" customHeight="1" thickBot="1" x14ac:dyDescent="0.2">
      <c r="B63" s="120"/>
      <c r="C63" s="1229" t="s">
        <v>44</v>
      </c>
      <c r="D63" s="1229"/>
      <c r="E63" s="1230"/>
      <c r="F63" s="121">
        <v>2838</v>
      </c>
      <c r="G63" s="121">
        <v>2554</v>
      </c>
      <c r="H63" s="122">
        <v>2480</v>
      </c>
    </row>
    <row r="64" spans="2:8" ht="15" customHeight="1" x14ac:dyDescent="0.15"/>
    <row r="65" ht="0" hidden="1" customHeight="1" x14ac:dyDescent="0.15"/>
    <row r="66" ht="0" hidden="1" customHeight="1" x14ac:dyDescent="0.15"/>
  </sheetData>
  <sheetProtection algorithmName="SHA-512" hashValue="k7wl+bTsW3lV8c2lCYS5K5kVWOWOefMBB3m5beG1Pn7pPT/lmllxkec+WcIFam33mDHrW7but8LOH1O0bV/M0A==" saltValue="0OEWOuOGxqtHqLu1BJ06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40" zoomScaleNormal="100" zoomScaleSheetLayoutView="55" workbookViewId="0">
      <selection activeCell="BD2" sqref="BD2:DD19"/>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617</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617</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616</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612</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615</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610</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554</v>
      </c>
      <c r="BQ50" s="1247"/>
      <c r="BR50" s="1247"/>
      <c r="BS50" s="1247"/>
      <c r="BT50" s="1247"/>
      <c r="BU50" s="1247"/>
      <c r="BV50" s="1247"/>
      <c r="BW50" s="1247"/>
      <c r="BX50" s="1247" t="s">
        <v>555</v>
      </c>
      <c r="BY50" s="1247"/>
      <c r="BZ50" s="1247"/>
      <c r="CA50" s="1247"/>
      <c r="CB50" s="1247"/>
      <c r="CC50" s="1247"/>
      <c r="CD50" s="1247"/>
      <c r="CE50" s="1247"/>
      <c r="CF50" s="1247" t="s">
        <v>556</v>
      </c>
      <c r="CG50" s="1247"/>
      <c r="CH50" s="1247"/>
      <c r="CI50" s="1247"/>
      <c r="CJ50" s="1247"/>
      <c r="CK50" s="1247"/>
      <c r="CL50" s="1247"/>
      <c r="CM50" s="1247"/>
      <c r="CN50" s="1247" t="s">
        <v>557</v>
      </c>
      <c r="CO50" s="1247"/>
      <c r="CP50" s="1247"/>
      <c r="CQ50" s="1247"/>
      <c r="CR50" s="1247"/>
      <c r="CS50" s="1247"/>
      <c r="CT50" s="1247"/>
      <c r="CU50" s="1247"/>
      <c r="CV50" s="1247" t="s">
        <v>558</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609</v>
      </c>
      <c r="AO51" s="1246"/>
      <c r="AP51" s="1246"/>
      <c r="AQ51" s="1246"/>
      <c r="AR51" s="1246"/>
      <c r="AS51" s="1246"/>
      <c r="AT51" s="1246"/>
      <c r="AU51" s="1246"/>
      <c r="AV51" s="1246"/>
      <c r="AW51" s="1246"/>
      <c r="AX51" s="1246"/>
      <c r="AY51" s="1246"/>
      <c r="AZ51" s="1246"/>
      <c r="BA51" s="1246"/>
      <c r="BB51" s="1246" t="s">
        <v>607</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67.8</v>
      </c>
      <c r="CG51" s="1245"/>
      <c r="CH51" s="1245"/>
      <c r="CI51" s="1245"/>
      <c r="CJ51" s="1245"/>
      <c r="CK51" s="1245"/>
      <c r="CL51" s="1245"/>
      <c r="CM51" s="1245"/>
      <c r="CN51" s="1287"/>
      <c r="CO51" s="1245"/>
      <c r="CP51" s="1245"/>
      <c r="CQ51" s="1245"/>
      <c r="CR51" s="1245"/>
      <c r="CS51" s="1245"/>
      <c r="CT51" s="1245"/>
      <c r="CU51" s="1245"/>
      <c r="CV51" s="1287"/>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614</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49.9</v>
      </c>
      <c r="CG53" s="1245"/>
      <c r="CH53" s="1245"/>
      <c r="CI53" s="1245"/>
      <c r="CJ53" s="1245"/>
      <c r="CK53" s="1245"/>
      <c r="CL53" s="1245"/>
      <c r="CM53" s="1245"/>
      <c r="CN53" s="1287"/>
      <c r="CO53" s="1245"/>
      <c r="CP53" s="1245"/>
      <c r="CQ53" s="1245"/>
      <c r="CR53" s="1245"/>
      <c r="CS53" s="1245"/>
      <c r="CT53" s="1245"/>
      <c r="CU53" s="1245"/>
      <c r="CV53" s="1287"/>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608</v>
      </c>
      <c r="AO55" s="1247"/>
      <c r="AP55" s="1247"/>
      <c r="AQ55" s="1247"/>
      <c r="AR55" s="1247"/>
      <c r="AS55" s="1247"/>
      <c r="AT55" s="1247"/>
      <c r="AU55" s="1247"/>
      <c r="AV55" s="1247"/>
      <c r="AW55" s="1247"/>
      <c r="AX55" s="1247"/>
      <c r="AY55" s="1247"/>
      <c r="AZ55" s="1247"/>
      <c r="BA55" s="1247"/>
      <c r="BB55" s="1246" t="s">
        <v>607</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39</v>
      </c>
      <c r="CG55" s="1245"/>
      <c r="CH55" s="1245"/>
      <c r="CI55" s="1245"/>
      <c r="CJ55" s="1245"/>
      <c r="CK55" s="1245"/>
      <c r="CL55" s="1245"/>
      <c r="CM55" s="1245"/>
      <c r="CN55" s="1287"/>
      <c r="CO55" s="1245"/>
      <c r="CP55" s="1245"/>
      <c r="CQ55" s="1245"/>
      <c r="CR55" s="1245"/>
      <c r="CS55" s="1245"/>
      <c r="CT55" s="1245"/>
      <c r="CU55" s="1245"/>
      <c r="CV55" s="1287"/>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614</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55.4</v>
      </c>
      <c r="CG57" s="1245"/>
      <c r="CH57" s="1245"/>
      <c r="CI57" s="1245"/>
      <c r="CJ57" s="1245"/>
      <c r="CK57" s="1245"/>
      <c r="CL57" s="1245"/>
      <c r="CM57" s="1245"/>
      <c r="CN57" s="1287"/>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613</v>
      </c>
    </row>
    <row r="64" spans="1:109" ht="13.5" x14ac:dyDescent="0.15">
      <c r="B64" s="1238"/>
      <c r="G64" s="1275"/>
      <c r="I64" s="1277"/>
      <c r="J64" s="1277"/>
      <c r="K64" s="1277"/>
      <c r="L64" s="1277"/>
      <c r="M64" s="1277"/>
      <c r="N64" s="1276"/>
      <c r="AM64" s="1275"/>
      <c r="AN64" s="1275" t="s">
        <v>612</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611</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610</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554</v>
      </c>
      <c r="BQ72" s="1247"/>
      <c r="BR72" s="1247"/>
      <c r="BS72" s="1247"/>
      <c r="BT72" s="1247"/>
      <c r="BU72" s="1247"/>
      <c r="BV72" s="1247"/>
      <c r="BW72" s="1247"/>
      <c r="BX72" s="1247" t="s">
        <v>555</v>
      </c>
      <c r="BY72" s="1247"/>
      <c r="BZ72" s="1247"/>
      <c r="CA72" s="1247"/>
      <c r="CB72" s="1247"/>
      <c r="CC72" s="1247"/>
      <c r="CD72" s="1247"/>
      <c r="CE72" s="1247"/>
      <c r="CF72" s="1247" t="s">
        <v>556</v>
      </c>
      <c r="CG72" s="1247"/>
      <c r="CH72" s="1247"/>
      <c r="CI72" s="1247"/>
      <c r="CJ72" s="1247"/>
      <c r="CK72" s="1247"/>
      <c r="CL72" s="1247"/>
      <c r="CM72" s="1247"/>
      <c r="CN72" s="1247" t="s">
        <v>557</v>
      </c>
      <c r="CO72" s="1247"/>
      <c r="CP72" s="1247"/>
      <c r="CQ72" s="1247"/>
      <c r="CR72" s="1247"/>
      <c r="CS72" s="1247"/>
      <c r="CT72" s="1247"/>
      <c r="CU72" s="1247"/>
      <c r="CV72" s="1247" t="s">
        <v>558</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609</v>
      </c>
      <c r="AO73" s="1246"/>
      <c r="AP73" s="1246"/>
      <c r="AQ73" s="1246"/>
      <c r="AR73" s="1246"/>
      <c r="AS73" s="1246"/>
      <c r="AT73" s="1246"/>
      <c r="AU73" s="1246"/>
      <c r="AV73" s="1246"/>
      <c r="AW73" s="1246"/>
      <c r="AX73" s="1246"/>
      <c r="AY73" s="1246"/>
      <c r="AZ73" s="1246"/>
      <c r="BA73" s="1246"/>
      <c r="BB73" s="1246" t="s">
        <v>607</v>
      </c>
      <c r="BC73" s="1246"/>
      <c r="BD73" s="1246"/>
      <c r="BE73" s="1246"/>
      <c r="BF73" s="1246"/>
      <c r="BG73" s="1246"/>
      <c r="BH73" s="1246"/>
      <c r="BI73" s="1246"/>
      <c r="BJ73" s="1246"/>
      <c r="BK73" s="1246"/>
      <c r="BL73" s="1246"/>
      <c r="BM73" s="1246"/>
      <c r="BN73" s="1246"/>
      <c r="BO73" s="1246"/>
      <c r="BP73" s="1245">
        <v>86</v>
      </c>
      <c r="BQ73" s="1245"/>
      <c r="BR73" s="1245"/>
      <c r="BS73" s="1245"/>
      <c r="BT73" s="1245"/>
      <c r="BU73" s="1245"/>
      <c r="BV73" s="1245"/>
      <c r="BW73" s="1245"/>
      <c r="BX73" s="1245">
        <v>79</v>
      </c>
      <c r="BY73" s="1245"/>
      <c r="BZ73" s="1245"/>
      <c r="CA73" s="1245"/>
      <c r="CB73" s="1245"/>
      <c r="CC73" s="1245"/>
      <c r="CD73" s="1245"/>
      <c r="CE73" s="1245"/>
      <c r="CF73" s="1245">
        <v>67.8</v>
      </c>
      <c r="CG73" s="1245"/>
      <c r="CH73" s="1245"/>
      <c r="CI73" s="1245"/>
      <c r="CJ73" s="1245"/>
      <c r="CK73" s="1245"/>
      <c r="CL73" s="1245"/>
      <c r="CM73" s="1245"/>
      <c r="CN73" s="1245">
        <v>69.099999999999994</v>
      </c>
      <c r="CO73" s="1245"/>
      <c r="CP73" s="1245"/>
      <c r="CQ73" s="1245"/>
      <c r="CR73" s="1245"/>
      <c r="CS73" s="1245"/>
      <c r="CT73" s="1245"/>
      <c r="CU73" s="1245"/>
      <c r="CV73" s="1245">
        <v>68.099999999999994</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606</v>
      </c>
      <c r="BC75" s="1246"/>
      <c r="BD75" s="1246"/>
      <c r="BE75" s="1246"/>
      <c r="BF75" s="1246"/>
      <c r="BG75" s="1246"/>
      <c r="BH75" s="1246"/>
      <c r="BI75" s="1246"/>
      <c r="BJ75" s="1246"/>
      <c r="BK75" s="1246"/>
      <c r="BL75" s="1246"/>
      <c r="BM75" s="1246"/>
      <c r="BN75" s="1246"/>
      <c r="BO75" s="1246"/>
      <c r="BP75" s="1245">
        <v>10.8</v>
      </c>
      <c r="BQ75" s="1245"/>
      <c r="BR75" s="1245"/>
      <c r="BS75" s="1245"/>
      <c r="BT75" s="1245"/>
      <c r="BU75" s="1245"/>
      <c r="BV75" s="1245"/>
      <c r="BW75" s="1245"/>
      <c r="BX75" s="1245">
        <v>9.8000000000000007</v>
      </c>
      <c r="BY75" s="1245"/>
      <c r="BZ75" s="1245"/>
      <c r="CA75" s="1245"/>
      <c r="CB75" s="1245"/>
      <c r="CC75" s="1245"/>
      <c r="CD75" s="1245"/>
      <c r="CE75" s="1245"/>
      <c r="CF75" s="1245">
        <v>9</v>
      </c>
      <c r="CG75" s="1245"/>
      <c r="CH75" s="1245"/>
      <c r="CI75" s="1245"/>
      <c r="CJ75" s="1245"/>
      <c r="CK75" s="1245"/>
      <c r="CL75" s="1245"/>
      <c r="CM75" s="1245"/>
      <c r="CN75" s="1245">
        <v>8.6</v>
      </c>
      <c r="CO75" s="1245"/>
      <c r="CP75" s="1245"/>
      <c r="CQ75" s="1245"/>
      <c r="CR75" s="1245"/>
      <c r="CS75" s="1245"/>
      <c r="CT75" s="1245"/>
      <c r="CU75" s="1245"/>
      <c r="CV75" s="1245">
        <v>8.3000000000000007</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608</v>
      </c>
      <c r="AO77" s="1247"/>
      <c r="AP77" s="1247"/>
      <c r="AQ77" s="1247"/>
      <c r="AR77" s="1247"/>
      <c r="AS77" s="1247"/>
      <c r="AT77" s="1247"/>
      <c r="AU77" s="1247"/>
      <c r="AV77" s="1247"/>
      <c r="AW77" s="1247"/>
      <c r="AX77" s="1247"/>
      <c r="AY77" s="1247"/>
      <c r="AZ77" s="1247"/>
      <c r="BA77" s="1247"/>
      <c r="BB77" s="1246" t="s">
        <v>607</v>
      </c>
      <c r="BC77" s="1246"/>
      <c r="BD77" s="1246"/>
      <c r="BE77" s="1246"/>
      <c r="BF77" s="1246"/>
      <c r="BG77" s="1246"/>
      <c r="BH77" s="1246"/>
      <c r="BI77" s="1246"/>
      <c r="BJ77" s="1246"/>
      <c r="BK77" s="1246"/>
      <c r="BL77" s="1246"/>
      <c r="BM77" s="1246"/>
      <c r="BN77" s="1246"/>
      <c r="BO77" s="1246"/>
      <c r="BP77" s="1245">
        <v>50.3</v>
      </c>
      <c r="BQ77" s="1245"/>
      <c r="BR77" s="1245"/>
      <c r="BS77" s="1245"/>
      <c r="BT77" s="1245"/>
      <c r="BU77" s="1245"/>
      <c r="BV77" s="1245"/>
      <c r="BW77" s="1245"/>
      <c r="BX77" s="1245">
        <v>45.9</v>
      </c>
      <c r="BY77" s="1245"/>
      <c r="BZ77" s="1245"/>
      <c r="CA77" s="1245"/>
      <c r="CB77" s="1245"/>
      <c r="CC77" s="1245"/>
      <c r="CD77" s="1245"/>
      <c r="CE77" s="1245"/>
      <c r="CF77" s="1245">
        <v>39</v>
      </c>
      <c r="CG77" s="1245"/>
      <c r="CH77" s="1245"/>
      <c r="CI77" s="1245"/>
      <c r="CJ77" s="1245"/>
      <c r="CK77" s="1245"/>
      <c r="CL77" s="1245"/>
      <c r="CM77" s="1245"/>
      <c r="CN77" s="1245">
        <v>35.299999999999997</v>
      </c>
      <c r="CO77" s="1245"/>
      <c r="CP77" s="1245"/>
      <c r="CQ77" s="1245"/>
      <c r="CR77" s="1245"/>
      <c r="CS77" s="1245"/>
      <c r="CT77" s="1245"/>
      <c r="CU77" s="1245"/>
      <c r="CV77" s="1245">
        <v>31.9</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606</v>
      </c>
      <c r="BC79" s="1246"/>
      <c r="BD79" s="1246"/>
      <c r="BE79" s="1246"/>
      <c r="BF79" s="1246"/>
      <c r="BG79" s="1246"/>
      <c r="BH79" s="1246"/>
      <c r="BI79" s="1246"/>
      <c r="BJ79" s="1246"/>
      <c r="BK79" s="1246"/>
      <c r="BL79" s="1246"/>
      <c r="BM79" s="1246"/>
      <c r="BN79" s="1246"/>
      <c r="BO79" s="1246"/>
      <c r="BP79" s="1245">
        <v>9.6</v>
      </c>
      <c r="BQ79" s="1245"/>
      <c r="BR79" s="1245"/>
      <c r="BS79" s="1245"/>
      <c r="BT79" s="1245"/>
      <c r="BU79" s="1245"/>
      <c r="BV79" s="1245"/>
      <c r="BW79" s="1245"/>
      <c r="BX79" s="1245">
        <v>8.8000000000000007</v>
      </c>
      <c r="BY79" s="1245"/>
      <c r="BZ79" s="1245"/>
      <c r="CA79" s="1245"/>
      <c r="CB79" s="1245"/>
      <c r="CC79" s="1245"/>
      <c r="CD79" s="1245"/>
      <c r="CE79" s="1245"/>
      <c r="CF79" s="1245">
        <v>9</v>
      </c>
      <c r="CG79" s="1245"/>
      <c r="CH79" s="1245"/>
      <c r="CI79" s="1245"/>
      <c r="CJ79" s="1245"/>
      <c r="CK79" s="1245"/>
      <c r="CL79" s="1245"/>
      <c r="CM79" s="1245"/>
      <c r="CN79" s="1245">
        <v>6.9</v>
      </c>
      <c r="CO79" s="1245"/>
      <c r="CP79" s="1245"/>
      <c r="CQ79" s="1245"/>
      <c r="CR79" s="1245"/>
      <c r="CS79" s="1245"/>
      <c r="CT79" s="1245"/>
      <c r="CU79" s="1245"/>
      <c r="CV79" s="1245">
        <v>6.6</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TlTWr5nnle+v2/+FBy+mUAAb/79BGwGjzPs36g19IsFFSfbr6vuQuXv25W23FfZcNKGNpkVm3V2qL2BM0IjcQ==" saltValue="X/PDUgdZn2qXjPo03ctv+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5" zoomScale="85" zoomScaleNormal="85" zoomScaleSheetLayoutView="70" workbookViewId="0">
      <selection activeCell="BD2" sqref="BD2:DD1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1FyIkQnC36xChfgcRWCd94T1u1AXLa0fI8+f/H42Rh3EEZlxY/hJ8Tsswxp+53HyQ8REBDvNsyGr3hbElRyEw==" saltValue="HyDsdFBpALuxHJ0bOqrb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1" zoomScaleNormal="100" zoomScaleSheetLayoutView="55" workbookViewId="0">
      <selection activeCell="BD2" sqref="BD2:DD1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iNbw3+kQ2oeT8IKq4u0awrje6COLPWxvUkW/iiSgY1p7prqzYIHsYD1w2PxnKLqVrMoGsRgmhiClP4WpFjJ1g==" saltValue="v8Ukb8iGx1fgBgkBe+0/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52390</v>
      </c>
      <c r="E3" s="141"/>
      <c r="F3" s="142">
        <v>63956</v>
      </c>
      <c r="G3" s="143"/>
      <c r="H3" s="144"/>
    </row>
    <row r="4" spans="1:8" x14ac:dyDescent="0.15">
      <c r="A4" s="145"/>
      <c r="B4" s="146"/>
      <c r="C4" s="147"/>
      <c r="D4" s="148">
        <v>4454</v>
      </c>
      <c r="E4" s="149"/>
      <c r="F4" s="150">
        <v>29239</v>
      </c>
      <c r="G4" s="151"/>
      <c r="H4" s="152"/>
    </row>
    <row r="5" spans="1:8" x14ac:dyDescent="0.15">
      <c r="A5" s="133" t="s">
        <v>546</v>
      </c>
      <c r="B5" s="138"/>
      <c r="C5" s="139"/>
      <c r="D5" s="140">
        <v>52282</v>
      </c>
      <c r="E5" s="141"/>
      <c r="F5" s="142">
        <v>66255</v>
      </c>
      <c r="G5" s="143"/>
      <c r="H5" s="144"/>
    </row>
    <row r="6" spans="1:8" x14ac:dyDescent="0.15">
      <c r="A6" s="145"/>
      <c r="B6" s="146"/>
      <c r="C6" s="147"/>
      <c r="D6" s="148">
        <v>4348</v>
      </c>
      <c r="E6" s="149"/>
      <c r="F6" s="150">
        <v>31822</v>
      </c>
      <c r="G6" s="151"/>
      <c r="H6" s="152"/>
    </row>
    <row r="7" spans="1:8" x14ac:dyDescent="0.15">
      <c r="A7" s="133" t="s">
        <v>547</v>
      </c>
      <c r="B7" s="138"/>
      <c r="C7" s="139"/>
      <c r="D7" s="140">
        <v>38007</v>
      </c>
      <c r="E7" s="141"/>
      <c r="F7" s="142">
        <v>92247</v>
      </c>
      <c r="G7" s="143"/>
      <c r="H7" s="144"/>
    </row>
    <row r="8" spans="1:8" x14ac:dyDescent="0.15">
      <c r="A8" s="145"/>
      <c r="B8" s="146"/>
      <c r="C8" s="147"/>
      <c r="D8" s="148">
        <v>8438</v>
      </c>
      <c r="E8" s="149"/>
      <c r="F8" s="150">
        <v>37204</v>
      </c>
      <c r="G8" s="151"/>
      <c r="H8" s="152"/>
    </row>
    <row r="9" spans="1:8" x14ac:dyDescent="0.15">
      <c r="A9" s="133" t="s">
        <v>548</v>
      </c>
      <c r="B9" s="138"/>
      <c r="C9" s="139"/>
      <c r="D9" s="140">
        <v>79491</v>
      </c>
      <c r="E9" s="141"/>
      <c r="F9" s="142">
        <v>44504</v>
      </c>
      <c r="G9" s="143"/>
      <c r="H9" s="144"/>
    </row>
    <row r="10" spans="1:8" x14ac:dyDescent="0.15">
      <c r="A10" s="145"/>
      <c r="B10" s="146"/>
      <c r="C10" s="147"/>
      <c r="D10" s="148">
        <v>12744</v>
      </c>
      <c r="E10" s="149"/>
      <c r="F10" s="150">
        <v>25876</v>
      </c>
      <c r="G10" s="151"/>
      <c r="H10" s="152"/>
    </row>
    <row r="11" spans="1:8" x14ac:dyDescent="0.15">
      <c r="A11" s="133" t="s">
        <v>549</v>
      </c>
      <c r="B11" s="138"/>
      <c r="C11" s="139"/>
      <c r="D11" s="140">
        <v>68025</v>
      </c>
      <c r="E11" s="141"/>
      <c r="F11" s="142">
        <v>47820</v>
      </c>
      <c r="G11" s="143"/>
      <c r="H11" s="144"/>
    </row>
    <row r="12" spans="1:8" x14ac:dyDescent="0.15">
      <c r="A12" s="145"/>
      <c r="B12" s="146"/>
      <c r="C12" s="153"/>
      <c r="D12" s="148">
        <v>11397</v>
      </c>
      <c r="E12" s="149"/>
      <c r="F12" s="150">
        <v>25855</v>
      </c>
      <c r="G12" s="151"/>
      <c r="H12" s="152"/>
    </row>
    <row r="13" spans="1:8" x14ac:dyDescent="0.15">
      <c r="A13" s="133"/>
      <c r="B13" s="138"/>
      <c r="C13" s="154"/>
      <c r="D13" s="155">
        <v>58039</v>
      </c>
      <c r="E13" s="156"/>
      <c r="F13" s="157">
        <v>62956</v>
      </c>
      <c r="G13" s="158"/>
      <c r="H13" s="144"/>
    </row>
    <row r="14" spans="1:8" x14ac:dyDescent="0.15">
      <c r="A14" s="145"/>
      <c r="B14" s="146"/>
      <c r="C14" s="147"/>
      <c r="D14" s="148">
        <v>8276</v>
      </c>
      <c r="E14" s="149"/>
      <c r="F14" s="150">
        <v>29999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3.89</v>
      </c>
      <c r="C19" s="159">
        <f>ROUND(VALUE(SUBSTITUTE(実質収支比率等に係る経年分析!G$48,"▲","-")),2)</f>
        <v>2.5099999999999998</v>
      </c>
      <c r="D19" s="159">
        <f>ROUND(VALUE(SUBSTITUTE(実質収支比率等に係る経年分析!H$48,"▲","-")),2)</f>
        <v>4.82</v>
      </c>
      <c r="E19" s="159">
        <f>ROUND(VALUE(SUBSTITUTE(実質収支比率等に係る経年分析!I$48,"▲","-")),2)</f>
        <v>2.54</v>
      </c>
      <c r="F19" s="159">
        <f>ROUND(VALUE(SUBSTITUTE(実質収支比率等に係る経年分析!J$48,"▲","-")),2)</f>
        <v>3.48</v>
      </c>
    </row>
    <row r="20" spans="1:11" x14ac:dyDescent="0.15">
      <c r="A20" s="159" t="s">
        <v>48</v>
      </c>
      <c r="B20" s="159">
        <f>ROUND(VALUE(SUBSTITUTE(実質収支比率等に係る経年分析!F$47,"▲","-")),2)</f>
        <v>6.98</v>
      </c>
      <c r="C20" s="159">
        <f>ROUND(VALUE(SUBSTITUTE(実質収支比率等に係る経年分析!G$47,"▲","-")),2)</f>
        <v>5.7</v>
      </c>
      <c r="D20" s="159">
        <f>ROUND(VALUE(SUBSTITUTE(実質収支比率等に係る経年分析!H$47,"▲","-")),2)</f>
        <v>6.74</v>
      </c>
      <c r="E20" s="159">
        <f>ROUND(VALUE(SUBSTITUTE(実質収支比率等に係る経年分析!I$47,"▲","-")),2)</f>
        <v>7.16</v>
      </c>
      <c r="F20" s="159">
        <f>ROUND(VALUE(SUBSTITUTE(実質収支比率等に係る経年分析!J$47,"▲","-")),2)</f>
        <v>6.01</v>
      </c>
    </row>
    <row r="21" spans="1:11" x14ac:dyDescent="0.15">
      <c r="A21" s="159" t="s">
        <v>49</v>
      </c>
      <c r="B21" s="159">
        <f>IF(ISNUMBER(VALUE(SUBSTITUTE(実質収支比率等に係る経年分析!F$49,"▲","-"))),ROUND(VALUE(SUBSTITUTE(実質収支比率等に係る経年分析!F$49,"▲","-")),2),NA())</f>
        <v>2.21</v>
      </c>
      <c r="C21" s="159">
        <f>IF(ISNUMBER(VALUE(SUBSTITUTE(実質収支比率等に係る経年分析!G$49,"▲","-"))),ROUND(VALUE(SUBSTITUTE(実質収支比率等に係る経年分析!G$49,"▲","-")),2),NA())</f>
        <v>-4.8</v>
      </c>
      <c r="D21" s="159">
        <f>IF(ISNUMBER(VALUE(SUBSTITUTE(実質収支比率等に係る経年分析!H$49,"▲","-"))),ROUND(VALUE(SUBSTITUTE(実質収支比率等に係る経年分析!H$49,"▲","-")),2),NA())</f>
        <v>2.39</v>
      </c>
      <c r="E21" s="159">
        <f>IF(ISNUMBER(VALUE(SUBSTITUTE(実質収支比率等に係る経年分析!I$49,"▲","-"))),ROUND(VALUE(SUBSTITUTE(実質収支比率等に係る経年分析!I$49,"▲","-")),2),NA())</f>
        <v>-4.76</v>
      </c>
      <c r="F21" s="159">
        <f>IF(ISNUMBER(VALUE(SUBSTITUTE(実質収支比率等に係る経年分析!J$49,"▲","-"))),ROUND(VALUE(SUBSTITUTE(実質収支比率等に係る経年分析!J$49,"▲","-")),2),NA())</f>
        <v>-1.85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0.2</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0.02</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#N/A</v>
      </c>
      <c r="G28" s="160">
        <f>IF(ROUND(VALUE(SUBSTITUTE(連結実質赤字比率に係る赤字・黒字の構成分析!H$42,"▲", "-")), 2) &gt;= 0, ABS(ROUND(VALUE(SUBSTITUTE(連結実質赤字比率に係る赤字・黒字の構成分析!H$42,"▲", "-")), 2)), NA())</f>
        <v>0</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人材育成事業特別会計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x14ac:dyDescent="0.15">
      <c r="A32" s="160" t="str">
        <f>IF(連結実質赤字比率に係る赤字・黒字の構成分析!C$38="",NA(),連結実質赤字比率に係る赤字・黒字の構成分析!C$38)</f>
        <v>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0.56000000000000005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0.25</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19.329999999999998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16.489999999999998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20.12</v>
      </c>
    </row>
    <row r="36" spans="1:16" x14ac:dyDescent="0.15">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7.78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7.04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8.43</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8.81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7.35</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1573</v>
      </c>
      <c r="E42" s="161"/>
      <c r="F42" s="161"/>
      <c r="G42" s="161">
        <f>'実質公債費比率（分子）の構造'!L$52</f>
        <v>1646</v>
      </c>
      <c r="H42" s="161"/>
      <c r="I42" s="161"/>
      <c r="J42" s="161">
        <f>'実質公債費比率（分子）の構造'!M$52</f>
        <v>1626</v>
      </c>
      <c r="K42" s="161"/>
      <c r="L42" s="161"/>
      <c r="M42" s="161">
        <f>'実質公債費比率（分子）の構造'!N$52</f>
        <v>1548</v>
      </c>
      <c r="N42" s="161"/>
      <c r="O42" s="161"/>
      <c r="P42" s="161">
        <f>'実質公債費比率（分子）の構造'!O$52</f>
        <v>1473</v>
      </c>
    </row>
    <row r="43" spans="1:16" x14ac:dyDescent="0.15">
      <c r="A43" s="161" t="s">
        <v>57</v>
      </c>
      <c r="B43" s="161">
        <f>'実質公債費比率（分子）の構造'!K$51</f>
        <v>4</v>
      </c>
      <c r="C43" s="161"/>
      <c r="D43" s="161"/>
      <c r="E43" s="161">
        <f>'実質公債費比率（分子）の構造'!L$51</f>
        <v>3</v>
      </c>
      <c r="F43" s="161"/>
      <c r="G43" s="161"/>
      <c r="H43" s="161">
        <f>'実質公債費比率（分子）の構造'!M$51</f>
        <v>2</v>
      </c>
      <c r="I43" s="161"/>
      <c r="J43" s="161"/>
      <c r="K43" s="161">
        <f>'実質公債費比率（分子）の構造'!N$51</f>
        <v>1</v>
      </c>
      <c r="L43" s="161"/>
      <c r="M43" s="161"/>
      <c r="N43" s="161">
        <f>'実質公債費比率（分子）の構造'!O$51</f>
        <v>0</v>
      </c>
      <c r="O43" s="161"/>
      <c r="P43" s="161"/>
    </row>
    <row r="44" spans="1:16" x14ac:dyDescent="0.15">
      <c r="A44" s="161" t="s">
        <v>58</v>
      </c>
      <c r="B44" s="161">
        <f>'実質公債費比率（分子）の構造'!K$50</f>
        <v>27</v>
      </c>
      <c r="C44" s="161"/>
      <c r="D44" s="161"/>
      <c r="E44" s="161">
        <f>'実質公債費比率（分子）の構造'!L$50</f>
        <v>27</v>
      </c>
      <c r="F44" s="161"/>
      <c r="G44" s="161"/>
      <c r="H44" s="161">
        <f>'実質公債費比率（分子）の構造'!M$50</f>
        <v>27</v>
      </c>
      <c r="I44" s="161"/>
      <c r="J44" s="161"/>
      <c r="K44" s="161">
        <f>'実質公債費比率（分子）の構造'!N$50</f>
        <v>27</v>
      </c>
      <c r="L44" s="161"/>
      <c r="M44" s="161"/>
      <c r="N44" s="161">
        <f>'実質公債費比率（分子）の構造'!O$50</f>
        <v>27</v>
      </c>
      <c r="O44" s="161"/>
      <c r="P44" s="161"/>
    </row>
    <row r="45" spans="1:16" x14ac:dyDescent="0.15">
      <c r="A45" s="161" t="s">
        <v>59</v>
      </c>
      <c r="B45" s="161">
        <f>'実質公債費比率（分子）の構造'!K$49</f>
        <v>9</v>
      </c>
      <c r="C45" s="161"/>
      <c r="D45" s="161"/>
      <c r="E45" s="161">
        <f>'実質公債費比率（分子）の構造'!L$49</f>
        <v>37</v>
      </c>
      <c r="F45" s="161"/>
      <c r="G45" s="161"/>
      <c r="H45" s="161">
        <f>'実質公債費比率（分子）の構造'!M$49</f>
        <v>46</v>
      </c>
      <c r="I45" s="161"/>
      <c r="J45" s="161"/>
      <c r="K45" s="161">
        <f>'実質公債費比率（分子）の構造'!N$49</f>
        <v>65</v>
      </c>
      <c r="L45" s="161"/>
      <c r="M45" s="161"/>
      <c r="N45" s="161">
        <f>'実質公債費比率（分子）の構造'!O$49</f>
        <v>72</v>
      </c>
      <c r="O45" s="161"/>
      <c r="P45" s="161"/>
    </row>
    <row r="46" spans="1:16" x14ac:dyDescent="0.15">
      <c r="A46" s="161" t="s">
        <v>60</v>
      </c>
      <c r="B46" s="161">
        <f>'実質公債費比率（分子）の構造'!K$48</f>
        <v>237</v>
      </c>
      <c r="C46" s="161"/>
      <c r="D46" s="161"/>
      <c r="E46" s="161">
        <f>'実質公債費比率（分子）の構造'!L$48</f>
        <v>248</v>
      </c>
      <c r="F46" s="161"/>
      <c r="G46" s="161"/>
      <c r="H46" s="161">
        <f>'実質公債費比率（分子）の構造'!M$48</f>
        <v>232</v>
      </c>
      <c r="I46" s="161"/>
      <c r="J46" s="161"/>
      <c r="K46" s="161">
        <f>'実質公債費比率（分子）の構造'!N$48</f>
        <v>230</v>
      </c>
      <c r="L46" s="161"/>
      <c r="M46" s="161"/>
      <c r="N46" s="161">
        <f>'実質公債費比率（分子）の構造'!O$48</f>
        <v>259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2247</v>
      </c>
      <c r="C49" s="161"/>
      <c r="D49" s="161"/>
      <c r="E49" s="161">
        <f>'実質公債費比率（分子）の構造'!L$45</f>
        <v>2266</v>
      </c>
      <c r="F49" s="161"/>
      <c r="G49" s="161"/>
      <c r="H49" s="161">
        <f>'実質公債費比率（分子）の構造'!M$45</f>
        <v>2203</v>
      </c>
      <c r="I49" s="161"/>
      <c r="J49" s="161"/>
      <c r="K49" s="161">
        <f>'実質公債費比率（分子）の構造'!N$45</f>
        <v>2094</v>
      </c>
      <c r="L49" s="161"/>
      <c r="M49" s="161"/>
      <c r="N49" s="161">
        <f>'実質公債費比率（分子）の構造'!O$45</f>
        <v>2037</v>
      </c>
      <c r="O49" s="161"/>
      <c r="P49" s="161"/>
    </row>
    <row r="50" spans="1:16" x14ac:dyDescent="0.15">
      <c r="A50" s="161" t="s">
        <v>64</v>
      </c>
      <c r="B50" s="161" t="e">
        <f>NA()</f>
        <v>#N/A</v>
      </c>
      <c r="C50" s="161">
        <f>IF(ISNUMBER('実質公債費比率（分子）の構造'!K$53),'実質公債費比率（分子）の構造'!K$53,NA())</f>
        <v>951</v>
      </c>
      <c r="D50" s="161" t="e">
        <f>NA()</f>
        <v>#N/A</v>
      </c>
      <c r="E50" s="161" t="e">
        <f>NA()</f>
        <v>#N/A</v>
      </c>
      <c r="F50" s="161">
        <f>IF(ISNUMBER('実質公債費比率（分子）の構造'!L$53),'実質公債費比率（分子）の構造'!L$53,NA())</f>
        <v>935</v>
      </c>
      <c r="G50" s="161" t="e">
        <f>NA()</f>
        <v>#N/A</v>
      </c>
      <c r="H50" s="161" t="e">
        <f>NA()</f>
        <v>#N/A</v>
      </c>
      <c r="I50" s="161">
        <f>IF(ISNUMBER('実質公債費比率（分子）の構造'!M$53),'実質公債費比率（分子）の構造'!M$53,NA())</f>
        <v>884</v>
      </c>
      <c r="J50" s="161" t="e">
        <f>NA()</f>
        <v>#N/A</v>
      </c>
      <c r="K50" s="161" t="e">
        <f>NA()</f>
        <v>#N/A</v>
      </c>
      <c r="L50" s="161">
        <f>IF(ISNUMBER('実質公債費比率（分子）の構造'!N$53),'実質公債費比率（分子）の構造'!N$53,NA())</f>
        <v>869</v>
      </c>
      <c r="M50" s="161" t="e">
        <f>NA()</f>
        <v>#N/A</v>
      </c>
      <c r="N50" s="161" t="e">
        <f>NA()</f>
        <v>#N/A</v>
      </c>
      <c r="O50" s="161">
        <f>IF(ISNUMBER('実質公債費比率（分子）の構造'!O$53),'実質公債費比率（分子）の構造'!O$53,NA())</f>
        <v>922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15967</v>
      </c>
      <c r="E56" s="160"/>
      <c r="F56" s="160"/>
      <c r="G56" s="160">
        <f>'将来負担比率（分子）の構造'!J$52</f>
        <v>15484</v>
      </c>
      <c r="H56" s="160"/>
      <c r="I56" s="160"/>
      <c r="J56" s="160">
        <f>'将来負担比率（分子）の構造'!K$52</f>
        <v>14420</v>
      </c>
      <c r="K56" s="160"/>
      <c r="L56" s="160"/>
      <c r="M56" s="160">
        <f>'将来負担比率（分子）の構造'!L$52</f>
        <v>14131</v>
      </c>
      <c r="N56" s="160"/>
      <c r="O56" s="160"/>
      <c r="P56" s="160">
        <f>'将来負担比率（分子）の構造'!M$52</f>
        <v>13759</v>
      </c>
    </row>
    <row r="57" spans="1:16" x14ac:dyDescent="0.15">
      <c r="A57" s="160" t="s">
        <v>35</v>
      </c>
      <c r="B57" s="160"/>
      <c r="C57" s="160"/>
      <c r="D57" s="160">
        <f>'将来負担比率（分子）の構造'!I$51</f>
        <v>25</v>
      </c>
      <c r="E57" s="160"/>
      <c r="F57" s="160"/>
      <c r="G57" s="160">
        <f>'将来負担比率（分子）の構造'!J$51</f>
        <v>10</v>
      </c>
      <c r="H57" s="160"/>
      <c r="I57" s="160"/>
      <c r="J57" s="160">
        <f>'将来負担比率（分子）の構造'!K$51</f>
        <v>5</v>
      </c>
      <c r="K57" s="160"/>
      <c r="L57" s="160"/>
      <c r="M57" s="160">
        <f>'将来負担比率（分子）の構造'!L$51</f>
        <v>78</v>
      </c>
      <c r="N57" s="160"/>
      <c r="O57" s="160"/>
      <c r="P57" s="160">
        <f>'将来負担比率（分子）の構造'!M$51</f>
        <v>388</v>
      </c>
    </row>
    <row r="58" spans="1:16" x14ac:dyDescent="0.15">
      <c r="A58" s="160" t="s">
        <v>34</v>
      </c>
      <c r="B58" s="160"/>
      <c r="C58" s="160"/>
      <c r="D58" s="160">
        <f>'将来負担比率（分子）の構造'!I$50</f>
        <v>2257</v>
      </c>
      <c r="E58" s="160"/>
      <c r="F58" s="160"/>
      <c r="G58" s="160">
        <f>'将来負担比率（分子）の構造'!J$50</f>
        <v>1957</v>
      </c>
      <c r="H58" s="160"/>
      <c r="I58" s="160"/>
      <c r="J58" s="160">
        <f>'将来負担比率（分子）の構造'!K$50</f>
        <v>2865</v>
      </c>
      <c r="K58" s="160"/>
      <c r="L58" s="160"/>
      <c r="M58" s="160">
        <f>'将来負担比率（分子）の構造'!L$50</f>
        <v>2582</v>
      </c>
      <c r="N58" s="160"/>
      <c r="O58" s="160"/>
      <c r="P58" s="160">
        <f>'将来負担比率（分子）の構造'!M$50</f>
        <v>2482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1771</v>
      </c>
      <c r="C62" s="160"/>
      <c r="D62" s="160"/>
      <c r="E62" s="160">
        <f>'将来負担比率（分子）の構造'!J$45</f>
        <v>1462</v>
      </c>
      <c r="F62" s="160"/>
      <c r="G62" s="160"/>
      <c r="H62" s="160">
        <f>'将来負担比率（分子）の構造'!K$45</f>
        <v>1173</v>
      </c>
      <c r="I62" s="160"/>
      <c r="J62" s="160"/>
      <c r="K62" s="160">
        <f>'将来負担比率（分子）の構造'!L$45</f>
        <v>1303</v>
      </c>
      <c r="L62" s="160"/>
      <c r="M62" s="160"/>
      <c r="N62" s="160">
        <f>'将来負担比率（分子）の構造'!M$45</f>
        <v>1028</v>
      </c>
      <c r="O62" s="160"/>
      <c r="P62" s="160"/>
    </row>
    <row r="63" spans="1:16" x14ac:dyDescent="0.15">
      <c r="A63" s="160" t="s">
        <v>27</v>
      </c>
      <c r="B63" s="160">
        <f>'将来負担比率（分子）の構造'!I$44</f>
        <v>784</v>
      </c>
      <c r="C63" s="160"/>
      <c r="D63" s="160"/>
      <c r="E63" s="160">
        <f>'将来負担比率（分子）の構造'!J$44</f>
        <v>920</v>
      </c>
      <c r="F63" s="160"/>
      <c r="G63" s="160"/>
      <c r="H63" s="160">
        <f>'将来負担比率（分子）の構造'!K$44</f>
        <v>901</v>
      </c>
      <c r="I63" s="160"/>
      <c r="J63" s="160"/>
      <c r="K63" s="160">
        <f>'将来負担比率（分子）の構造'!L$44</f>
        <v>992</v>
      </c>
      <c r="L63" s="160"/>
      <c r="M63" s="160"/>
      <c r="N63" s="160">
        <f>'将来負担比率（分子）の構造'!M$44</f>
        <v>1068</v>
      </c>
      <c r="O63" s="160"/>
      <c r="P63" s="160"/>
    </row>
    <row r="64" spans="1:16" x14ac:dyDescent="0.15">
      <c r="A64" s="160" t="s">
        <v>26</v>
      </c>
      <c r="B64" s="160">
        <f>'将来負担比率（分子）の構造'!I$43</f>
        <v>3086</v>
      </c>
      <c r="C64" s="160"/>
      <c r="D64" s="160"/>
      <c r="E64" s="160">
        <f>'将来負担比率（分子）の構造'!J$43</f>
        <v>2565</v>
      </c>
      <c r="F64" s="160"/>
      <c r="G64" s="160"/>
      <c r="H64" s="160">
        <f>'将来負担比率（分子）の構造'!K$43</f>
        <v>2453</v>
      </c>
      <c r="I64" s="160"/>
      <c r="J64" s="160"/>
      <c r="K64" s="160">
        <f>'将来負担比率（分子）の構造'!L$43</f>
        <v>2291</v>
      </c>
      <c r="L64" s="160"/>
      <c r="M64" s="160"/>
      <c r="N64" s="160">
        <f>'将来負担比率（分子）の構造'!M$43</f>
        <v>2833</v>
      </c>
      <c r="O64" s="160"/>
      <c r="P64" s="160"/>
    </row>
    <row r="65" spans="1:16" x14ac:dyDescent="0.15">
      <c r="A65" s="160" t="s">
        <v>25</v>
      </c>
      <c r="B65" s="160">
        <f>'将来負担比率（分子）の構造'!I$42</f>
        <v>247</v>
      </c>
      <c r="C65" s="160"/>
      <c r="D65" s="160"/>
      <c r="E65" s="160">
        <f>'将来負担比率（分子）の構造'!J$42</f>
        <v>219</v>
      </c>
      <c r="F65" s="160"/>
      <c r="G65" s="160"/>
      <c r="H65" s="160">
        <f>'将来負担比率（分子）の構造'!K$42</f>
        <v>192</v>
      </c>
      <c r="I65" s="160"/>
      <c r="J65" s="160"/>
      <c r="K65" s="160">
        <f>'将来負担比率（分子）の構造'!L$42</f>
        <v>164</v>
      </c>
      <c r="L65" s="160"/>
      <c r="M65" s="160"/>
      <c r="N65" s="160">
        <f>'将来負担比率（分子）の構造'!M$42</f>
        <v>137</v>
      </c>
      <c r="O65" s="160"/>
      <c r="P65" s="160"/>
    </row>
    <row r="66" spans="1:16" x14ac:dyDescent="0.15">
      <c r="A66" s="160" t="s">
        <v>24</v>
      </c>
      <c r="B66" s="160">
        <f>'将来負担比率（分子）の構造'!I$41</f>
        <v>21082</v>
      </c>
      <c r="C66" s="160"/>
      <c r="D66" s="160"/>
      <c r="E66" s="160">
        <f>'将来負担比率（分子）の構造'!J$41</f>
        <v>20231</v>
      </c>
      <c r="F66" s="160"/>
      <c r="G66" s="160"/>
      <c r="H66" s="160">
        <f>'将来負担比率（分子）の構造'!K$41</f>
        <v>19699</v>
      </c>
      <c r="I66" s="160"/>
      <c r="J66" s="160"/>
      <c r="K66" s="160">
        <f>'将来負担比率（分子）の構造'!L$41</f>
        <v>19351</v>
      </c>
      <c r="L66" s="160"/>
      <c r="M66" s="160"/>
      <c r="N66" s="160">
        <f>'将来負担比率（分子）の構造'!M$41</f>
        <v>19027</v>
      </c>
      <c r="O66" s="160"/>
      <c r="P66" s="160"/>
    </row>
    <row r="67" spans="1:16" x14ac:dyDescent="0.15">
      <c r="A67" s="160" t="s">
        <v>68</v>
      </c>
      <c r="B67" s="160" t="e">
        <f>NA()</f>
        <v>#N/A</v>
      </c>
      <c r="C67" s="160">
        <f>IF(ISNUMBER('将来負担比率（分子）の構造'!I$53), IF('将来負担比率（分子）の構造'!I$53 &lt; 0, 0, '将来負担比率（分子）の構造'!I$53), NA())</f>
        <v>8720</v>
      </c>
      <c r="D67" s="160" t="e">
        <f>NA()</f>
        <v>#N/A</v>
      </c>
      <c r="E67" s="160" t="e">
        <f>NA()</f>
        <v>#N/A</v>
      </c>
      <c r="F67" s="160">
        <f>IF(ISNUMBER('将来負担比率（分子）の構造'!J$53), IF('将来負担比率（分子）の構造'!J$53 &lt; 0, 0, '将来負担比率（分子）の構造'!J$53), NA())</f>
        <v>7946</v>
      </c>
      <c r="G67" s="160" t="e">
        <f>NA()</f>
        <v>#N/A</v>
      </c>
      <c r="H67" s="160" t="e">
        <f>NA()</f>
        <v>#N/A</v>
      </c>
      <c r="I67" s="160">
        <f>IF(ISNUMBER('将来負担比率（分子）の構造'!K$53), IF('将来負担比率（分子）の構造'!K$53 &lt; 0, 0, '将来負担比率（分子）の構造'!K$53), NA())</f>
        <v>7128</v>
      </c>
      <c r="J67" s="160" t="e">
        <f>NA()</f>
        <v>#N/A</v>
      </c>
      <c r="K67" s="160" t="e">
        <f>NA()</f>
        <v>#N/A</v>
      </c>
      <c r="L67" s="160">
        <f>IF(ISNUMBER('将来負担比率（分子）の構造'!L$53), IF('将来負担比率（分子）の構造'!L$53 &lt; 0, 0, '将来負担比率（分子）の構造'!L$53), NA())</f>
        <v>7311</v>
      </c>
      <c r="M67" s="160" t="e">
        <f>NA()</f>
        <v>#N/A</v>
      </c>
      <c r="N67" s="160" t="e">
        <f>NA()</f>
        <v>#N/A</v>
      </c>
      <c r="O67" s="160">
        <f>IF(ISNUMBER('将来負担比率（分子）の構造'!M$53), IF('将来負担比率（分子）の構造'!M$53 &lt; 0, 0, '将来負担比率（分子）の構造'!M$53), NA())</f>
        <v>7464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817</v>
      </c>
      <c r="C72" s="164">
        <f>基金残高に係る経年分析!G55</f>
        <v>867</v>
      </c>
      <c r="D72" s="164">
        <f>基金残高に係る経年分析!H55</f>
        <v>747</v>
      </c>
    </row>
    <row r="73" spans="1:16" x14ac:dyDescent="0.15">
      <c r="A73" s="163" t="s">
        <v>71</v>
      </c>
      <c r="B73" s="164">
        <f>基金残高に係る経年分析!F56</f>
        <v>307</v>
      </c>
      <c r="C73" s="164">
        <f>基金残高に係る経年分析!G56</f>
        <v>307</v>
      </c>
      <c r="D73" s="164">
        <f>基金残高に係る経年分析!H56</f>
        <v>307</v>
      </c>
    </row>
    <row r="74" spans="1:16" x14ac:dyDescent="0.15">
      <c r="A74" s="163" t="s">
        <v>72</v>
      </c>
      <c r="B74" s="164">
        <f>基金残高に係る経年分析!F57</f>
        <v>1714</v>
      </c>
      <c r="C74" s="164">
        <f>基金残高に係る経年分析!G57</f>
        <v>1380</v>
      </c>
      <c r="D74" s="164">
        <f>基金残高に係る経年分析!H57</f>
        <v>1426</v>
      </c>
    </row>
  </sheetData>
  <sheetProtection algorithmName="SHA-512" hashValue="O2NPQniwvuot10rubv4OHyQzUnTzPfVXNY9jFBaODLqshFw6uG6ranJ541hekMikndHHMbfCTxtXShPPJQav+Q==" saltValue="O+MV972kh8YMfD58bpLJ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K40" sqref="AK40"/>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5588088</v>
      </c>
      <c r="S5" s="611"/>
      <c r="T5" s="611"/>
      <c r="U5" s="611"/>
      <c r="V5" s="611"/>
      <c r="W5" s="611"/>
      <c r="X5" s="611"/>
      <c r="Y5" s="612"/>
      <c r="Z5" s="613">
        <v>20.5</v>
      </c>
      <c r="AA5" s="613"/>
      <c r="AB5" s="613"/>
      <c r="AC5" s="613"/>
      <c r="AD5" s="614">
        <v>5588083</v>
      </c>
      <c r="AE5" s="614"/>
      <c r="AF5" s="614"/>
      <c r="AG5" s="614"/>
      <c r="AH5" s="614"/>
      <c r="AI5" s="614"/>
      <c r="AJ5" s="614"/>
      <c r="AK5" s="614"/>
      <c r="AL5" s="615">
        <v>46.5</v>
      </c>
      <c r="AM5" s="616"/>
      <c r="AN5" s="616"/>
      <c r="AO5" s="617"/>
      <c r="AP5" s="607" t="s">
        <v>223</v>
      </c>
      <c r="AQ5" s="608"/>
      <c r="AR5" s="608"/>
      <c r="AS5" s="608"/>
      <c r="AT5" s="608"/>
      <c r="AU5" s="608"/>
      <c r="AV5" s="608"/>
      <c r="AW5" s="608"/>
      <c r="AX5" s="608"/>
      <c r="AY5" s="608"/>
      <c r="AZ5" s="608"/>
      <c r="BA5" s="608"/>
      <c r="BB5" s="608"/>
      <c r="BC5" s="608"/>
      <c r="BD5" s="608"/>
      <c r="BE5" s="608"/>
      <c r="BF5" s="609"/>
      <c r="BG5" s="621">
        <v>5588088</v>
      </c>
      <c r="BH5" s="622"/>
      <c r="BI5" s="622"/>
      <c r="BJ5" s="622"/>
      <c r="BK5" s="622"/>
      <c r="BL5" s="622"/>
      <c r="BM5" s="622"/>
      <c r="BN5" s="623"/>
      <c r="BO5" s="624">
        <v>100</v>
      </c>
      <c r="BP5" s="624"/>
      <c r="BQ5" s="624"/>
      <c r="BR5" s="624"/>
      <c r="BS5" s="625" t="s">
        <v>171</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137483</v>
      </c>
      <c r="S6" s="622"/>
      <c r="T6" s="622"/>
      <c r="U6" s="622"/>
      <c r="V6" s="622"/>
      <c r="W6" s="622"/>
      <c r="X6" s="622"/>
      <c r="Y6" s="623"/>
      <c r="Z6" s="624">
        <v>0.5</v>
      </c>
      <c r="AA6" s="624"/>
      <c r="AB6" s="624"/>
      <c r="AC6" s="624"/>
      <c r="AD6" s="625">
        <v>137483</v>
      </c>
      <c r="AE6" s="625"/>
      <c r="AF6" s="625"/>
      <c r="AG6" s="625"/>
      <c r="AH6" s="625"/>
      <c r="AI6" s="625"/>
      <c r="AJ6" s="625"/>
      <c r="AK6" s="625"/>
      <c r="AL6" s="626">
        <v>1.1000000000000001</v>
      </c>
      <c r="AM6" s="627"/>
      <c r="AN6" s="627"/>
      <c r="AO6" s="628"/>
      <c r="AP6" s="618" t="s">
        <v>228</v>
      </c>
      <c r="AQ6" s="619"/>
      <c r="AR6" s="619"/>
      <c r="AS6" s="619"/>
      <c r="AT6" s="619"/>
      <c r="AU6" s="619"/>
      <c r="AV6" s="619"/>
      <c r="AW6" s="619"/>
      <c r="AX6" s="619"/>
      <c r="AY6" s="619"/>
      <c r="AZ6" s="619"/>
      <c r="BA6" s="619"/>
      <c r="BB6" s="619"/>
      <c r="BC6" s="619"/>
      <c r="BD6" s="619"/>
      <c r="BE6" s="619"/>
      <c r="BF6" s="620"/>
      <c r="BG6" s="621">
        <v>5588088</v>
      </c>
      <c r="BH6" s="622"/>
      <c r="BI6" s="622"/>
      <c r="BJ6" s="622"/>
      <c r="BK6" s="622"/>
      <c r="BL6" s="622"/>
      <c r="BM6" s="622"/>
      <c r="BN6" s="623"/>
      <c r="BO6" s="624">
        <v>100</v>
      </c>
      <c r="BP6" s="624"/>
      <c r="BQ6" s="624"/>
      <c r="BR6" s="624"/>
      <c r="BS6" s="625" t="s">
        <v>171</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248871</v>
      </c>
      <c r="CS6" s="622"/>
      <c r="CT6" s="622"/>
      <c r="CU6" s="622"/>
      <c r="CV6" s="622"/>
      <c r="CW6" s="622"/>
      <c r="CX6" s="622"/>
      <c r="CY6" s="623"/>
      <c r="CZ6" s="615">
        <v>0.9</v>
      </c>
      <c r="DA6" s="616"/>
      <c r="DB6" s="616"/>
      <c r="DC6" s="635"/>
      <c r="DD6" s="630" t="s">
        <v>230</v>
      </c>
      <c r="DE6" s="622"/>
      <c r="DF6" s="622"/>
      <c r="DG6" s="622"/>
      <c r="DH6" s="622"/>
      <c r="DI6" s="622"/>
      <c r="DJ6" s="622"/>
      <c r="DK6" s="622"/>
      <c r="DL6" s="622"/>
      <c r="DM6" s="622"/>
      <c r="DN6" s="622"/>
      <c r="DO6" s="622"/>
      <c r="DP6" s="623"/>
      <c r="DQ6" s="630">
        <v>248871</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4759</v>
      </c>
      <c r="S7" s="622"/>
      <c r="T7" s="622"/>
      <c r="U7" s="622"/>
      <c r="V7" s="622"/>
      <c r="W7" s="622"/>
      <c r="X7" s="622"/>
      <c r="Y7" s="623"/>
      <c r="Z7" s="624">
        <v>0</v>
      </c>
      <c r="AA7" s="624"/>
      <c r="AB7" s="624"/>
      <c r="AC7" s="624"/>
      <c r="AD7" s="625">
        <v>4759</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2223153</v>
      </c>
      <c r="BH7" s="622"/>
      <c r="BI7" s="622"/>
      <c r="BJ7" s="622"/>
      <c r="BK7" s="622"/>
      <c r="BL7" s="622"/>
      <c r="BM7" s="622"/>
      <c r="BN7" s="623"/>
      <c r="BO7" s="624">
        <v>39.799999999999997</v>
      </c>
      <c r="BP7" s="624"/>
      <c r="BQ7" s="624"/>
      <c r="BR7" s="624"/>
      <c r="BS7" s="625" t="s">
        <v>230</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2680209</v>
      </c>
      <c r="CS7" s="622"/>
      <c r="CT7" s="622"/>
      <c r="CU7" s="622"/>
      <c r="CV7" s="622"/>
      <c r="CW7" s="622"/>
      <c r="CX7" s="622"/>
      <c r="CY7" s="623"/>
      <c r="CZ7" s="624">
        <v>10.199999999999999</v>
      </c>
      <c r="DA7" s="624"/>
      <c r="DB7" s="624"/>
      <c r="DC7" s="624"/>
      <c r="DD7" s="630">
        <v>577360</v>
      </c>
      <c r="DE7" s="622"/>
      <c r="DF7" s="622"/>
      <c r="DG7" s="622"/>
      <c r="DH7" s="622"/>
      <c r="DI7" s="622"/>
      <c r="DJ7" s="622"/>
      <c r="DK7" s="622"/>
      <c r="DL7" s="622"/>
      <c r="DM7" s="622"/>
      <c r="DN7" s="622"/>
      <c r="DO7" s="622"/>
      <c r="DP7" s="623"/>
      <c r="DQ7" s="630">
        <v>1943997</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9670</v>
      </c>
      <c r="S8" s="622"/>
      <c r="T8" s="622"/>
      <c r="U8" s="622"/>
      <c r="V8" s="622"/>
      <c r="W8" s="622"/>
      <c r="X8" s="622"/>
      <c r="Y8" s="623"/>
      <c r="Z8" s="624">
        <v>0</v>
      </c>
      <c r="AA8" s="624"/>
      <c r="AB8" s="624"/>
      <c r="AC8" s="624"/>
      <c r="AD8" s="625">
        <v>9670</v>
      </c>
      <c r="AE8" s="625"/>
      <c r="AF8" s="625"/>
      <c r="AG8" s="625"/>
      <c r="AH8" s="625"/>
      <c r="AI8" s="625"/>
      <c r="AJ8" s="625"/>
      <c r="AK8" s="625"/>
      <c r="AL8" s="626">
        <v>0.1</v>
      </c>
      <c r="AM8" s="627"/>
      <c r="AN8" s="627"/>
      <c r="AO8" s="628"/>
      <c r="AP8" s="618" t="s">
        <v>235</v>
      </c>
      <c r="AQ8" s="619"/>
      <c r="AR8" s="619"/>
      <c r="AS8" s="619"/>
      <c r="AT8" s="619"/>
      <c r="AU8" s="619"/>
      <c r="AV8" s="619"/>
      <c r="AW8" s="619"/>
      <c r="AX8" s="619"/>
      <c r="AY8" s="619"/>
      <c r="AZ8" s="619"/>
      <c r="BA8" s="619"/>
      <c r="BB8" s="619"/>
      <c r="BC8" s="619"/>
      <c r="BD8" s="619"/>
      <c r="BE8" s="619"/>
      <c r="BF8" s="620"/>
      <c r="BG8" s="621">
        <v>85654</v>
      </c>
      <c r="BH8" s="622"/>
      <c r="BI8" s="622"/>
      <c r="BJ8" s="622"/>
      <c r="BK8" s="622"/>
      <c r="BL8" s="622"/>
      <c r="BM8" s="622"/>
      <c r="BN8" s="623"/>
      <c r="BO8" s="624">
        <v>1.5</v>
      </c>
      <c r="BP8" s="624"/>
      <c r="BQ8" s="624"/>
      <c r="BR8" s="624"/>
      <c r="BS8" s="630" t="s">
        <v>171</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13053706</v>
      </c>
      <c r="CS8" s="622"/>
      <c r="CT8" s="622"/>
      <c r="CU8" s="622"/>
      <c r="CV8" s="622"/>
      <c r="CW8" s="622"/>
      <c r="CX8" s="622"/>
      <c r="CY8" s="623"/>
      <c r="CZ8" s="624">
        <v>49.7</v>
      </c>
      <c r="DA8" s="624"/>
      <c r="DB8" s="624"/>
      <c r="DC8" s="624"/>
      <c r="DD8" s="630">
        <v>372687</v>
      </c>
      <c r="DE8" s="622"/>
      <c r="DF8" s="622"/>
      <c r="DG8" s="622"/>
      <c r="DH8" s="622"/>
      <c r="DI8" s="622"/>
      <c r="DJ8" s="622"/>
      <c r="DK8" s="622"/>
      <c r="DL8" s="622"/>
      <c r="DM8" s="622"/>
      <c r="DN8" s="622"/>
      <c r="DO8" s="622"/>
      <c r="DP8" s="623"/>
      <c r="DQ8" s="630">
        <v>4861898</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10780</v>
      </c>
      <c r="S9" s="622"/>
      <c r="T9" s="622"/>
      <c r="U9" s="622"/>
      <c r="V9" s="622"/>
      <c r="W9" s="622"/>
      <c r="X9" s="622"/>
      <c r="Y9" s="623"/>
      <c r="Z9" s="624">
        <v>0</v>
      </c>
      <c r="AA9" s="624"/>
      <c r="AB9" s="624"/>
      <c r="AC9" s="624"/>
      <c r="AD9" s="625">
        <v>10780</v>
      </c>
      <c r="AE9" s="625"/>
      <c r="AF9" s="625"/>
      <c r="AG9" s="625"/>
      <c r="AH9" s="625"/>
      <c r="AI9" s="625"/>
      <c r="AJ9" s="625"/>
      <c r="AK9" s="625"/>
      <c r="AL9" s="626">
        <v>0.1</v>
      </c>
      <c r="AM9" s="627"/>
      <c r="AN9" s="627"/>
      <c r="AO9" s="628"/>
      <c r="AP9" s="618" t="s">
        <v>238</v>
      </c>
      <c r="AQ9" s="619"/>
      <c r="AR9" s="619"/>
      <c r="AS9" s="619"/>
      <c r="AT9" s="619"/>
      <c r="AU9" s="619"/>
      <c r="AV9" s="619"/>
      <c r="AW9" s="619"/>
      <c r="AX9" s="619"/>
      <c r="AY9" s="619"/>
      <c r="AZ9" s="619"/>
      <c r="BA9" s="619"/>
      <c r="BB9" s="619"/>
      <c r="BC9" s="619"/>
      <c r="BD9" s="619"/>
      <c r="BE9" s="619"/>
      <c r="BF9" s="620"/>
      <c r="BG9" s="621">
        <v>1776178</v>
      </c>
      <c r="BH9" s="622"/>
      <c r="BI9" s="622"/>
      <c r="BJ9" s="622"/>
      <c r="BK9" s="622"/>
      <c r="BL9" s="622"/>
      <c r="BM9" s="622"/>
      <c r="BN9" s="623"/>
      <c r="BO9" s="624">
        <v>31.8</v>
      </c>
      <c r="BP9" s="624"/>
      <c r="BQ9" s="624"/>
      <c r="BR9" s="624"/>
      <c r="BS9" s="630" t="s">
        <v>171</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1314526</v>
      </c>
      <c r="CS9" s="622"/>
      <c r="CT9" s="622"/>
      <c r="CU9" s="622"/>
      <c r="CV9" s="622"/>
      <c r="CW9" s="622"/>
      <c r="CX9" s="622"/>
      <c r="CY9" s="623"/>
      <c r="CZ9" s="624">
        <v>5</v>
      </c>
      <c r="DA9" s="624"/>
      <c r="DB9" s="624"/>
      <c r="DC9" s="624"/>
      <c r="DD9" s="630" t="s">
        <v>171</v>
      </c>
      <c r="DE9" s="622"/>
      <c r="DF9" s="622"/>
      <c r="DG9" s="622"/>
      <c r="DH9" s="622"/>
      <c r="DI9" s="622"/>
      <c r="DJ9" s="622"/>
      <c r="DK9" s="622"/>
      <c r="DL9" s="622"/>
      <c r="DM9" s="622"/>
      <c r="DN9" s="622"/>
      <c r="DO9" s="622"/>
      <c r="DP9" s="623"/>
      <c r="DQ9" s="630">
        <v>1174936</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171</v>
      </c>
      <c r="S10" s="622"/>
      <c r="T10" s="622"/>
      <c r="U10" s="622"/>
      <c r="V10" s="622"/>
      <c r="W10" s="622"/>
      <c r="X10" s="622"/>
      <c r="Y10" s="623"/>
      <c r="Z10" s="624" t="s">
        <v>171</v>
      </c>
      <c r="AA10" s="624"/>
      <c r="AB10" s="624"/>
      <c r="AC10" s="624"/>
      <c r="AD10" s="625" t="s">
        <v>171</v>
      </c>
      <c r="AE10" s="625"/>
      <c r="AF10" s="625"/>
      <c r="AG10" s="625"/>
      <c r="AH10" s="625"/>
      <c r="AI10" s="625"/>
      <c r="AJ10" s="625"/>
      <c r="AK10" s="625"/>
      <c r="AL10" s="626" t="s">
        <v>171</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120807</v>
      </c>
      <c r="BH10" s="622"/>
      <c r="BI10" s="622"/>
      <c r="BJ10" s="622"/>
      <c r="BK10" s="622"/>
      <c r="BL10" s="622"/>
      <c r="BM10" s="622"/>
      <c r="BN10" s="623"/>
      <c r="BO10" s="624">
        <v>2.2000000000000002</v>
      </c>
      <c r="BP10" s="624"/>
      <c r="BQ10" s="624"/>
      <c r="BR10" s="624"/>
      <c r="BS10" s="630" t="s">
        <v>171</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26047</v>
      </c>
      <c r="CS10" s="622"/>
      <c r="CT10" s="622"/>
      <c r="CU10" s="622"/>
      <c r="CV10" s="622"/>
      <c r="CW10" s="622"/>
      <c r="CX10" s="622"/>
      <c r="CY10" s="623"/>
      <c r="CZ10" s="624">
        <v>0.1</v>
      </c>
      <c r="DA10" s="624"/>
      <c r="DB10" s="624"/>
      <c r="DC10" s="624"/>
      <c r="DD10" s="630" t="s">
        <v>171</v>
      </c>
      <c r="DE10" s="622"/>
      <c r="DF10" s="622"/>
      <c r="DG10" s="622"/>
      <c r="DH10" s="622"/>
      <c r="DI10" s="622"/>
      <c r="DJ10" s="622"/>
      <c r="DK10" s="622"/>
      <c r="DL10" s="622"/>
      <c r="DM10" s="622"/>
      <c r="DN10" s="622"/>
      <c r="DO10" s="622"/>
      <c r="DP10" s="623"/>
      <c r="DQ10" s="630">
        <v>16047</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171</v>
      </c>
      <c r="S11" s="622"/>
      <c r="T11" s="622"/>
      <c r="U11" s="622"/>
      <c r="V11" s="622"/>
      <c r="W11" s="622"/>
      <c r="X11" s="622"/>
      <c r="Y11" s="623"/>
      <c r="Z11" s="624" t="s">
        <v>171</v>
      </c>
      <c r="AA11" s="624"/>
      <c r="AB11" s="624"/>
      <c r="AC11" s="624"/>
      <c r="AD11" s="625" t="s">
        <v>171</v>
      </c>
      <c r="AE11" s="625"/>
      <c r="AF11" s="625"/>
      <c r="AG11" s="625"/>
      <c r="AH11" s="625"/>
      <c r="AI11" s="625"/>
      <c r="AJ11" s="625"/>
      <c r="AK11" s="625"/>
      <c r="AL11" s="626" t="s">
        <v>171</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240514</v>
      </c>
      <c r="BH11" s="622"/>
      <c r="BI11" s="622"/>
      <c r="BJ11" s="622"/>
      <c r="BK11" s="622"/>
      <c r="BL11" s="622"/>
      <c r="BM11" s="622"/>
      <c r="BN11" s="623"/>
      <c r="BO11" s="624">
        <v>4.3</v>
      </c>
      <c r="BP11" s="624"/>
      <c r="BQ11" s="624"/>
      <c r="BR11" s="624"/>
      <c r="BS11" s="630" t="s">
        <v>171</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1236229</v>
      </c>
      <c r="CS11" s="622"/>
      <c r="CT11" s="622"/>
      <c r="CU11" s="622"/>
      <c r="CV11" s="622"/>
      <c r="CW11" s="622"/>
      <c r="CX11" s="622"/>
      <c r="CY11" s="623"/>
      <c r="CZ11" s="624">
        <v>4.7</v>
      </c>
      <c r="DA11" s="624"/>
      <c r="DB11" s="624"/>
      <c r="DC11" s="624"/>
      <c r="DD11" s="630">
        <v>531382</v>
      </c>
      <c r="DE11" s="622"/>
      <c r="DF11" s="622"/>
      <c r="DG11" s="622"/>
      <c r="DH11" s="622"/>
      <c r="DI11" s="622"/>
      <c r="DJ11" s="622"/>
      <c r="DK11" s="622"/>
      <c r="DL11" s="622"/>
      <c r="DM11" s="622"/>
      <c r="DN11" s="622"/>
      <c r="DO11" s="622"/>
      <c r="DP11" s="623"/>
      <c r="DQ11" s="630">
        <v>411166</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896642</v>
      </c>
      <c r="S12" s="622"/>
      <c r="T12" s="622"/>
      <c r="U12" s="622"/>
      <c r="V12" s="622"/>
      <c r="W12" s="622"/>
      <c r="X12" s="622"/>
      <c r="Y12" s="623"/>
      <c r="Z12" s="624">
        <v>3.3</v>
      </c>
      <c r="AA12" s="624"/>
      <c r="AB12" s="624"/>
      <c r="AC12" s="624"/>
      <c r="AD12" s="625">
        <v>896642</v>
      </c>
      <c r="AE12" s="625"/>
      <c r="AF12" s="625"/>
      <c r="AG12" s="625"/>
      <c r="AH12" s="625"/>
      <c r="AI12" s="625"/>
      <c r="AJ12" s="625"/>
      <c r="AK12" s="625"/>
      <c r="AL12" s="626">
        <v>7.5</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2861904</v>
      </c>
      <c r="BH12" s="622"/>
      <c r="BI12" s="622"/>
      <c r="BJ12" s="622"/>
      <c r="BK12" s="622"/>
      <c r="BL12" s="622"/>
      <c r="BM12" s="622"/>
      <c r="BN12" s="623"/>
      <c r="BO12" s="624">
        <v>51.2</v>
      </c>
      <c r="BP12" s="624"/>
      <c r="BQ12" s="624"/>
      <c r="BR12" s="624"/>
      <c r="BS12" s="630" t="s">
        <v>230</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163676</v>
      </c>
      <c r="CS12" s="622"/>
      <c r="CT12" s="622"/>
      <c r="CU12" s="622"/>
      <c r="CV12" s="622"/>
      <c r="CW12" s="622"/>
      <c r="CX12" s="622"/>
      <c r="CY12" s="623"/>
      <c r="CZ12" s="624">
        <v>0.6</v>
      </c>
      <c r="DA12" s="624"/>
      <c r="DB12" s="624"/>
      <c r="DC12" s="624"/>
      <c r="DD12" s="630">
        <v>14191</v>
      </c>
      <c r="DE12" s="622"/>
      <c r="DF12" s="622"/>
      <c r="DG12" s="622"/>
      <c r="DH12" s="622"/>
      <c r="DI12" s="622"/>
      <c r="DJ12" s="622"/>
      <c r="DK12" s="622"/>
      <c r="DL12" s="622"/>
      <c r="DM12" s="622"/>
      <c r="DN12" s="622"/>
      <c r="DO12" s="622"/>
      <c r="DP12" s="623"/>
      <c r="DQ12" s="630">
        <v>89272</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v>47269</v>
      </c>
      <c r="S13" s="622"/>
      <c r="T13" s="622"/>
      <c r="U13" s="622"/>
      <c r="V13" s="622"/>
      <c r="W13" s="622"/>
      <c r="X13" s="622"/>
      <c r="Y13" s="623"/>
      <c r="Z13" s="624">
        <v>0.2</v>
      </c>
      <c r="AA13" s="624"/>
      <c r="AB13" s="624"/>
      <c r="AC13" s="624"/>
      <c r="AD13" s="625">
        <v>47269</v>
      </c>
      <c r="AE13" s="625"/>
      <c r="AF13" s="625"/>
      <c r="AG13" s="625"/>
      <c r="AH13" s="625"/>
      <c r="AI13" s="625"/>
      <c r="AJ13" s="625"/>
      <c r="AK13" s="625"/>
      <c r="AL13" s="626">
        <v>0.4</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2793541</v>
      </c>
      <c r="BH13" s="622"/>
      <c r="BI13" s="622"/>
      <c r="BJ13" s="622"/>
      <c r="BK13" s="622"/>
      <c r="BL13" s="622"/>
      <c r="BM13" s="622"/>
      <c r="BN13" s="623"/>
      <c r="BO13" s="624">
        <v>50</v>
      </c>
      <c r="BP13" s="624"/>
      <c r="BQ13" s="624"/>
      <c r="BR13" s="624"/>
      <c r="BS13" s="630" t="s">
        <v>171</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2594156</v>
      </c>
      <c r="CS13" s="622"/>
      <c r="CT13" s="622"/>
      <c r="CU13" s="622"/>
      <c r="CV13" s="622"/>
      <c r="CW13" s="622"/>
      <c r="CX13" s="622"/>
      <c r="CY13" s="623"/>
      <c r="CZ13" s="624">
        <v>9.9</v>
      </c>
      <c r="DA13" s="624"/>
      <c r="DB13" s="624"/>
      <c r="DC13" s="624"/>
      <c r="DD13" s="630">
        <v>1895253</v>
      </c>
      <c r="DE13" s="622"/>
      <c r="DF13" s="622"/>
      <c r="DG13" s="622"/>
      <c r="DH13" s="622"/>
      <c r="DI13" s="622"/>
      <c r="DJ13" s="622"/>
      <c r="DK13" s="622"/>
      <c r="DL13" s="622"/>
      <c r="DM13" s="622"/>
      <c r="DN13" s="622"/>
      <c r="DO13" s="622"/>
      <c r="DP13" s="623"/>
      <c r="DQ13" s="630">
        <v>715917</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171</v>
      </c>
      <c r="S14" s="622"/>
      <c r="T14" s="622"/>
      <c r="U14" s="622"/>
      <c r="V14" s="622"/>
      <c r="W14" s="622"/>
      <c r="X14" s="622"/>
      <c r="Y14" s="623"/>
      <c r="Z14" s="624" t="s">
        <v>171</v>
      </c>
      <c r="AA14" s="624"/>
      <c r="AB14" s="624"/>
      <c r="AC14" s="624"/>
      <c r="AD14" s="625" t="s">
        <v>171</v>
      </c>
      <c r="AE14" s="625"/>
      <c r="AF14" s="625"/>
      <c r="AG14" s="625"/>
      <c r="AH14" s="625"/>
      <c r="AI14" s="625"/>
      <c r="AJ14" s="625"/>
      <c r="AK14" s="625"/>
      <c r="AL14" s="626" t="s">
        <v>230</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213059</v>
      </c>
      <c r="BH14" s="622"/>
      <c r="BI14" s="622"/>
      <c r="BJ14" s="622"/>
      <c r="BK14" s="622"/>
      <c r="BL14" s="622"/>
      <c r="BM14" s="622"/>
      <c r="BN14" s="623"/>
      <c r="BO14" s="624">
        <v>3.8</v>
      </c>
      <c r="BP14" s="624"/>
      <c r="BQ14" s="624"/>
      <c r="BR14" s="624"/>
      <c r="BS14" s="630" t="s">
        <v>171</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496672</v>
      </c>
      <c r="CS14" s="622"/>
      <c r="CT14" s="622"/>
      <c r="CU14" s="622"/>
      <c r="CV14" s="622"/>
      <c r="CW14" s="622"/>
      <c r="CX14" s="622"/>
      <c r="CY14" s="623"/>
      <c r="CZ14" s="624">
        <v>1.9</v>
      </c>
      <c r="DA14" s="624"/>
      <c r="DB14" s="624"/>
      <c r="DC14" s="624"/>
      <c r="DD14" s="630">
        <v>60147</v>
      </c>
      <c r="DE14" s="622"/>
      <c r="DF14" s="622"/>
      <c r="DG14" s="622"/>
      <c r="DH14" s="622"/>
      <c r="DI14" s="622"/>
      <c r="DJ14" s="622"/>
      <c r="DK14" s="622"/>
      <c r="DL14" s="622"/>
      <c r="DM14" s="622"/>
      <c r="DN14" s="622"/>
      <c r="DO14" s="622"/>
      <c r="DP14" s="623"/>
      <c r="DQ14" s="630">
        <v>437976</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35745</v>
      </c>
      <c r="S15" s="622"/>
      <c r="T15" s="622"/>
      <c r="U15" s="622"/>
      <c r="V15" s="622"/>
      <c r="W15" s="622"/>
      <c r="X15" s="622"/>
      <c r="Y15" s="623"/>
      <c r="Z15" s="624">
        <v>0.1</v>
      </c>
      <c r="AA15" s="624"/>
      <c r="AB15" s="624"/>
      <c r="AC15" s="624"/>
      <c r="AD15" s="625">
        <v>35745</v>
      </c>
      <c r="AE15" s="625"/>
      <c r="AF15" s="625"/>
      <c r="AG15" s="625"/>
      <c r="AH15" s="625"/>
      <c r="AI15" s="625"/>
      <c r="AJ15" s="625"/>
      <c r="AK15" s="625"/>
      <c r="AL15" s="626">
        <v>0.3</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286164</v>
      </c>
      <c r="BH15" s="622"/>
      <c r="BI15" s="622"/>
      <c r="BJ15" s="622"/>
      <c r="BK15" s="622"/>
      <c r="BL15" s="622"/>
      <c r="BM15" s="622"/>
      <c r="BN15" s="623"/>
      <c r="BO15" s="624">
        <v>5.0999999999999996</v>
      </c>
      <c r="BP15" s="624"/>
      <c r="BQ15" s="624"/>
      <c r="BR15" s="624"/>
      <c r="BS15" s="630" t="s">
        <v>171</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2420588</v>
      </c>
      <c r="CS15" s="622"/>
      <c r="CT15" s="622"/>
      <c r="CU15" s="622"/>
      <c r="CV15" s="622"/>
      <c r="CW15" s="622"/>
      <c r="CX15" s="622"/>
      <c r="CY15" s="623"/>
      <c r="CZ15" s="624">
        <v>9.1999999999999993</v>
      </c>
      <c r="DA15" s="624"/>
      <c r="DB15" s="624"/>
      <c r="DC15" s="624"/>
      <c r="DD15" s="630">
        <v>725582</v>
      </c>
      <c r="DE15" s="622"/>
      <c r="DF15" s="622"/>
      <c r="DG15" s="622"/>
      <c r="DH15" s="622"/>
      <c r="DI15" s="622"/>
      <c r="DJ15" s="622"/>
      <c r="DK15" s="622"/>
      <c r="DL15" s="622"/>
      <c r="DM15" s="622"/>
      <c r="DN15" s="622"/>
      <c r="DO15" s="622"/>
      <c r="DP15" s="623"/>
      <c r="DQ15" s="630">
        <v>1641269</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230</v>
      </c>
      <c r="S16" s="622"/>
      <c r="T16" s="622"/>
      <c r="U16" s="622"/>
      <c r="V16" s="622"/>
      <c r="W16" s="622"/>
      <c r="X16" s="622"/>
      <c r="Y16" s="623"/>
      <c r="Z16" s="624" t="s">
        <v>230</v>
      </c>
      <c r="AA16" s="624"/>
      <c r="AB16" s="624"/>
      <c r="AC16" s="624"/>
      <c r="AD16" s="625" t="s">
        <v>171</v>
      </c>
      <c r="AE16" s="625"/>
      <c r="AF16" s="625"/>
      <c r="AG16" s="625"/>
      <c r="AH16" s="625"/>
      <c r="AI16" s="625"/>
      <c r="AJ16" s="625"/>
      <c r="AK16" s="625"/>
      <c r="AL16" s="626" t="s">
        <v>171</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v>3808</v>
      </c>
      <c r="BH16" s="622"/>
      <c r="BI16" s="622"/>
      <c r="BJ16" s="622"/>
      <c r="BK16" s="622"/>
      <c r="BL16" s="622"/>
      <c r="BM16" s="622"/>
      <c r="BN16" s="623"/>
      <c r="BO16" s="624">
        <v>0.1</v>
      </c>
      <c r="BP16" s="624"/>
      <c r="BQ16" s="624"/>
      <c r="BR16" s="624"/>
      <c r="BS16" s="630" t="s">
        <v>171</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t="s">
        <v>171</v>
      </c>
      <c r="CS16" s="622"/>
      <c r="CT16" s="622"/>
      <c r="CU16" s="622"/>
      <c r="CV16" s="622"/>
      <c r="CW16" s="622"/>
      <c r="CX16" s="622"/>
      <c r="CY16" s="623"/>
      <c r="CZ16" s="624" t="s">
        <v>171</v>
      </c>
      <c r="DA16" s="624"/>
      <c r="DB16" s="624"/>
      <c r="DC16" s="624"/>
      <c r="DD16" s="630" t="s">
        <v>171</v>
      </c>
      <c r="DE16" s="622"/>
      <c r="DF16" s="622"/>
      <c r="DG16" s="622"/>
      <c r="DH16" s="622"/>
      <c r="DI16" s="622"/>
      <c r="DJ16" s="622"/>
      <c r="DK16" s="622"/>
      <c r="DL16" s="622"/>
      <c r="DM16" s="622"/>
      <c r="DN16" s="622"/>
      <c r="DO16" s="622"/>
      <c r="DP16" s="623"/>
      <c r="DQ16" s="630" t="s">
        <v>171</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19538</v>
      </c>
      <c r="S17" s="622"/>
      <c r="T17" s="622"/>
      <c r="U17" s="622"/>
      <c r="V17" s="622"/>
      <c r="W17" s="622"/>
      <c r="X17" s="622"/>
      <c r="Y17" s="623"/>
      <c r="Z17" s="624">
        <v>0.1</v>
      </c>
      <c r="AA17" s="624"/>
      <c r="AB17" s="624"/>
      <c r="AC17" s="624"/>
      <c r="AD17" s="625">
        <v>19538</v>
      </c>
      <c r="AE17" s="625"/>
      <c r="AF17" s="625"/>
      <c r="AG17" s="625"/>
      <c r="AH17" s="625"/>
      <c r="AI17" s="625"/>
      <c r="AJ17" s="625"/>
      <c r="AK17" s="625"/>
      <c r="AL17" s="626">
        <v>0.2</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230</v>
      </c>
      <c r="BH17" s="622"/>
      <c r="BI17" s="622"/>
      <c r="BJ17" s="622"/>
      <c r="BK17" s="622"/>
      <c r="BL17" s="622"/>
      <c r="BM17" s="622"/>
      <c r="BN17" s="623"/>
      <c r="BO17" s="624" t="s">
        <v>171</v>
      </c>
      <c r="BP17" s="624"/>
      <c r="BQ17" s="624"/>
      <c r="BR17" s="624"/>
      <c r="BS17" s="630" t="s">
        <v>171</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2037466</v>
      </c>
      <c r="CS17" s="622"/>
      <c r="CT17" s="622"/>
      <c r="CU17" s="622"/>
      <c r="CV17" s="622"/>
      <c r="CW17" s="622"/>
      <c r="CX17" s="622"/>
      <c r="CY17" s="623"/>
      <c r="CZ17" s="624">
        <v>7.8</v>
      </c>
      <c r="DA17" s="624"/>
      <c r="DB17" s="624"/>
      <c r="DC17" s="624"/>
      <c r="DD17" s="630" t="s">
        <v>171</v>
      </c>
      <c r="DE17" s="622"/>
      <c r="DF17" s="622"/>
      <c r="DG17" s="622"/>
      <c r="DH17" s="622"/>
      <c r="DI17" s="622"/>
      <c r="DJ17" s="622"/>
      <c r="DK17" s="622"/>
      <c r="DL17" s="622"/>
      <c r="DM17" s="622"/>
      <c r="DN17" s="622"/>
      <c r="DO17" s="622"/>
      <c r="DP17" s="623"/>
      <c r="DQ17" s="630">
        <v>2034348</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5670368</v>
      </c>
      <c r="S18" s="622"/>
      <c r="T18" s="622"/>
      <c r="U18" s="622"/>
      <c r="V18" s="622"/>
      <c r="W18" s="622"/>
      <c r="X18" s="622"/>
      <c r="Y18" s="623"/>
      <c r="Z18" s="624">
        <v>20.8</v>
      </c>
      <c r="AA18" s="624"/>
      <c r="AB18" s="624"/>
      <c r="AC18" s="624"/>
      <c r="AD18" s="625">
        <v>5174408</v>
      </c>
      <c r="AE18" s="625"/>
      <c r="AF18" s="625"/>
      <c r="AG18" s="625"/>
      <c r="AH18" s="625"/>
      <c r="AI18" s="625"/>
      <c r="AJ18" s="625"/>
      <c r="AK18" s="625"/>
      <c r="AL18" s="626">
        <v>43.1</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230</v>
      </c>
      <c r="BH18" s="622"/>
      <c r="BI18" s="622"/>
      <c r="BJ18" s="622"/>
      <c r="BK18" s="622"/>
      <c r="BL18" s="622"/>
      <c r="BM18" s="622"/>
      <c r="BN18" s="623"/>
      <c r="BO18" s="624" t="s">
        <v>230</v>
      </c>
      <c r="BP18" s="624"/>
      <c r="BQ18" s="624"/>
      <c r="BR18" s="624"/>
      <c r="BS18" s="630" t="s">
        <v>171</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171</v>
      </c>
      <c r="CS18" s="622"/>
      <c r="CT18" s="622"/>
      <c r="CU18" s="622"/>
      <c r="CV18" s="622"/>
      <c r="CW18" s="622"/>
      <c r="CX18" s="622"/>
      <c r="CY18" s="623"/>
      <c r="CZ18" s="624" t="s">
        <v>171</v>
      </c>
      <c r="DA18" s="624"/>
      <c r="DB18" s="624"/>
      <c r="DC18" s="624"/>
      <c r="DD18" s="630" t="s">
        <v>230</v>
      </c>
      <c r="DE18" s="622"/>
      <c r="DF18" s="622"/>
      <c r="DG18" s="622"/>
      <c r="DH18" s="622"/>
      <c r="DI18" s="622"/>
      <c r="DJ18" s="622"/>
      <c r="DK18" s="622"/>
      <c r="DL18" s="622"/>
      <c r="DM18" s="622"/>
      <c r="DN18" s="622"/>
      <c r="DO18" s="622"/>
      <c r="DP18" s="623"/>
      <c r="DQ18" s="630" t="s">
        <v>230</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5174408</v>
      </c>
      <c r="S19" s="622"/>
      <c r="T19" s="622"/>
      <c r="U19" s="622"/>
      <c r="V19" s="622"/>
      <c r="W19" s="622"/>
      <c r="X19" s="622"/>
      <c r="Y19" s="623"/>
      <c r="Z19" s="624">
        <v>19</v>
      </c>
      <c r="AA19" s="624"/>
      <c r="AB19" s="624"/>
      <c r="AC19" s="624"/>
      <c r="AD19" s="625">
        <v>5174408</v>
      </c>
      <c r="AE19" s="625"/>
      <c r="AF19" s="625"/>
      <c r="AG19" s="625"/>
      <c r="AH19" s="625"/>
      <c r="AI19" s="625"/>
      <c r="AJ19" s="625"/>
      <c r="AK19" s="625"/>
      <c r="AL19" s="626">
        <v>43.1</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t="s">
        <v>171</v>
      </c>
      <c r="BH19" s="622"/>
      <c r="BI19" s="622"/>
      <c r="BJ19" s="622"/>
      <c r="BK19" s="622"/>
      <c r="BL19" s="622"/>
      <c r="BM19" s="622"/>
      <c r="BN19" s="623"/>
      <c r="BO19" s="624" t="s">
        <v>171</v>
      </c>
      <c r="BP19" s="624"/>
      <c r="BQ19" s="624"/>
      <c r="BR19" s="624"/>
      <c r="BS19" s="630" t="s">
        <v>230</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230</v>
      </c>
      <c r="CS19" s="622"/>
      <c r="CT19" s="622"/>
      <c r="CU19" s="622"/>
      <c r="CV19" s="622"/>
      <c r="CW19" s="622"/>
      <c r="CX19" s="622"/>
      <c r="CY19" s="623"/>
      <c r="CZ19" s="624" t="s">
        <v>171</v>
      </c>
      <c r="DA19" s="624"/>
      <c r="DB19" s="624"/>
      <c r="DC19" s="624"/>
      <c r="DD19" s="630" t="s">
        <v>171</v>
      </c>
      <c r="DE19" s="622"/>
      <c r="DF19" s="622"/>
      <c r="DG19" s="622"/>
      <c r="DH19" s="622"/>
      <c r="DI19" s="622"/>
      <c r="DJ19" s="622"/>
      <c r="DK19" s="622"/>
      <c r="DL19" s="622"/>
      <c r="DM19" s="622"/>
      <c r="DN19" s="622"/>
      <c r="DO19" s="622"/>
      <c r="DP19" s="623"/>
      <c r="DQ19" s="630" t="s">
        <v>171</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495960</v>
      </c>
      <c r="S20" s="622"/>
      <c r="T20" s="622"/>
      <c r="U20" s="622"/>
      <c r="V20" s="622"/>
      <c r="W20" s="622"/>
      <c r="X20" s="622"/>
      <c r="Y20" s="623"/>
      <c r="Z20" s="624">
        <v>1.8</v>
      </c>
      <c r="AA20" s="624"/>
      <c r="AB20" s="624"/>
      <c r="AC20" s="624"/>
      <c r="AD20" s="625" t="s">
        <v>171</v>
      </c>
      <c r="AE20" s="625"/>
      <c r="AF20" s="625"/>
      <c r="AG20" s="625"/>
      <c r="AH20" s="625"/>
      <c r="AI20" s="625"/>
      <c r="AJ20" s="625"/>
      <c r="AK20" s="625"/>
      <c r="AL20" s="626" t="s">
        <v>171</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171</v>
      </c>
      <c r="BH20" s="622"/>
      <c r="BI20" s="622"/>
      <c r="BJ20" s="622"/>
      <c r="BK20" s="622"/>
      <c r="BL20" s="622"/>
      <c r="BM20" s="622"/>
      <c r="BN20" s="623"/>
      <c r="BO20" s="624" t="s">
        <v>171</v>
      </c>
      <c r="BP20" s="624"/>
      <c r="BQ20" s="624"/>
      <c r="BR20" s="624"/>
      <c r="BS20" s="630" t="s">
        <v>171</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26272146</v>
      </c>
      <c r="CS20" s="622"/>
      <c r="CT20" s="622"/>
      <c r="CU20" s="622"/>
      <c r="CV20" s="622"/>
      <c r="CW20" s="622"/>
      <c r="CX20" s="622"/>
      <c r="CY20" s="623"/>
      <c r="CZ20" s="624">
        <v>100</v>
      </c>
      <c r="DA20" s="624"/>
      <c r="DB20" s="624"/>
      <c r="DC20" s="624"/>
      <c r="DD20" s="630">
        <v>4176602</v>
      </c>
      <c r="DE20" s="622"/>
      <c r="DF20" s="622"/>
      <c r="DG20" s="622"/>
      <c r="DH20" s="622"/>
      <c r="DI20" s="622"/>
      <c r="DJ20" s="622"/>
      <c r="DK20" s="622"/>
      <c r="DL20" s="622"/>
      <c r="DM20" s="622"/>
      <c r="DN20" s="622"/>
      <c r="DO20" s="622"/>
      <c r="DP20" s="623"/>
      <c r="DQ20" s="630">
        <v>13575697</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171</v>
      </c>
      <c r="S21" s="622"/>
      <c r="T21" s="622"/>
      <c r="U21" s="622"/>
      <c r="V21" s="622"/>
      <c r="W21" s="622"/>
      <c r="X21" s="622"/>
      <c r="Y21" s="623"/>
      <c r="Z21" s="624" t="s">
        <v>171</v>
      </c>
      <c r="AA21" s="624"/>
      <c r="AB21" s="624"/>
      <c r="AC21" s="624"/>
      <c r="AD21" s="625" t="s">
        <v>171</v>
      </c>
      <c r="AE21" s="625"/>
      <c r="AF21" s="625"/>
      <c r="AG21" s="625"/>
      <c r="AH21" s="625"/>
      <c r="AI21" s="625"/>
      <c r="AJ21" s="625"/>
      <c r="AK21" s="625"/>
      <c r="AL21" s="626" t="s">
        <v>171</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171</v>
      </c>
      <c r="BH21" s="622"/>
      <c r="BI21" s="622"/>
      <c r="BJ21" s="622"/>
      <c r="BK21" s="622"/>
      <c r="BL21" s="622"/>
      <c r="BM21" s="622"/>
      <c r="BN21" s="623"/>
      <c r="BO21" s="624" t="s">
        <v>171</v>
      </c>
      <c r="BP21" s="624"/>
      <c r="BQ21" s="624"/>
      <c r="BR21" s="624"/>
      <c r="BS21" s="630" t="s">
        <v>171</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12420342</v>
      </c>
      <c r="S22" s="622"/>
      <c r="T22" s="622"/>
      <c r="U22" s="622"/>
      <c r="V22" s="622"/>
      <c r="W22" s="622"/>
      <c r="X22" s="622"/>
      <c r="Y22" s="623"/>
      <c r="Z22" s="624">
        <v>45.6</v>
      </c>
      <c r="AA22" s="624"/>
      <c r="AB22" s="624"/>
      <c r="AC22" s="624"/>
      <c r="AD22" s="625">
        <v>11924377</v>
      </c>
      <c r="AE22" s="625"/>
      <c r="AF22" s="625"/>
      <c r="AG22" s="625"/>
      <c r="AH22" s="625"/>
      <c r="AI22" s="625"/>
      <c r="AJ22" s="625"/>
      <c r="AK22" s="625"/>
      <c r="AL22" s="626">
        <v>99.2</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171</v>
      </c>
      <c r="BH22" s="622"/>
      <c r="BI22" s="622"/>
      <c r="BJ22" s="622"/>
      <c r="BK22" s="622"/>
      <c r="BL22" s="622"/>
      <c r="BM22" s="622"/>
      <c r="BN22" s="623"/>
      <c r="BO22" s="624" t="s">
        <v>171</v>
      </c>
      <c r="BP22" s="624"/>
      <c r="BQ22" s="624"/>
      <c r="BR22" s="624"/>
      <c r="BS22" s="630" t="s">
        <v>171</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6369</v>
      </c>
      <c r="S23" s="622"/>
      <c r="T23" s="622"/>
      <c r="U23" s="622"/>
      <c r="V23" s="622"/>
      <c r="W23" s="622"/>
      <c r="X23" s="622"/>
      <c r="Y23" s="623"/>
      <c r="Z23" s="624">
        <v>0</v>
      </c>
      <c r="AA23" s="624"/>
      <c r="AB23" s="624"/>
      <c r="AC23" s="624"/>
      <c r="AD23" s="625">
        <v>6369</v>
      </c>
      <c r="AE23" s="625"/>
      <c r="AF23" s="625"/>
      <c r="AG23" s="625"/>
      <c r="AH23" s="625"/>
      <c r="AI23" s="625"/>
      <c r="AJ23" s="625"/>
      <c r="AK23" s="625"/>
      <c r="AL23" s="626">
        <v>0.1</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171</v>
      </c>
      <c r="BH23" s="622"/>
      <c r="BI23" s="622"/>
      <c r="BJ23" s="622"/>
      <c r="BK23" s="622"/>
      <c r="BL23" s="622"/>
      <c r="BM23" s="622"/>
      <c r="BN23" s="623"/>
      <c r="BO23" s="624" t="s">
        <v>171</v>
      </c>
      <c r="BP23" s="624"/>
      <c r="BQ23" s="624"/>
      <c r="BR23" s="624"/>
      <c r="BS23" s="630" t="s">
        <v>230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3" t="s">
        <v>283</v>
      </c>
      <c r="DM23" s="654"/>
      <c r="DN23" s="654"/>
      <c r="DO23" s="654"/>
      <c r="DP23" s="654"/>
      <c r="DQ23" s="654"/>
      <c r="DR23" s="654"/>
      <c r="DS23" s="654"/>
      <c r="DT23" s="654"/>
      <c r="DU23" s="654"/>
      <c r="DV23" s="655"/>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314429</v>
      </c>
      <c r="S24" s="622"/>
      <c r="T24" s="622"/>
      <c r="U24" s="622"/>
      <c r="V24" s="622"/>
      <c r="W24" s="622"/>
      <c r="X24" s="622"/>
      <c r="Y24" s="623"/>
      <c r="Z24" s="624">
        <v>1.2</v>
      </c>
      <c r="AA24" s="624"/>
      <c r="AB24" s="624"/>
      <c r="AC24" s="624"/>
      <c r="AD24" s="625" t="s">
        <v>171</v>
      </c>
      <c r="AE24" s="625"/>
      <c r="AF24" s="625"/>
      <c r="AG24" s="625"/>
      <c r="AH24" s="625"/>
      <c r="AI24" s="625"/>
      <c r="AJ24" s="625"/>
      <c r="AK24" s="625"/>
      <c r="AL24" s="626" t="s">
        <v>230</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171</v>
      </c>
      <c r="BH24" s="622"/>
      <c r="BI24" s="622"/>
      <c r="BJ24" s="622"/>
      <c r="BK24" s="622"/>
      <c r="BL24" s="622"/>
      <c r="BM24" s="622"/>
      <c r="BN24" s="623"/>
      <c r="BO24" s="624" t="s">
        <v>171</v>
      </c>
      <c r="BP24" s="624"/>
      <c r="BQ24" s="624"/>
      <c r="BR24" s="624"/>
      <c r="BS24" s="630" t="s">
        <v>230</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14918532</v>
      </c>
      <c r="CS24" s="611"/>
      <c r="CT24" s="611"/>
      <c r="CU24" s="611"/>
      <c r="CV24" s="611"/>
      <c r="CW24" s="611"/>
      <c r="CX24" s="611"/>
      <c r="CY24" s="612"/>
      <c r="CZ24" s="615">
        <v>56.8</v>
      </c>
      <c r="DA24" s="616"/>
      <c r="DB24" s="616"/>
      <c r="DC24" s="635"/>
      <c r="DD24" s="656">
        <v>7503732</v>
      </c>
      <c r="DE24" s="611"/>
      <c r="DF24" s="611"/>
      <c r="DG24" s="611"/>
      <c r="DH24" s="611"/>
      <c r="DI24" s="611"/>
      <c r="DJ24" s="611"/>
      <c r="DK24" s="612"/>
      <c r="DL24" s="656">
        <v>7298731</v>
      </c>
      <c r="DM24" s="611"/>
      <c r="DN24" s="611"/>
      <c r="DO24" s="611"/>
      <c r="DP24" s="611"/>
      <c r="DQ24" s="611"/>
      <c r="DR24" s="611"/>
      <c r="DS24" s="611"/>
      <c r="DT24" s="611"/>
      <c r="DU24" s="611"/>
      <c r="DV24" s="612"/>
      <c r="DW24" s="615">
        <v>57.6</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153501</v>
      </c>
      <c r="S25" s="622"/>
      <c r="T25" s="622"/>
      <c r="U25" s="622"/>
      <c r="V25" s="622"/>
      <c r="W25" s="622"/>
      <c r="X25" s="622"/>
      <c r="Y25" s="623"/>
      <c r="Z25" s="624">
        <v>0.6</v>
      </c>
      <c r="AA25" s="624"/>
      <c r="AB25" s="624"/>
      <c r="AC25" s="624"/>
      <c r="AD25" s="625">
        <v>6964</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230</v>
      </c>
      <c r="BH25" s="622"/>
      <c r="BI25" s="622"/>
      <c r="BJ25" s="622"/>
      <c r="BK25" s="622"/>
      <c r="BL25" s="622"/>
      <c r="BM25" s="622"/>
      <c r="BN25" s="623"/>
      <c r="BO25" s="624" t="s">
        <v>230</v>
      </c>
      <c r="BP25" s="624"/>
      <c r="BQ25" s="624"/>
      <c r="BR25" s="624"/>
      <c r="BS25" s="630" t="s">
        <v>171</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3209494</v>
      </c>
      <c r="CS25" s="645"/>
      <c r="CT25" s="645"/>
      <c r="CU25" s="645"/>
      <c r="CV25" s="645"/>
      <c r="CW25" s="645"/>
      <c r="CX25" s="645"/>
      <c r="CY25" s="646"/>
      <c r="CZ25" s="626">
        <v>12.2</v>
      </c>
      <c r="DA25" s="657"/>
      <c r="DB25" s="657"/>
      <c r="DC25" s="659"/>
      <c r="DD25" s="630">
        <v>2953282</v>
      </c>
      <c r="DE25" s="645"/>
      <c r="DF25" s="645"/>
      <c r="DG25" s="645"/>
      <c r="DH25" s="645"/>
      <c r="DI25" s="645"/>
      <c r="DJ25" s="645"/>
      <c r="DK25" s="646"/>
      <c r="DL25" s="630">
        <v>2863988</v>
      </c>
      <c r="DM25" s="645"/>
      <c r="DN25" s="645"/>
      <c r="DO25" s="645"/>
      <c r="DP25" s="645"/>
      <c r="DQ25" s="645"/>
      <c r="DR25" s="645"/>
      <c r="DS25" s="645"/>
      <c r="DT25" s="645"/>
      <c r="DU25" s="645"/>
      <c r="DV25" s="646"/>
      <c r="DW25" s="626">
        <v>22.6</v>
      </c>
      <c r="DX25" s="657"/>
      <c r="DY25" s="657"/>
      <c r="DZ25" s="657"/>
      <c r="EA25" s="657"/>
      <c r="EB25" s="657"/>
      <c r="EC25" s="658"/>
    </row>
    <row r="26" spans="2:133" ht="11.25" customHeight="1" x14ac:dyDescent="0.15">
      <c r="B26" s="618" t="s">
        <v>291</v>
      </c>
      <c r="C26" s="619"/>
      <c r="D26" s="619"/>
      <c r="E26" s="619"/>
      <c r="F26" s="619"/>
      <c r="G26" s="619"/>
      <c r="H26" s="619"/>
      <c r="I26" s="619"/>
      <c r="J26" s="619"/>
      <c r="K26" s="619"/>
      <c r="L26" s="619"/>
      <c r="M26" s="619"/>
      <c r="N26" s="619"/>
      <c r="O26" s="619"/>
      <c r="P26" s="619"/>
      <c r="Q26" s="620"/>
      <c r="R26" s="621">
        <v>107570</v>
      </c>
      <c r="S26" s="622"/>
      <c r="T26" s="622"/>
      <c r="U26" s="622"/>
      <c r="V26" s="622"/>
      <c r="W26" s="622"/>
      <c r="X26" s="622"/>
      <c r="Y26" s="623"/>
      <c r="Z26" s="624">
        <v>0.4</v>
      </c>
      <c r="AA26" s="624"/>
      <c r="AB26" s="624"/>
      <c r="AC26" s="624"/>
      <c r="AD26" s="625" t="s">
        <v>230</v>
      </c>
      <c r="AE26" s="625"/>
      <c r="AF26" s="625"/>
      <c r="AG26" s="625"/>
      <c r="AH26" s="625"/>
      <c r="AI26" s="625"/>
      <c r="AJ26" s="625"/>
      <c r="AK26" s="625"/>
      <c r="AL26" s="626" t="s">
        <v>171</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230</v>
      </c>
      <c r="BH26" s="622"/>
      <c r="BI26" s="622"/>
      <c r="BJ26" s="622"/>
      <c r="BK26" s="622"/>
      <c r="BL26" s="622"/>
      <c r="BM26" s="622"/>
      <c r="BN26" s="623"/>
      <c r="BO26" s="624" t="s">
        <v>230</v>
      </c>
      <c r="BP26" s="624"/>
      <c r="BQ26" s="624"/>
      <c r="BR26" s="624"/>
      <c r="BS26" s="630" t="s">
        <v>171</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2028565</v>
      </c>
      <c r="CS26" s="622"/>
      <c r="CT26" s="622"/>
      <c r="CU26" s="622"/>
      <c r="CV26" s="622"/>
      <c r="CW26" s="622"/>
      <c r="CX26" s="622"/>
      <c r="CY26" s="623"/>
      <c r="CZ26" s="626">
        <v>7.7</v>
      </c>
      <c r="DA26" s="657"/>
      <c r="DB26" s="657"/>
      <c r="DC26" s="659"/>
      <c r="DD26" s="630">
        <v>1843979</v>
      </c>
      <c r="DE26" s="622"/>
      <c r="DF26" s="622"/>
      <c r="DG26" s="622"/>
      <c r="DH26" s="622"/>
      <c r="DI26" s="622"/>
      <c r="DJ26" s="622"/>
      <c r="DK26" s="623"/>
      <c r="DL26" s="630" t="s">
        <v>230</v>
      </c>
      <c r="DM26" s="622"/>
      <c r="DN26" s="622"/>
      <c r="DO26" s="622"/>
      <c r="DP26" s="622"/>
      <c r="DQ26" s="622"/>
      <c r="DR26" s="622"/>
      <c r="DS26" s="622"/>
      <c r="DT26" s="622"/>
      <c r="DU26" s="622"/>
      <c r="DV26" s="623"/>
      <c r="DW26" s="626" t="s">
        <v>171</v>
      </c>
      <c r="DX26" s="657"/>
      <c r="DY26" s="657"/>
      <c r="DZ26" s="657"/>
      <c r="EA26" s="657"/>
      <c r="EB26" s="657"/>
      <c r="EC26" s="658"/>
    </row>
    <row r="27" spans="2:133" ht="11.25" customHeight="1" x14ac:dyDescent="0.15">
      <c r="B27" s="618" t="s">
        <v>294</v>
      </c>
      <c r="C27" s="619"/>
      <c r="D27" s="619"/>
      <c r="E27" s="619"/>
      <c r="F27" s="619"/>
      <c r="G27" s="619"/>
      <c r="H27" s="619"/>
      <c r="I27" s="619"/>
      <c r="J27" s="619"/>
      <c r="K27" s="619"/>
      <c r="L27" s="619"/>
      <c r="M27" s="619"/>
      <c r="N27" s="619"/>
      <c r="O27" s="619"/>
      <c r="P27" s="619"/>
      <c r="Q27" s="620"/>
      <c r="R27" s="621">
        <v>6207812</v>
      </c>
      <c r="S27" s="622"/>
      <c r="T27" s="622"/>
      <c r="U27" s="622"/>
      <c r="V27" s="622"/>
      <c r="W27" s="622"/>
      <c r="X27" s="622"/>
      <c r="Y27" s="623"/>
      <c r="Z27" s="624">
        <v>22.8</v>
      </c>
      <c r="AA27" s="624"/>
      <c r="AB27" s="624"/>
      <c r="AC27" s="624"/>
      <c r="AD27" s="625" t="s">
        <v>171</v>
      </c>
      <c r="AE27" s="625"/>
      <c r="AF27" s="625"/>
      <c r="AG27" s="625"/>
      <c r="AH27" s="625"/>
      <c r="AI27" s="625"/>
      <c r="AJ27" s="625"/>
      <c r="AK27" s="625"/>
      <c r="AL27" s="626" t="s">
        <v>171</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5588088</v>
      </c>
      <c r="BH27" s="622"/>
      <c r="BI27" s="622"/>
      <c r="BJ27" s="622"/>
      <c r="BK27" s="622"/>
      <c r="BL27" s="622"/>
      <c r="BM27" s="622"/>
      <c r="BN27" s="623"/>
      <c r="BO27" s="624">
        <v>100</v>
      </c>
      <c r="BP27" s="624"/>
      <c r="BQ27" s="624"/>
      <c r="BR27" s="624"/>
      <c r="BS27" s="630" t="s">
        <v>230</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9671572</v>
      </c>
      <c r="CS27" s="645"/>
      <c r="CT27" s="645"/>
      <c r="CU27" s="645"/>
      <c r="CV27" s="645"/>
      <c r="CW27" s="645"/>
      <c r="CX27" s="645"/>
      <c r="CY27" s="646"/>
      <c r="CZ27" s="626">
        <v>36.799999999999997</v>
      </c>
      <c r="DA27" s="657"/>
      <c r="DB27" s="657"/>
      <c r="DC27" s="659"/>
      <c r="DD27" s="630">
        <v>2516102</v>
      </c>
      <c r="DE27" s="645"/>
      <c r="DF27" s="645"/>
      <c r="DG27" s="645"/>
      <c r="DH27" s="645"/>
      <c r="DI27" s="645"/>
      <c r="DJ27" s="645"/>
      <c r="DK27" s="646"/>
      <c r="DL27" s="630">
        <v>2400395</v>
      </c>
      <c r="DM27" s="645"/>
      <c r="DN27" s="645"/>
      <c r="DO27" s="645"/>
      <c r="DP27" s="645"/>
      <c r="DQ27" s="645"/>
      <c r="DR27" s="645"/>
      <c r="DS27" s="645"/>
      <c r="DT27" s="645"/>
      <c r="DU27" s="645"/>
      <c r="DV27" s="646"/>
      <c r="DW27" s="626">
        <v>19</v>
      </c>
      <c r="DX27" s="657"/>
      <c r="DY27" s="657"/>
      <c r="DZ27" s="657"/>
      <c r="EA27" s="657"/>
      <c r="EB27" s="657"/>
      <c r="EC27" s="658"/>
    </row>
    <row r="28" spans="2:133" ht="11.25" customHeight="1" x14ac:dyDescent="0.15">
      <c r="B28" s="663" t="s">
        <v>297</v>
      </c>
      <c r="C28" s="664"/>
      <c r="D28" s="664"/>
      <c r="E28" s="664"/>
      <c r="F28" s="664"/>
      <c r="G28" s="664"/>
      <c r="H28" s="664"/>
      <c r="I28" s="664"/>
      <c r="J28" s="664"/>
      <c r="K28" s="664"/>
      <c r="L28" s="664"/>
      <c r="M28" s="664"/>
      <c r="N28" s="664"/>
      <c r="O28" s="664"/>
      <c r="P28" s="664"/>
      <c r="Q28" s="665"/>
      <c r="R28" s="621">
        <v>13760</v>
      </c>
      <c r="S28" s="622"/>
      <c r="T28" s="622"/>
      <c r="U28" s="622"/>
      <c r="V28" s="622"/>
      <c r="W28" s="622"/>
      <c r="X28" s="622"/>
      <c r="Y28" s="623"/>
      <c r="Z28" s="624">
        <v>0.1</v>
      </c>
      <c r="AA28" s="624"/>
      <c r="AB28" s="624"/>
      <c r="AC28" s="624"/>
      <c r="AD28" s="625">
        <v>13760</v>
      </c>
      <c r="AE28" s="625"/>
      <c r="AF28" s="625"/>
      <c r="AG28" s="625"/>
      <c r="AH28" s="625"/>
      <c r="AI28" s="625"/>
      <c r="AJ28" s="625"/>
      <c r="AK28" s="625"/>
      <c r="AL28" s="626">
        <v>0.1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2037466</v>
      </c>
      <c r="CS28" s="622"/>
      <c r="CT28" s="622"/>
      <c r="CU28" s="622"/>
      <c r="CV28" s="622"/>
      <c r="CW28" s="622"/>
      <c r="CX28" s="622"/>
      <c r="CY28" s="623"/>
      <c r="CZ28" s="626">
        <v>7.8</v>
      </c>
      <c r="DA28" s="657"/>
      <c r="DB28" s="657"/>
      <c r="DC28" s="659"/>
      <c r="DD28" s="630">
        <v>2034348</v>
      </c>
      <c r="DE28" s="622"/>
      <c r="DF28" s="622"/>
      <c r="DG28" s="622"/>
      <c r="DH28" s="622"/>
      <c r="DI28" s="622"/>
      <c r="DJ28" s="622"/>
      <c r="DK28" s="623"/>
      <c r="DL28" s="630">
        <v>2034348</v>
      </c>
      <c r="DM28" s="622"/>
      <c r="DN28" s="622"/>
      <c r="DO28" s="622"/>
      <c r="DP28" s="622"/>
      <c r="DQ28" s="622"/>
      <c r="DR28" s="622"/>
      <c r="DS28" s="622"/>
      <c r="DT28" s="622"/>
      <c r="DU28" s="622"/>
      <c r="DV28" s="623"/>
      <c r="DW28" s="626">
        <v>16.100000000000001</v>
      </c>
      <c r="DX28" s="657"/>
      <c r="DY28" s="657"/>
      <c r="DZ28" s="657"/>
      <c r="EA28" s="657"/>
      <c r="EB28" s="657"/>
      <c r="EC28" s="658"/>
    </row>
    <row r="29" spans="2:133" ht="11.25" customHeight="1" x14ac:dyDescent="0.15">
      <c r="B29" s="618" t="s">
        <v>299</v>
      </c>
      <c r="C29" s="619"/>
      <c r="D29" s="619"/>
      <c r="E29" s="619"/>
      <c r="F29" s="619"/>
      <c r="G29" s="619"/>
      <c r="H29" s="619"/>
      <c r="I29" s="619"/>
      <c r="J29" s="619"/>
      <c r="K29" s="619"/>
      <c r="L29" s="619"/>
      <c r="M29" s="619"/>
      <c r="N29" s="619"/>
      <c r="O29" s="619"/>
      <c r="P29" s="619"/>
      <c r="Q29" s="620"/>
      <c r="R29" s="621">
        <v>4683980</v>
      </c>
      <c r="S29" s="622"/>
      <c r="T29" s="622"/>
      <c r="U29" s="622"/>
      <c r="V29" s="622"/>
      <c r="W29" s="622"/>
      <c r="X29" s="622"/>
      <c r="Y29" s="623"/>
      <c r="Z29" s="624">
        <v>17.2</v>
      </c>
      <c r="AA29" s="624"/>
      <c r="AB29" s="624"/>
      <c r="AC29" s="624"/>
      <c r="AD29" s="625" t="s">
        <v>171</v>
      </c>
      <c r="AE29" s="625"/>
      <c r="AF29" s="625"/>
      <c r="AG29" s="625"/>
      <c r="AH29" s="625"/>
      <c r="AI29" s="625"/>
      <c r="AJ29" s="625"/>
      <c r="AK29" s="625"/>
      <c r="AL29" s="626" t="s">
        <v>171</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2036976</v>
      </c>
      <c r="CS29" s="645"/>
      <c r="CT29" s="645"/>
      <c r="CU29" s="645"/>
      <c r="CV29" s="645"/>
      <c r="CW29" s="645"/>
      <c r="CX29" s="645"/>
      <c r="CY29" s="646"/>
      <c r="CZ29" s="626">
        <v>7.8</v>
      </c>
      <c r="DA29" s="657"/>
      <c r="DB29" s="657"/>
      <c r="DC29" s="659"/>
      <c r="DD29" s="630">
        <v>2033858</v>
      </c>
      <c r="DE29" s="645"/>
      <c r="DF29" s="645"/>
      <c r="DG29" s="645"/>
      <c r="DH29" s="645"/>
      <c r="DI29" s="645"/>
      <c r="DJ29" s="645"/>
      <c r="DK29" s="646"/>
      <c r="DL29" s="630">
        <v>2033858</v>
      </c>
      <c r="DM29" s="645"/>
      <c r="DN29" s="645"/>
      <c r="DO29" s="645"/>
      <c r="DP29" s="645"/>
      <c r="DQ29" s="645"/>
      <c r="DR29" s="645"/>
      <c r="DS29" s="645"/>
      <c r="DT29" s="645"/>
      <c r="DU29" s="645"/>
      <c r="DV29" s="646"/>
      <c r="DW29" s="626">
        <v>16.100000000000001</v>
      </c>
      <c r="DX29" s="657"/>
      <c r="DY29" s="657"/>
      <c r="DZ29" s="657"/>
      <c r="EA29" s="657"/>
      <c r="EB29" s="657"/>
      <c r="EC29" s="658"/>
    </row>
    <row r="30" spans="2:133" ht="11.25" customHeight="1" x14ac:dyDescent="0.15">
      <c r="B30" s="618" t="s">
        <v>304</v>
      </c>
      <c r="C30" s="619"/>
      <c r="D30" s="619"/>
      <c r="E30" s="619"/>
      <c r="F30" s="619"/>
      <c r="G30" s="619"/>
      <c r="H30" s="619"/>
      <c r="I30" s="619"/>
      <c r="J30" s="619"/>
      <c r="K30" s="619"/>
      <c r="L30" s="619"/>
      <c r="M30" s="619"/>
      <c r="N30" s="619"/>
      <c r="O30" s="619"/>
      <c r="P30" s="619"/>
      <c r="Q30" s="620"/>
      <c r="R30" s="621">
        <v>539046</v>
      </c>
      <c r="S30" s="622"/>
      <c r="T30" s="622"/>
      <c r="U30" s="622"/>
      <c r="V30" s="622"/>
      <c r="W30" s="622"/>
      <c r="X30" s="622"/>
      <c r="Y30" s="623"/>
      <c r="Z30" s="624">
        <v>2</v>
      </c>
      <c r="AA30" s="624"/>
      <c r="AB30" s="624"/>
      <c r="AC30" s="624"/>
      <c r="AD30" s="625">
        <v>31275</v>
      </c>
      <c r="AE30" s="625"/>
      <c r="AF30" s="625"/>
      <c r="AG30" s="625"/>
      <c r="AH30" s="625"/>
      <c r="AI30" s="625"/>
      <c r="AJ30" s="625"/>
      <c r="AK30" s="625"/>
      <c r="AL30" s="626">
        <v>0.3</v>
      </c>
      <c r="AM30" s="627"/>
      <c r="AN30" s="627"/>
      <c r="AO30" s="628"/>
      <c r="AP30" s="669" t="s">
        <v>305</v>
      </c>
      <c r="AQ30" s="670"/>
      <c r="AR30" s="670"/>
      <c r="AS30" s="670"/>
      <c r="AT30" s="675" t="s">
        <v>306</v>
      </c>
      <c r="AU30" s="210"/>
      <c r="AV30" s="210"/>
      <c r="AW30" s="210"/>
      <c r="AX30" s="607" t="s">
        <v>181</v>
      </c>
      <c r="AY30" s="608"/>
      <c r="AZ30" s="608"/>
      <c r="BA30" s="608"/>
      <c r="BB30" s="608"/>
      <c r="BC30" s="608"/>
      <c r="BD30" s="608"/>
      <c r="BE30" s="608"/>
      <c r="BF30" s="609"/>
      <c r="BG30" s="681">
        <v>98.1</v>
      </c>
      <c r="BH30" s="682"/>
      <c r="BI30" s="682"/>
      <c r="BJ30" s="682"/>
      <c r="BK30" s="682"/>
      <c r="BL30" s="682"/>
      <c r="BM30" s="616">
        <v>94.7</v>
      </c>
      <c r="BN30" s="682"/>
      <c r="BO30" s="682"/>
      <c r="BP30" s="682"/>
      <c r="BQ30" s="683"/>
      <c r="BR30" s="681">
        <v>98.3</v>
      </c>
      <c r="BS30" s="682"/>
      <c r="BT30" s="682"/>
      <c r="BU30" s="682"/>
      <c r="BV30" s="682"/>
      <c r="BW30" s="682"/>
      <c r="BX30" s="616">
        <v>94.5</v>
      </c>
      <c r="BY30" s="682"/>
      <c r="BZ30" s="682"/>
      <c r="CA30" s="682"/>
      <c r="CB30" s="683"/>
      <c r="CD30" s="686"/>
      <c r="CE30" s="687"/>
      <c r="CF30" s="636" t="s">
        <v>307</v>
      </c>
      <c r="CG30" s="637"/>
      <c r="CH30" s="637"/>
      <c r="CI30" s="637"/>
      <c r="CJ30" s="637"/>
      <c r="CK30" s="637"/>
      <c r="CL30" s="637"/>
      <c r="CM30" s="637"/>
      <c r="CN30" s="637"/>
      <c r="CO30" s="637"/>
      <c r="CP30" s="637"/>
      <c r="CQ30" s="638"/>
      <c r="CR30" s="621">
        <v>1830481</v>
      </c>
      <c r="CS30" s="622"/>
      <c r="CT30" s="622"/>
      <c r="CU30" s="622"/>
      <c r="CV30" s="622"/>
      <c r="CW30" s="622"/>
      <c r="CX30" s="622"/>
      <c r="CY30" s="623"/>
      <c r="CZ30" s="626">
        <v>7</v>
      </c>
      <c r="DA30" s="657"/>
      <c r="DB30" s="657"/>
      <c r="DC30" s="659"/>
      <c r="DD30" s="630">
        <v>1827363</v>
      </c>
      <c r="DE30" s="622"/>
      <c r="DF30" s="622"/>
      <c r="DG30" s="622"/>
      <c r="DH30" s="622"/>
      <c r="DI30" s="622"/>
      <c r="DJ30" s="622"/>
      <c r="DK30" s="623"/>
      <c r="DL30" s="630">
        <v>1827363</v>
      </c>
      <c r="DM30" s="622"/>
      <c r="DN30" s="622"/>
      <c r="DO30" s="622"/>
      <c r="DP30" s="622"/>
      <c r="DQ30" s="622"/>
      <c r="DR30" s="622"/>
      <c r="DS30" s="622"/>
      <c r="DT30" s="622"/>
      <c r="DU30" s="622"/>
      <c r="DV30" s="623"/>
      <c r="DW30" s="626">
        <v>14.4</v>
      </c>
      <c r="DX30" s="657"/>
      <c r="DY30" s="657"/>
      <c r="DZ30" s="657"/>
      <c r="EA30" s="657"/>
      <c r="EB30" s="657"/>
      <c r="EC30" s="658"/>
    </row>
    <row r="31" spans="2:133" ht="11.25" customHeight="1" x14ac:dyDescent="0.15">
      <c r="B31" s="618" t="s">
        <v>308</v>
      </c>
      <c r="C31" s="619"/>
      <c r="D31" s="619"/>
      <c r="E31" s="619"/>
      <c r="F31" s="619"/>
      <c r="G31" s="619"/>
      <c r="H31" s="619"/>
      <c r="I31" s="619"/>
      <c r="J31" s="619"/>
      <c r="K31" s="619"/>
      <c r="L31" s="619"/>
      <c r="M31" s="619"/>
      <c r="N31" s="619"/>
      <c r="O31" s="619"/>
      <c r="P31" s="619"/>
      <c r="Q31" s="620"/>
      <c r="R31" s="621">
        <v>45208</v>
      </c>
      <c r="S31" s="622"/>
      <c r="T31" s="622"/>
      <c r="U31" s="622"/>
      <c r="V31" s="622"/>
      <c r="W31" s="622"/>
      <c r="X31" s="622"/>
      <c r="Y31" s="623"/>
      <c r="Z31" s="624">
        <v>0.2</v>
      </c>
      <c r="AA31" s="624"/>
      <c r="AB31" s="624"/>
      <c r="AC31" s="624"/>
      <c r="AD31" s="625" t="s">
        <v>171</v>
      </c>
      <c r="AE31" s="625"/>
      <c r="AF31" s="625"/>
      <c r="AG31" s="625"/>
      <c r="AH31" s="625"/>
      <c r="AI31" s="625"/>
      <c r="AJ31" s="625"/>
      <c r="AK31" s="625"/>
      <c r="AL31" s="626" t="s">
        <v>171</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98.5</v>
      </c>
      <c r="BH31" s="645"/>
      <c r="BI31" s="645"/>
      <c r="BJ31" s="645"/>
      <c r="BK31" s="645"/>
      <c r="BL31" s="645"/>
      <c r="BM31" s="627">
        <v>96.2</v>
      </c>
      <c r="BN31" s="679"/>
      <c r="BO31" s="679"/>
      <c r="BP31" s="679"/>
      <c r="BQ31" s="680"/>
      <c r="BR31" s="678">
        <v>98.8</v>
      </c>
      <c r="BS31" s="645"/>
      <c r="BT31" s="645"/>
      <c r="BU31" s="645"/>
      <c r="BV31" s="645"/>
      <c r="BW31" s="645"/>
      <c r="BX31" s="627">
        <v>96.2</v>
      </c>
      <c r="BY31" s="679"/>
      <c r="BZ31" s="679"/>
      <c r="CA31" s="679"/>
      <c r="CB31" s="680"/>
      <c r="CD31" s="686"/>
      <c r="CE31" s="687"/>
      <c r="CF31" s="636" t="s">
        <v>311</v>
      </c>
      <c r="CG31" s="637"/>
      <c r="CH31" s="637"/>
      <c r="CI31" s="637"/>
      <c r="CJ31" s="637"/>
      <c r="CK31" s="637"/>
      <c r="CL31" s="637"/>
      <c r="CM31" s="637"/>
      <c r="CN31" s="637"/>
      <c r="CO31" s="637"/>
      <c r="CP31" s="637"/>
      <c r="CQ31" s="638"/>
      <c r="CR31" s="621">
        <v>206495</v>
      </c>
      <c r="CS31" s="645"/>
      <c r="CT31" s="645"/>
      <c r="CU31" s="645"/>
      <c r="CV31" s="645"/>
      <c r="CW31" s="645"/>
      <c r="CX31" s="645"/>
      <c r="CY31" s="646"/>
      <c r="CZ31" s="626">
        <v>0.8</v>
      </c>
      <c r="DA31" s="657"/>
      <c r="DB31" s="657"/>
      <c r="DC31" s="659"/>
      <c r="DD31" s="630">
        <v>206495</v>
      </c>
      <c r="DE31" s="645"/>
      <c r="DF31" s="645"/>
      <c r="DG31" s="645"/>
      <c r="DH31" s="645"/>
      <c r="DI31" s="645"/>
      <c r="DJ31" s="645"/>
      <c r="DK31" s="646"/>
      <c r="DL31" s="630">
        <v>206495</v>
      </c>
      <c r="DM31" s="645"/>
      <c r="DN31" s="645"/>
      <c r="DO31" s="645"/>
      <c r="DP31" s="645"/>
      <c r="DQ31" s="645"/>
      <c r="DR31" s="645"/>
      <c r="DS31" s="645"/>
      <c r="DT31" s="645"/>
      <c r="DU31" s="645"/>
      <c r="DV31" s="646"/>
      <c r="DW31" s="626">
        <v>1.6</v>
      </c>
      <c r="DX31" s="657"/>
      <c r="DY31" s="657"/>
      <c r="DZ31" s="657"/>
      <c r="EA31" s="657"/>
      <c r="EB31" s="657"/>
      <c r="EC31" s="658"/>
    </row>
    <row r="32" spans="2:133" ht="11.25" customHeight="1" x14ac:dyDescent="0.15">
      <c r="B32" s="618" t="s">
        <v>312</v>
      </c>
      <c r="C32" s="619"/>
      <c r="D32" s="619"/>
      <c r="E32" s="619"/>
      <c r="F32" s="619"/>
      <c r="G32" s="619"/>
      <c r="H32" s="619"/>
      <c r="I32" s="619"/>
      <c r="J32" s="619"/>
      <c r="K32" s="619"/>
      <c r="L32" s="619"/>
      <c r="M32" s="619"/>
      <c r="N32" s="619"/>
      <c r="O32" s="619"/>
      <c r="P32" s="619"/>
      <c r="Q32" s="620"/>
      <c r="R32" s="621">
        <v>654772</v>
      </c>
      <c r="S32" s="622"/>
      <c r="T32" s="622"/>
      <c r="U32" s="622"/>
      <c r="V32" s="622"/>
      <c r="W32" s="622"/>
      <c r="X32" s="622"/>
      <c r="Y32" s="623"/>
      <c r="Z32" s="624">
        <v>2.4</v>
      </c>
      <c r="AA32" s="624"/>
      <c r="AB32" s="624"/>
      <c r="AC32" s="624"/>
      <c r="AD32" s="625" t="s">
        <v>171</v>
      </c>
      <c r="AE32" s="625"/>
      <c r="AF32" s="625"/>
      <c r="AG32" s="625"/>
      <c r="AH32" s="625"/>
      <c r="AI32" s="625"/>
      <c r="AJ32" s="625"/>
      <c r="AK32" s="625"/>
      <c r="AL32" s="626" t="s">
        <v>171</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97.7</v>
      </c>
      <c r="BH32" s="691"/>
      <c r="BI32" s="691"/>
      <c r="BJ32" s="691"/>
      <c r="BK32" s="691"/>
      <c r="BL32" s="691"/>
      <c r="BM32" s="692">
        <v>93.1</v>
      </c>
      <c r="BN32" s="691"/>
      <c r="BO32" s="691"/>
      <c r="BP32" s="691"/>
      <c r="BQ32" s="693"/>
      <c r="BR32" s="690">
        <v>97.8</v>
      </c>
      <c r="BS32" s="691"/>
      <c r="BT32" s="691"/>
      <c r="BU32" s="691"/>
      <c r="BV32" s="691"/>
      <c r="BW32" s="691"/>
      <c r="BX32" s="692">
        <v>92.6</v>
      </c>
      <c r="BY32" s="691"/>
      <c r="BZ32" s="691"/>
      <c r="CA32" s="691"/>
      <c r="CB32" s="693"/>
      <c r="CD32" s="688"/>
      <c r="CE32" s="689"/>
      <c r="CF32" s="636" t="s">
        <v>314</v>
      </c>
      <c r="CG32" s="637"/>
      <c r="CH32" s="637"/>
      <c r="CI32" s="637"/>
      <c r="CJ32" s="637"/>
      <c r="CK32" s="637"/>
      <c r="CL32" s="637"/>
      <c r="CM32" s="637"/>
      <c r="CN32" s="637"/>
      <c r="CO32" s="637"/>
      <c r="CP32" s="637"/>
      <c r="CQ32" s="638"/>
      <c r="CR32" s="621">
        <v>490</v>
      </c>
      <c r="CS32" s="622"/>
      <c r="CT32" s="622"/>
      <c r="CU32" s="622"/>
      <c r="CV32" s="622"/>
      <c r="CW32" s="622"/>
      <c r="CX32" s="622"/>
      <c r="CY32" s="623"/>
      <c r="CZ32" s="626">
        <v>0</v>
      </c>
      <c r="DA32" s="657"/>
      <c r="DB32" s="657"/>
      <c r="DC32" s="659"/>
      <c r="DD32" s="630">
        <v>490</v>
      </c>
      <c r="DE32" s="622"/>
      <c r="DF32" s="622"/>
      <c r="DG32" s="622"/>
      <c r="DH32" s="622"/>
      <c r="DI32" s="622"/>
      <c r="DJ32" s="622"/>
      <c r="DK32" s="623"/>
      <c r="DL32" s="630">
        <v>490</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315</v>
      </c>
      <c r="C33" s="619"/>
      <c r="D33" s="619"/>
      <c r="E33" s="619"/>
      <c r="F33" s="619"/>
      <c r="G33" s="619"/>
      <c r="H33" s="619"/>
      <c r="I33" s="619"/>
      <c r="J33" s="619"/>
      <c r="K33" s="619"/>
      <c r="L33" s="619"/>
      <c r="M33" s="619"/>
      <c r="N33" s="619"/>
      <c r="O33" s="619"/>
      <c r="P33" s="619"/>
      <c r="Q33" s="620"/>
      <c r="R33" s="621">
        <v>344821</v>
      </c>
      <c r="S33" s="622"/>
      <c r="T33" s="622"/>
      <c r="U33" s="622"/>
      <c r="V33" s="622"/>
      <c r="W33" s="622"/>
      <c r="X33" s="622"/>
      <c r="Y33" s="623"/>
      <c r="Z33" s="624">
        <v>1.3</v>
      </c>
      <c r="AA33" s="624"/>
      <c r="AB33" s="624"/>
      <c r="AC33" s="624"/>
      <c r="AD33" s="625" t="s">
        <v>230</v>
      </c>
      <c r="AE33" s="625"/>
      <c r="AF33" s="625"/>
      <c r="AG33" s="625"/>
      <c r="AH33" s="625"/>
      <c r="AI33" s="625"/>
      <c r="AJ33" s="625"/>
      <c r="AK33" s="625"/>
      <c r="AL33" s="626" t="s">
        <v>171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7177012</v>
      </c>
      <c r="CS33" s="645"/>
      <c r="CT33" s="645"/>
      <c r="CU33" s="645"/>
      <c r="CV33" s="645"/>
      <c r="CW33" s="645"/>
      <c r="CX33" s="645"/>
      <c r="CY33" s="646"/>
      <c r="CZ33" s="626">
        <v>27.3</v>
      </c>
      <c r="DA33" s="657"/>
      <c r="DB33" s="657"/>
      <c r="DC33" s="659"/>
      <c r="DD33" s="630">
        <v>5716842</v>
      </c>
      <c r="DE33" s="645"/>
      <c r="DF33" s="645"/>
      <c r="DG33" s="645"/>
      <c r="DH33" s="645"/>
      <c r="DI33" s="645"/>
      <c r="DJ33" s="645"/>
      <c r="DK33" s="646"/>
      <c r="DL33" s="630">
        <v>4102382</v>
      </c>
      <c r="DM33" s="645"/>
      <c r="DN33" s="645"/>
      <c r="DO33" s="645"/>
      <c r="DP33" s="645"/>
      <c r="DQ33" s="645"/>
      <c r="DR33" s="645"/>
      <c r="DS33" s="645"/>
      <c r="DT33" s="645"/>
      <c r="DU33" s="645"/>
      <c r="DV33" s="646"/>
      <c r="DW33" s="626">
        <v>32.4</v>
      </c>
      <c r="DX33" s="657"/>
      <c r="DY33" s="657"/>
      <c r="DZ33" s="657"/>
      <c r="EA33" s="657"/>
      <c r="EB33" s="657"/>
      <c r="EC33" s="658"/>
    </row>
    <row r="34" spans="2:133" ht="11.25" customHeight="1" x14ac:dyDescent="0.15">
      <c r="B34" s="618" t="s">
        <v>317</v>
      </c>
      <c r="C34" s="619"/>
      <c r="D34" s="619"/>
      <c r="E34" s="619"/>
      <c r="F34" s="619"/>
      <c r="G34" s="619"/>
      <c r="H34" s="619"/>
      <c r="I34" s="619"/>
      <c r="J34" s="619"/>
      <c r="K34" s="619"/>
      <c r="L34" s="619"/>
      <c r="M34" s="619"/>
      <c r="N34" s="619"/>
      <c r="O34" s="619"/>
      <c r="P34" s="619"/>
      <c r="Q34" s="620"/>
      <c r="R34" s="621">
        <v>218348</v>
      </c>
      <c r="S34" s="622"/>
      <c r="T34" s="622"/>
      <c r="U34" s="622"/>
      <c r="V34" s="622"/>
      <c r="W34" s="622"/>
      <c r="X34" s="622"/>
      <c r="Y34" s="623"/>
      <c r="Z34" s="624">
        <v>0.8</v>
      </c>
      <c r="AA34" s="624"/>
      <c r="AB34" s="624"/>
      <c r="AC34" s="624"/>
      <c r="AD34" s="625">
        <v>36005</v>
      </c>
      <c r="AE34" s="625"/>
      <c r="AF34" s="625"/>
      <c r="AG34" s="625"/>
      <c r="AH34" s="625"/>
      <c r="AI34" s="625"/>
      <c r="AJ34" s="625"/>
      <c r="AK34" s="625"/>
      <c r="AL34" s="626">
        <v>0.3</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2652982</v>
      </c>
      <c r="CS34" s="622"/>
      <c r="CT34" s="622"/>
      <c r="CU34" s="622"/>
      <c r="CV34" s="622"/>
      <c r="CW34" s="622"/>
      <c r="CX34" s="622"/>
      <c r="CY34" s="623"/>
      <c r="CZ34" s="626">
        <v>10.1</v>
      </c>
      <c r="DA34" s="657"/>
      <c r="DB34" s="657"/>
      <c r="DC34" s="659"/>
      <c r="DD34" s="630">
        <v>2078322</v>
      </c>
      <c r="DE34" s="622"/>
      <c r="DF34" s="622"/>
      <c r="DG34" s="622"/>
      <c r="DH34" s="622"/>
      <c r="DI34" s="622"/>
      <c r="DJ34" s="622"/>
      <c r="DK34" s="623"/>
      <c r="DL34" s="630">
        <v>1476780</v>
      </c>
      <c r="DM34" s="622"/>
      <c r="DN34" s="622"/>
      <c r="DO34" s="622"/>
      <c r="DP34" s="622"/>
      <c r="DQ34" s="622"/>
      <c r="DR34" s="622"/>
      <c r="DS34" s="622"/>
      <c r="DT34" s="622"/>
      <c r="DU34" s="622"/>
      <c r="DV34" s="623"/>
      <c r="DW34" s="626">
        <v>11.7</v>
      </c>
      <c r="DX34" s="657"/>
      <c r="DY34" s="657"/>
      <c r="DZ34" s="657"/>
      <c r="EA34" s="657"/>
      <c r="EB34" s="657"/>
      <c r="EC34" s="658"/>
    </row>
    <row r="35" spans="2:133" ht="11.25" customHeight="1" x14ac:dyDescent="0.15">
      <c r="B35" s="618" t="s">
        <v>321</v>
      </c>
      <c r="C35" s="619"/>
      <c r="D35" s="619"/>
      <c r="E35" s="619"/>
      <c r="F35" s="619"/>
      <c r="G35" s="619"/>
      <c r="H35" s="619"/>
      <c r="I35" s="619"/>
      <c r="J35" s="619"/>
      <c r="K35" s="619"/>
      <c r="L35" s="619"/>
      <c r="M35" s="619"/>
      <c r="N35" s="619"/>
      <c r="O35" s="619"/>
      <c r="P35" s="619"/>
      <c r="Q35" s="620"/>
      <c r="R35" s="621">
        <v>1506531</v>
      </c>
      <c r="S35" s="622"/>
      <c r="T35" s="622"/>
      <c r="U35" s="622"/>
      <c r="V35" s="622"/>
      <c r="W35" s="622"/>
      <c r="X35" s="622"/>
      <c r="Y35" s="623"/>
      <c r="Z35" s="624">
        <v>5.5</v>
      </c>
      <c r="AA35" s="624"/>
      <c r="AB35" s="624"/>
      <c r="AC35" s="624"/>
      <c r="AD35" s="625" t="s">
        <v>171</v>
      </c>
      <c r="AE35" s="625"/>
      <c r="AF35" s="625"/>
      <c r="AG35" s="625"/>
      <c r="AH35" s="625"/>
      <c r="AI35" s="625"/>
      <c r="AJ35" s="625"/>
      <c r="AK35" s="625"/>
      <c r="AL35" s="626" t="s">
        <v>171</v>
      </c>
      <c r="AM35" s="627"/>
      <c r="AN35" s="627"/>
      <c r="AO35" s="628"/>
      <c r="AP35" s="214"/>
      <c r="AQ35" s="694" t="s">
        <v>322</v>
      </c>
      <c r="AR35" s="695"/>
      <c r="AS35" s="695"/>
      <c r="AT35" s="695"/>
      <c r="AU35" s="695"/>
      <c r="AV35" s="695"/>
      <c r="AW35" s="695"/>
      <c r="AX35" s="695"/>
      <c r="AY35" s="696"/>
      <c r="AZ35" s="610">
        <v>2526082</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-912578</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221566</v>
      </c>
      <c r="CS35" s="645"/>
      <c r="CT35" s="645"/>
      <c r="CU35" s="645"/>
      <c r="CV35" s="645"/>
      <c r="CW35" s="645"/>
      <c r="CX35" s="645"/>
      <c r="CY35" s="646"/>
      <c r="CZ35" s="626">
        <v>0.8</v>
      </c>
      <c r="DA35" s="657"/>
      <c r="DB35" s="657"/>
      <c r="DC35" s="659"/>
      <c r="DD35" s="630">
        <v>143895</v>
      </c>
      <c r="DE35" s="645"/>
      <c r="DF35" s="645"/>
      <c r="DG35" s="645"/>
      <c r="DH35" s="645"/>
      <c r="DI35" s="645"/>
      <c r="DJ35" s="645"/>
      <c r="DK35" s="646"/>
      <c r="DL35" s="630">
        <v>97075</v>
      </c>
      <c r="DM35" s="645"/>
      <c r="DN35" s="645"/>
      <c r="DO35" s="645"/>
      <c r="DP35" s="645"/>
      <c r="DQ35" s="645"/>
      <c r="DR35" s="645"/>
      <c r="DS35" s="645"/>
      <c r="DT35" s="645"/>
      <c r="DU35" s="645"/>
      <c r="DV35" s="646"/>
      <c r="DW35" s="626">
        <v>0.8</v>
      </c>
      <c r="DX35" s="657"/>
      <c r="DY35" s="657"/>
      <c r="DZ35" s="657"/>
      <c r="EA35" s="657"/>
      <c r="EB35" s="657"/>
      <c r="EC35" s="658"/>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171</v>
      </c>
      <c r="S36" s="622"/>
      <c r="T36" s="622"/>
      <c r="U36" s="622"/>
      <c r="V36" s="622"/>
      <c r="W36" s="622"/>
      <c r="X36" s="622"/>
      <c r="Y36" s="623"/>
      <c r="Z36" s="624" t="s">
        <v>171</v>
      </c>
      <c r="AA36" s="624"/>
      <c r="AB36" s="624"/>
      <c r="AC36" s="624"/>
      <c r="AD36" s="625" t="s">
        <v>230</v>
      </c>
      <c r="AE36" s="625"/>
      <c r="AF36" s="625"/>
      <c r="AG36" s="625"/>
      <c r="AH36" s="625"/>
      <c r="AI36" s="625"/>
      <c r="AJ36" s="625"/>
      <c r="AK36" s="625"/>
      <c r="AL36" s="626" t="s">
        <v>230</v>
      </c>
      <c r="AM36" s="627"/>
      <c r="AN36" s="627"/>
      <c r="AO36" s="628"/>
      <c r="AQ36" s="698" t="s">
        <v>326</v>
      </c>
      <c r="AR36" s="699"/>
      <c r="AS36" s="699"/>
      <c r="AT36" s="699"/>
      <c r="AU36" s="699"/>
      <c r="AV36" s="699"/>
      <c r="AW36" s="699"/>
      <c r="AX36" s="699"/>
      <c r="AY36" s="700"/>
      <c r="AZ36" s="621">
        <v>297947</v>
      </c>
      <c r="BA36" s="622"/>
      <c r="BB36" s="622"/>
      <c r="BC36" s="622"/>
      <c r="BD36" s="645"/>
      <c r="BE36" s="645"/>
      <c r="BF36" s="680"/>
      <c r="BG36" s="636" t="s">
        <v>327</v>
      </c>
      <c r="BH36" s="637"/>
      <c r="BI36" s="637"/>
      <c r="BJ36" s="637"/>
      <c r="BK36" s="637"/>
      <c r="BL36" s="637"/>
      <c r="BM36" s="637"/>
      <c r="BN36" s="637"/>
      <c r="BO36" s="637"/>
      <c r="BP36" s="637"/>
      <c r="BQ36" s="637"/>
      <c r="BR36" s="637"/>
      <c r="BS36" s="637"/>
      <c r="BT36" s="637"/>
      <c r="BU36" s="638"/>
      <c r="BV36" s="621">
        <v>-1309129</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1407730</v>
      </c>
      <c r="CS36" s="622"/>
      <c r="CT36" s="622"/>
      <c r="CU36" s="622"/>
      <c r="CV36" s="622"/>
      <c r="CW36" s="622"/>
      <c r="CX36" s="622"/>
      <c r="CY36" s="623"/>
      <c r="CZ36" s="626">
        <v>5.4</v>
      </c>
      <c r="DA36" s="657"/>
      <c r="DB36" s="657"/>
      <c r="DC36" s="659"/>
      <c r="DD36" s="630">
        <v>1066105</v>
      </c>
      <c r="DE36" s="622"/>
      <c r="DF36" s="622"/>
      <c r="DG36" s="622"/>
      <c r="DH36" s="622"/>
      <c r="DI36" s="622"/>
      <c r="DJ36" s="622"/>
      <c r="DK36" s="623"/>
      <c r="DL36" s="630">
        <v>775505</v>
      </c>
      <c r="DM36" s="622"/>
      <c r="DN36" s="622"/>
      <c r="DO36" s="622"/>
      <c r="DP36" s="622"/>
      <c r="DQ36" s="622"/>
      <c r="DR36" s="622"/>
      <c r="DS36" s="622"/>
      <c r="DT36" s="622"/>
      <c r="DU36" s="622"/>
      <c r="DV36" s="623"/>
      <c r="DW36" s="626">
        <v>6.1</v>
      </c>
      <c r="DX36" s="657"/>
      <c r="DY36" s="657"/>
      <c r="DZ36" s="657"/>
      <c r="EA36" s="657"/>
      <c r="EB36" s="657"/>
      <c r="EC36" s="658"/>
    </row>
    <row r="37" spans="2:133" ht="11.25" customHeight="1" x14ac:dyDescent="0.15">
      <c r="B37" s="618" t="s">
        <v>329</v>
      </c>
      <c r="C37" s="619"/>
      <c r="D37" s="619"/>
      <c r="E37" s="619"/>
      <c r="F37" s="619"/>
      <c r="G37" s="619"/>
      <c r="H37" s="619"/>
      <c r="I37" s="619"/>
      <c r="J37" s="619"/>
      <c r="K37" s="619"/>
      <c r="L37" s="619"/>
      <c r="M37" s="619"/>
      <c r="N37" s="619"/>
      <c r="O37" s="619"/>
      <c r="P37" s="619"/>
      <c r="Q37" s="620"/>
      <c r="R37" s="621">
        <v>644231</v>
      </c>
      <c r="S37" s="622"/>
      <c r="T37" s="622"/>
      <c r="U37" s="622"/>
      <c r="V37" s="622"/>
      <c r="W37" s="622"/>
      <c r="X37" s="622"/>
      <c r="Y37" s="623"/>
      <c r="Z37" s="624">
        <v>2.4</v>
      </c>
      <c r="AA37" s="624"/>
      <c r="AB37" s="624"/>
      <c r="AC37" s="624"/>
      <c r="AD37" s="625" t="s">
        <v>171</v>
      </c>
      <c r="AE37" s="625"/>
      <c r="AF37" s="625"/>
      <c r="AG37" s="625"/>
      <c r="AH37" s="625"/>
      <c r="AI37" s="625"/>
      <c r="AJ37" s="625"/>
      <c r="AK37" s="625"/>
      <c r="AL37" s="626" t="s">
        <v>171</v>
      </c>
      <c r="AM37" s="627"/>
      <c r="AN37" s="627"/>
      <c r="AO37" s="628"/>
      <c r="AQ37" s="698" t="s">
        <v>330</v>
      </c>
      <c r="AR37" s="699"/>
      <c r="AS37" s="699"/>
      <c r="AT37" s="699"/>
      <c r="AU37" s="699"/>
      <c r="AV37" s="699"/>
      <c r="AW37" s="699"/>
      <c r="AX37" s="699"/>
      <c r="AY37" s="700"/>
      <c r="AZ37" s="621">
        <v>799</v>
      </c>
      <c r="BA37" s="622"/>
      <c r="BB37" s="622"/>
      <c r="BC37" s="622"/>
      <c r="BD37" s="645"/>
      <c r="BE37" s="645"/>
      <c r="BF37" s="680"/>
      <c r="BG37" s="636" t="s">
        <v>331</v>
      </c>
      <c r="BH37" s="637"/>
      <c r="BI37" s="637"/>
      <c r="BJ37" s="637"/>
      <c r="BK37" s="637"/>
      <c r="BL37" s="637"/>
      <c r="BM37" s="637"/>
      <c r="BN37" s="637"/>
      <c r="BO37" s="637"/>
      <c r="BP37" s="637"/>
      <c r="BQ37" s="637"/>
      <c r="BR37" s="637"/>
      <c r="BS37" s="637"/>
      <c r="BT37" s="637"/>
      <c r="BU37" s="638"/>
      <c r="BV37" s="621">
        <v>9414</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555042</v>
      </c>
      <c r="CS37" s="645"/>
      <c r="CT37" s="645"/>
      <c r="CU37" s="645"/>
      <c r="CV37" s="645"/>
      <c r="CW37" s="645"/>
      <c r="CX37" s="645"/>
      <c r="CY37" s="646"/>
      <c r="CZ37" s="626">
        <v>2.1</v>
      </c>
      <c r="DA37" s="657"/>
      <c r="DB37" s="657"/>
      <c r="DC37" s="659"/>
      <c r="DD37" s="630">
        <v>555042</v>
      </c>
      <c r="DE37" s="645"/>
      <c r="DF37" s="645"/>
      <c r="DG37" s="645"/>
      <c r="DH37" s="645"/>
      <c r="DI37" s="645"/>
      <c r="DJ37" s="645"/>
      <c r="DK37" s="646"/>
      <c r="DL37" s="630">
        <v>493828</v>
      </c>
      <c r="DM37" s="645"/>
      <c r="DN37" s="645"/>
      <c r="DO37" s="645"/>
      <c r="DP37" s="645"/>
      <c r="DQ37" s="645"/>
      <c r="DR37" s="645"/>
      <c r="DS37" s="645"/>
      <c r="DT37" s="645"/>
      <c r="DU37" s="645"/>
      <c r="DV37" s="646"/>
      <c r="DW37" s="626">
        <v>3.9</v>
      </c>
      <c r="DX37" s="657"/>
      <c r="DY37" s="657"/>
      <c r="DZ37" s="657"/>
      <c r="EA37" s="657"/>
      <c r="EB37" s="657"/>
      <c r="EC37" s="658"/>
    </row>
    <row r="38" spans="2:133" ht="11.25" customHeight="1" x14ac:dyDescent="0.15">
      <c r="B38" s="666" t="s">
        <v>333</v>
      </c>
      <c r="C38" s="667"/>
      <c r="D38" s="667"/>
      <c r="E38" s="667"/>
      <c r="F38" s="667"/>
      <c r="G38" s="667"/>
      <c r="H38" s="667"/>
      <c r="I38" s="667"/>
      <c r="J38" s="667"/>
      <c r="K38" s="667"/>
      <c r="L38" s="667"/>
      <c r="M38" s="667"/>
      <c r="N38" s="667"/>
      <c r="O38" s="667"/>
      <c r="P38" s="667"/>
      <c r="Q38" s="668"/>
      <c r="R38" s="701">
        <v>27216489</v>
      </c>
      <c r="S38" s="702"/>
      <c r="T38" s="702"/>
      <c r="U38" s="702"/>
      <c r="V38" s="702"/>
      <c r="W38" s="702"/>
      <c r="X38" s="702"/>
      <c r="Y38" s="703"/>
      <c r="Z38" s="704">
        <v>100</v>
      </c>
      <c r="AA38" s="704"/>
      <c r="AB38" s="704"/>
      <c r="AC38" s="704"/>
      <c r="AD38" s="705">
        <v>12018750</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t="s">
        <v>171</v>
      </c>
      <c r="BA38" s="622"/>
      <c r="BB38" s="622"/>
      <c r="BC38" s="622"/>
      <c r="BD38" s="645"/>
      <c r="BE38" s="645"/>
      <c r="BF38" s="680"/>
      <c r="BG38" s="636" t="s">
        <v>335</v>
      </c>
      <c r="BH38" s="637"/>
      <c r="BI38" s="637"/>
      <c r="BJ38" s="637"/>
      <c r="BK38" s="637"/>
      <c r="BL38" s="637"/>
      <c r="BM38" s="637"/>
      <c r="BN38" s="637"/>
      <c r="BO38" s="637"/>
      <c r="BP38" s="637"/>
      <c r="BQ38" s="637"/>
      <c r="BR38" s="637"/>
      <c r="BS38" s="637"/>
      <c r="BT38" s="637"/>
      <c r="BU38" s="638"/>
      <c r="BV38" s="621">
        <v>16483</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2525283</v>
      </c>
      <c r="CS38" s="622"/>
      <c r="CT38" s="622"/>
      <c r="CU38" s="622"/>
      <c r="CV38" s="622"/>
      <c r="CW38" s="622"/>
      <c r="CX38" s="622"/>
      <c r="CY38" s="623"/>
      <c r="CZ38" s="626">
        <v>9.6</v>
      </c>
      <c r="DA38" s="657"/>
      <c r="DB38" s="657"/>
      <c r="DC38" s="659"/>
      <c r="DD38" s="630">
        <v>2121187</v>
      </c>
      <c r="DE38" s="622"/>
      <c r="DF38" s="622"/>
      <c r="DG38" s="622"/>
      <c r="DH38" s="622"/>
      <c r="DI38" s="622"/>
      <c r="DJ38" s="622"/>
      <c r="DK38" s="623"/>
      <c r="DL38" s="630">
        <v>1753022</v>
      </c>
      <c r="DM38" s="622"/>
      <c r="DN38" s="622"/>
      <c r="DO38" s="622"/>
      <c r="DP38" s="622"/>
      <c r="DQ38" s="622"/>
      <c r="DR38" s="622"/>
      <c r="DS38" s="622"/>
      <c r="DT38" s="622"/>
      <c r="DU38" s="622"/>
      <c r="DV38" s="623"/>
      <c r="DW38" s="626">
        <v>13.8</v>
      </c>
      <c r="DX38" s="657"/>
      <c r="DY38" s="657"/>
      <c r="DZ38" s="657"/>
      <c r="EA38" s="657"/>
      <c r="EB38" s="657"/>
      <c r="EC38" s="658"/>
    </row>
    <row r="39" spans="2:133" ht="11.25" customHeight="1" x14ac:dyDescent="0.15">
      <c r="AQ39" s="698" t="s">
        <v>337</v>
      </c>
      <c r="AR39" s="699"/>
      <c r="AS39" s="699"/>
      <c r="AT39" s="699"/>
      <c r="AU39" s="699"/>
      <c r="AV39" s="699"/>
      <c r="AW39" s="699"/>
      <c r="AX39" s="699"/>
      <c r="AY39" s="700"/>
      <c r="AZ39" s="621" t="s">
        <v>171</v>
      </c>
      <c r="BA39" s="622"/>
      <c r="BB39" s="622"/>
      <c r="BC39" s="622"/>
      <c r="BD39" s="645"/>
      <c r="BE39" s="645"/>
      <c r="BF39" s="680"/>
      <c r="BG39" s="712" t="s">
        <v>338</v>
      </c>
      <c r="BH39" s="713"/>
      <c r="BI39" s="713"/>
      <c r="BJ39" s="713"/>
      <c r="BK39" s="713"/>
      <c r="BL39" s="215"/>
      <c r="BM39" s="637" t="s">
        <v>339</v>
      </c>
      <c r="BN39" s="637"/>
      <c r="BO39" s="637"/>
      <c r="BP39" s="637"/>
      <c r="BQ39" s="637"/>
      <c r="BR39" s="637"/>
      <c r="BS39" s="637"/>
      <c r="BT39" s="637"/>
      <c r="BU39" s="638"/>
      <c r="BV39" s="621">
        <v>70</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344395</v>
      </c>
      <c r="CS39" s="645"/>
      <c r="CT39" s="645"/>
      <c r="CU39" s="645"/>
      <c r="CV39" s="645"/>
      <c r="CW39" s="645"/>
      <c r="CX39" s="645"/>
      <c r="CY39" s="646"/>
      <c r="CZ39" s="626">
        <v>1.3</v>
      </c>
      <c r="DA39" s="657"/>
      <c r="DB39" s="657"/>
      <c r="DC39" s="659"/>
      <c r="DD39" s="630">
        <v>307333</v>
      </c>
      <c r="DE39" s="645"/>
      <c r="DF39" s="645"/>
      <c r="DG39" s="645"/>
      <c r="DH39" s="645"/>
      <c r="DI39" s="645"/>
      <c r="DJ39" s="645"/>
      <c r="DK39" s="646"/>
      <c r="DL39" s="630" t="s">
        <v>230</v>
      </c>
      <c r="DM39" s="645"/>
      <c r="DN39" s="645"/>
      <c r="DO39" s="645"/>
      <c r="DP39" s="645"/>
      <c r="DQ39" s="645"/>
      <c r="DR39" s="645"/>
      <c r="DS39" s="645"/>
      <c r="DT39" s="645"/>
      <c r="DU39" s="645"/>
      <c r="DV39" s="646"/>
      <c r="DW39" s="626" t="s">
        <v>230</v>
      </c>
      <c r="DX39" s="657"/>
      <c r="DY39" s="657"/>
      <c r="DZ39" s="657"/>
      <c r="EA39" s="657"/>
      <c r="EB39" s="657"/>
      <c r="EC39" s="658"/>
    </row>
    <row r="40" spans="2:133" ht="11.25" customHeight="1" x14ac:dyDescent="0.15">
      <c r="AQ40" s="698" t="s">
        <v>341</v>
      </c>
      <c r="AR40" s="699"/>
      <c r="AS40" s="699"/>
      <c r="AT40" s="699"/>
      <c r="AU40" s="699"/>
      <c r="AV40" s="699"/>
      <c r="AW40" s="699"/>
      <c r="AX40" s="699"/>
      <c r="AY40" s="700"/>
      <c r="AZ40" s="621">
        <v>871362</v>
      </c>
      <c r="BA40" s="622"/>
      <c r="BB40" s="622"/>
      <c r="BC40" s="622"/>
      <c r="BD40" s="645"/>
      <c r="BE40" s="645"/>
      <c r="BF40" s="680"/>
      <c r="BG40" s="712"/>
      <c r="BH40" s="713"/>
      <c r="BI40" s="713"/>
      <c r="BJ40" s="713"/>
      <c r="BK40" s="713"/>
      <c r="BL40" s="215"/>
      <c r="BM40" s="637" t="s">
        <v>342</v>
      </c>
      <c r="BN40" s="637"/>
      <c r="BO40" s="637"/>
      <c r="BP40" s="637"/>
      <c r="BQ40" s="637"/>
      <c r="BR40" s="637"/>
      <c r="BS40" s="637"/>
      <c r="BT40" s="637"/>
      <c r="BU40" s="638"/>
      <c r="BV40" s="621">
        <v>215</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25056</v>
      </c>
      <c r="CS40" s="622"/>
      <c r="CT40" s="622"/>
      <c r="CU40" s="622"/>
      <c r="CV40" s="622"/>
      <c r="CW40" s="622"/>
      <c r="CX40" s="622"/>
      <c r="CY40" s="623"/>
      <c r="CZ40" s="626">
        <v>0.1</v>
      </c>
      <c r="DA40" s="657"/>
      <c r="DB40" s="657"/>
      <c r="DC40" s="659"/>
      <c r="DD40" s="630" t="s">
        <v>171</v>
      </c>
      <c r="DE40" s="622"/>
      <c r="DF40" s="622"/>
      <c r="DG40" s="622"/>
      <c r="DH40" s="622"/>
      <c r="DI40" s="622"/>
      <c r="DJ40" s="622"/>
      <c r="DK40" s="623"/>
      <c r="DL40" s="630" t="s">
        <v>230</v>
      </c>
      <c r="DM40" s="622"/>
      <c r="DN40" s="622"/>
      <c r="DO40" s="622"/>
      <c r="DP40" s="622"/>
      <c r="DQ40" s="622"/>
      <c r="DR40" s="622"/>
      <c r="DS40" s="622"/>
      <c r="DT40" s="622"/>
      <c r="DU40" s="622"/>
      <c r="DV40" s="623"/>
      <c r="DW40" s="626" t="s">
        <v>171</v>
      </c>
      <c r="DX40" s="657"/>
      <c r="DY40" s="657"/>
      <c r="DZ40" s="657"/>
      <c r="EA40" s="657"/>
      <c r="EB40" s="657"/>
      <c r="EC40" s="658"/>
    </row>
    <row r="41" spans="2:133" ht="11.25" customHeight="1" x14ac:dyDescent="0.15">
      <c r="AQ41" s="708" t="s">
        <v>344</v>
      </c>
      <c r="AR41" s="709"/>
      <c r="AS41" s="709"/>
      <c r="AT41" s="709"/>
      <c r="AU41" s="709"/>
      <c r="AV41" s="709"/>
      <c r="AW41" s="709"/>
      <c r="AX41" s="709"/>
      <c r="AY41" s="710"/>
      <c r="AZ41" s="701">
        <v>1355974</v>
      </c>
      <c r="BA41" s="702"/>
      <c r="BB41" s="702"/>
      <c r="BC41" s="702"/>
      <c r="BD41" s="691"/>
      <c r="BE41" s="691"/>
      <c r="BF41" s="693"/>
      <c r="BG41" s="714"/>
      <c r="BH41" s="715"/>
      <c r="BI41" s="715"/>
      <c r="BJ41" s="715"/>
      <c r="BK41" s="715"/>
      <c r="BL41" s="216"/>
      <c r="BM41" s="648" t="s">
        <v>345</v>
      </c>
      <c r="BN41" s="648"/>
      <c r="BO41" s="648"/>
      <c r="BP41" s="648"/>
      <c r="BQ41" s="648"/>
      <c r="BR41" s="648"/>
      <c r="BS41" s="648"/>
      <c r="BT41" s="648"/>
      <c r="BU41" s="649"/>
      <c r="BV41" s="701">
        <v>326</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171</v>
      </c>
      <c r="CS41" s="645"/>
      <c r="CT41" s="645"/>
      <c r="CU41" s="645"/>
      <c r="CV41" s="645"/>
      <c r="CW41" s="645"/>
      <c r="CX41" s="645"/>
      <c r="CY41" s="646"/>
      <c r="CZ41" s="626" t="s">
        <v>171</v>
      </c>
      <c r="DA41" s="657"/>
      <c r="DB41" s="657"/>
      <c r="DC41" s="659"/>
      <c r="DD41" s="630" t="s">
        <v>230</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4176602</v>
      </c>
      <c r="CS42" s="622"/>
      <c r="CT42" s="622"/>
      <c r="CU42" s="622"/>
      <c r="CV42" s="622"/>
      <c r="CW42" s="622"/>
      <c r="CX42" s="622"/>
      <c r="CY42" s="623"/>
      <c r="CZ42" s="626">
        <v>15.9</v>
      </c>
      <c r="DA42" s="627"/>
      <c r="DB42" s="627"/>
      <c r="DC42" s="722"/>
      <c r="DD42" s="630">
        <v>355123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13198</v>
      </c>
      <c r="CS43" s="645"/>
      <c r="CT43" s="645"/>
      <c r="CU43" s="645"/>
      <c r="CV43" s="645"/>
      <c r="CW43" s="645"/>
      <c r="CX43" s="645"/>
      <c r="CY43" s="646"/>
      <c r="CZ43" s="626">
        <v>0.1</v>
      </c>
      <c r="DA43" s="657"/>
      <c r="DB43" s="657"/>
      <c r="DC43" s="659"/>
      <c r="DD43" s="630">
        <v>10837</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4176602</v>
      </c>
      <c r="CS44" s="622"/>
      <c r="CT44" s="622"/>
      <c r="CU44" s="622"/>
      <c r="CV44" s="622"/>
      <c r="CW44" s="622"/>
      <c r="CX44" s="622"/>
      <c r="CY44" s="623"/>
      <c r="CZ44" s="626">
        <v>15.9</v>
      </c>
      <c r="DA44" s="627"/>
      <c r="DB44" s="627"/>
      <c r="DC44" s="722"/>
      <c r="DD44" s="630">
        <v>355123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3443215</v>
      </c>
      <c r="CS45" s="645"/>
      <c r="CT45" s="645"/>
      <c r="CU45" s="645"/>
      <c r="CV45" s="645"/>
      <c r="CW45" s="645"/>
      <c r="CX45" s="645"/>
      <c r="CY45" s="646"/>
      <c r="CZ45" s="626">
        <v>13.1</v>
      </c>
      <c r="DA45" s="657"/>
      <c r="DB45" s="657"/>
      <c r="DC45" s="659"/>
      <c r="DD45" s="630">
        <v>110937</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699778</v>
      </c>
      <c r="CS46" s="622"/>
      <c r="CT46" s="622"/>
      <c r="CU46" s="622"/>
      <c r="CV46" s="622"/>
      <c r="CW46" s="622"/>
      <c r="CX46" s="622"/>
      <c r="CY46" s="623"/>
      <c r="CZ46" s="626">
        <v>2.7</v>
      </c>
      <c r="DA46" s="627"/>
      <c r="DB46" s="627"/>
      <c r="DC46" s="722"/>
      <c r="DD46" s="630">
        <v>222691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t="s">
        <v>230</v>
      </c>
      <c r="CS47" s="645"/>
      <c r="CT47" s="645"/>
      <c r="CU47" s="645"/>
      <c r="CV47" s="645"/>
      <c r="CW47" s="645"/>
      <c r="CX47" s="645"/>
      <c r="CY47" s="646"/>
      <c r="CZ47" s="626" t="s">
        <v>171</v>
      </c>
      <c r="DA47" s="657"/>
      <c r="DB47" s="657"/>
      <c r="DC47" s="659"/>
      <c r="DD47" s="630" t="s">
        <v>230</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230</v>
      </c>
      <c r="CS48" s="622"/>
      <c r="CT48" s="622"/>
      <c r="CU48" s="622"/>
      <c r="CV48" s="622"/>
      <c r="CW48" s="622"/>
      <c r="CX48" s="622"/>
      <c r="CY48" s="623"/>
      <c r="CZ48" s="626" t="s">
        <v>230</v>
      </c>
      <c r="DA48" s="627"/>
      <c r="DB48" s="627"/>
      <c r="DC48" s="722"/>
      <c r="DD48" s="630" t="s">
        <v>171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26272146</v>
      </c>
      <c r="CS49" s="691"/>
      <c r="CT49" s="691"/>
      <c r="CU49" s="691"/>
      <c r="CV49" s="691"/>
      <c r="CW49" s="691"/>
      <c r="CX49" s="691"/>
      <c r="CY49" s="723"/>
      <c r="CZ49" s="706">
        <v>100</v>
      </c>
      <c r="DA49" s="724"/>
      <c r="DB49" s="724"/>
      <c r="DC49" s="725"/>
      <c r="DD49" s="726">
        <v>13575697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a9/+BXSFzy7iMhjmBQV7e7oIAIC2qKqxiD34ni65IKEg1Q4sGEidPEUK/PThuQ5sn2/sfdh6JVgq8fnxX5h6HQ==" saltValue="thxEaCS+YnM7XRjLFqk65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27188</v>
      </c>
      <c r="R7" s="757"/>
      <c r="S7" s="757"/>
      <c r="T7" s="757"/>
      <c r="U7" s="757"/>
      <c r="V7" s="757">
        <v>26242</v>
      </c>
      <c r="W7" s="757"/>
      <c r="X7" s="757"/>
      <c r="Y7" s="757"/>
      <c r="Z7" s="757"/>
      <c r="AA7" s="757">
        <v>935</v>
      </c>
      <c r="AB7" s="757"/>
      <c r="AC7" s="757"/>
      <c r="AD7" s="757"/>
      <c r="AE7" s="758"/>
      <c r="AF7" s="759">
        <v>422</v>
      </c>
      <c r="AG7" s="760"/>
      <c r="AH7" s="760"/>
      <c r="AI7" s="760"/>
      <c r="AJ7" s="761"/>
      <c r="AK7" s="796">
        <v>654</v>
      </c>
      <c r="AL7" s="797"/>
      <c r="AM7" s="797"/>
      <c r="AN7" s="797"/>
      <c r="AO7" s="797"/>
      <c r="AP7" s="797">
        <v>19027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590</v>
      </c>
      <c r="BT7" s="801"/>
      <c r="BU7" s="801"/>
      <c r="BV7" s="801"/>
      <c r="BW7" s="801"/>
      <c r="BX7" s="801"/>
      <c r="BY7" s="801"/>
      <c r="BZ7" s="801"/>
      <c r="CA7" s="801"/>
      <c r="CB7" s="801"/>
      <c r="CC7" s="801"/>
      <c r="CD7" s="801"/>
      <c r="CE7" s="801"/>
      <c r="CF7" s="801"/>
      <c r="CG7" s="802"/>
      <c r="CH7" s="793">
        <v>1487</v>
      </c>
      <c r="CI7" s="794"/>
      <c r="CJ7" s="794"/>
      <c r="CK7" s="794"/>
      <c r="CL7" s="795"/>
      <c r="CM7" s="793">
        <v>4705</v>
      </c>
      <c r="CN7" s="794"/>
      <c r="CO7" s="794"/>
      <c r="CP7" s="794"/>
      <c r="CQ7" s="795"/>
      <c r="CR7" s="793">
        <v>10</v>
      </c>
      <c r="CS7" s="794"/>
      <c r="CT7" s="794"/>
      <c r="CU7" s="794"/>
      <c r="CV7" s="795"/>
      <c r="CW7" s="793" t="s">
        <v>591</v>
      </c>
      <c r="CX7" s="794"/>
      <c r="CY7" s="794"/>
      <c r="CZ7" s="794"/>
      <c r="DA7" s="795"/>
      <c r="DB7" s="793" t="s">
        <v>591</v>
      </c>
      <c r="DC7" s="794"/>
      <c r="DD7" s="794"/>
      <c r="DE7" s="794"/>
      <c r="DF7" s="795"/>
      <c r="DG7" s="793" t="s">
        <v>592</v>
      </c>
      <c r="DH7" s="794"/>
      <c r="DI7" s="794"/>
      <c r="DJ7" s="794"/>
      <c r="DK7" s="795"/>
      <c r="DL7" s="793" t="s">
        <v>592</v>
      </c>
      <c r="DM7" s="794"/>
      <c r="DN7" s="794"/>
      <c r="DO7" s="794"/>
      <c r="DP7" s="795"/>
      <c r="DQ7" s="793" t="s">
        <v>592</v>
      </c>
      <c r="DR7" s="794"/>
      <c r="DS7" s="794"/>
      <c r="DT7" s="794"/>
      <c r="DU7" s="795"/>
      <c r="DV7" s="774"/>
      <c r="DW7" s="775"/>
      <c r="DX7" s="775"/>
      <c r="DY7" s="775"/>
      <c r="DZ7" s="776"/>
      <c r="EA7" s="234"/>
    </row>
    <row r="8" spans="1:131" s="235" customFormat="1" ht="26.25" customHeight="1" x14ac:dyDescent="0.15">
      <c r="A8" s="241">
        <v>2</v>
      </c>
      <c r="B8" s="777" t="s">
        <v>585</v>
      </c>
      <c r="C8" s="778"/>
      <c r="D8" s="778"/>
      <c r="E8" s="778"/>
      <c r="F8" s="778"/>
      <c r="G8" s="778"/>
      <c r="H8" s="778"/>
      <c r="I8" s="778"/>
      <c r="J8" s="778"/>
      <c r="K8" s="778"/>
      <c r="L8" s="778"/>
      <c r="M8" s="778"/>
      <c r="N8" s="778"/>
      <c r="O8" s="778"/>
      <c r="P8" s="779"/>
      <c r="Q8" s="780">
        <v>29</v>
      </c>
      <c r="R8" s="781"/>
      <c r="S8" s="781"/>
      <c r="T8" s="781"/>
      <c r="U8" s="781"/>
      <c r="V8" s="781">
        <v>20</v>
      </c>
      <c r="W8" s="781"/>
      <c r="X8" s="781"/>
      <c r="Y8" s="781"/>
      <c r="Z8" s="781"/>
      <c r="AA8" s="781">
        <v>9</v>
      </c>
      <c r="AB8" s="781"/>
      <c r="AC8" s="781"/>
      <c r="AD8" s="781"/>
      <c r="AE8" s="782"/>
      <c r="AF8" s="783">
        <v>9</v>
      </c>
      <c r="AG8" s="784"/>
      <c r="AH8" s="784"/>
      <c r="AI8" s="784"/>
      <c r="AJ8" s="785"/>
      <c r="AK8" s="786" t="s">
        <v>586</v>
      </c>
      <c r="AL8" s="787"/>
      <c r="AM8" s="787"/>
      <c r="AN8" s="787"/>
      <c r="AO8" s="787"/>
      <c r="AP8" s="787" t="s">
        <v>586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t="s">
        <v>381</v>
      </c>
      <c r="C9" s="778"/>
      <c r="D9" s="778"/>
      <c r="E9" s="778"/>
      <c r="F9" s="778"/>
      <c r="G9" s="778"/>
      <c r="H9" s="778"/>
      <c r="I9" s="778"/>
      <c r="J9" s="778"/>
      <c r="K9" s="778"/>
      <c r="L9" s="778"/>
      <c r="M9" s="778"/>
      <c r="N9" s="778"/>
      <c r="O9" s="778"/>
      <c r="P9" s="779"/>
      <c r="Q9" s="780">
        <v>10</v>
      </c>
      <c r="R9" s="781"/>
      <c r="S9" s="781"/>
      <c r="T9" s="781"/>
      <c r="U9" s="781"/>
      <c r="V9" s="781">
        <v>10</v>
      </c>
      <c r="W9" s="781"/>
      <c r="X9" s="781"/>
      <c r="Y9" s="781"/>
      <c r="Z9" s="781"/>
      <c r="AA9" s="781">
        <v>0</v>
      </c>
      <c r="AB9" s="781"/>
      <c r="AC9" s="781"/>
      <c r="AD9" s="781"/>
      <c r="AE9" s="782"/>
      <c r="AF9" s="783">
        <v>0</v>
      </c>
      <c r="AG9" s="784"/>
      <c r="AH9" s="784"/>
      <c r="AI9" s="784"/>
      <c r="AJ9" s="785"/>
      <c r="AK9" s="786" t="s">
        <v>587</v>
      </c>
      <c r="AL9" s="787"/>
      <c r="AM9" s="787"/>
      <c r="AN9" s="787"/>
      <c r="AO9" s="787"/>
      <c r="AP9" s="787" t="s">
        <v>586</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431</v>
      </c>
      <c r="AG23" s="816"/>
      <c r="AH23" s="816"/>
      <c r="AI23" s="816"/>
      <c r="AJ23" s="819"/>
      <c r="AK23" s="820"/>
      <c r="AL23" s="821"/>
      <c r="AM23" s="821"/>
      <c r="AN23" s="821"/>
      <c r="AO23" s="821"/>
      <c r="AP23" s="816"/>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9754</v>
      </c>
      <c r="R28" s="845"/>
      <c r="S28" s="845"/>
      <c r="T28" s="845"/>
      <c r="U28" s="845"/>
      <c r="V28" s="845">
        <v>10666</v>
      </c>
      <c r="W28" s="845"/>
      <c r="X28" s="845"/>
      <c r="Y28" s="845"/>
      <c r="Z28" s="845"/>
      <c r="AA28" s="845">
        <f>Q28-V28</f>
        <v>-912</v>
      </c>
      <c r="AB28" s="845"/>
      <c r="AC28" s="845"/>
      <c r="AD28" s="845"/>
      <c r="AE28" s="846"/>
      <c r="AF28" s="847">
        <v>-913</v>
      </c>
      <c r="AG28" s="845"/>
      <c r="AH28" s="845"/>
      <c r="AI28" s="845"/>
      <c r="AJ28" s="848"/>
      <c r="AK28" s="849">
        <v>871</v>
      </c>
      <c r="AL28" s="840"/>
      <c r="AM28" s="840"/>
      <c r="AN28" s="840"/>
      <c r="AO28" s="840"/>
      <c r="AP28" s="840" t="s">
        <v>588</v>
      </c>
      <c r="AQ28" s="840"/>
      <c r="AR28" s="840"/>
      <c r="AS28" s="840"/>
      <c r="AT28" s="840"/>
      <c r="AU28" s="840" t="s">
        <v>588</v>
      </c>
      <c r="AV28" s="840"/>
      <c r="AW28" s="840"/>
      <c r="AX28" s="840"/>
      <c r="AY28" s="840"/>
      <c r="AZ28" s="841" t="s">
        <v>588</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4558</v>
      </c>
      <c r="R29" s="781"/>
      <c r="S29" s="781"/>
      <c r="T29" s="781"/>
      <c r="U29" s="781"/>
      <c r="V29" s="781">
        <v>4498</v>
      </c>
      <c r="W29" s="781"/>
      <c r="X29" s="781"/>
      <c r="Y29" s="781"/>
      <c r="Z29" s="781"/>
      <c r="AA29" s="781">
        <f t="shared" ref="AA29:AA35" si="0">Q29-V29</f>
        <v>60</v>
      </c>
      <c r="AB29" s="781"/>
      <c r="AC29" s="781"/>
      <c r="AD29" s="781"/>
      <c r="AE29" s="782"/>
      <c r="AF29" s="783">
        <v>60</v>
      </c>
      <c r="AG29" s="784"/>
      <c r="AH29" s="784"/>
      <c r="AI29" s="784"/>
      <c r="AJ29" s="785"/>
      <c r="AK29" s="852">
        <v>721</v>
      </c>
      <c r="AL29" s="853"/>
      <c r="AM29" s="853"/>
      <c r="AN29" s="853"/>
      <c r="AO29" s="853"/>
      <c r="AP29" s="853" t="s">
        <v>588</v>
      </c>
      <c r="AQ29" s="853"/>
      <c r="AR29" s="853"/>
      <c r="AS29" s="853"/>
      <c r="AT29" s="853"/>
      <c r="AU29" s="853" t="s">
        <v>588</v>
      </c>
      <c r="AV29" s="853"/>
      <c r="AW29" s="853"/>
      <c r="AX29" s="853"/>
      <c r="AY29" s="853"/>
      <c r="AZ29" s="854" t="s">
        <v>588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381</v>
      </c>
      <c r="R30" s="781"/>
      <c r="S30" s="781"/>
      <c r="T30" s="781"/>
      <c r="U30" s="781"/>
      <c r="V30" s="781">
        <v>381</v>
      </c>
      <c r="W30" s="781"/>
      <c r="X30" s="781"/>
      <c r="Y30" s="781"/>
      <c r="Z30" s="781"/>
      <c r="AA30" s="781">
        <f t="shared" si="0"/>
        <v>0</v>
      </c>
      <c r="AB30" s="781"/>
      <c r="AC30" s="781"/>
      <c r="AD30" s="781"/>
      <c r="AE30" s="782"/>
      <c r="AF30" s="783">
        <v>0</v>
      </c>
      <c r="AG30" s="784"/>
      <c r="AH30" s="784"/>
      <c r="AI30" s="784"/>
      <c r="AJ30" s="785"/>
      <c r="AK30" s="852">
        <v>144</v>
      </c>
      <c r="AL30" s="853"/>
      <c r="AM30" s="853"/>
      <c r="AN30" s="853"/>
      <c r="AO30" s="853"/>
      <c r="AP30" s="853" t="s">
        <v>588</v>
      </c>
      <c r="AQ30" s="853"/>
      <c r="AR30" s="853"/>
      <c r="AS30" s="853"/>
      <c r="AT30" s="853"/>
      <c r="AU30" s="853" t="s">
        <v>588</v>
      </c>
      <c r="AV30" s="853"/>
      <c r="AW30" s="853"/>
      <c r="AX30" s="853"/>
      <c r="AY30" s="853"/>
      <c r="AZ30" s="854" t="s">
        <v>588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399</v>
      </c>
      <c r="C31" s="778"/>
      <c r="D31" s="778"/>
      <c r="E31" s="778"/>
      <c r="F31" s="778"/>
      <c r="G31" s="778"/>
      <c r="H31" s="778"/>
      <c r="I31" s="778"/>
      <c r="J31" s="778"/>
      <c r="K31" s="778"/>
      <c r="L31" s="778"/>
      <c r="M31" s="778"/>
      <c r="N31" s="778"/>
      <c r="O31" s="778"/>
      <c r="P31" s="779"/>
      <c r="Q31" s="780">
        <v>1507</v>
      </c>
      <c r="R31" s="781"/>
      <c r="S31" s="781"/>
      <c r="T31" s="781"/>
      <c r="U31" s="781"/>
      <c r="V31" s="781">
        <v>1347</v>
      </c>
      <c r="W31" s="781"/>
      <c r="X31" s="781"/>
      <c r="Y31" s="781"/>
      <c r="Z31" s="781"/>
      <c r="AA31" s="781">
        <f t="shared" si="0"/>
        <v>160</v>
      </c>
      <c r="AB31" s="781"/>
      <c r="AC31" s="781"/>
      <c r="AD31" s="781"/>
      <c r="AE31" s="782"/>
      <c r="AF31" s="783">
        <v>2499</v>
      </c>
      <c r="AG31" s="784"/>
      <c r="AH31" s="784"/>
      <c r="AI31" s="784"/>
      <c r="AJ31" s="785"/>
      <c r="AK31" s="852" t="s">
        <v>587</v>
      </c>
      <c r="AL31" s="853"/>
      <c r="AM31" s="853"/>
      <c r="AN31" s="853"/>
      <c r="AO31" s="853"/>
      <c r="AP31" s="853" t="s">
        <v>588</v>
      </c>
      <c r="AQ31" s="853"/>
      <c r="AR31" s="853"/>
      <c r="AS31" s="853"/>
      <c r="AT31" s="853"/>
      <c r="AU31" s="853" t="s">
        <v>588</v>
      </c>
      <c r="AV31" s="853"/>
      <c r="AW31" s="853"/>
      <c r="AX31" s="853"/>
      <c r="AY31" s="853"/>
      <c r="AZ31" s="854" t="s">
        <v>589</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401</v>
      </c>
      <c r="C32" s="778"/>
      <c r="D32" s="778"/>
      <c r="E32" s="778"/>
      <c r="F32" s="778"/>
      <c r="G32" s="778"/>
      <c r="H32" s="778"/>
      <c r="I32" s="778"/>
      <c r="J32" s="778"/>
      <c r="K32" s="778"/>
      <c r="L32" s="778"/>
      <c r="M32" s="778"/>
      <c r="N32" s="778"/>
      <c r="O32" s="778"/>
      <c r="P32" s="779"/>
      <c r="Q32" s="780">
        <v>1146</v>
      </c>
      <c r="R32" s="781"/>
      <c r="S32" s="781"/>
      <c r="T32" s="781"/>
      <c r="U32" s="781"/>
      <c r="V32" s="781">
        <v>1121</v>
      </c>
      <c r="W32" s="781"/>
      <c r="X32" s="781"/>
      <c r="Y32" s="781"/>
      <c r="Z32" s="781"/>
      <c r="AA32" s="781">
        <f t="shared" si="0"/>
        <v>25</v>
      </c>
      <c r="AB32" s="781"/>
      <c r="AC32" s="781"/>
      <c r="AD32" s="781"/>
      <c r="AE32" s="782"/>
      <c r="AF32" s="783">
        <v>25</v>
      </c>
      <c r="AG32" s="784"/>
      <c r="AH32" s="784"/>
      <c r="AI32" s="784"/>
      <c r="AJ32" s="785"/>
      <c r="AK32" s="852">
        <v>275</v>
      </c>
      <c r="AL32" s="853"/>
      <c r="AM32" s="853"/>
      <c r="AN32" s="853"/>
      <c r="AO32" s="853"/>
      <c r="AP32" s="853">
        <v>5000</v>
      </c>
      <c r="AQ32" s="853"/>
      <c r="AR32" s="853"/>
      <c r="AS32" s="853"/>
      <c r="AT32" s="853"/>
      <c r="AU32" s="853">
        <v>2551</v>
      </c>
      <c r="AV32" s="853"/>
      <c r="AW32" s="853"/>
      <c r="AX32" s="853"/>
      <c r="AY32" s="853"/>
      <c r="AZ32" s="854" t="s">
        <v>588</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403</v>
      </c>
      <c r="C33" s="778"/>
      <c r="D33" s="778"/>
      <c r="E33" s="778"/>
      <c r="F33" s="778"/>
      <c r="G33" s="778"/>
      <c r="H33" s="778"/>
      <c r="I33" s="778"/>
      <c r="J33" s="778"/>
      <c r="K33" s="778"/>
      <c r="L33" s="778"/>
      <c r="M33" s="778"/>
      <c r="N33" s="778"/>
      <c r="O33" s="778"/>
      <c r="P33" s="779"/>
      <c r="Q33" s="780">
        <v>685</v>
      </c>
      <c r="R33" s="781"/>
      <c r="S33" s="781"/>
      <c r="T33" s="781"/>
      <c r="U33" s="781"/>
      <c r="V33" s="781">
        <v>694</v>
      </c>
      <c r="W33" s="781"/>
      <c r="X33" s="781"/>
      <c r="Y33" s="781"/>
      <c r="Z33" s="781"/>
      <c r="AA33" s="781">
        <f t="shared" si="0"/>
        <v>-9</v>
      </c>
      <c r="AB33" s="781"/>
      <c r="AC33" s="781"/>
      <c r="AD33" s="781"/>
      <c r="AE33" s="782"/>
      <c r="AF33" s="783">
        <v>9</v>
      </c>
      <c r="AG33" s="784"/>
      <c r="AH33" s="784"/>
      <c r="AI33" s="784"/>
      <c r="AJ33" s="785"/>
      <c r="AK33" s="852">
        <v>23</v>
      </c>
      <c r="AL33" s="853"/>
      <c r="AM33" s="853"/>
      <c r="AN33" s="853"/>
      <c r="AO33" s="853"/>
      <c r="AP33" s="853" t="s">
        <v>588</v>
      </c>
      <c r="AQ33" s="853"/>
      <c r="AR33" s="853"/>
      <c r="AS33" s="853"/>
      <c r="AT33" s="853"/>
      <c r="AU33" s="853">
        <v>282</v>
      </c>
      <c r="AV33" s="853"/>
      <c r="AW33" s="853"/>
      <c r="AX33" s="853"/>
      <c r="AY33" s="853"/>
      <c r="AZ33" s="854" t="s">
        <v>588</v>
      </c>
      <c r="BA33" s="854"/>
      <c r="BB33" s="854"/>
      <c r="BC33" s="854"/>
      <c r="BD33" s="854"/>
      <c r="BE33" s="850" t="s">
        <v>404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405</v>
      </c>
      <c r="C34" s="778"/>
      <c r="D34" s="778"/>
      <c r="E34" s="778"/>
      <c r="F34" s="778"/>
      <c r="G34" s="778"/>
      <c r="H34" s="778"/>
      <c r="I34" s="778"/>
      <c r="J34" s="778"/>
      <c r="K34" s="778"/>
      <c r="L34" s="778"/>
      <c r="M34" s="778"/>
      <c r="N34" s="778"/>
      <c r="O34" s="778"/>
      <c r="P34" s="779"/>
      <c r="Q34" s="780">
        <v>4</v>
      </c>
      <c r="R34" s="781"/>
      <c r="S34" s="781"/>
      <c r="T34" s="781"/>
      <c r="U34" s="781"/>
      <c r="V34" s="781">
        <v>4</v>
      </c>
      <c r="W34" s="781"/>
      <c r="X34" s="781"/>
      <c r="Y34" s="781"/>
      <c r="Z34" s="781"/>
      <c r="AA34" s="781">
        <f t="shared" si="0"/>
        <v>0</v>
      </c>
      <c r="AB34" s="781"/>
      <c r="AC34" s="781"/>
      <c r="AD34" s="781"/>
      <c r="AE34" s="782"/>
      <c r="AF34" s="783">
        <v>1</v>
      </c>
      <c r="AG34" s="784"/>
      <c r="AH34" s="784"/>
      <c r="AI34" s="784"/>
      <c r="AJ34" s="785"/>
      <c r="AK34" s="852" t="s">
        <v>587</v>
      </c>
      <c r="AL34" s="853"/>
      <c r="AM34" s="853"/>
      <c r="AN34" s="853"/>
      <c r="AO34" s="853"/>
      <c r="AP34" s="853" t="s">
        <v>588</v>
      </c>
      <c r="AQ34" s="853"/>
      <c r="AR34" s="853"/>
      <c r="AS34" s="853"/>
      <c r="AT34" s="853"/>
      <c r="AU34" s="853" t="s">
        <v>588</v>
      </c>
      <c r="AV34" s="853"/>
      <c r="AW34" s="853"/>
      <c r="AX34" s="853"/>
      <c r="AY34" s="853"/>
      <c r="AZ34" s="854" t="s">
        <v>589</v>
      </c>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406</v>
      </c>
      <c r="C35" s="778"/>
      <c r="D35" s="778"/>
      <c r="E35" s="778"/>
      <c r="F35" s="778"/>
      <c r="G35" s="778"/>
      <c r="H35" s="778"/>
      <c r="I35" s="778"/>
      <c r="J35" s="778"/>
      <c r="K35" s="778"/>
      <c r="L35" s="778"/>
      <c r="M35" s="778"/>
      <c r="N35" s="778"/>
      <c r="O35" s="778"/>
      <c r="P35" s="779"/>
      <c r="Q35" s="780">
        <v>10</v>
      </c>
      <c r="R35" s="781"/>
      <c r="S35" s="781"/>
      <c r="T35" s="781"/>
      <c r="U35" s="781"/>
      <c r="V35" s="781">
        <v>40</v>
      </c>
      <c r="W35" s="781"/>
      <c r="X35" s="781"/>
      <c r="Y35" s="781"/>
      <c r="Z35" s="781"/>
      <c r="AA35" s="781">
        <f t="shared" si="0"/>
        <v>-30</v>
      </c>
      <c r="AB35" s="781"/>
      <c r="AC35" s="781"/>
      <c r="AD35" s="781"/>
      <c r="AE35" s="782"/>
      <c r="AF35" s="783">
        <v>32</v>
      </c>
      <c r="AG35" s="784"/>
      <c r="AH35" s="784"/>
      <c r="AI35" s="784"/>
      <c r="AJ35" s="785"/>
      <c r="AK35" s="852">
        <v>30</v>
      </c>
      <c r="AL35" s="853"/>
      <c r="AM35" s="853"/>
      <c r="AN35" s="853"/>
      <c r="AO35" s="853"/>
      <c r="AP35" s="853" t="s">
        <v>588</v>
      </c>
      <c r="AQ35" s="853"/>
      <c r="AR35" s="853"/>
      <c r="AS35" s="853"/>
      <c r="AT35" s="853"/>
      <c r="AU35" s="853" t="s">
        <v>588</v>
      </c>
      <c r="AV35" s="853"/>
      <c r="AW35" s="853"/>
      <c r="AX35" s="853"/>
      <c r="AY35" s="853"/>
      <c r="AZ35" s="854" t="s">
        <v>588</v>
      </c>
      <c r="BA35" s="854"/>
      <c r="BB35" s="854"/>
      <c r="BC35" s="854"/>
      <c r="BD35" s="854"/>
      <c r="BE35" s="850" t="s">
        <v>404</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1714</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171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410</v>
      </c>
      <c r="B66" s="763"/>
      <c r="C66" s="763"/>
      <c r="D66" s="763"/>
      <c r="E66" s="763"/>
      <c r="F66" s="763"/>
      <c r="G66" s="763"/>
      <c r="H66" s="763"/>
      <c r="I66" s="763"/>
      <c r="J66" s="763"/>
      <c r="K66" s="763"/>
      <c r="L66" s="763"/>
      <c r="M66" s="763"/>
      <c r="N66" s="763"/>
      <c r="O66" s="763"/>
      <c r="P66" s="764"/>
      <c r="Q66" s="739" t="s">
        <v>411</v>
      </c>
      <c r="R66" s="740"/>
      <c r="S66" s="740"/>
      <c r="T66" s="740"/>
      <c r="U66" s="741"/>
      <c r="V66" s="739" t="s">
        <v>412</v>
      </c>
      <c r="W66" s="740"/>
      <c r="X66" s="740"/>
      <c r="Y66" s="740"/>
      <c r="Z66" s="741"/>
      <c r="AA66" s="739" t="s">
        <v>413</v>
      </c>
      <c r="AB66" s="740"/>
      <c r="AC66" s="740"/>
      <c r="AD66" s="740"/>
      <c r="AE66" s="741"/>
      <c r="AF66" s="874" t="s">
        <v>414</v>
      </c>
      <c r="AG66" s="835"/>
      <c r="AH66" s="835"/>
      <c r="AI66" s="835"/>
      <c r="AJ66" s="875"/>
      <c r="AK66" s="739" t="s">
        <v>415</v>
      </c>
      <c r="AL66" s="763"/>
      <c r="AM66" s="763"/>
      <c r="AN66" s="763"/>
      <c r="AO66" s="764"/>
      <c r="AP66" s="739" t="s">
        <v>416</v>
      </c>
      <c r="AQ66" s="740"/>
      <c r="AR66" s="740"/>
      <c r="AS66" s="740"/>
      <c r="AT66" s="741"/>
      <c r="AU66" s="739" t="s">
        <v>417</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1139" t="s">
        <v>593</v>
      </c>
      <c r="C68" s="1140"/>
      <c r="D68" s="1140"/>
      <c r="E68" s="1140"/>
      <c r="F68" s="1140"/>
      <c r="G68" s="1140"/>
      <c r="H68" s="1140"/>
      <c r="I68" s="1140"/>
      <c r="J68" s="1140"/>
      <c r="K68" s="1140"/>
      <c r="L68" s="1140"/>
      <c r="M68" s="1140"/>
      <c r="N68" s="1140"/>
      <c r="O68" s="1140"/>
      <c r="P68" s="1141"/>
      <c r="Q68" s="891">
        <v>83</v>
      </c>
      <c r="R68" s="888"/>
      <c r="S68" s="888"/>
      <c r="T68" s="888"/>
      <c r="U68" s="888"/>
      <c r="V68" s="888">
        <v>83</v>
      </c>
      <c r="W68" s="888"/>
      <c r="X68" s="888"/>
      <c r="Y68" s="888"/>
      <c r="Z68" s="888"/>
      <c r="AA68" s="888">
        <f>Q68-V68</f>
        <v>0</v>
      </c>
      <c r="AB68" s="888"/>
      <c r="AC68" s="888"/>
      <c r="AD68" s="888"/>
      <c r="AE68" s="888"/>
      <c r="AF68" s="888">
        <v>1</v>
      </c>
      <c r="AG68" s="888"/>
      <c r="AH68" s="888"/>
      <c r="AI68" s="888"/>
      <c r="AJ68" s="888"/>
      <c r="AK68" s="888">
        <v>3</v>
      </c>
      <c r="AL68" s="888"/>
      <c r="AM68" s="888"/>
      <c r="AN68" s="888"/>
      <c r="AO68" s="888"/>
      <c r="AP68" s="888" t="s">
        <v>592</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8" t="s">
        <v>594</v>
      </c>
      <c r="C69" s="899"/>
      <c r="D69" s="899"/>
      <c r="E69" s="899"/>
      <c r="F69" s="899"/>
      <c r="G69" s="899"/>
      <c r="H69" s="899"/>
      <c r="I69" s="899"/>
      <c r="J69" s="899"/>
      <c r="K69" s="899"/>
      <c r="L69" s="899"/>
      <c r="M69" s="899"/>
      <c r="N69" s="899"/>
      <c r="O69" s="899"/>
      <c r="P69" s="900"/>
      <c r="Q69" s="892">
        <v>8</v>
      </c>
      <c r="R69" s="853"/>
      <c r="S69" s="853"/>
      <c r="T69" s="853"/>
      <c r="U69" s="853"/>
      <c r="V69" s="853">
        <v>8</v>
      </c>
      <c r="W69" s="853"/>
      <c r="X69" s="853"/>
      <c r="Y69" s="853"/>
      <c r="Z69" s="853"/>
      <c r="AA69" s="853">
        <f t="shared" ref="AA69:AA78" si="1">Q69-V69</f>
        <v>0</v>
      </c>
      <c r="AB69" s="853"/>
      <c r="AC69" s="853"/>
      <c r="AD69" s="853"/>
      <c r="AE69" s="853"/>
      <c r="AF69" s="853">
        <v>0</v>
      </c>
      <c r="AG69" s="853"/>
      <c r="AH69" s="853"/>
      <c r="AI69" s="853"/>
      <c r="AJ69" s="853"/>
      <c r="AK69" s="853">
        <v>3</v>
      </c>
      <c r="AL69" s="853"/>
      <c r="AM69" s="853"/>
      <c r="AN69" s="853"/>
      <c r="AO69" s="853"/>
      <c r="AP69" s="853" t="s">
        <v>589</v>
      </c>
      <c r="AQ69" s="853"/>
      <c r="AR69" s="853"/>
      <c r="AS69" s="853"/>
      <c r="AT69" s="853"/>
      <c r="AU69" s="853"/>
      <c r="AV69" s="853"/>
      <c r="AW69" s="853"/>
      <c r="AX69" s="853"/>
      <c r="AY69" s="853"/>
      <c r="AZ69" s="893"/>
      <c r="BA69" s="893"/>
      <c r="BB69" s="893"/>
      <c r="BC69" s="893"/>
      <c r="BD69" s="894"/>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8" t="s">
        <v>595</v>
      </c>
      <c r="C70" s="899"/>
      <c r="D70" s="899"/>
      <c r="E70" s="899"/>
      <c r="F70" s="899"/>
      <c r="G70" s="899"/>
      <c r="H70" s="899"/>
      <c r="I70" s="899"/>
      <c r="J70" s="899"/>
      <c r="K70" s="899"/>
      <c r="L70" s="899"/>
      <c r="M70" s="899"/>
      <c r="N70" s="899"/>
      <c r="O70" s="899"/>
      <c r="P70" s="900"/>
      <c r="Q70" s="892">
        <v>166</v>
      </c>
      <c r="R70" s="853"/>
      <c r="S70" s="853"/>
      <c r="T70" s="853"/>
      <c r="U70" s="853"/>
      <c r="V70" s="853">
        <v>150</v>
      </c>
      <c r="W70" s="853"/>
      <c r="X70" s="853"/>
      <c r="Y70" s="853"/>
      <c r="Z70" s="853"/>
      <c r="AA70" s="853">
        <f t="shared" si="1"/>
        <v>16</v>
      </c>
      <c r="AB70" s="853"/>
      <c r="AC70" s="853"/>
      <c r="AD70" s="853"/>
      <c r="AE70" s="853"/>
      <c r="AF70" s="853">
        <v>16</v>
      </c>
      <c r="AG70" s="853"/>
      <c r="AH70" s="853"/>
      <c r="AI70" s="853"/>
      <c r="AJ70" s="853"/>
      <c r="AK70" s="853" t="s">
        <v>604</v>
      </c>
      <c r="AL70" s="853"/>
      <c r="AM70" s="853"/>
      <c r="AN70" s="853"/>
      <c r="AO70" s="853"/>
      <c r="AP70" s="853" t="s">
        <v>592</v>
      </c>
      <c r="AQ70" s="853"/>
      <c r="AR70" s="853"/>
      <c r="AS70" s="853"/>
      <c r="AT70" s="853"/>
      <c r="AU70" s="853"/>
      <c r="AV70" s="853"/>
      <c r="AW70" s="853"/>
      <c r="AX70" s="853"/>
      <c r="AY70" s="853"/>
      <c r="AZ70" s="893"/>
      <c r="BA70" s="893"/>
      <c r="BB70" s="893"/>
      <c r="BC70" s="893"/>
      <c r="BD70" s="894"/>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8" t="s">
        <v>596</v>
      </c>
      <c r="C71" s="899"/>
      <c r="D71" s="899"/>
      <c r="E71" s="899"/>
      <c r="F71" s="899"/>
      <c r="G71" s="899"/>
      <c r="H71" s="899"/>
      <c r="I71" s="899"/>
      <c r="J71" s="899"/>
      <c r="K71" s="899"/>
      <c r="L71" s="899"/>
      <c r="M71" s="899"/>
      <c r="N71" s="899"/>
      <c r="O71" s="899"/>
      <c r="P71" s="900"/>
      <c r="Q71" s="892">
        <v>328</v>
      </c>
      <c r="R71" s="853"/>
      <c r="S71" s="853"/>
      <c r="T71" s="853"/>
      <c r="U71" s="853"/>
      <c r="V71" s="853">
        <v>302</v>
      </c>
      <c r="W71" s="853"/>
      <c r="X71" s="853"/>
      <c r="Y71" s="853"/>
      <c r="Z71" s="853"/>
      <c r="AA71" s="853">
        <f t="shared" si="1"/>
        <v>26</v>
      </c>
      <c r="AB71" s="853"/>
      <c r="AC71" s="853"/>
      <c r="AD71" s="853"/>
      <c r="AE71" s="853"/>
      <c r="AF71" s="853">
        <v>26</v>
      </c>
      <c r="AG71" s="853"/>
      <c r="AH71" s="853"/>
      <c r="AI71" s="853"/>
      <c r="AJ71" s="853"/>
      <c r="AK71" s="853" t="s">
        <v>605</v>
      </c>
      <c r="AL71" s="853"/>
      <c r="AM71" s="853"/>
      <c r="AN71" s="853"/>
      <c r="AO71" s="853"/>
      <c r="AP71" s="853">
        <v>1179</v>
      </c>
      <c r="AQ71" s="853"/>
      <c r="AR71" s="853"/>
      <c r="AS71" s="853"/>
      <c r="AT71" s="853"/>
      <c r="AU71" s="853"/>
      <c r="AV71" s="853"/>
      <c r="AW71" s="853"/>
      <c r="AX71" s="853"/>
      <c r="AY71" s="853"/>
      <c r="AZ71" s="893"/>
      <c r="BA71" s="893"/>
      <c r="BB71" s="893"/>
      <c r="BC71" s="893"/>
      <c r="BD71" s="894"/>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8" t="s">
        <v>597</v>
      </c>
      <c r="C72" s="899"/>
      <c r="D72" s="899"/>
      <c r="E72" s="899"/>
      <c r="F72" s="899"/>
      <c r="G72" s="899"/>
      <c r="H72" s="899"/>
      <c r="I72" s="899"/>
      <c r="J72" s="899"/>
      <c r="K72" s="899"/>
      <c r="L72" s="899"/>
      <c r="M72" s="899"/>
      <c r="N72" s="899"/>
      <c r="O72" s="899"/>
      <c r="P72" s="900"/>
      <c r="Q72" s="892">
        <v>920</v>
      </c>
      <c r="R72" s="853"/>
      <c r="S72" s="853"/>
      <c r="T72" s="853"/>
      <c r="U72" s="853"/>
      <c r="V72" s="853">
        <v>875</v>
      </c>
      <c r="W72" s="853"/>
      <c r="X72" s="853"/>
      <c r="Y72" s="853"/>
      <c r="Z72" s="853"/>
      <c r="AA72" s="853">
        <f t="shared" si="1"/>
        <v>45</v>
      </c>
      <c r="AB72" s="853"/>
      <c r="AC72" s="853"/>
      <c r="AD72" s="853"/>
      <c r="AE72" s="853"/>
      <c r="AF72" s="853">
        <v>45</v>
      </c>
      <c r="AG72" s="853"/>
      <c r="AH72" s="853"/>
      <c r="AI72" s="853"/>
      <c r="AJ72" s="853"/>
      <c r="AK72" s="853">
        <v>10</v>
      </c>
      <c r="AL72" s="853"/>
      <c r="AM72" s="853"/>
      <c r="AN72" s="853"/>
      <c r="AO72" s="853"/>
      <c r="AP72" s="853">
        <v>0</v>
      </c>
      <c r="AQ72" s="853"/>
      <c r="AR72" s="853"/>
      <c r="AS72" s="853"/>
      <c r="AT72" s="853"/>
      <c r="AU72" s="853"/>
      <c r="AV72" s="853"/>
      <c r="AW72" s="853"/>
      <c r="AX72" s="853"/>
      <c r="AY72" s="853"/>
      <c r="AZ72" s="893"/>
      <c r="BA72" s="893"/>
      <c r="BB72" s="893"/>
      <c r="BC72" s="893"/>
      <c r="BD72" s="894"/>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8" t="s">
        <v>598</v>
      </c>
      <c r="C73" s="899"/>
      <c r="D73" s="899"/>
      <c r="E73" s="899"/>
      <c r="F73" s="899"/>
      <c r="G73" s="899"/>
      <c r="H73" s="899"/>
      <c r="I73" s="899"/>
      <c r="J73" s="899"/>
      <c r="K73" s="899"/>
      <c r="L73" s="899"/>
      <c r="M73" s="899"/>
      <c r="N73" s="899"/>
      <c r="O73" s="899"/>
      <c r="P73" s="900"/>
      <c r="Q73" s="892">
        <v>18</v>
      </c>
      <c r="R73" s="853"/>
      <c r="S73" s="853"/>
      <c r="T73" s="853"/>
      <c r="U73" s="853"/>
      <c r="V73" s="853">
        <v>18</v>
      </c>
      <c r="W73" s="853"/>
      <c r="X73" s="853"/>
      <c r="Y73" s="853"/>
      <c r="Z73" s="853"/>
      <c r="AA73" s="853">
        <f t="shared" si="1"/>
        <v>0</v>
      </c>
      <c r="AB73" s="853"/>
      <c r="AC73" s="853"/>
      <c r="AD73" s="853"/>
      <c r="AE73" s="853"/>
      <c r="AF73" s="853">
        <v>0</v>
      </c>
      <c r="AG73" s="853"/>
      <c r="AH73" s="853"/>
      <c r="AI73" s="853"/>
      <c r="AJ73" s="853"/>
      <c r="AK73" s="853">
        <v>18</v>
      </c>
      <c r="AL73" s="853"/>
      <c r="AM73" s="853"/>
      <c r="AN73" s="853"/>
      <c r="AO73" s="853"/>
      <c r="AP73" s="853">
        <v>0</v>
      </c>
      <c r="AQ73" s="853"/>
      <c r="AR73" s="853"/>
      <c r="AS73" s="853"/>
      <c r="AT73" s="853"/>
      <c r="AU73" s="853"/>
      <c r="AV73" s="853"/>
      <c r="AW73" s="853"/>
      <c r="AX73" s="853"/>
      <c r="AY73" s="853"/>
      <c r="AZ73" s="893"/>
      <c r="BA73" s="893"/>
      <c r="BB73" s="893"/>
      <c r="BC73" s="893"/>
      <c r="BD73" s="894"/>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8" t="s">
        <v>599</v>
      </c>
      <c r="C74" s="899"/>
      <c r="D74" s="899"/>
      <c r="E74" s="899"/>
      <c r="F74" s="899"/>
      <c r="G74" s="899"/>
      <c r="H74" s="899"/>
      <c r="I74" s="899"/>
      <c r="J74" s="899"/>
      <c r="K74" s="899"/>
      <c r="L74" s="899"/>
      <c r="M74" s="899"/>
      <c r="N74" s="899"/>
      <c r="O74" s="899"/>
      <c r="P74" s="900"/>
      <c r="Q74" s="892">
        <v>276</v>
      </c>
      <c r="R74" s="853"/>
      <c r="S74" s="853"/>
      <c r="T74" s="853"/>
      <c r="U74" s="853"/>
      <c r="V74" s="853">
        <v>245</v>
      </c>
      <c r="W74" s="853"/>
      <c r="X74" s="853"/>
      <c r="Y74" s="853"/>
      <c r="Z74" s="853"/>
      <c r="AA74" s="853">
        <f t="shared" si="1"/>
        <v>31</v>
      </c>
      <c r="AB74" s="853"/>
      <c r="AC74" s="853"/>
      <c r="AD74" s="853"/>
      <c r="AE74" s="853"/>
      <c r="AF74" s="853">
        <v>30</v>
      </c>
      <c r="AG74" s="853"/>
      <c r="AH74" s="853"/>
      <c r="AI74" s="853"/>
      <c r="AJ74" s="853"/>
      <c r="AK74" s="853" t="s">
        <v>605</v>
      </c>
      <c r="AL74" s="853"/>
      <c r="AM74" s="853"/>
      <c r="AN74" s="853"/>
      <c r="AO74" s="853"/>
      <c r="AP74" s="853" t="s">
        <v>592</v>
      </c>
      <c r="AQ74" s="853"/>
      <c r="AR74" s="853"/>
      <c r="AS74" s="853"/>
      <c r="AT74" s="853"/>
      <c r="AU74" s="853"/>
      <c r="AV74" s="853"/>
      <c r="AW74" s="853"/>
      <c r="AX74" s="853"/>
      <c r="AY74" s="853"/>
      <c r="AZ74" s="893"/>
      <c r="BA74" s="893"/>
      <c r="BB74" s="893"/>
      <c r="BC74" s="893"/>
      <c r="BD74" s="894"/>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8" t="s">
        <v>600</v>
      </c>
      <c r="C75" s="899"/>
      <c r="D75" s="899"/>
      <c r="E75" s="899"/>
      <c r="F75" s="899"/>
      <c r="G75" s="899"/>
      <c r="H75" s="899"/>
      <c r="I75" s="899"/>
      <c r="J75" s="899"/>
      <c r="K75" s="899"/>
      <c r="L75" s="899"/>
      <c r="M75" s="899"/>
      <c r="N75" s="899"/>
      <c r="O75" s="899"/>
      <c r="P75" s="900"/>
      <c r="Q75" s="895">
        <v>144489</v>
      </c>
      <c r="R75" s="896"/>
      <c r="S75" s="896"/>
      <c r="T75" s="896"/>
      <c r="U75" s="852"/>
      <c r="V75" s="897">
        <v>139927</v>
      </c>
      <c r="W75" s="896"/>
      <c r="X75" s="896"/>
      <c r="Y75" s="896"/>
      <c r="Z75" s="852"/>
      <c r="AA75" s="897">
        <f t="shared" si="1"/>
        <v>4562</v>
      </c>
      <c r="AB75" s="896"/>
      <c r="AC75" s="896"/>
      <c r="AD75" s="896"/>
      <c r="AE75" s="852"/>
      <c r="AF75" s="897">
        <v>4562</v>
      </c>
      <c r="AG75" s="896"/>
      <c r="AH75" s="896"/>
      <c r="AI75" s="896"/>
      <c r="AJ75" s="852"/>
      <c r="AK75" s="897">
        <v>574</v>
      </c>
      <c r="AL75" s="896"/>
      <c r="AM75" s="896"/>
      <c r="AN75" s="896"/>
      <c r="AO75" s="852"/>
      <c r="AP75" s="897" t="s">
        <v>592</v>
      </c>
      <c r="AQ75" s="896"/>
      <c r="AR75" s="896"/>
      <c r="AS75" s="896"/>
      <c r="AT75" s="852"/>
      <c r="AU75" s="897"/>
      <c r="AV75" s="896"/>
      <c r="AW75" s="896"/>
      <c r="AX75" s="896"/>
      <c r="AY75" s="852"/>
      <c r="AZ75" s="893"/>
      <c r="BA75" s="893"/>
      <c r="BB75" s="893"/>
      <c r="BC75" s="893"/>
      <c r="BD75" s="894"/>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8" t="s">
        <v>601</v>
      </c>
      <c r="C76" s="899"/>
      <c r="D76" s="899"/>
      <c r="E76" s="899"/>
      <c r="F76" s="899"/>
      <c r="G76" s="899"/>
      <c r="H76" s="899"/>
      <c r="I76" s="899"/>
      <c r="J76" s="899"/>
      <c r="K76" s="899"/>
      <c r="L76" s="899"/>
      <c r="M76" s="899"/>
      <c r="N76" s="899"/>
      <c r="O76" s="899"/>
      <c r="P76" s="900"/>
      <c r="Q76" s="895">
        <v>9302</v>
      </c>
      <c r="R76" s="896"/>
      <c r="S76" s="896"/>
      <c r="T76" s="896"/>
      <c r="U76" s="852"/>
      <c r="V76" s="897">
        <v>8868</v>
      </c>
      <c r="W76" s="896"/>
      <c r="X76" s="896"/>
      <c r="Y76" s="896"/>
      <c r="Z76" s="852"/>
      <c r="AA76" s="897">
        <f t="shared" si="1"/>
        <v>434</v>
      </c>
      <c r="AB76" s="896"/>
      <c r="AC76" s="896"/>
      <c r="AD76" s="896"/>
      <c r="AE76" s="852"/>
      <c r="AF76" s="897">
        <v>434</v>
      </c>
      <c r="AG76" s="896"/>
      <c r="AH76" s="896"/>
      <c r="AI76" s="896"/>
      <c r="AJ76" s="852"/>
      <c r="AK76" s="897">
        <v>3</v>
      </c>
      <c r="AL76" s="896"/>
      <c r="AM76" s="896"/>
      <c r="AN76" s="896"/>
      <c r="AO76" s="852"/>
      <c r="AP76" s="897" t="s">
        <v>592</v>
      </c>
      <c r="AQ76" s="896"/>
      <c r="AR76" s="896"/>
      <c r="AS76" s="896"/>
      <c r="AT76" s="852"/>
      <c r="AU76" s="897"/>
      <c r="AV76" s="896"/>
      <c r="AW76" s="896"/>
      <c r="AX76" s="896"/>
      <c r="AY76" s="852"/>
      <c r="AZ76" s="893"/>
      <c r="BA76" s="893"/>
      <c r="BB76" s="893"/>
      <c r="BC76" s="893"/>
      <c r="BD76" s="894"/>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8" t="s">
        <v>602</v>
      </c>
      <c r="C77" s="899"/>
      <c r="D77" s="899"/>
      <c r="E77" s="899"/>
      <c r="F77" s="899"/>
      <c r="G77" s="899"/>
      <c r="H77" s="899"/>
      <c r="I77" s="899"/>
      <c r="J77" s="899"/>
      <c r="K77" s="899"/>
      <c r="L77" s="899"/>
      <c r="M77" s="899"/>
      <c r="N77" s="899"/>
      <c r="O77" s="899"/>
      <c r="P77" s="900"/>
      <c r="Q77" s="895"/>
      <c r="R77" s="896"/>
      <c r="S77" s="896"/>
      <c r="T77" s="896"/>
      <c r="U77" s="852"/>
      <c r="V77" s="897"/>
      <c r="W77" s="896"/>
      <c r="X77" s="896"/>
      <c r="Y77" s="896"/>
      <c r="Z77" s="852"/>
      <c r="AA77" s="897">
        <f t="shared" si="1"/>
        <v>0</v>
      </c>
      <c r="AB77" s="896"/>
      <c r="AC77" s="896"/>
      <c r="AD77" s="896"/>
      <c r="AE77" s="852"/>
      <c r="AF77" s="897"/>
      <c r="AG77" s="896"/>
      <c r="AH77" s="896"/>
      <c r="AI77" s="896"/>
      <c r="AJ77" s="852"/>
      <c r="AK77" s="897"/>
      <c r="AL77" s="896"/>
      <c r="AM77" s="896"/>
      <c r="AN77" s="896"/>
      <c r="AO77" s="852"/>
      <c r="AP77" s="897" t="s">
        <v>589</v>
      </c>
      <c r="AQ77" s="896"/>
      <c r="AR77" s="896"/>
      <c r="AS77" s="896"/>
      <c r="AT77" s="852"/>
      <c r="AU77" s="897"/>
      <c r="AV77" s="896"/>
      <c r="AW77" s="896"/>
      <c r="AX77" s="896"/>
      <c r="AY77" s="852"/>
      <c r="AZ77" s="893"/>
      <c r="BA77" s="893"/>
      <c r="BB77" s="893"/>
      <c r="BC77" s="893"/>
      <c r="BD77" s="894"/>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8" t="s">
        <v>603</v>
      </c>
      <c r="C78" s="899"/>
      <c r="D78" s="899"/>
      <c r="E78" s="899"/>
      <c r="F78" s="899"/>
      <c r="G78" s="899"/>
      <c r="H78" s="899"/>
      <c r="I78" s="899"/>
      <c r="J78" s="899"/>
      <c r="K78" s="899"/>
      <c r="L78" s="899"/>
      <c r="M78" s="899"/>
      <c r="N78" s="899"/>
      <c r="O78" s="899"/>
      <c r="P78" s="900"/>
      <c r="Q78" s="892">
        <v>1654</v>
      </c>
      <c r="R78" s="853"/>
      <c r="S78" s="853"/>
      <c r="T78" s="853"/>
      <c r="U78" s="853"/>
      <c r="V78" s="853">
        <v>1558</v>
      </c>
      <c r="W78" s="853"/>
      <c r="X78" s="853"/>
      <c r="Y78" s="853"/>
      <c r="Z78" s="853"/>
      <c r="AA78" s="853">
        <f t="shared" si="1"/>
        <v>96</v>
      </c>
      <c r="AB78" s="853"/>
      <c r="AC78" s="853"/>
      <c r="AD78" s="853"/>
      <c r="AE78" s="853"/>
      <c r="AF78" s="853">
        <v>96</v>
      </c>
      <c r="AG78" s="853"/>
      <c r="AH78" s="853"/>
      <c r="AI78" s="853"/>
      <c r="AJ78" s="853"/>
      <c r="AK78" s="853">
        <v>65</v>
      </c>
      <c r="AL78" s="853"/>
      <c r="AM78" s="853"/>
      <c r="AN78" s="853"/>
      <c r="AO78" s="853"/>
      <c r="AP78" s="853">
        <v>1232</v>
      </c>
      <c r="AQ78" s="853"/>
      <c r="AR78" s="853"/>
      <c r="AS78" s="853"/>
      <c r="AT78" s="853"/>
      <c r="AU78" s="853"/>
      <c r="AV78" s="853"/>
      <c r="AW78" s="853"/>
      <c r="AX78" s="853"/>
      <c r="AY78" s="853"/>
      <c r="AZ78" s="893"/>
      <c r="BA78" s="893"/>
      <c r="BB78" s="893"/>
      <c r="BC78" s="893"/>
      <c r="BD78" s="894"/>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8"/>
      <c r="C79" s="899"/>
      <c r="D79" s="899"/>
      <c r="E79" s="899"/>
      <c r="F79" s="899"/>
      <c r="G79" s="899"/>
      <c r="H79" s="899"/>
      <c r="I79" s="899"/>
      <c r="J79" s="899"/>
      <c r="K79" s="899"/>
      <c r="L79" s="899"/>
      <c r="M79" s="899"/>
      <c r="N79" s="899"/>
      <c r="O79" s="899"/>
      <c r="P79" s="900"/>
      <c r="Q79" s="892"/>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3"/>
      <c r="BA79" s="893"/>
      <c r="BB79" s="893"/>
      <c r="BC79" s="893"/>
      <c r="BD79" s="894"/>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8"/>
      <c r="C80" s="899"/>
      <c r="D80" s="899"/>
      <c r="E80" s="899"/>
      <c r="F80" s="899"/>
      <c r="G80" s="899"/>
      <c r="H80" s="899"/>
      <c r="I80" s="899"/>
      <c r="J80" s="899"/>
      <c r="K80" s="899"/>
      <c r="L80" s="899"/>
      <c r="M80" s="899"/>
      <c r="N80" s="899"/>
      <c r="O80" s="899"/>
      <c r="P80" s="900"/>
      <c r="Q80" s="892"/>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3"/>
      <c r="BA80" s="893"/>
      <c r="BB80" s="893"/>
      <c r="BC80" s="893"/>
      <c r="BD80" s="894"/>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8"/>
      <c r="C81" s="899"/>
      <c r="D81" s="899"/>
      <c r="E81" s="899"/>
      <c r="F81" s="899"/>
      <c r="G81" s="899"/>
      <c r="H81" s="899"/>
      <c r="I81" s="899"/>
      <c r="J81" s="899"/>
      <c r="K81" s="899"/>
      <c r="L81" s="899"/>
      <c r="M81" s="899"/>
      <c r="N81" s="899"/>
      <c r="O81" s="899"/>
      <c r="P81" s="900"/>
      <c r="Q81" s="892"/>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3"/>
      <c r="BA81" s="893"/>
      <c r="BB81" s="893"/>
      <c r="BC81" s="893"/>
      <c r="BD81" s="894"/>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8"/>
      <c r="C82" s="899"/>
      <c r="D82" s="899"/>
      <c r="E82" s="899"/>
      <c r="F82" s="899"/>
      <c r="G82" s="899"/>
      <c r="H82" s="899"/>
      <c r="I82" s="899"/>
      <c r="J82" s="899"/>
      <c r="K82" s="899"/>
      <c r="L82" s="899"/>
      <c r="M82" s="899"/>
      <c r="N82" s="899"/>
      <c r="O82" s="899"/>
      <c r="P82" s="900"/>
      <c r="Q82" s="892"/>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3"/>
      <c r="BA82" s="893"/>
      <c r="BB82" s="893"/>
      <c r="BC82" s="893"/>
      <c r="BD82" s="894"/>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8"/>
      <c r="C83" s="899"/>
      <c r="D83" s="899"/>
      <c r="E83" s="899"/>
      <c r="F83" s="899"/>
      <c r="G83" s="899"/>
      <c r="H83" s="899"/>
      <c r="I83" s="899"/>
      <c r="J83" s="899"/>
      <c r="K83" s="899"/>
      <c r="L83" s="899"/>
      <c r="M83" s="899"/>
      <c r="N83" s="899"/>
      <c r="O83" s="899"/>
      <c r="P83" s="900"/>
      <c r="Q83" s="892"/>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3"/>
      <c r="BA83" s="893"/>
      <c r="BB83" s="893"/>
      <c r="BC83" s="893"/>
      <c r="BD83" s="894"/>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8"/>
      <c r="C84" s="899"/>
      <c r="D84" s="899"/>
      <c r="E84" s="899"/>
      <c r="F84" s="899"/>
      <c r="G84" s="899"/>
      <c r="H84" s="899"/>
      <c r="I84" s="899"/>
      <c r="J84" s="899"/>
      <c r="K84" s="899"/>
      <c r="L84" s="899"/>
      <c r="M84" s="899"/>
      <c r="N84" s="899"/>
      <c r="O84" s="899"/>
      <c r="P84" s="900"/>
      <c r="Q84" s="892"/>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3"/>
      <c r="BA84" s="893"/>
      <c r="BB84" s="893"/>
      <c r="BC84" s="893"/>
      <c r="BD84" s="894"/>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8"/>
      <c r="C85" s="899"/>
      <c r="D85" s="899"/>
      <c r="E85" s="899"/>
      <c r="F85" s="899"/>
      <c r="G85" s="899"/>
      <c r="H85" s="899"/>
      <c r="I85" s="899"/>
      <c r="J85" s="899"/>
      <c r="K85" s="899"/>
      <c r="L85" s="899"/>
      <c r="M85" s="899"/>
      <c r="N85" s="899"/>
      <c r="O85" s="899"/>
      <c r="P85" s="900"/>
      <c r="Q85" s="892"/>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3"/>
      <c r="BA85" s="893"/>
      <c r="BB85" s="893"/>
      <c r="BC85" s="893"/>
      <c r="BD85" s="894"/>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8"/>
      <c r="C86" s="899"/>
      <c r="D86" s="899"/>
      <c r="E86" s="899"/>
      <c r="F86" s="899"/>
      <c r="G86" s="899"/>
      <c r="H86" s="899"/>
      <c r="I86" s="899"/>
      <c r="J86" s="899"/>
      <c r="K86" s="899"/>
      <c r="L86" s="899"/>
      <c r="M86" s="899"/>
      <c r="N86" s="899"/>
      <c r="O86" s="899"/>
      <c r="P86" s="900"/>
      <c r="Q86" s="892"/>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3"/>
      <c r="BA86" s="893"/>
      <c r="BB86" s="893"/>
      <c r="BC86" s="893"/>
      <c r="BD86" s="894"/>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418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419</v>
      </c>
      <c r="BS102" s="813"/>
      <c r="BT102" s="813"/>
      <c r="BU102" s="813"/>
      <c r="BV102" s="813"/>
      <c r="BW102" s="813"/>
      <c r="BX102" s="813"/>
      <c r="BY102" s="813"/>
      <c r="BZ102" s="813"/>
      <c r="CA102" s="813"/>
      <c r="CB102" s="813"/>
      <c r="CC102" s="813"/>
      <c r="CD102" s="813"/>
      <c r="CE102" s="813"/>
      <c r="CF102" s="813"/>
      <c r="CG102" s="814"/>
      <c r="CH102" s="908"/>
      <c r="CI102" s="909"/>
      <c r="CJ102" s="909"/>
      <c r="CK102" s="909"/>
      <c r="CL102" s="910"/>
      <c r="CM102" s="908"/>
      <c r="CN102" s="909"/>
      <c r="CO102" s="909"/>
      <c r="CP102" s="909"/>
      <c r="CQ102" s="910"/>
      <c r="CR102" s="911"/>
      <c r="CS102" s="872"/>
      <c r="CT102" s="872"/>
      <c r="CU102" s="872"/>
      <c r="CV102" s="912"/>
      <c r="CW102" s="911"/>
      <c r="CX102" s="872"/>
      <c r="CY102" s="872"/>
      <c r="CZ102" s="872"/>
      <c r="DA102" s="912"/>
      <c r="DB102" s="911"/>
      <c r="DC102" s="872"/>
      <c r="DD102" s="872"/>
      <c r="DE102" s="872"/>
      <c r="DF102" s="912"/>
      <c r="DG102" s="911"/>
      <c r="DH102" s="872"/>
      <c r="DI102" s="872"/>
      <c r="DJ102" s="872"/>
      <c r="DK102" s="912"/>
      <c r="DL102" s="911"/>
      <c r="DM102" s="872"/>
      <c r="DN102" s="872"/>
      <c r="DO102" s="872"/>
      <c r="DP102" s="912"/>
      <c r="DQ102" s="911"/>
      <c r="DR102" s="872"/>
      <c r="DS102" s="872"/>
      <c r="DT102" s="872"/>
      <c r="DU102" s="912"/>
      <c r="DV102" s="935"/>
      <c r="DW102" s="936"/>
      <c r="DX102" s="936"/>
      <c r="DY102" s="936"/>
      <c r="DZ102" s="93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38" t="s">
        <v>420</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39" t="s">
        <v>421</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0" t="s">
        <v>424</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425</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6" customFormat="1" ht="26.25" customHeight="1" x14ac:dyDescent="0.15">
      <c r="A109" s="933" t="s">
        <v>426</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427</v>
      </c>
      <c r="AB109" s="914"/>
      <c r="AC109" s="914"/>
      <c r="AD109" s="914"/>
      <c r="AE109" s="915"/>
      <c r="AF109" s="913" t="s">
        <v>301</v>
      </c>
      <c r="AG109" s="914"/>
      <c r="AH109" s="914"/>
      <c r="AI109" s="914"/>
      <c r="AJ109" s="915"/>
      <c r="AK109" s="913" t="s">
        <v>300</v>
      </c>
      <c r="AL109" s="914"/>
      <c r="AM109" s="914"/>
      <c r="AN109" s="914"/>
      <c r="AO109" s="915"/>
      <c r="AP109" s="913" t="s">
        <v>428</v>
      </c>
      <c r="AQ109" s="914"/>
      <c r="AR109" s="914"/>
      <c r="AS109" s="914"/>
      <c r="AT109" s="916"/>
      <c r="AU109" s="933" t="s">
        <v>426</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427</v>
      </c>
      <c r="BR109" s="914"/>
      <c r="BS109" s="914"/>
      <c r="BT109" s="914"/>
      <c r="BU109" s="915"/>
      <c r="BV109" s="913" t="s">
        <v>301</v>
      </c>
      <c r="BW109" s="914"/>
      <c r="BX109" s="914"/>
      <c r="BY109" s="914"/>
      <c r="BZ109" s="915"/>
      <c r="CA109" s="913" t="s">
        <v>300</v>
      </c>
      <c r="CB109" s="914"/>
      <c r="CC109" s="914"/>
      <c r="CD109" s="914"/>
      <c r="CE109" s="915"/>
      <c r="CF109" s="934" t="s">
        <v>428</v>
      </c>
      <c r="CG109" s="934"/>
      <c r="CH109" s="934"/>
      <c r="CI109" s="934"/>
      <c r="CJ109" s="934"/>
      <c r="CK109" s="913" t="s">
        <v>429</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427</v>
      </c>
      <c r="DH109" s="914"/>
      <c r="DI109" s="914"/>
      <c r="DJ109" s="914"/>
      <c r="DK109" s="915"/>
      <c r="DL109" s="913" t="s">
        <v>301</v>
      </c>
      <c r="DM109" s="914"/>
      <c r="DN109" s="914"/>
      <c r="DO109" s="914"/>
      <c r="DP109" s="915"/>
      <c r="DQ109" s="913" t="s">
        <v>300</v>
      </c>
      <c r="DR109" s="914"/>
      <c r="DS109" s="914"/>
      <c r="DT109" s="914"/>
      <c r="DU109" s="915"/>
      <c r="DV109" s="913" t="s">
        <v>428</v>
      </c>
      <c r="DW109" s="914"/>
      <c r="DX109" s="914"/>
      <c r="DY109" s="914"/>
      <c r="DZ109" s="916"/>
    </row>
    <row r="110" spans="1:131" s="226" customFormat="1" ht="26.25" customHeight="1" x14ac:dyDescent="0.15">
      <c r="A110" s="917" t="s">
        <v>430</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2203486</v>
      </c>
      <c r="AB110" s="921"/>
      <c r="AC110" s="921"/>
      <c r="AD110" s="921"/>
      <c r="AE110" s="922"/>
      <c r="AF110" s="923">
        <v>2094027</v>
      </c>
      <c r="AG110" s="921"/>
      <c r="AH110" s="921"/>
      <c r="AI110" s="921"/>
      <c r="AJ110" s="922"/>
      <c r="AK110" s="923">
        <v>2036976</v>
      </c>
      <c r="AL110" s="921"/>
      <c r="AM110" s="921"/>
      <c r="AN110" s="921"/>
      <c r="AO110" s="922"/>
      <c r="AP110" s="924">
        <v>18.600000000000001</v>
      </c>
      <c r="AQ110" s="925"/>
      <c r="AR110" s="925"/>
      <c r="AS110" s="925"/>
      <c r="AT110" s="926"/>
      <c r="AU110" s="927" t="s">
        <v>66</v>
      </c>
      <c r="AV110" s="928"/>
      <c r="AW110" s="928"/>
      <c r="AX110" s="928"/>
      <c r="AY110" s="928"/>
      <c r="AZ110" s="969" t="s">
        <v>431</v>
      </c>
      <c r="BA110" s="918"/>
      <c r="BB110" s="918"/>
      <c r="BC110" s="918"/>
      <c r="BD110" s="918"/>
      <c r="BE110" s="918"/>
      <c r="BF110" s="918"/>
      <c r="BG110" s="918"/>
      <c r="BH110" s="918"/>
      <c r="BI110" s="918"/>
      <c r="BJ110" s="918"/>
      <c r="BK110" s="918"/>
      <c r="BL110" s="918"/>
      <c r="BM110" s="918"/>
      <c r="BN110" s="918"/>
      <c r="BO110" s="918"/>
      <c r="BP110" s="919"/>
      <c r="BQ110" s="955">
        <v>19699128</v>
      </c>
      <c r="BR110" s="956"/>
      <c r="BS110" s="956"/>
      <c r="BT110" s="956"/>
      <c r="BU110" s="956"/>
      <c r="BV110" s="956">
        <v>19350680</v>
      </c>
      <c r="BW110" s="956"/>
      <c r="BX110" s="956"/>
      <c r="BY110" s="956"/>
      <c r="BZ110" s="956"/>
      <c r="CA110" s="956">
        <v>19026730</v>
      </c>
      <c r="CB110" s="956"/>
      <c r="CC110" s="956"/>
      <c r="CD110" s="956"/>
      <c r="CE110" s="956"/>
      <c r="CF110" s="970">
        <v>173.8</v>
      </c>
      <c r="CG110" s="971"/>
      <c r="CH110" s="971"/>
      <c r="CI110" s="971"/>
      <c r="CJ110" s="971"/>
      <c r="CK110" s="972" t="s">
        <v>432</v>
      </c>
      <c r="CL110" s="973"/>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171</v>
      </c>
      <c r="DH110" s="956"/>
      <c r="DI110" s="956"/>
      <c r="DJ110" s="956"/>
      <c r="DK110" s="956"/>
      <c r="DL110" s="956" t="s">
        <v>171</v>
      </c>
      <c r="DM110" s="956"/>
      <c r="DN110" s="956"/>
      <c r="DO110" s="956"/>
      <c r="DP110" s="956"/>
      <c r="DQ110" s="956" t="s">
        <v>171</v>
      </c>
      <c r="DR110" s="956"/>
      <c r="DS110" s="956"/>
      <c r="DT110" s="956"/>
      <c r="DU110" s="956"/>
      <c r="DV110" s="957" t="s">
        <v>171</v>
      </c>
      <c r="DW110" s="957"/>
      <c r="DX110" s="957"/>
      <c r="DY110" s="957"/>
      <c r="DZ110" s="958"/>
    </row>
    <row r="111" spans="1:131" s="226" customFormat="1" ht="26.25" customHeight="1" x14ac:dyDescent="0.15">
      <c r="A111" s="959" t="s">
        <v>434</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171</v>
      </c>
      <c r="AB111" s="963"/>
      <c r="AC111" s="963"/>
      <c r="AD111" s="963"/>
      <c r="AE111" s="964"/>
      <c r="AF111" s="965" t="s">
        <v>435</v>
      </c>
      <c r="AG111" s="963"/>
      <c r="AH111" s="963"/>
      <c r="AI111" s="963"/>
      <c r="AJ111" s="964"/>
      <c r="AK111" s="965" t="s">
        <v>171</v>
      </c>
      <c r="AL111" s="963"/>
      <c r="AM111" s="963"/>
      <c r="AN111" s="963"/>
      <c r="AO111" s="964"/>
      <c r="AP111" s="966" t="s">
        <v>171</v>
      </c>
      <c r="AQ111" s="967"/>
      <c r="AR111" s="967"/>
      <c r="AS111" s="967"/>
      <c r="AT111" s="968"/>
      <c r="AU111" s="929"/>
      <c r="AV111" s="930"/>
      <c r="AW111" s="930"/>
      <c r="AX111" s="930"/>
      <c r="AY111" s="930"/>
      <c r="AZ111" s="978" t="s">
        <v>436</v>
      </c>
      <c r="BA111" s="979"/>
      <c r="BB111" s="979"/>
      <c r="BC111" s="979"/>
      <c r="BD111" s="979"/>
      <c r="BE111" s="979"/>
      <c r="BF111" s="979"/>
      <c r="BG111" s="979"/>
      <c r="BH111" s="979"/>
      <c r="BI111" s="979"/>
      <c r="BJ111" s="979"/>
      <c r="BK111" s="979"/>
      <c r="BL111" s="979"/>
      <c r="BM111" s="979"/>
      <c r="BN111" s="979"/>
      <c r="BO111" s="979"/>
      <c r="BP111" s="980"/>
      <c r="BQ111" s="948">
        <v>191847</v>
      </c>
      <c r="BR111" s="949"/>
      <c r="BS111" s="949"/>
      <c r="BT111" s="949"/>
      <c r="BU111" s="949"/>
      <c r="BV111" s="949">
        <v>164440</v>
      </c>
      <c r="BW111" s="949"/>
      <c r="BX111" s="949"/>
      <c r="BY111" s="949"/>
      <c r="BZ111" s="949"/>
      <c r="CA111" s="949">
        <v>137034</v>
      </c>
      <c r="CB111" s="949"/>
      <c r="CC111" s="949"/>
      <c r="CD111" s="949"/>
      <c r="CE111" s="949"/>
      <c r="CF111" s="943">
        <v>1.3</v>
      </c>
      <c r="CG111" s="944"/>
      <c r="CH111" s="944"/>
      <c r="CI111" s="944"/>
      <c r="CJ111" s="944"/>
      <c r="CK111" s="974"/>
      <c r="CL111" s="975"/>
      <c r="CM111" s="945" t="s">
        <v>437</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438</v>
      </c>
      <c r="DH111" s="949"/>
      <c r="DI111" s="949"/>
      <c r="DJ111" s="949"/>
      <c r="DK111" s="949"/>
      <c r="DL111" s="949" t="s">
        <v>439</v>
      </c>
      <c r="DM111" s="949"/>
      <c r="DN111" s="949"/>
      <c r="DO111" s="949"/>
      <c r="DP111" s="949"/>
      <c r="DQ111" s="949" t="s">
        <v>171</v>
      </c>
      <c r="DR111" s="949"/>
      <c r="DS111" s="949"/>
      <c r="DT111" s="949"/>
      <c r="DU111" s="949"/>
      <c r="DV111" s="950" t="s">
        <v>171</v>
      </c>
      <c r="DW111" s="950"/>
      <c r="DX111" s="950"/>
      <c r="DY111" s="950"/>
      <c r="DZ111" s="951"/>
    </row>
    <row r="112" spans="1:131" s="226" customFormat="1" ht="26.25" customHeight="1" x14ac:dyDescent="0.15">
      <c r="A112" s="984" t="s">
        <v>440</v>
      </c>
      <c r="B112" s="985"/>
      <c r="C112" s="979" t="s">
        <v>441</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90" t="s">
        <v>439</v>
      </c>
      <c r="AB112" s="991"/>
      <c r="AC112" s="991"/>
      <c r="AD112" s="991"/>
      <c r="AE112" s="992"/>
      <c r="AF112" s="993" t="s">
        <v>438</v>
      </c>
      <c r="AG112" s="991"/>
      <c r="AH112" s="991"/>
      <c r="AI112" s="991"/>
      <c r="AJ112" s="992"/>
      <c r="AK112" s="993" t="s">
        <v>171</v>
      </c>
      <c r="AL112" s="991"/>
      <c r="AM112" s="991"/>
      <c r="AN112" s="991"/>
      <c r="AO112" s="992"/>
      <c r="AP112" s="981" t="s">
        <v>171</v>
      </c>
      <c r="AQ112" s="982"/>
      <c r="AR112" s="982"/>
      <c r="AS112" s="982"/>
      <c r="AT112" s="983"/>
      <c r="AU112" s="929"/>
      <c r="AV112" s="930"/>
      <c r="AW112" s="930"/>
      <c r="AX112" s="930"/>
      <c r="AY112" s="930"/>
      <c r="AZ112" s="978" t="s">
        <v>442</v>
      </c>
      <c r="BA112" s="979"/>
      <c r="BB112" s="979"/>
      <c r="BC112" s="979"/>
      <c r="BD112" s="979"/>
      <c r="BE112" s="979"/>
      <c r="BF112" s="979"/>
      <c r="BG112" s="979"/>
      <c r="BH112" s="979"/>
      <c r="BI112" s="979"/>
      <c r="BJ112" s="979"/>
      <c r="BK112" s="979"/>
      <c r="BL112" s="979"/>
      <c r="BM112" s="979"/>
      <c r="BN112" s="979"/>
      <c r="BO112" s="979"/>
      <c r="BP112" s="980"/>
      <c r="BQ112" s="948">
        <v>2452852</v>
      </c>
      <c r="BR112" s="949"/>
      <c r="BS112" s="949"/>
      <c r="BT112" s="949"/>
      <c r="BU112" s="949"/>
      <c r="BV112" s="949">
        <v>2291011</v>
      </c>
      <c r="BW112" s="949"/>
      <c r="BX112" s="949"/>
      <c r="BY112" s="949"/>
      <c r="BZ112" s="949"/>
      <c r="CA112" s="949">
        <v>2833053</v>
      </c>
      <c r="CB112" s="949"/>
      <c r="CC112" s="949"/>
      <c r="CD112" s="949"/>
      <c r="CE112" s="949"/>
      <c r="CF112" s="943">
        <v>25.9</v>
      </c>
      <c r="CG112" s="944"/>
      <c r="CH112" s="944"/>
      <c r="CI112" s="944"/>
      <c r="CJ112" s="944"/>
      <c r="CK112" s="974"/>
      <c r="CL112" s="975"/>
      <c r="CM112" s="945" t="s">
        <v>443</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v>191847</v>
      </c>
      <c r="DH112" s="949"/>
      <c r="DI112" s="949"/>
      <c r="DJ112" s="949"/>
      <c r="DK112" s="949"/>
      <c r="DL112" s="949">
        <v>164440</v>
      </c>
      <c r="DM112" s="949"/>
      <c r="DN112" s="949"/>
      <c r="DO112" s="949"/>
      <c r="DP112" s="949"/>
      <c r="DQ112" s="949">
        <v>137034</v>
      </c>
      <c r="DR112" s="949"/>
      <c r="DS112" s="949"/>
      <c r="DT112" s="949"/>
      <c r="DU112" s="949"/>
      <c r="DV112" s="950">
        <v>1.3</v>
      </c>
      <c r="DW112" s="950"/>
      <c r="DX112" s="950"/>
      <c r="DY112" s="950"/>
      <c r="DZ112" s="951"/>
    </row>
    <row r="113" spans="1:130" s="226" customFormat="1" ht="26.25" customHeight="1" x14ac:dyDescent="0.15">
      <c r="A113" s="986"/>
      <c r="B113" s="987"/>
      <c r="C113" s="979" t="s">
        <v>444</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231775</v>
      </c>
      <c r="AB113" s="963"/>
      <c r="AC113" s="963"/>
      <c r="AD113" s="963"/>
      <c r="AE113" s="964"/>
      <c r="AF113" s="965">
        <v>229594</v>
      </c>
      <c r="AG113" s="963"/>
      <c r="AH113" s="963"/>
      <c r="AI113" s="963"/>
      <c r="AJ113" s="964"/>
      <c r="AK113" s="965">
        <v>258764</v>
      </c>
      <c r="AL113" s="963"/>
      <c r="AM113" s="963"/>
      <c r="AN113" s="963"/>
      <c r="AO113" s="964"/>
      <c r="AP113" s="966">
        <v>2.4</v>
      </c>
      <c r="AQ113" s="967"/>
      <c r="AR113" s="967"/>
      <c r="AS113" s="967"/>
      <c r="AT113" s="968"/>
      <c r="AU113" s="929"/>
      <c r="AV113" s="930"/>
      <c r="AW113" s="930"/>
      <c r="AX113" s="930"/>
      <c r="AY113" s="930"/>
      <c r="AZ113" s="978" t="s">
        <v>445</v>
      </c>
      <c r="BA113" s="979"/>
      <c r="BB113" s="979"/>
      <c r="BC113" s="979"/>
      <c r="BD113" s="979"/>
      <c r="BE113" s="979"/>
      <c r="BF113" s="979"/>
      <c r="BG113" s="979"/>
      <c r="BH113" s="979"/>
      <c r="BI113" s="979"/>
      <c r="BJ113" s="979"/>
      <c r="BK113" s="979"/>
      <c r="BL113" s="979"/>
      <c r="BM113" s="979"/>
      <c r="BN113" s="979"/>
      <c r="BO113" s="979"/>
      <c r="BP113" s="980"/>
      <c r="BQ113" s="948">
        <v>900802</v>
      </c>
      <c r="BR113" s="949"/>
      <c r="BS113" s="949"/>
      <c r="BT113" s="949"/>
      <c r="BU113" s="949"/>
      <c r="BV113" s="949">
        <v>992326</v>
      </c>
      <c r="BW113" s="949"/>
      <c r="BX113" s="949"/>
      <c r="BY113" s="949"/>
      <c r="BZ113" s="949"/>
      <c r="CA113" s="949">
        <v>1068268</v>
      </c>
      <c r="CB113" s="949"/>
      <c r="CC113" s="949"/>
      <c r="CD113" s="949"/>
      <c r="CE113" s="949"/>
      <c r="CF113" s="943">
        <v>9.8000000000000007</v>
      </c>
      <c r="CG113" s="944"/>
      <c r="CH113" s="944"/>
      <c r="CI113" s="944"/>
      <c r="CJ113" s="944"/>
      <c r="CK113" s="974"/>
      <c r="CL113" s="975"/>
      <c r="CM113" s="945" t="s">
        <v>446</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90" t="s">
        <v>171</v>
      </c>
      <c r="DH113" s="991"/>
      <c r="DI113" s="991"/>
      <c r="DJ113" s="991"/>
      <c r="DK113" s="992"/>
      <c r="DL113" s="993" t="s">
        <v>171</v>
      </c>
      <c r="DM113" s="991"/>
      <c r="DN113" s="991"/>
      <c r="DO113" s="991"/>
      <c r="DP113" s="992"/>
      <c r="DQ113" s="993" t="s">
        <v>171</v>
      </c>
      <c r="DR113" s="991"/>
      <c r="DS113" s="991"/>
      <c r="DT113" s="991"/>
      <c r="DU113" s="992"/>
      <c r="DV113" s="981" t="s">
        <v>171</v>
      </c>
      <c r="DW113" s="982"/>
      <c r="DX113" s="982"/>
      <c r="DY113" s="982"/>
      <c r="DZ113" s="983"/>
    </row>
    <row r="114" spans="1:130" s="226" customFormat="1" ht="26.25" customHeight="1" x14ac:dyDescent="0.15">
      <c r="A114" s="986"/>
      <c r="B114" s="987"/>
      <c r="C114" s="979" t="s">
        <v>447</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90">
        <v>46378</v>
      </c>
      <c r="AB114" s="991"/>
      <c r="AC114" s="991"/>
      <c r="AD114" s="991"/>
      <c r="AE114" s="992"/>
      <c r="AF114" s="993">
        <v>64933</v>
      </c>
      <c r="AG114" s="991"/>
      <c r="AH114" s="991"/>
      <c r="AI114" s="991"/>
      <c r="AJ114" s="992"/>
      <c r="AK114" s="993">
        <v>71981</v>
      </c>
      <c r="AL114" s="991"/>
      <c r="AM114" s="991"/>
      <c r="AN114" s="991"/>
      <c r="AO114" s="992"/>
      <c r="AP114" s="981">
        <v>0.7</v>
      </c>
      <c r="AQ114" s="982"/>
      <c r="AR114" s="982"/>
      <c r="AS114" s="982"/>
      <c r="AT114" s="983"/>
      <c r="AU114" s="929"/>
      <c r="AV114" s="930"/>
      <c r="AW114" s="930"/>
      <c r="AX114" s="930"/>
      <c r="AY114" s="930"/>
      <c r="AZ114" s="978" t="s">
        <v>448</v>
      </c>
      <c r="BA114" s="979"/>
      <c r="BB114" s="979"/>
      <c r="BC114" s="979"/>
      <c r="BD114" s="979"/>
      <c r="BE114" s="979"/>
      <c r="BF114" s="979"/>
      <c r="BG114" s="979"/>
      <c r="BH114" s="979"/>
      <c r="BI114" s="979"/>
      <c r="BJ114" s="979"/>
      <c r="BK114" s="979"/>
      <c r="BL114" s="979"/>
      <c r="BM114" s="979"/>
      <c r="BN114" s="979"/>
      <c r="BO114" s="979"/>
      <c r="BP114" s="980"/>
      <c r="BQ114" s="948">
        <v>1172596</v>
      </c>
      <c r="BR114" s="949"/>
      <c r="BS114" s="949"/>
      <c r="BT114" s="949"/>
      <c r="BU114" s="949"/>
      <c r="BV114" s="949">
        <v>1302678</v>
      </c>
      <c r="BW114" s="949"/>
      <c r="BX114" s="949"/>
      <c r="BY114" s="949"/>
      <c r="BZ114" s="949"/>
      <c r="CA114" s="949">
        <v>1028028</v>
      </c>
      <c r="CB114" s="949"/>
      <c r="CC114" s="949"/>
      <c r="CD114" s="949"/>
      <c r="CE114" s="949"/>
      <c r="CF114" s="943">
        <v>9.4</v>
      </c>
      <c r="CG114" s="944"/>
      <c r="CH114" s="944"/>
      <c r="CI114" s="944"/>
      <c r="CJ114" s="944"/>
      <c r="CK114" s="974"/>
      <c r="CL114" s="975"/>
      <c r="CM114" s="945" t="s">
        <v>449</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90" t="s">
        <v>439</v>
      </c>
      <c r="DH114" s="991"/>
      <c r="DI114" s="991"/>
      <c r="DJ114" s="991"/>
      <c r="DK114" s="992"/>
      <c r="DL114" s="993" t="s">
        <v>171</v>
      </c>
      <c r="DM114" s="991"/>
      <c r="DN114" s="991"/>
      <c r="DO114" s="991"/>
      <c r="DP114" s="992"/>
      <c r="DQ114" s="993" t="s">
        <v>171</v>
      </c>
      <c r="DR114" s="991"/>
      <c r="DS114" s="991"/>
      <c r="DT114" s="991"/>
      <c r="DU114" s="992"/>
      <c r="DV114" s="981" t="s">
        <v>438</v>
      </c>
      <c r="DW114" s="982"/>
      <c r="DX114" s="982"/>
      <c r="DY114" s="982"/>
      <c r="DZ114" s="983"/>
    </row>
    <row r="115" spans="1:130" s="226" customFormat="1" ht="26.25" customHeight="1" x14ac:dyDescent="0.15">
      <c r="A115" s="986"/>
      <c r="B115" s="987"/>
      <c r="C115" s="979" t="s">
        <v>450</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27407</v>
      </c>
      <c r="AB115" s="963"/>
      <c r="AC115" s="963"/>
      <c r="AD115" s="963"/>
      <c r="AE115" s="964"/>
      <c r="AF115" s="965">
        <v>27407</v>
      </c>
      <c r="AG115" s="963"/>
      <c r="AH115" s="963"/>
      <c r="AI115" s="963"/>
      <c r="AJ115" s="964"/>
      <c r="AK115" s="965">
        <v>27407</v>
      </c>
      <c r="AL115" s="963"/>
      <c r="AM115" s="963"/>
      <c r="AN115" s="963"/>
      <c r="AO115" s="964"/>
      <c r="AP115" s="966">
        <v>0.3</v>
      </c>
      <c r="AQ115" s="967"/>
      <c r="AR115" s="967"/>
      <c r="AS115" s="967"/>
      <c r="AT115" s="968"/>
      <c r="AU115" s="929"/>
      <c r="AV115" s="930"/>
      <c r="AW115" s="930"/>
      <c r="AX115" s="930"/>
      <c r="AY115" s="930"/>
      <c r="AZ115" s="978" t="s">
        <v>451</v>
      </c>
      <c r="BA115" s="979"/>
      <c r="BB115" s="979"/>
      <c r="BC115" s="979"/>
      <c r="BD115" s="979"/>
      <c r="BE115" s="979"/>
      <c r="BF115" s="979"/>
      <c r="BG115" s="979"/>
      <c r="BH115" s="979"/>
      <c r="BI115" s="979"/>
      <c r="BJ115" s="979"/>
      <c r="BK115" s="979"/>
      <c r="BL115" s="979"/>
      <c r="BM115" s="979"/>
      <c r="BN115" s="979"/>
      <c r="BO115" s="979"/>
      <c r="BP115" s="980"/>
      <c r="BQ115" s="948" t="s">
        <v>171</v>
      </c>
      <c r="BR115" s="949"/>
      <c r="BS115" s="949"/>
      <c r="BT115" s="949"/>
      <c r="BU115" s="949"/>
      <c r="BV115" s="949" t="s">
        <v>439</v>
      </c>
      <c r="BW115" s="949"/>
      <c r="BX115" s="949"/>
      <c r="BY115" s="949"/>
      <c r="BZ115" s="949"/>
      <c r="CA115" s="949" t="s">
        <v>438</v>
      </c>
      <c r="CB115" s="949"/>
      <c r="CC115" s="949"/>
      <c r="CD115" s="949"/>
      <c r="CE115" s="949"/>
      <c r="CF115" s="943" t="s">
        <v>439</v>
      </c>
      <c r="CG115" s="944"/>
      <c r="CH115" s="944"/>
      <c r="CI115" s="944"/>
      <c r="CJ115" s="944"/>
      <c r="CK115" s="974"/>
      <c r="CL115" s="975"/>
      <c r="CM115" s="978" t="s">
        <v>452</v>
      </c>
      <c r="CN115" s="994"/>
      <c r="CO115" s="994"/>
      <c r="CP115" s="994"/>
      <c r="CQ115" s="994"/>
      <c r="CR115" s="994"/>
      <c r="CS115" s="994"/>
      <c r="CT115" s="994"/>
      <c r="CU115" s="994"/>
      <c r="CV115" s="994"/>
      <c r="CW115" s="994"/>
      <c r="CX115" s="994"/>
      <c r="CY115" s="994"/>
      <c r="CZ115" s="994"/>
      <c r="DA115" s="994"/>
      <c r="DB115" s="994"/>
      <c r="DC115" s="994"/>
      <c r="DD115" s="994"/>
      <c r="DE115" s="994"/>
      <c r="DF115" s="980"/>
      <c r="DG115" s="990" t="s">
        <v>439</v>
      </c>
      <c r="DH115" s="991"/>
      <c r="DI115" s="991"/>
      <c r="DJ115" s="991"/>
      <c r="DK115" s="992"/>
      <c r="DL115" s="993" t="s">
        <v>438</v>
      </c>
      <c r="DM115" s="991"/>
      <c r="DN115" s="991"/>
      <c r="DO115" s="991"/>
      <c r="DP115" s="992"/>
      <c r="DQ115" s="993" t="s">
        <v>439</v>
      </c>
      <c r="DR115" s="991"/>
      <c r="DS115" s="991"/>
      <c r="DT115" s="991"/>
      <c r="DU115" s="992"/>
      <c r="DV115" s="981" t="s">
        <v>439</v>
      </c>
      <c r="DW115" s="982"/>
      <c r="DX115" s="982"/>
      <c r="DY115" s="982"/>
      <c r="DZ115" s="983"/>
    </row>
    <row r="116" spans="1:130" s="226" customFormat="1" ht="26.25" customHeight="1" x14ac:dyDescent="0.15">
      <c r="A116" s="988"/>
      <c r="B116" s="989"/>
      <c r="C116" s="999" t="s">
        <v>453</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0">
        <v>1728</v>
      </c>
      <c r="AB116" s="991"/>
      <c r="AC116" s="991"/>
      <c r="AD116" s="991"/>
      <c r="AE116" s="992"/>
      <c r="AF116" s="993">
        <v>1337</v>
      </c>
      <c r="AG116" s="991"/>
      <c r="AH116" s="991"/>
      <c r="AI116" s="991"/>
      <c r="AJ116" s="992"/>
      <c r="AK116" s="993">
        <v>490</v>
      </c>
      <c r="AL116" s="991"/>
      <c r="AM116" s="991"/>
      <c r="AN116" s="991"/>
      <c r="AO116" s="992"/>
      <c r="AP116" s="981">
        <v>0</v>
      </c>
      <c r="AQ116" s="982"/>
      <c r="AR116" s="982"/>
      <c r="AS116" s="982"/>
      <c r="AT116" s="983"/>
      <c r="AU116" s="929"/>
      <c r="AV116" s="930"/>
      <c r="AW116" s="930"/>
      <c r="AX116" s="930"/>
      <c r="AY116" s="930"/>
      <c r="AZ116" s="1001" t="s">
        <v>454</v>
      </c>
      <c r="BA116" s="1002"/>
      <c r="BB116" s="1002"/>
      <c r="BC116" s="1002"/>
      <c r="BD116" s="1002"/>
      <c r="BE116" s="1002"/>
      <c r="BF116" s="1002"/>
      <c r="BG116" s="1002"/>
      <c r="BH116" s="1002"/>
      <c r="BI116" s="1002"/>
      <c r="BJ116" s="1002"/>
      <c r="BK116" s="1002"/>
      <c r="BL116" s="1002"/>
      <c r="BM116" s="1002"/>
      <c r="BN116" s="1002"/>
      <c r="BO116" s="1002"/>
      <c r="BP116" s="1003"/>
      <c r="BQ116" s="948" t="s">
        <v>438</v>
      </c>
      <c r="BR116" s="949"/>
      <c r="BS116" s="949"/>
      <c r="BT116" s="949"/>
      <c r="BU116" s="949"/>
      <c r="BV116" s="949" t="s">
        <v>171</v>
      </c>
      <c r="BW116" s="949"/>
      <c r="BX116" s="949"/>
      <c r="BY116" s="949"/>
      <c r="BZ116" s="949"/>
      <c r="CA116" s="949" t="s">
        <v>171</v>
      </c>
      <c r="CB116" s="949"/>
      <c r="CC116" s="949"/>
      <c r="CD116" s="949"/>
      <c r="CE116" s="949"/>
      <c r="CF116" s="943" t="s">
        <v>171</v>
      </c>
      <c r="CG116" s="944"/>
      <c r="CH116" s="944"/>
      <c r="CI116" s="944"/>
      <c r="CJ116" s="944"/>
      <c r="CK116" s="974"/>
      <c r="CL116" s="975"/>
      <c r="CM116" s="945" t="s">
        <v>455</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90" t="s">
        <v>438</v>
      </c>
      <c r="DH116" s="991"/>
      <c r="DI116" s="991"/>
      <c r="DJ116" s="991"/>
      <c r="DK116" s="992"/>
      <c r="DL116" s="993" t="s">
        <v>439</v>
      </c>
      <c r="DM116" s="991"/>
      <c r="DN116" s="991"/>
      <c r="DO116" s="991"/>
      <c r="DP116" s="992"/>
      <c r="DQ116" s="993" t="s">
        <v>171</v>
      </c>
      <c r="DR116" s="991"/>
      <c r="DS116" s="991"/>
      <c r="DT116" s="991"/>
      <c r="DU116" s="992"/>
      <c r="DV116" s="981" t="s">
        <v>171</v>
      </c>
      <c r="DW116" s="982"/>
      <c r="DX116" s="982"/>
      <c r="DY116" s="982"/>
      <c r="DZ116" s="983"/>
    </row>
    <row r="117" spans="1:130" s="226" customFormat="1" ht="26.25" customHeight="1" x14ac:dyDescent="0.15">
      <c r="A117" s="933" t="s">
        <v>181</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456</v>
      </c>
      <c r="Z117" s="915"/>
      <c r="AA117" s="1005">
        <v>2510774</v>
      </c>
      <c r="AB117" s="1006"/>
      <c r="AC117" s="1006"/>
      <c r="AD117" s="1006"/>
      <c r="AE117" s="1007"/>
      <c r="AF117" s="1008">
        <v>2417298</v>
      </c>
      <c r="AG117" s="1006"/>
      <c r="AH117" s="1006"/>
      <c r="AI117" s="1006"/>
      <c r="AJ117" s="1007"/>
      <c r="AK117" s="1008">
        <v>2395618</v>
      </c>
      <c r="AL117" s="1006"/>
      <c r="AM117" s="1006"/>
      <c r="AN117" s="1006"/>
      <c r="AO117" s="1007"/>
      <c r="AP117" s="1009"/>
      <c r="AQ117" s="1010"/>
      <c r="AR117" s="1010"/>
      <c r="AS117" s="1010"/>
      <c r="AT117" s="1011"/>
      <c r="AU117" s="929"/>
      <c r="AV117" s="930"/>
      <c r="AW117" s="930"/>
      <c r="AX117" s="930"/>
      <c r="AY117" s="930"/>
      <c r="AZ117" s="1001" t="s">
        <v>457</v>
      </c>
      <c r="BA117" s="1002"/>
      <c r="BB117" s="1002"/>
      <c r="BC117" s="1002"/>
      <c r="BD117" s="1002"/>
      <c r="BE117" s="1002"/>
      <c r="BF117" s="1002"/>
      <c r="BG117" s="1002"/>
      <c r="BH117" s="1002"/>
      <c r="BI117" s="1002"/>
      <c r="BJ117" s="1002"/>
      <c r="BK117" s="1002"/>
      <c r="BL117" s="1002"/>
      <c r="BM117" s="1002"/>
      <c r="BN117" s="1002"/>
      <c r="BO117" s="1002"/>
      <c r="BP117" s="1003"/>
      <c r="BQ117" s="948" t="s">
        <v>171</v>
      </c>
      <c r="BR117" s="949"/>
      <c r="BS117" s="949"/>
      <c r="BT117" s="949"/>
      <c r="BU117" s="949"/>
      <c r="BV117" s="949" t="s">
        <v>439</v>
      </c>
      <c r="BW117" s="949"/>
      <c r="BX117" s="949"/>
      <c r="BY117" s="949"/>
      <c r="BZ117" s="949"/>
      <c r="CA117" s="949" t="s">
        <v>438</v>
      </c>
      <c r="CB117" s="949"/>
      <c r="CC117" s="949"/>
      <c r="CD117" s="949"/>
      <c r="CE117" s="949"/>
      <c r="CF117" s="943" t="s">
        <v>171</v>
      </c>
      <c r="CG117" s="944"/>
      <c r="CH117" s="944"/>
      <c r="CI117" s="944"/>
      <c r="CJ117" s="944"/>
      <c r="CK117" s="974"/>
      <c r="CL117" s="975"/>
      <c r="CM117" s="945" t="s">
        <v>458</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90" t="s">
        <v>171</v>
      </c>
      <c r="DH117" s="991"/>
      <c r="DI117" s="991"/>
      <c r="DJ117" s="991"/>
      <c r="DK117" s="992"/>
      <c r="DL117" s="993" t="s">
        <v>171</v>
      </c>
      <c r="DM117" s="991"/>
      <c r="DN117" s="991"/>
      <c r="DO117" s="991"/>
      <c r="DP117" s="992"/>
      <c r="DQ117" s="993" t="s">
        <v>171</v>
      </c>
      <c r="DR117" s="991"/>
      <c r="DS117" s="991"/>
      <c r="DT117" s="991"/>
      <c r="DU117" s="992"/>
      <c r="DV117" s="981" t="s">
        <v>171</v>
      </c>
      <c r="DW117" s="982"/>
      <c r="DX117" s="982"/>
      <c r="DY117" s="982"/>
      <c r="DZ117" s="983"/>
    </row>
    <row r="118" spans="1:130" s="226" customFormat="1" ht="26.25" customHeight="1" x14ac:dyDescent="0.15">
      <c r="A118" s="933" t="s">
        <v>429</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427</v>
      </c>
      <c r="AB118" s="914"/>
      <c r="AC118" s="914"/>
      <c r="AD118" s="914"/>
      <c r="AE118" s="915"/>
      <c r="AF118" s="913" t="s">
        <v>301</v>
      </c>
      <c r="AG118" s="914"/>
      <c r="AH118" s="914"/>
      <c r="AI118" s="914"/>
      <c r="AJ118" s="915"/>
      <c r="AK118" s="913" t="s">
        <v>300</v>
      </c>
      <c r="AL118" s="914"/>
      <c r="AM118" s="914"/>
      <c r="AN118" s="914"/>
      <c r="AO118" s="915"/>
      <c r="AP118" s="995" t="s">
        <v>428</v>
      </c>
      <c r="AQ118" s="996"/>
      <c r="AR118" s="996"/>
      <c r="AS118" s="996"/>
      <c r="AT118" s="997"/>
      <c r="AU118" s="929"/>
      <c r="AV118" s="930"/>
      <c r="AW118" s="930"/>
      <c r="AX118" s="930"/>
      <c r="AY118" s="930"/>
      <c r="AZ118" s="998" t="s">
        <v>459</v>
      </c>
      <c r="BA118" s="999"/>
      <c r="BB118" s="999"/>
      <c r="BC118" s="999"/>
      <c r="BD118" s="999"/>
      <c r="BE118" s="999"/>
      <c r="BF118" s="999"/>
      <c r="BG118" s="999"/>
      <c r="BH118" s="999"/>
      <c r="BI118" s="999"/>
      <c r="BJ118" s="999"/>
      <c r="BK118" s="999"/>
      <c r="BL118" s="999"/>
      <c r="BM118" s="999"/>
      <c r="BN118" s="999"/>
      <c r="BO118" s="999"/>
      <c r="BP118" s="1000"/>
      <c r="BQ118" s="1026" t="s">
        <v>439</v>
      </c>
      <c r="BR118" s="1027"/>
      <c r="BS118" s="1027"/>
      <c r="BT118" s="1027"/>
      <c r="BU118" s="1027"/>
      <c r="BV118" s="1027" t="s">
        <v>439</v>
      </c>
      <c r="BW118" s="1027"/>
      <c r="BX118" s="1027"/>
      <c r="BY118" s="1027"/>
      <c r="BZ118" s="1027"/>
      <c r="CA118" s="1027" t="s">
        <v>439</v>
      </c>
      <c r="CB118" s="1027"/>
      <c r="CC118" s="1027"/>
      <c r="CD118" s="1027"/>
      <c r="CE118" s="1027"/>
      <c r="CF118" s="943" t="s">
        <v>171</v>
      </c>
      <c r="CG118" s="944"/>
      <c r="CH118" s="944"/>
      <c r="CI118" s="944"/>
      <c r="CJ118" s="944"/>
      <c r="CK118" s="974"/>
      <c r="CL118" s="975"/>
      <c r="CM118" s="945" t="s">
        <v>460</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90" t="s">
        <v>438</v>
      </c>
      <c r="DH118" s="991"/>
      <c r="DI118" s="991"/>
      <c r="DJ118" s="991"/>
      <c r="DK118" s="992"/>
      <c r="DL118" s="993" t="s">
        <v>171</v>
      </c>
      <c r="DM118" s="991"/>
      <c r="DN118" s="991"/>
      <c r="DO118" s="991"/>
      <c r="DP118" s="992"/>
      <c r="DQ118" s="993" t="s">
        <v>171</v>
      </c>
      <c r="DR118" s="991"/>
      <c r="DS118" s="991"/>
      <c r="DT118" s="991"/>
      <c r="DU118" s="992"/>
      <c r="DV118" s="981" t="s">
        <v>171</v>
      </c>
      <c r="DW118" s="982"/>
      <c r="DX118" s="982"/>
      <c r="DY118" s="982"/>
      <c r="DZ118" s="983"/>
    </row>
    <row r="119" spans="1:130" s="226" customFormat="1" ht="26.25" customHeight="1" x14ac:dyDescent="0.15">
      <c r="A119" s="1084" t="s">
        <v>432</v>
      </c>
      <c r="B119" s="973"/>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439</v>
      </c>
      <c r="AB119" s="921"/>
      <c r="AC119" s="921"/>
      <c r="AD119" s="921"/>
      <c r="AE119" s="922"/>
      <c r="AF119" s="923" t="s">
        <v>171</v>
      </c>
      <c r="AG119" s="921"/>
      <c r="AH119" s="921"/>
      <c r="AI119" s="921"/>
      <c r="AJ119" s="922"/>
      <c r="AK119" s="923" t="s">
        <v>439</v>
      </c>
      <c r="AL119" s="921"/>
      <c r="AM119" s="921"/>
      <c r="AN119" s="921"/>
      <c r="AO119" s="922"/>
      <c r="AP119" s="924" t="s">
        <v>171</v>
      </c>
      <c r="AQ119" s="925"/>
      <c r="AR119" s="925"/>
      <c r="AS119" s="925"/>
      <c r="AT119" s="926"/>
      <c r="AU119" s="931"/>
      <c r="AV119" s="932"/>
      <c r="AW119" s="932"/>
      <c r="AX119" s="932"/>
      <c r="AY119" s="932"/>
      <c r="AZ119" s="257" t="s">
        <v>181</v>
      </c>
      <c r="BA119" s="257"/>
      <c r="BB119" s="257"/>
      <c r="BC119" s="257"/>
      <c r="BD119" s="257"/>
      <c r="BE119" s="257"/>
      <c r="BF119" s="257"/>
      <c r="BG119" s="257"/>
      <c r="BH119" s="257"/>
      <c r="BI119" s="257"/>
      <c r="BJ119" s="257"/>
      <c r="BK119" s="257"/>
      <c r="BL119" s="257"/>
      <c r="BM119" s="257"/>
      <c r="BN119" s="257"/>
      <c r="BO119" s="1004" t="s">
        <v>461</v>
      </c>
      <c r="BP119" s="1035"/>
      <c r="BQ119" s="1026">
        <v>24417225</v>
      </c>
      <c r="BR119" s="1027"/>
      <c r="BS119" s="1027"/>
      <c r="BT119" s="1027"/>
      <c r="BU119" s="1027"/>
      <c r="BV119" s="1027">
        <v>24101135</v>
      </c>
      <c r="BW119" s="1027"/>
      <c r="BX119" s="1027"/>
      <c r="BY119" s="1027"/>
      <c r="BZ119" s="1027"/>
      <c r="CA119" s="1027">
        <v>24093113</v>
      </c>
      <c r="CB119" s="1027"/>
      <c r="CC119" s="1027"/>
      <c r="CD119" s="1027"/>
      <c r="CE119" s="1027"/>
      <c r="CF119" s="1028"/>
      <c r="CG119" s="1029"/>
      <c r="CH119" s="1029"/>
      <c r="CI119" s="1029"/>
      <c r="CJ119" s="1030"/>
      <c r="CK119" s="976"/>
      <c r="CL119" s="977"/>
      <c r="CM119" s="1031" t="s">
        <v>462</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439</v>
      </c>
      <c r="DH119" s="1013"/>
      <c r="DI119" s="1013"/>
      <c r="DJ119" s="1013"/>
      <c r="DK119" s="1014"/>
      <c r="DL119" s="1012" t="s">
        <v>171</v>
      </c>
      <c r="DM119" s="1013"/>
      <c r="DN119" s="1013"/>
      <c r="DO119" s="1013"/>
      <c r="DP119" s="1014"/>
      <c r="DQ119" s="1012" t="s">
        <v>439</v>
      </c>
      <c r="DR119" s="1013"/>
      <c r="DS119" s="1013"/>
      <c r="DT119" s="1013"/>
      <c r="DU119" s="1014"/>
      <c r="DV119" s="1015" t="s">
        <v>171</v>
      </c>
      <c r="DW119" s="1016"/>
      <c r="DX119" s="1016"/>
      <c r="DY119" s="1016"/>
      <c r="DZ119" s="1017"/>
    </row>
    <row r="120" spans="1:130" s="226" customFormat="1" ht="26.25" customHeight="1" x14ac:dyDescent="0.15">
      <c r="A120" s="1085"/>
      <c r="B120" s="975"/>
      <c r="C120" s="945" t="s">
        <v>437</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90" t="s">
        <v>439</v>
      </c>
      <c r="AB120" s="991"/>
      <c r="AC120" s="991"/>
      <c r="AD120" s="991"/>
      <c r="AE120" s="992"/>
      <c r="AF120" s="993" t="s">
        <v>439</v>
      </c>
      <c r="AG120" s="991"/>
      <c r="AH120" s="991"/>
      <c r="AI120" s="991"/>
      <c r="AJ120" s="992"/>
      <c r="AK120" s="993" t="s">
        <v>439</v>
      </c>
      <c r="AL120" s="991"/>
      <c r="AM120" s="991"/>
      <c r="AN120" s="991"/>
      <c r="AO120" s="992"/>
      <c r="AP120" s="981" t="s">
        <v>171</v>
      </c>
      <c r="AQ120" s="982"/>
      <c r="AR120" s="982"/>
      <c r="AS120" s="982"/>
      <c r="AT120" s="983"/>
      <c r="AU120" s="1018" t="s">
        <v>463</v>
      </c>
      <c r="AV120" s="1019"/>
      <c r="AW120" s="1019"/>
      <c r="AX120" s="1019"/>
      <c r="AY120" s="1020"/>
      <c r="AZ120" s="969" t="s">
        <v>464</v>
      </c>
      <c r="BA120" s="918"/>
      <c r="BB120" s="918"/>
      <c r="BC120" s="918"/>
      <c r="BD120" s="918"/>
      <c r="BE120" s="918"/>
      <c r="BF120" s="918"/>
      <c r="BG120" s="918"/>
      <c r="BH120" s="918"/>
      <c r="BI120" s="918"/>
      <c r="BJ120" s="918"/>
      <c r="BK120" s="918"/>
      <c r="BL120" s="918"/>
      <c r="BM120" s="918"/>
      <c r="BN120" s="918"/>
      <c r="BO120" s="918"/>
      <c r="BP120" s="919"/>
      <c r="BQ120" s="955">
        <v>2864625</v>
      </c>
      <c r="BR120" s="956"/>
      <c r="BS120" s="956"/>
      <c r="BT120" s="956"/>
      <c r="BU120" s="956"/>
      <c r="BV120" s="956">
        <v>2581582</v>
      </c>
      <c r="BW120" s="956"/>
      <c r="BX120" s="956"/>
      <c r="BY120" s="956"/>
      <c r="BZ120" s="956"/>
      <c r="CA120" s="956">
        <v>2481860</v>
      </c>
      <c r="CB120" s="956"/>
      <c r="CC120" s="956"/>
      <c r="CD120" s="956"/>
      <c r="CE120" s="956"/>
      <c r="CF120" s="970">
        <v>22.7</v>
      </c>
      <c r="CG120" s="971"/>
      <c r="CH120" s="971"/>
      <c r="CI120" s="971"/>
      <c r="CJ120" s="971"/>
      <c r="CK120" s="1036" t="s">
        <v>465</v>
      </c>
      <c r="CL120" s="1037"/>
      <c r="CM120" s="1037"/>
      <c r="CN120" s="1037"/>
      <c r="CO120" s="1038"/>
      <c r="CP120" s="1044" t="s">
        <v>466</v>
      </c>
      <c r="CQ120" s="1045"/>
      <c r="CR120" s="1045"/>
      <c r="CS120" s="1045"/>
      <c r="CT120" s="1045"/>
      <c r="CU120" s="1045"/>
      <c r="CV120" s="1045"/>
      <c r="CW120" s="1045"/>
      <c r="CX120" s="1045"/>
      <c r="CY120" s="1045"/>
      <c r="CZ120" s="1045"/>
      <c r="DA120" s="1045"/>
      <c r="DB120" s="1045"/>
      <c r="DC120" s="1045"/>
      <c r="DD120" s="1045"/>
      <c r="DE120" s="1045"/>
      <c r="DF120" s="1046"/>
      <c r="DG120" s="955">
        <v>2452852</v>
      </c>
      <c r="DH120" s="956"/>
      <c r="DI120" s="956"/>
      <c r="DJ120" s="956"/>
      <c r="DK120" s="956"/>
      <c r="DL120" s="956">
        <v>2291011</v>
      </c>
      <c r="DM120" s="956"/>
      <c r="DN120" s="956"/>
      <c r="DO120" s="956"/>
      <c r="DP120" s="956"/>
      <c r="DQ120" s="956">
        <v>2551446</v>
      </c>
      <c r="DR120" s="956"/>
      <c r="DS120" s="956"/>
      <c r="DT120" s="956"/>
      <c r="DU120" s="956"/>
      <c r="DV120" s="957">
        <v>23.3</v>
      </c>
      <c r="DW120" s="957"/>
      <c r="DX120" s="957"/>
      <c r="DY120" s="957"/>
      <c r="DZ120" s="958"/>
    </row>
    <row r="121" spans="1:130" s="226" customFormat="1" ht="26.25" customHeight="1" x14ac:dyDescent="0.15">
      <c r="A121" s="1085"/>
      <c r="B121" s="975"/>
      <c r="C121" s="1001" t="s">
        <v>467</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0">
        <v>27407</v>
      </c>
      <c r="AB121" s="991"/>
      <c r="AC121" s="991"/>
      <c r="AD121" s="991"/>
      <c r="AE121" s="992"/>
      <c r="AF121" s="993">
        <v>27407</v>
      </c>
      <c r="AG121" s="991"/>
      <c r="AH121" s="991"/>
      <c r="AI121" s="991"/>
      <c r="AJ121" s="992"/>
      <c r="AK121" s="993">
        <v>27407</v>
      </c>
      <c r="AL121" s="991"/>
      <c r="AM121" s="991"/>
      <c r="AN121" s="991"/>
      <c r="AO121" s="992"/>
      <c r="AP121" s="981">
        <v>0.3</v>
      </c>
      <c r="AQ121" s="982"/>
      <c r="AR121" s="982"/>
      <c r="AS121" s="982"/>
      <c r="AT121" s="983"/>
      <c r="AU121" s="1021"/>
      <c r="AV121" s="1022"/>
      <c r="AW121" s="1022"/>
      <c r="AX121" s="1022"/>
      <c r="AY121" s="1023"/>
      <c r="AZ121" s="978" t="s">
        <v>468</v>
      </c>
      <c r="BA121" s="979"/>
      <c r="BB121" s="979"/>
      <c r="BC121" s="979"/>
      <c r="BD121" s="979"/>
      <c r="BE121" s="979"/>
      <c r="BF121" s="979"/>
      <c r="BG121" s="979"/>
      <c r="BH121" s="979"/>
      <c r="BI121" s="979"/>
      <c r="BJ121" s="979"/>
      <c r="BK121" s="979"/>
      <c r="BL121" s="979"/>
      <c r="BM121" s="979"/>
      <c r="BN121" s="979"/>
      <c r="BO121" s="979"/>
      <c r="BP121" s="980"/>
      <c r="BQ121" s="948">
        <v>5385</v>
      </c>
      <c r="BR121" s="949"/>
      <c r="BS121" s="949"/>
      <c r="BT121" s="949"/>
      <c r="BU121" s="949"/>
      <c r="BV121" s="949">
        <v>78294</v>
      </c>
      <c r="BW121" s="949"/>
      <c r="BX121" s="949"/>
      <c r="BY121" s="949"/>
      <c r="BZ121" s="949"/>
      <c r="CA121" s="949">
        <v>388326</v>
      </c>
      <c r="CB121" s="949"/>
      <c r="CC121" s="949"/>
      <c r="CD121" s="949"/>
      <c r="CE121" s="949"/>
      <c r="CF121" s="943">
        <v>3.5</v>
      </c>
      <c r="CG121" s="944"/>
      <c r="CH121" s="944"/>
      <c r="CI121" s="944"/>
      <c r="CJ121" s="944"/>
      <c r="CK121" s="1039"/>
      <c r="CL121" s="1040"/>
      <c r="CM121" s="1040"/>
      <c r="CN121" s="1040"/>
      <c r="CO121" s="1041"/>
      <c r="CP121" s="1049" t="s">
        <v>469</v>
      </c>
      <c r="CQ121" s="1050"/>
      <c r="CR121" s="1050"/>
      <c r="CS121" s="1050"/>
      <c r="CT121" s="1050"/>
      <c r="CU121" s="1050"/>
      <c r="CV121" s="1050"/>
      <c r="CW121" s="1050"/>
      <c r="CX121" s="1050"/>
      <c r="CY121" s="1050"/>
      <c r="CZ121" s="1050"/>
      <c r="DA121" s="1050"/>
      <c r="DB121" s="1050"/>
      <c r="DC121" s="1050"/>
      <c r="DD121" s="1050"/>
      <c r="DE121" s="1050"/>
      <c r="DF121" s="1051"/>
      <c r="DG121" s="948" t="s">
        <v>171</v>
      </c>
      <c r="DH121" s="949"/>
      <c r="DI121" s="949"/>
      <c r="DJ121" s="949"/>
      <c r="DK121" s="949"/>
      <c r="DL121" s="949" t="s">
        <v>171</v>
      </c>
      <c r="DM121" s="949"/>
      <c r="DN121" s="949"/>
      <c r="DO121" s="949"/>
      <c r="DP121" s="949"/>
      <c r="DQ121" s="949">
        <v>281607</v>
      </c>
      <c r="DR121" s="949"/>
      <c r="DS121" s="949"/>
      <c r="DT121" s="949"/>
      <c r="DU121" s="949"/>
      <c r="DV121" s="950">
        <v>2.6</v>
      </c>
      <c r="DW121" s="950"/>
      <c r="DX121" s="950"/>
      <c r="DY121" s="950"/>
      <c r="DZ121" s="951"/>
    </row>
    <row r="122" spans="1:130" s="226" customFormat="1" ht="26.25" customHeight="1" x14ac:dyDescent="0.15">
      <c r="A122" s="1085"/>
      <c r="B122" s="975"/>
      <c r="C122" s="945" t="s">
        <v>449</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90" t="s">
        <v>438</v>
      </c>
      <c r="AB122" s="991"/>
      <c r="AC122" s="991"/>
      <c r="AD122" s="991"/>
      <c r="AE122" s="992"/>
      <c r="AF122" s="993" t="s">
        <v>439</v>
      </c>
      <c r="AG122" s="991"/>
      <c r="AH122" s="991"/>
      <c r="AI122" s="991"/>
      <c r="AJ122" s="992"/>
      <c r="AK122" s="993" t="s">
        <v>439</v>
      </c>
      <c r="AL122" s="991"/>
      <c r="AM122" s="991"/>
      <c r="AN122" s="991"/>
      <c r="AO122" s="992"/>
      <c r="AP122" s="981" t="s">
        <v>439</v>
      </c>
      <c r="AQ122" s="982"/>
      <c r="AR122" s="982"/>
      <c r="AS122" s="982"/>
      <c r="AT122" s="983"/>
      <c r="AU122" s="1021"/>
      <c r="AV122" s="1022"/>
      <c r="AW122" s="1022"/>
      <c r="AX122" s="1022"/>
      <c r="AY122" s="1023"/>
      <c r="AZ122" s="998" t="s">
        <v>470</v>
      </c>
      <c r="BA122" s="999"/>
      <c r="BB122" s="999"/>
      <c r="BC122" s="999"/>
      <c r="BD122" s="999"/>
      <c r="BE122" s="999"/>
      <c r="BF122" s="999"/>
      <c r="BG122" s="999"/>
      <c r="BH122" s="999"/>
      <c r="BI122" s="999"/>
      <c r="BJ122" s="999"/>
      <c r="BK122" s="999"/>
      <c r="BL122" s="999"/>
      <c r="BM122" s="999"/>
      <c r="BN122" s="999"/>
      <c r="BO122" s="999"/>
      <c r="BP122" s="1000"/>
      <c r="BQ122" s="1026">
        <v>14419570</v>
      </c>
      <c r="BR122" s="1027"/>
      <c r="BS122" s="1027"/>
      <c r="BT122" s="1027"/>
      <c r="BU122" s="1027"/>
      <c r="BV122" s="1027">
        <v>14130514</v>
      </c>
      <c r="BW122" s="1027"/>
      <c r="BX122" s="1027"/>
      <c r="BY122" s="1027"/>
      <c r="BZ122" s="1027"/>
      <c r="CA122" s="1027">
        <v>13759195</v>
      </c>
      <c r="CB122" s="1027"/>
      <c r="CC122" s="1027"/>
      <c r="CD122" s="1027"/>
      <c r="CE122" s="1027"/>
      <c r="CF122" s="1047">
        <v>125.7</v>
      </c>
      <c r="CG122" s="1048"/>
      <c r="CH122" s="1048"/>
      <c r="CI122" s="1048"/>
      <c r="CJ122" s="1048"/>
      <c r="CK122" s="1039"/>
      <c r="CL122" s="1040"/>
      <c r="CM122" s="1040"/>
      <c r="CN122" s="1040"/>
      <c r="CO122" s="1041"/>
      <c r="CP122" s="1049" t="s">
        <v>471</v>
      </c>
      <c r="CQ122" s="1050"/>
      <c r="CR122" s="1050"/>
      <c r="CS122" s="1050"/>
      <c r="CT122" s="1050"/>
      <c r="CU122" s="1050"/>
      <c r="CV122" s="1050"/>
      <c r="CW122" s="1050"/>
      <c r="CX122" s="1050"/>
      <c r="CY122" s="1050"/>
      <c r="CZ122" s="1050"/>
      <c r="DA122" s="1050"/>
      <c r="DB122" s="1050"/>
      <c r="DC122" s="1050"/>
      <c r="DD122" s="1050"/>
      <c r="DE122" s="1050"/>
      <c r="DF122" s="1051"/>
      <c r="DG122" s="948" t="s">
        <v>171</v>
      </c>
      <c r="DH122" s="949"/>
      <c r="DI122" s="949"/>
      <c r="DJ122" s="949"/>
      <c r="DK122" s="949"/>
      <c r="DL122" s="949" t="s">
        <v>171</v>
      </c>
      <c r="DM122" s="949"/>
      <c r="DN122" s="949"/>
      <c r="DO122" s="949"/>
      <c r="DP122" s="949"/>
      <c r="DQ122" s="949" t="s">
        <v>171</v>
      </c>
      <c r="DR122" s="949"/>
      <c r="DS122" s="949"/>
      <c r="DT122" s="949"/>
      <c r="DU122" s="949"/>
      <c r="DV122" s="950" t="s">
        <v>171</v>
      </c>
      <c r="DW122" s="950"/>
      <c r="DX122" s="950"/>
      <c r="DY122" s="950"/>
      <c r="DZ122" s="951"/>
    </row>
    <row r="123" spans="1:130" s="226" customFormat="1" ht="26.25" customHeight="1" x14ac:dyDescent="0.15">
      <c r="A123" s="1085"/>
      <c r="B123" s="975"/>
      <c r="C123" s="945" t="s">
        <v>455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90" t="s">
        <v>439</v>
      </c>
      <c r="AB123" s="991"/>
      <c r="AC123" s="991"/>
      <c r="AD123" s="991"/>
      <c r="AE123" s="992"/>
      <c r="AF123" s="993" t="s">
        <v>171</v>
      </c>
      <c r="AG123" s="991"/>
      <c r="AH123" s="991"/>
      <c r="AI123" s="991"/>
      <c r="AJ123" s="992"/>
      <c r="AK123" s="993" t="s">
        <v>439</v>
      </c>
      <c r="AL123" s="991"/>
      <c r="AM123" s="991"/>
      <c r="AN123" s="991"/>
      <c r="AO123" s="992"/>
      <c r="AP123" s="981" t="s">
        <v>438</v>
      </c>
      <c r="AQ123" s="982"/>
      <c r="AR123" s="982"/>
      <c r="AS123" s="982"/>
      <c r="AT123" s="983"/>
      <c r="AU123" s="1024"/>
      <c r="AV123" s="1025"/>
      <c r="AW123" s="1025"/>
      <c r="AX123" s="1025"/>
      <c r="AY123" s="1025"/>
      <c r="AZ123" s="257" t="s">
        <v>181</v>
      </c>
      <c r="BA123" s="257"/>
      <c r="BB123" s="257"/>
      <c r="BC123" s="257"/>
      <c r="BD123" s="257"/>
      <c r="BE123" s="257"/>
      <c r="BF123" s="257"/>
      <c r="BG123" s="257"/>
      <c r="BH123" s="257"/>
      <c r="BI123" s="257"/>
      <c r="BJ123" s="257"/>
      <c r="BK123" s="257"/>
      <c r="BL123" s="257"/>
      <c r="BM123" s="257"/>
      <c r="BN123" s="257"/>
      <c r="BO123" s="1004" t="s">
        <v>472</v>
      </c>
      <c r="BP123" s="1035"/>
      <c r="BQ123" s="1091">
        <v>17289580</v>
      </c>
      <c r="BR123" s="1092"/>
      <c r="BS123" s="1092"/>
      <c r="BT123" s="1092"/>
      <c r="BU123" s="1092"/>
      <c r="BV123" s="1092">
        <v>16790390</v>
      </c>
      <c r="BW123" s="1092"/>
      <c r="BX123" s="1092"/>
      <c r="BY123" s="1092"/>
      <c r="BZ123" s="1092"/>
      <c r="CA123" s="1092">
        <v>16629381</v>
      </c>
      <c r="CB123" s="1092"/>
      <c r="CC123" s="1092"/>
      <c r="CD123" s="1092"/>
      <c r="CE123" s="1092"/>
      <c r="CF123" s="1028"/>
      <c r="CG123" s="1029"/>
      <c r="CH123" s="1029"/>
      <c r="CI123" s="1029"/>
      <c r="CJ123" s="1030"/>
      <c r="CK123" s="1039"/>
      <c r="CL123" s="1040"/>
      <c r="CM123" s="1040"/>
      <c r="CN123" s="1040"/>
      <c r="CO123" s="1041"/>
      <c r="CP123" s="1049" t="s">
        <v>473</v>
      </c>
      <c r="CQ123" s="1050"/>
      <c r="CR123" s="1050"/>
      <c r="CS123" s="1050"/>
      <c r="CT123" s="1050"/>
      <c r="CU123" s="1050"/>
      <c r="CV123" s="1050"/>
      <c r="CW123" s="1050"/>
      <c r="CX123" s="1050"/>
      <c r="CY123" s="1050"/>
      <c r="CZ123" s="1050"/>
      <c r="DA123" s="1050"/>
      <c r="DB123" s="1050"/>
      <c r="DC123" s="1050"/>
      <c r="DD123" s="1050"/>
      <c r="DE123" s="1050"/>
      <c r="DF123" s="1051"/>
      <c r="DG123" s="990" t="s">
        <v>438</v>
      </c>
      <c r="DH123" s="991"/>
      <c r="DI123" s="991"/>
      <c r="DJ123" s="991"/>
      <c r="DK123" s="992"/>
      <c r="DL123" s="993" t="s">
        <v>439</v>
      </c>
      <c r="DM123" s="991"/>
      <c r="DN123" s="991"/>
      <c r="DO123" s="991"/>
      <c r="DP123" s="992"/>
      <c r="DQ123" s="993" t="s">
        <v>438</v>
      </c>
      <c r="DR123" s="991"/>
      <c r="DS123" s="991"/>
      <c r="DT123" s="991"/>
      <c r="DU123" s="992"/>
      <c r="DV123" s="981" t="s">
        <v>439</v>
      </c>
      <c r="DW123" s="982"/>
      <c r="DX123" s="982"/>
      <c r="DY123" s="982"/>
      <c r="DZ123" s="983"/>
    </row>
    <row r="124" spans="1:130" s="226" customFormat="1" ht="26.25" customHeight="1" thickBot="1" x14ac:dyDescent="0.2">
      <c r="A124" s="1085"/>
      <c r="B124" s="975"/>
      <c r="C124" s="945" t="s">
        <v>458</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90" t="s">
        <v>171</v>
      </c>
      <c r="AB124" s="991"/>
      <c r="AC124" s="991"/>
      <c r="AD124" s="991"/>
      <c r="AE124" s="992"/>
      <c r="AF124" s="993" t="s">
        <v>438</v>
      </c>
      <c r="AG124" s="991"/>
      <c r="AH124" s="991"/>
      <c r="AI124" s="991"/>
      <c r="AJ124" s="992"/>
      <c r="AK124" s="993" t="s">
        <v>171</v>
      </c>
      <c r="AL124" s="991"/>
      <c r="AM124" s="991"/>
      <c r="AN124" s="991"/>
      <c r="AO124" s="992"/>
      <c r="AP124" s="981" t="s">
        <v>439</v>
      </c>
      <c r="AQ124" s="982"/>
      <c r="AR124" s="982"/>
      <c r="AS124" s="982"/>
      <c r="AT124" s="983"/>
      <c r="AU124" s="1087" t="s">
        <v>474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67.8</v>
      </c>
      <c r="BR124" s="1057"/>
      <c r="BS124" s="1057"/>
      <c r="BT124" s="1057"/>
      <c r="BU124" s="1057"/>
      <c r="BV124" s="1057">
        <v>69.099999999999994</v>
      </c>
      <c r="BW124" s="1057"/>
      <c r="BX124" s="1057"/>
      <c r="BY124" s="1057"/>
      <c r="BZ124" s="1057"/>
      <c r="CA124" s="1057">
        <v>68.099999999999994</v>
      </c>
      <c r="CB124" s="1057"/>
      <c r="CC124" s="1057"/>
      <c r="CD124" s="1057"/>
      <c r="CE124" s="1057"/>
      <c r="CF124" s="1058"/>
      <c r="CG124" s="1059"/>
      <c r="CH124" s="1059"/>
      <c r="CI124" s="1059"/>
      <c r="CJ124" s="1060"/>
      <c r="CK124" s="1042"/>
      <c r="CL124" s="1042"/>
      <c r="CM124" s="1042"/>
      <c r="CN124" s="1042"/>
      <c r="CO124" s="1043"/>
      <c r="CP124" s="1049" t="s">
        <v>475</v>
      </c>
      <c r="CQ124" s="1050"/>
      <c r="CR124" s="1050"/>
      <c r="CS124" s="1050"/>
      <c r="CT124" s="1050"/>
      <c r="CU124" s="1050"/>
      <c r="CV124" s="1050"/>
      <c r="CW124" s="1050"/>
      <c r="CX124" s="1050"/>
      <c r="CY124" s="1050"/>
      <c r="CZ124" s="1050"/>
      <c r="DA124" s="1050"/>
      <c r="DB124" s="1050"/>
      <c r="DC124" s="1050"/>
      <c r="DD124" s="1050"/>
      <c r="DE124" s="1050"/>
      <c r="DF124" s="1051"/>
      <c r="DG124" s="1034" t="s">
        <v>171</v>
      </c>
      <c r="DH124" s="1013"/>
      <c r="DI124" s="1013"/>
      <c r="DJ124" s="1013"/>
      <c r="DK124" s="1014"/>
      <c r="DL124" s="1012" t="s">
        <v>171</v>
      </c>
      <c r="DM124" s="1013"/>
      <c r="DN124" s="1013"/>
      <c r="DO124" s="1013"/>
      <c r="DP124" s="1014"/>
      <c r="DQ124" s="1012" t="s">
        <v>171</v>
      </c>
      <c r="DR124" s="1013"/>
      <c r="DS124" s="1013"/>
      <c r="DT124" s="1013"/>
      <c r="DU124" s="1014"/>
      <c r="DV124" s="1015" t="s">
        <v>171</v>
      </c>
      <c r="DW124" s="1016"/>
      <c r="DX124" s="1016"/>
      <c r="DY124" s="1016"/>
      <c r="DZ124" s="1017"/>
    </row>
    <row r="125" spans="1:130" s="226" customFormat="1" ht="26.25" customHeight="1" x14ac:dyDescent="0.15">
      <c r="A125" s="1085"/>
      <c r="B125" s="975"/>
      <c r="C125" s="945" t="s">
        <v>460</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90" t="s">
        <v>171</v>
      </c>
      <c r="AB125" s="991"/>
      <c r="AC125" s="991"/>
      <c r="AD125" s="991"/>
      <c r="AE125" s="992"/>
      <c r="AF125" s="993" t="s">
        <v>171</v>
      </c>
      <c r="AG125" s="991"/>
      <c r="AH125" s="991"/>
      <c r="AI125" s="991"/>
      <c r="AJ125" s="992"/>
      <c r="AK125" s="993" t="s">
        <v>171</v>
      </c>
      <c r="AL125" s="991"/>
      <c r="AM125" s="991"/>
      <c r="AN125" s="991"/>
      <c r="AO125" s="992"/>
      <c r="AP125" s="981" t="s">
        <v>171</v>
      </c>
      <c r="AQ125" s="982"/>
      <c r="AR125" s="982"/>
      <c r="AS125" s="982"/>
      <c r="AT125" s="98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2" t="s">
        <v>476</v>
      </c>
      <c r="CL125" s="1037"/>
      <c r="CM125" s="1037"/>
      <c r="CN125" s="1037"/>
      <c r="CO125" s="1038"/>
      <c r="CP125" s="969" t="s">
        <v>477</v>
      </c>
      <c r="CQ125" s="918"/>
      <c r="CR125" s="918"/>
      <c r="CS125" s="918"/>
      <c r="CT125" s="918"/>
      <c r="CU125" s="918"/>
      <c r="CV125" s="918"/>
      <c r="CW125" s="918"/>
      <c r="CX125" s="918"/>
      <c r="CY125" s="918"/>
      <c r="CZ125" s="918"/>
      <c r="DA125" s="918"/>
      <c r="DB125" s="918"/>
      <c r="DC125" s="918"/>
      <c r="DD125" s="918"/>
      <c r="DE125" s="918"/>
      <c r="DF125" s="919"/>
      <c r="DG125" s="955" t="s">
        <v>171</v>
      </c>
      <c r="DH125" s="956"/>
      <c r="DI125" s="956"/>
      <c r="DJ125" s="956"/>
      <c r="DK125" s="956"/>
      <c r="DL125" s="956" t="s">
        <v>171</v>
      </c>
      <c r="DM125" s="956"/>
      <c r="DN125" s="956"/>
      <c r="DO125" s="956"/>
      <c r="DP125" s="956"/>
      <c r="DQ125" s="956" t="s">
        <v>171</v>
      </c>
      <c r="DR125" s="956"/>
      <c r="DS125" s="956"/>
      <c r="DT125" s="956"/>
      <c r="DU125" s="956"/>
      <c r="DV125" s="957" t="s">
        <v>171</v>
      </c>
      <c r="DW125" s="957"/>
      <c r="DX125" s="957"/>
      <c r="DY125" s="957"/>
      <c r="DZ125" s="958"/>
    </row>
    <row r="126" spans="1:130" s="226" customFormat="1" ht="26.25" customHeight="1" thickBot="1" x14ac:dyDescent="0.2">
      <c r="A126" s="1085"/>
      <c r="B126" s="975"/>
      <c r="C126" s="945" t="s">
        <v>462</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90" t="s">
        <v>171</v>
      </c>
      <c r="AB126" s="991"/>
      <c r="AC126" s="991"/>
      <c r="AD126" s="991"/>
      <c r="AE126" s="992"/>
      <c r="AF126" s="993" t="s">
        <v>171</v>
      </c>
      <c r="AG126" s="991"/>
      <c r="AH126" s="991"/>
      <c r="AI126" s="991"/>
      <c r="AJ126" s="992"/>
      <c r="AK126" s="993" t="s">
        <v>439</v>
      </c>
      <c r="AL126" s="991"/>
      <c r="AM126" s="991"/>
      <c r="AN126" s="991"/>
      <c r="AO126" s="992"/>
      <c r="AP126" s="981" t="s">
        <v>439</v>
      </c>
      <c r="AQ126" s="982"/>
      <c r="AR126" s="982"/>
      <c r="AS126" s="982"/>
      <c r="AT126" s="98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3"/>
      <c r="CL126" s="1040"/>
      <c r="CM126" s="1040"/>
      <c r="CN126" s="1040"/>
      <c r="CO126" s="1041"/>
      <c r="CP126" s="978" t="s">
        <v>478</v>
      </c>
      <c r="CQ126" s="979"/>
      <c r="CR126" s="979"/>
      <c r="CS126" s="979"/>
      <c r="CT126" s="979"/>
      <c r="CU126" s="979"/>
      <c r="CV126" s="979"/>
      <c r="CW126" s="979"/>
      <c r="CX126" s="979"/>
      <c r="CY126" s="979"/>
      <c r="CZ126" s="979"/>
      <c r="DA126" s="979"/>
      <c r="DB126" s="979"/>
      <c r="DC126" s="979"/>
      <c r="DD126" s="979"/>
      <c r="DE126" s="979"/>
      <c r="DF126" s="980"/>
      <c r="DG126" s="948" t="s">
        <v>439</v>
      </c>
      <c r="DH126" s="949"/>
      <c r="DI126" s="949"/>
      <c r="DJ126" s="949"/>
      <c r="DK126" s="949"/>
      <c r="DL126" s="949" t="s">
        <v>171</v>
      </c>
      <c r="DM126" s="949"/>
      <c r="DN126" s="949"/>
      <c r="DO126" s="949"/>
      <c r="DP126" s="949"/>
      <c r="DQ126" s="949" t="s">
        <v>171</v>
      </c>
      <c r="DR126" s="949"/>
      <c r="DS126" s="949"/>
      <c r="DT126" s="949"/>
      <c r="DU126" s="949"/>
      <c r="DV126" s="950" t="s">
        <v>171</v>
      </c>
      <c r="DW126" s="950"/>
      <c r="DX126" s="950"/>
      <c r="DY126" s="950"/>
      <c r="DZ126" s="951"/>
    </row>
    <row r="127" spans="1:130" s="226" customFormat="1" ht="26.25" customHeight="1" x14ac:dyDescent="0.15">
      <c r="A127" s="1086"/>
      <c r="B127" s="977"/>
      <c r="C127" s="1031" t="s">
        <v>479</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90" t="s">
        <v>439</v>
      </c>
      <c r="AB127" s="991"/>
      <c r="AC127" s="991"/>
      <c r="AD127" s="991"/>
      <c r="AE127" s="992"/>
      <c r="AF127" s="993" t="s">
        <v>171</v>
      </c>
      <c r="AG127" s="991"/>
      <c r="AH127" s="991"/>
      <c r="AI127" s="991"/>
      <c r="AJ127" s="992"/>
      <c r="AK127" s="993" t="s">
        <v>171</v>
      </c>
      <c r="AL127" s="991"/>
      <c r="AM127" s="991"/>
      <c r="AN127" s="991"/>
      <c r="AO127" s="992"/>
      <c r="AP127" s="981" t="s">
        <v>171</v>
      </c>
      <c r="AQ127" s="982"/>
      <c r="AR127" s="982"/>
      <c r="AS127" s="982"/>
      <c r="AT127" s="983"/>
      <c r="AU127" s="262"/>
      <c r="AV127" s="262"/>
      <c r="AW127" s="262"/>
      <c r="AX127" s="1061" t="s">
        <v>480</v>
      </c>
      <c r="AY127" s="1062"/>
      <c r="AZ127" s="1062"/>
      <c r="BA127" s="1062"/>
      <c r="BB127" s="1062"/>
      <c r="BC127" s="1062"/>
      <c r="BD127" s="1062"/>
      <c r="BE127" s="1063"/>
      <c r="BF127" s="1064" t="s">
        <v>481</v>
      </c>
      <c r="BG127" s="1062"/>
      <c r="BH127" s="1062"/>
      <c r="BI127" s="1062"/>
      <c r="BJ127" s="1062"/>
      <c r="BK127" s="1062"/>
      <c r="BL127" s="1063"/>
      <c r="BM127" s="1064" t="s">
        <v>482</v>
      </c>
      <c r="BN127" s="1062"/>
      <c r="BO127" s="1062"/>
      <c r="BP127" s="1062"/>
      <c r="BQ127" s="1062"/>
      <c r="BR127" s="1062"/>
      <c r="BS127" s="1063"/>
      <c r="BT127" s="1064" t="s">
        <v>483</v>
      </c>
      <c r="BU127" s="1062"/>
      <c r="BV127" s="1062"/>
      <c r="BW127" s="1062"/>
      <c r="BX127" s="1062"/>
      <c r="BY127" s="1062"/>
      <c r="BZ127" s="1083"/>
      <c r="CA127" s="262"/>
      <c r="CB127" s="262"/>
      <c r="CC127" s="262"/>
      <c r="CD127" s="263"/>
      <c r="CE127" s="263"/>
      <c r="CF127" s="263"/>
      <c r="CG127" s="260"/>
      <c r="CH127" s="260"/>
      <c r="CI127" s="260"/>
      <c r="CJ127" s="261"/>
      <c r="CK127" s="1053"/>
      <c r="CL127" s="1040"/>
      <c r="CM127" s="1040"/>
      <c r="CN127" s="1040"/>
      <c r="CO127" s="1041"/>
      <c r="CP127" s="978" t="s">
        <v>484</v>
      </c>
      <c r="CQ127" s="979"/>
      <c r="CR127" s="979"/>
      <c r="CS127" s="979"/>
      <c r="CT127" s="979"/>
      <c r="CU127" s="979"/>
      <c r="CV127" s="979"/>
      <c r="CW127" s="979"/>
      <c r="CX127" s="979"/>
      <c r="CY127" s="979"/>
      <c r="CZ127" s="979"/>
      <c r="DA127" s="979"/>
      <c r="DB127" s="979"/>
      <c r="DC127" s="979"/>
      <c r="DD127" s="979"/>
      <c r="DE127" s="979"/>
      <c r="DF127" s="980"/>
      <c r="DG127" s="948" t="s">
        <v>171</v>
      </c>
      <c r="DH127" s="949"/>
      <c r="DI127" s="949"/>
      <c r="DJ127" s="949"/>
      <c r="DK127" s="949"/>
      <c r="DL127" s="949" t="s">
        <v>171</v>
      </c>
      <c r="DM127" s="949"/>
      <c r="DN127" s="949"/>
      <c r="DO127" s="949"/>
      <c r="DP127" s="949"/>
      <c r="DQ127" s="949" t="s">
        <v>171</v>
      </c>
      <c r="DR127" s="949"/>
      <c r="DS127" s="949"/>
      <c r="DT127" s="949"/>
      <c r="DU127" s="949"/>
      <c r="DV127" s="950" t="s">
        <v>171</v>
      </c>
      <c r="DW127" s="950"/>
      <c r="DX127" s="950"/>
      <c r="DY127" s="950"/>
      <c r="DZ127" s="951"/>
    </row>
    <row r="128" spans="1:130" s="226" customFormat="1" ht="26.25" customHeight="1" thickBot="1" x14ac:dyDescent="0.2">
      <c r="A128" s="1069" t="s">
        <v>485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486</v>
      </c>
      <c r="X128" s="1071"/>
      <c r="Y128" s="1071"/>
      <c r="Z128" s="1072"/>
      <c r="AA128" s="1073">
        <v>11239</v>
      </c>
      <c r="AB128" s="1074"/>
      <c r="AC128" s="1074"/>
      <c r="AD128" s="1074"/>
      <c r="AE128" s="1075"/>
      <c r="AF128" s="1076">
        <v>6915</v>
      </c>
      <c r="AG128" s="1074"/>
      <c r="AH128" s="1074"/>
      <c r="AI128" s="1074"/>
      <c r="AJ128" s="1075"/>
      <c r="AK128" s="1076">
        <v>3118</v>
      </c>
      <c r="AL128" s="1074"/>
      <c r="AM128" s="1074"/>
      <c r="AN128" s="1074"/>
      <c r="AO128" s="1075"/>
      <c r="AP128" s="1077"/>
      <c r="AQ128" s="1078"/>
      <c r="AR128" s="1078"/>
      <c r="AS128" s="1078"/>
      <c r="AT128" s="1079"/>
      <c r="AU128" s="262"/>
      <c r="AV128" s="262"/>
      <c r="AW128" s="262"/>
      <c r="AX128" s="917" t="s">
        <v>487</v>
      </c>
      <c r="AY128" s="918"/>
      <c r="AZ128" s="918"/>
      <c r="BA128" s="918"/>
      <c r="BB128" s="918"/>
      <c r="BC128" s="918"/>
      <c r="BD128" s="918"/>
      <c r="BE128" s="919"/>
      <c r="BF128" s="1080" t="s">
        <v>171</v>
      </c>
      <c r="BG128" s="1081"/>
      <c r="BH128" s="1081"/>
      <c r="BI128" s="1081"/>
      <c r="BJ128" s="1081"/>
      <c r="BK128" s="1081"/>
      <c r="BL128" s="1082"/>
      <c r="BM128" s="1080">
        <v>13.01</v>
      </c>
      <c r="BN128" s="1081"/>
      <c r="BO128" s="1081"/>
      <c r="BP128" s="1081"/>
      <c r="BQ128" s="1081"/>
      <c r="BR128" s="1081"/>
      <c r="BS128" s="1082"/>
      <c r="BT128" s="1080">
        <v>20</v>
      </c>
      <c r="BU128" s="1081"/>
      <c r="BV128" s="1081"/>
      <c r="BW128" s="1081"/>
      <c r="BX128" s="1081"/>
      <c r="BY128" s="1081"/>
      <c r="BZ128" s="1104"/>
      <c r="CA128" s="263"/>
      <c r="CB128" s="263"/>
      <c r="CC128" s="263"/>
      <c r="CD128" s="263"/>
      <c r="CE128" s="263"/>
      <c r="CF128" s="263"/>
      <c r="CG128" s="260"/>
      <c r="CH128" s="260"/>
      <c r="CI128" s="260"/>
      <c r="CJ128" s="261"/>
      <c r="CK128" s="1054"/>
      <c r="CL128" s="1055"/>
      <c r="CM128" s="1055"/>
      <c r="CN128" s="1055"/>
      <c r="CO128" s="1056"/>
      <c r="CP128" s="1105" t="s">
        <v>488</v>
      </c>
      <c r="CQ128" s="1106"/>
      <c r="CR128" s="1106"/>
      <c r="CS128" s="1106"/>
      <c r="CT128" s="1106"/>
      <c r="CU128" s="1106"/>
      <c r="CV128" s="1106"/>
      <c r="CW128" s="1106"/>
      <c r="CX128" s="1106"/>
      <c r="CY128" s="1106"/>
      <c r="CZ128" s="1106"/>
      <c r="DA128" s="1106"/>
      <c r="DB128" s="1106"/>
      <c r="DC128" s="1106"/>
      <c r="DD128" s="1106"/>
      <c r="DE128" s="1106"/>
      <c r="DF128" s="1107"/>
      <c r="DG128" s="1065" t="s">
        <v>171</v>
      </c>
      <c r="DH128" s="1066"/>
      <c r="DI128" s="1066"/>
      <c r="DJ128" s="1066"/>
      <c r="DK128" s="1066"/>
      <c r="DL128" s="1066" t="s">
        <v>171</v>
      </c>
      <c r="DM128" s="1066"/>
      <c r="DN128" s="1066"/>
      <c r="DO128" s="1066"/>
      <c r="DP128" s="1066"/>
      <c r="DQ128" s="1066" t="s">
        <v>438</v>
      </c>
      <c r="DR128" s="1066"/>
      <c r="DS128" s="1066"/>
      <c r="DT128" s="1066"/>
      <c r="DU128" s="1066"/>
      <c r="DV128" s="1067" t="s">
        <v>171</v>
      </c>
      <c r="DW128" s="1067"/>
      <c r="DX128" s="1067"/>
      <c r="DY128" s="1067"/>
      <c r="DZ128" s="1068"/>
    </row>
    <row r="129" spans="1:131" s="226" customFormat="1" ht="26.25" customHeight="1" x14ac:dyDescent="0.15">
      <c r="A129" s="959" t="s">
        <v>100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98" t="s">
        <v>489</v>
      </c>
      <c r="X129" s="1099"/>
      <c r="Y129" s="1099"/>
      <c r="Z129" s="1100"/>
      <c r="AA129" s="990">
        <v>12121678</v>
      </c>
      <c r="AB129" s="991"/>
      <c r="AC129" s="991"/>
      <c r="AD129" s="991"/>
      <c r="AE129" s="992"/>
      <c r="AF129" s="993">
        <v>12107752</v>
      </c>
      <c r="AG129" s="991"/>
      <c r="AH129" s="991"/>
      <c r="AI129" s="991"/>
      <c r="AJ129" s="992"/>
      <c r="AK129" s="993">
        <v>12415726</v>
      </c>
      <c r="AL129" s="991"/>
      <c r="AM129" s="991"/>
      <c r="AN129" s="991"/>
      <c r="AO129" s="992"/>
      <c r="AP129" s="1101"/>
      <c r="AQ129" s="1102"/>
      <c r="AR129" s="1102"/>
      <c r="AS129" s="1102"/>
      <c r="AT129" s="1103"/>
      <c r="AU129" s="264"/>
      <c r="AV129" s="264"/>
      <c r="AW129" s="264"/>
      <c r="AX129" s="1125" t="s">
        <v>490</v>
      </c>
      <c r="AY129" s="979"/>
      <c r="AZ129" s="979"/>
      <c r="BA129" s="979"/>
      <c r="BB129" s="979"/>
      <c r="BC129" s="979"/>
      <c r="BD129" s="979"/>
      <c r="BE129" s="980"/>
      <c r="BF129" s="1093" t="s">
        <v>171</v>
      </c>
      <c r="BG129" s="1094"/>
      <c r="BH129" s="1094"/>
      <c r="BI129" s="1094"/>
      <c r="BJ129" s="1094"/>
      <c r="BK129" s="1094"/>
      <c r="BL129" s="1095"/>
      <c r="BM129" s="1093">
        <v>18.010000000000002</v>
      </c>
      <c r="BN129" s="1094"/>
      <c r="BO129" s="1094"/>
      <c r="BP129" s="1094"/>
      <c r="BQ129" s="1094"/>
      <c r="BR129" s="1094"/>
      <c r="BS129" s="1095"/>
      <c r="BT129" s="1093">
        <v>30</v>
      </c>
      <c r="BU129" s="1096"/>
      <c r="BV129" s="1096"/>
      <c r="BW129" s="1096"/>
      <c r="BX129" s="1096"/>
      <c r="BY129" s="1096"/>
      <c r="BZ129" s="109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59" t="s">
        <v>491</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98" t="s">
        <v>492</v>
      </c>
      <c r="X130" s="1099"/>
      <c r="Y130" s="1099"/>
      <c r="Z130" s="1100"/>
      <c r="AA130" s="990">
        <v>1614926</v>
      </c>
      <c r="AB130" s="991"/>
      <c r="AC130" s="991"/>
      <c r="AD130" s="991"/>
      <c r="AE130" s="992"/>
      <c r="AF130" s="993">
        <v>1541264</v>
      </c>
      <c r="AG130" s="991"/>
      <c r="AH130" s="991"/>
      <c r="AI130" s="991"/>
      <c r="AJ130" s="992"/>
      <c r="AK130" s="993">
        <v>1469420</v>
      </c>
      <c r="AL130" s="991"/>
      <c r="AM130" s="991"/>
      <c r="AN130" s="991"/>
      <c r="AO130" s="992"/>
      <c r="AP130" s="1101"/>
      <c r="AQ130" s="1102"/>
      <c r="AR130" s="1102"/>
      <c r="AS130" s="1102"/>
      <c r="AT130" s="1103"/>
      <c r="AU130" s="264"/>
      <c r="AV130" s="264"/>
      <c r="AW130" s="264"/>
      <c r="AX130" s="1125" t="s">
        <v>493</v>
      </c>
      <c r="AY130" s="979"/>
      <c r="AZ130" s="979"/>
      <c r="BA130" s="979"/>
      <c r="BB130" s="979"/>
      <c r="BC130" s="979"/>
      <c r="BD130" s="979"/>
      <c r="BE130" s="980"/>
      <c r="BF130" s="1126">
        <v>8.3000000000000007</v>
      </c>
      <c r="BG130" s="1127"/>
      <c r="BH130" s="1127"/>
      <c r="BI130" s="1127"/>
      <c r="BJ130" s="1127"/>
      <c r="BK130" s="1127"/>
      <c r="BL130" s="1128"/>
      <c r="BM130" s="1126">
        <v>25</v>
      </c>
      <c r="BN130" s="1127"/>
      <c r="BO130" s="1127"/>
      <c r="BP130" s="1127"/>
      <c r="BQ130" s="1127"/>
      <c r="BR130" s="1127"/>
      <c r="BS130" s="1128"/>
      <c r="BT130" s="1126">
        <v>35</v>
      </c>
      <c r="BU130" s="1129"/>
      <c r="BV130" s="1129"/>
      <c r="BW130" s="1129"/>
      <c r="BX130" s="1129"/>
      <c r="BY130" s="1129"/>
      <c r="BZ130" s="113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31"/>
      <c r="B131" s="1132"/>
      <c r="C131" s="1132"/>
      <c r="D131" s="1132"/>
      <c r="E131" s="1132"/>
      <c r="F131" s="1132"/>
      <c r="G131" s="1132"/>
      <c r="H131" s="1132"/>
      <c r="I131" s="1132"/>
      <c r="J131" s="1132"/>
      <c r="K131" s="1132"/>
      <c r="L131" s="1132"/>
      <c r="M131" s="1132"/>
      <c r="N131" s="1132"/>
      <c r="O131" s="1132"/>
      <c r="P131" s="1132"/>
      <c r="Q131" s="1132"/>
      <c r="R131" s="1132"/>
      <c r="S131" s="1132"/>
      <c r="T131" s="1132"/>
      <c r="U131" s="1132"/>
      <c r="V131" s="1132"/>
      <c r="W131" s="1133" t="s">
        <v>494</v>
      </c>
      <c r="X131" s="1134"/>
      <c r="Y131" s="1134"/>
      <c r="Z131" s="1135"/>
      <c r="AA131" s="1034">
        <v>10506752</v>
      </c>
      <c r="AB131" s="1013"/>
      <c r="AC131" s="1013"/>
      <c r="AD131" s="1013"/>
      <c r="AE131" s="1014"/>
      <c r="AF131" s="1012">
        <v>10566488</v>
      </c>
      <c r="AG131" s="1013"/>
      <c r="AH131" s="1013"/>
      <c r="AI131" s="1013"/>
      <c r="AJ131" s="1014"/>
      <c r="AK131" s="1012">
        <v>10946306</v>
      </c>
      <c r="AL131" s="1013"/>
      <c r="AM131" s="1013"/>
      <c r="AN131" s="1013"/>
      <c r="AO131" s="1014"/>
      <c r="AP131" s="1136"/>
      <c r="AQ131" s="1137"/>
      <c r="AR131" s="1137"/>
      <c r="AS131" s="1137"/>
      <c r="AT131" s="1138"/>
      <c r="AU131" s="264"/>
      <c r="AV131" s="264"/>
      <c r="AW131" s="264"/>
      <c r="AX131" s="1148" t="s">
        <v>495</v>
      </c>
      <c r="AY131" s="1106"/>
      <c r="AZ131" s="1106"/>
      <c r="BA131" s="1106"/>
      <c r="BB131" s="1106"/>
      <c r="BC131" s="1106"/>
      <c r="BD131" s="1106"/>
      <c r="BE131" s="1107"/>
      <c r="BF131" s="1108">
        <v>68.099999999999994</v>
      </c>
      <c r="BG131" s="1109"/>
      <c r="BH131" s="1109"/>
      <c r="BI131" s="1109"/>
      <c r="BJ131" s="1109"/>
      <c r="BK131" s="1109"/>
      <c r="BL131" s="1110"/>
      <c r="BM131" s="1108">
        <v>350</v>
      </c>
      <c r="BN131" s="1109"/>
      <c r="BO131" s="1109"/>
      <c r="BP131" s="1109"/>
      <c r="BQ131" s="1109"/>
      <c r="BR131" s="1109"/>
      <c r="BS131" s="1110"/>
      <c r="BT131" s="1111"/>
      <c r="BU131" s="1112"/>
      <c r="BV131" s="1112"/>
      <c r="BW131" s="1112"/>
      <c r="BX131" s="1112"/>
      <c r="BY131" s="1112"/>
      <c r="BZ131" s="111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14" t="s">
        <v>496</v>
      </c>
      <c r="B132" s="1115"/>
      <c r="C132" s="1115"/>
      <c r="D132" s="1115"/>
      <c r="E132" s="1115"/>
      <c r="F132" s="1115"/>
      <c r="G132" s="1115"/>
      <c r="H132" s="1115"/>
      <c r="I132" s="1115"/>
      <c r="J132" s="1115"/>
      <c r="K132" s="1115"/>
      <c r="L132" s="1115"/>
      <c r="M132" s="1115"/>
      <c r="N132" s="1115"/>
      <c r="O132" s="1115"/>
      <c r="P132" s="1115"/>
      <c r="Q132" s="1115"/>
      <c r="R132" s="1115"/>
      <c r="S132" s="1115"/>
      <c r="T132" s="1115"/>
      <c r="U132" s="1115"/>
      <c r="V132" s="1118" t="s">
        <v>497</v>
      </c>
      <c r="W132" s="1118"/>
      <c r="X132" s="1118"/>
      <c r="Y132" s="1118"/>
      <c r="Z132" s="1119"/>
      <c r="AA132" s="1120">
        <v>8.4194335220000003</v>
      </c>
      <c r="AB132" s="1121"/>
      <c r="AC132" s="1121"/>
      <c r="AD132" s="1121"/>
      <c r="AE132" s="1122"/>
      <c r="AF132" s="1123">
        <v>8.2252400229999996</v>
      </c>
      <c r="AG132" s="1121"/>
      <c r="AH132" s="1121"/>
      <c r="AI132" s="1121"/>
      <c r="AJ132" s="1122"/>
      <c r="AK132" s="1123">
        <v>8.4327991559999997</v>
      </c>
      <c r="AL132" s="1121"/>
      <c r="AM132" s="1121"/>
      <c r="AN132" s="1121"/>
      <c r="AO132" s="1122"/>
      <c r="AP132" s="1028"/>
      <c r="AQ132" s="1029"/>
      <c r="AR132" s="1029"/>
      <c r="AS132" s="1029"/>
      <c r="AT132" s="112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16"/>
      <c r="B133" s="1117"/>
      <c r="C133" s="1117"/>
      <c r="D133" s="1117"/>
      <c r="E133" s="1117"/>
      <c r="F133" s="1117"/>
      <c r="G133" s="1117"/>
      <c r="H133" s="1117"/>
      <c r="I133" s="1117"/>
      <c r="J133" s="1117"/>
      <c r="K133" s="1117"/>
      <c r="L133" s="1117"/>
      <c r="M133" s="1117"/>
      <c r="N133" s="1117"/>
      <c r="O133" s="1117"/>
      <c r="P133" s="1117"/>
      <c r="Q133" s="1117"/>
      <c r="R133" s="1117"/>
      <c r="S133" s="1117"/>
      <c r="T133" s="1117"/>
      <c r="U133" s="1117"/>
      <c r="V133" s="1142" t="s">
        <v>498</v>
      </c>
      <c r="W133" s="1142"/>
      <c r="X133" s="1142"/>
      <c r="Y133" s="1142"/>
      <c r="Z133" s="1143"/>
      <c r="AA133" s="1144">
        <v>9</v>
      </c>
      <c r="AB133" s="1145"/>
      <c r="AC133" s="1145"/>
      <c r="AD133" s="1145"/>
      <c r="AE133" s="1146"/>
      <c r="AF133" s="1144">
        <v>8.6</v>
      </c>
      <c r="AG133" s="1145"/>
      <c r="AH133" s="1145"/>
      <c r="AI133" s="1145"/>
      <c r="AJ133" s="1146"/>
      <c r="AK133" s="1144">
        <v>8.3000000000000007</v>
      </c>
      <c r="AL133" s="1145"/>
      <c r="AM133" s="1145"/>
      <c r="AN133" s="1145"/>
      <c r="AO133" s="1146"/>
      <c r="AP133" s="1058"/>
      <c r="AQ133" s="1059"/>
      <c r="AR133" s="1059"/>
      <c r="AS133" s="1059"/>
      <c r="AT133" s="114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PoxymgWAqm0T116it1gy73aDFYay7yXPi9XsCPoS8JseDWGDgC77Oni/aML8By7GLuAPX0CS7V+6voSRRIhIg==" saltValue="dWL0bSWWWGFamNcTmC0gaw==" spinCount="100000" sheet="1" objects="1" scenarios="1" formatRows="0"/>
  <mergeCells count="2033">
    <mergeCell ref="B68:P68"/>
    <mergeCell ref="B70:P70"/>
    <mergeCell ref="B69:P69"/>
    <mergeCell ref="B71:P71"/>
    <mergeCell ref="B72:P72"/>
    <mergeCell ref="B74:P74"/>
    <mergeCell ref="B73:P73"/>
    <mergeCell ref="B75:P75"/>
    <mergeCell ref="B76:P76"/>
    <mergeCell ref="B78:P78"/>
    <mergeCell ref="B77:P77"/>
    <mergeCell ref="V133:Z133"/>
    <mergeCell ref="AA133:AE133"/>
    <mergeCell ref="AF133:AJ133"/>
    <mergeCell ref="AK133:AO133"/>
    <mergeCell ref="AP133:AT133"/>
    <mergeCell ref="AX131:BE131"/>
    <mergeCell ref="AX129:BE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AZ86:BD86"/>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1" zoomScale="85" zoomScaleNormal="85" zoomScaleSheetLayoutView="85" workbookViewId="0">
      <selection activeCell="DG30" sqref="DG3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cYFp42yWwbzOLGbNPu5vR3Glw0fgVyt8IHQ2Bzd5JXX+It6xpVMrjwkBed1uNONsFeAN1FlTf0EHQurCz+90g==" saltValue="j7wRf5DcCAz502M74saL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M43"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VqSWCCl/KXSWxYAoWefi59mOkbPsAh9GOgFX2DrTmPyl5cJ2uCKoyuV8EKfuaij+bNq9Wc++U517hlR8pjXHg==" saltValue="pYEI7sXfM1XBMJOoeqWY9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507</v>
      </c>
      <c r="AL9" s="1155"/>
      <c r="AM9" s="1155"/>
      <c r="AN9" s="1156"/>
      <c r="AO9" s="292">
        <v>3209494</v>
      </c>
      <c r="AP9" s="292">
        <v>52274</v>
      </c>
      <c r="AQ9" s="293">
        <v>57316</v>
      </c>
      <c r="AR9" s="294">
        <v>-8.8000000000000007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508</v>
      </c>
      <c r="AL10" s="1155"/>
      <c r="AM10" s="1155"/>
      <c r="AN10" s="1156"/>
      <c r="AO10" s="295">
        <v>368121</v>
      </c>
      <c r="AP10" s="295">
        <v>5996</v>
      </c>
      <c r="AQ10" s="296">
        <v>3762</v>
      </c>
      <c r="AR10" s="297">
        <v>59.4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509</v>
      </c>
      <c r="AL11" s="1155"/>
      <c r="AM11" s="1155"/>
      <c r="AN11" s="1156"/>
      <c r="AO11" s="295">
        <v>54768</v>
      </c>
      <c r="AP11" s="295">
        <v>892</v>
      </c>
      <c r="AQ11" s="296">
        <v>6408</v>
      </c>
      <c r="AR11" s="297">
        <v>-86.1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510</v>
      </c>
      <c r="AL12" s="1155"/>
      <c r="AM12" s="1155"/>
      <c r="AN12" s="1156"/>
      <c r="AO12" s="295" t="s">
        <v>511</v>
      </c>
      <c r="AP12" s="295" t="s">
        <v>511</v>
      </c>
      <c r="AQ12" s="296">
        <v>891</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512</v>
      </c>
      <c r="AL13" s="1155"/>
      <c r="AM13" s="1155"/>
      <c r="AN13" s="1156"/>
      <c r="AO13" s="295" t="s">
        <v>511</v>
      </c>
      <c r="AP13" s="295" t="s">
        <v>511</v>
      </c>
      <c r="AQ13" s="296">
        <v>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513</v>
      </c>
      <c r="AL14" s="1155"/>
      <c r="AM14" s="1155"/>
      <c r="AN14" s="1156"/>
      <c r="AO14" s="295">
        <v>251694</v>
      </c>
      <c r="AP14" s="295">
        <v>4099</v>
      </c>
      <c r="AQ14" s="296">
        <v>2694</v>
      </c>
      <c r="AR14" s="297">
        <v>52.2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514</v>
      </c>
      <c r="AL15" s="1155"/>
      <c r="AM15" s="1155"/>
      <c r="AN15" s="1156"/>
      <c r="AO15" s="295">
        <v>13198</v>
      </c>
      <c r="AP15" s="295">
        <v>215</v>
      </c>
      <c r="AQ15" s="296">
        <v>1362</v>
      </c>
      <c r="AR15" s="297">
        <v>-84.2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515</v>
      </c>
      <c r="AL16" s="1158"/>
      <c r="AM16" s="1158"/>
      <c r="AN16" s="1159"/>
      <c r="AO16" s="295">
        <v>-348459</v>
      </c>
      <c r="AP16" s="295">
        <v>-5675</v>
      </c>
      <c r="AQ16" s="296">
        <v>-4530</v>
      </c>
      <c r="AR16" s="297">
        <v>25.3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3548816</v>
      </c>
      <c r="AP17" s="295">
        <v>57800</v>
      </c>
      <c r="AQ17" s="296">
        <v>67903</v>
      </c>
      <c r="AR17" s="297">
        <v>-14.9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520</v>
      </c>
      <c r="AL21" s="1150"/>
      <c r="AM21" s="1150"/>
      <c r="AN21" s="1151"/>
      <c r="AO21" s="307">
        <v>6.48</v>
      </c>
      <c r="AP21" s="308">
        <v>6.2</v>
      </c>
      <c r="AQ21" s="309">
        <v>0.28000000000000003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521</v>
      </c>
      <c r="AL22" s="1150"/>
      <c r="AM22" s="1150"/>
      <c r="AN22" s="1151"/>
      <c r="AO22" s="312">
        <v>96</v>
      </c>
      <c r="AP22" s="313">
        <v>98.7</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526</v>
      </c>
      <c r="AL32" s="1166"/>
      <c r="AM32" s="1166"/>
      <c r="AN32" s="1167"/>
      <c r="AO32" s="322">
        <v>2036976</v>
      </c>
      <c r="AP32" s="322">
        <v>33177</v>
      </c>
      <c r="AQ32" s="323">
        <v>34720</v>
      </c>
      <c r="AR32" s="324">
        <v>-4.4000000000000004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527</v>
      </c>
      <c r="AL33" s="1166"/>
      <c r="AM33" s="1166"/>
      <c r="AN33" s="1167"/>
      <c r="AO33" s="322" t="s">
        <v>511</v>
      </c>
      <c r="AP33" s="322" t="s">
        <v>511</v>
      </c>
      <c r="AQ33" s="323">
        <v>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528</v>
      </c>
      <c r="AL34" s="1166"/>
      <c r="AM34" s="1166"/>
      <c r="AN34" s="1167"/>
      <c r="AO34" s="322" t="s">
        <v>511</v>
      </c>
      <c r="AP34" s="322" t="s">
        <v>511</v>
      </c>
      <c r="AQ34" s="323">
        <v>22</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529</v>
      </c>
      <c r="AL35" s="1166"/>
      <c r="AM35" s="1166"/>
      <c r="AN35" s="1167"/>
      <c r="AO35" s="322">
        <v>258764</v>
      </c>
      <c r="AP35" s="322">
        <v>4215</v>
      </c>
      <c r="AQ35" s="323">
        <v>9232</v>
      </c>
      <c r="AR35" s="324">
        <v>-54.3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530</v>
      </c>
      <c r="AL36" s="1166"/>
      <c r="AM36" s="1166"/>
      <c r="AN36" s="1167"/>
      <c r="AO36" s="322">
        <v>71981</v>
      </c>
      <c r="AP36" s="322">
        <v>1172</v>
      </c>
      <c r="AQ36" s="323">
        <v>2017</v>
      </c>
      <c r="AR36" s="324">
        <v>-41.9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531</v>
      </c>
      <c r="AL37" s="1166"/>
      <c r="AM37" s="1166"/>
      <c r="AN37" s="1167"/>
      <c r="AO37" s="322">
        <v>27407</v>
      </c>
      <c r="AP37" s="322">
        <v>446</v>
      </c>
      <c r="AQ37" s="323">
        <v>1146</v>
      </c>
      <c r="AR37" s="324">
        <v>-61.1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532</v>
      </c>
      <c r="AL38" s="1169"/>
      <c r="AM38" s="1169"/>
      <c r="AN38" s="1170"/>
      <c r="AO38" s="325">
        <v>490</v>
      </c>
      <c r="AP38" s="325">
        <v>8</v>
      </c>
      <c r="AQ38" s="326">
        <v>1</v>
      </c>
      <c r="AR38" s="314">
        <v>700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533</v>
      </c>
      <c r="AL39" s="1169"/>
      <c r="AM39" s="1169"/>
      <c r="AN39" s="1170"/>
      <c r="AO39" s="322">
        <v>-3118</v>
      </c>
      <c r="AP39" s="322">
        <v>-51</v>
      </c>
      <c r="AQ39" s="323">
        <v>-6713</v>
      </c>
      <c r="AR39" s="324">
        <v>-99.2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534</v>
      </c>
      <c r="AL40" s="1166"/>
      <c r="AM40" s="1166"/>
      <c r="AN40" s="1167"/>
      <c r="AO40" s="322">
        <v>-1469420</v>
      </c>
      <c r="AP40" s="322">
        <v>-23933</v>
      </c>
      <c r="AQ40" s="323">
        <v>-28519</v>
      </c>
      <c r="AR40" s="324">
        <v>-16.100000000000001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923080</v>
      </c>
      <c r="AP41" s="322">
        <v>15034</v>
      </c>
      <c r="AQ41" s="323">
        <v>11906</v>
      </c>
      <c r="AR41" s="324">
        <v>26.3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502</v>
      </c>
      <c r="AN49" s="1162" t="s">
        <v>538</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3135768</v>
      </c>
      <c r="AN51" s="344">
        <v>52390</v>
      </c>
      <c r="AO51" s="345">
        <v>34.5</v>
      </c>
      <c r="AP51" s="346">
        <v>63956</v>
      </c>
      <c r="AQ51" s="347">
        <v>25.7</v>
      </c>
      <c r="AR51" s="348">
        <v>8.8000000000000007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266616</v>
      </c>
      <c r="AN52" s="352">
        <v>4454</v>
      </c>
      <c r="AO52" s="353">
        <v>-34.1</v>
      </c>
      <c r="AP52" s="354">
        <v>29239</v>
      </c>
      <c r="AQ52" s="355">
        <v>8.8000000000000007</v>
      </c>
      <c r="AR52" s="356">
        <v>-42.9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3143608</v>
      </c>
      <c r="AN53" s="344">
        <v>52282</v>
      </c>
      <c r="AO53" s="345">
        <v>-0.2</v>
      </c>
      <c r="AP53" s="346">
        <v>66255</v>
      </c>
      <c r="AQ53" s="347">
        <v>3.6</v>
      </c>
      <c r="AR53" s="348">
        <v>-3.8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261424</v>
      </c>
      <c r="AN54" s="352">
        <v>4348</v>
      </c>
      <c r="AO54" s="353">
        <v>-2.4</v>
      </c>
      <c r="AP54" s="354">
        <v>31822</v>
      </c>
      <c r="AQ54" s="355">
        <v>8.8000000000000007</v>
      </c>
      <c r="AR54" s="356">
        <v>-11.2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2288261</v>
      </c>
      <c r="AN55" s="344">
        <v>38007</v>
      </c>
      <c r="AO55" s="345">
        <v>-27.3</v>
      </c>
      <c r="AP55" s="346">
        <v>92247</v>
      </c>
      <c r="AQ55" s="347">
        <v>39.200000000000003</v>
      </c>
      <c r="AR55" s="348">
        <v>-66.5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508020</v>
      </c>
      <c r="AN56" s="352">
        <v>8438</v>
      </c>
      <c r="AO56" s="353">
        <v>94.1</v>
      </c>
      <c r="AP56" s="354">
        <v>37204</v>
      </c>
      <c r="AQ56" s="355">
        <v>16.899999999999999</v>
      </c>
      <c r="AR56" s="356">
        <v>77.2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4839742</v>
      </c>
      <c r="AN57" s="344">
        <v>79491</v>
      </c>
      <c r="AO57" s="345">
        <v>109.1</v>
      </c>
      <c r="AP57" s="346">
        <v>44504</v>
      </c>
      <c r="AQ57" s="347">
        <v>-51.8</v>
      </c>
      <c r="AR57" s="348">
        <v>160.9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775905</v>
      </c>
      <c r="AN58" s="352">
        <v>12744</v>
      </c>
      <c r="AO58" s="353">
        <v>51</v>
      </c>
      <c r="AP58" s="354">
        <v>25876</v>
      </c>
      <c r="AQ58" s="355">
        <v>-30.4</v>
      </c>
      <c r="AR58" s="356">
        <v>81.400000000000006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4176602</v>
      </c>
      <c r="AN59" s="344">
        <v>68025</v>
      </c>
      <c r="AO59" s="345">
        <v>-14.4</v>
      </c>
      <c r="AP59" s="346">
        <v>47820</v>
      </c>
      <c r="AQ59" s="347">
        <v>7.5</v>
      </c>
      <c r="AR59" s="348">
        <v>-21.9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699778</v>
      </c>
      <c r="AN60" s="352">
        <v>11397</v>
      </c>
      <c r="AO60" s="353">
        <v>-10.6</v>
      </c>
      <c r="AP60" s="354">
        <v>25855</v>
      </c>
      <c r="AQ60" s="355">
        <v>-0.1</v>
      </c>
      <c r="AR60" s="356">
        <v>-10.5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3516796</v>
      </c>
      <c r="AN61" s="359">
        <v>58039</v>
      </c>
      <c r="AO61" s="360">
        <v>20.3</v>
      </c>
      <c r="AP61" s="361">
        <v>62956</v>
      </c>
      <c r="AQ61" s="362">
        <v>4.8</v>
      </c>
      <c r="AR61" s="348">
        <v>15.5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502349</v>
      </c>
      <c r="AN62" s="352">
        <v>8276</v>
      </c>
      <c r="AO62" s="353">
        <v>19.600000000000001</v>
      </c>
      <c r="AP62" s="354">
        <v>29999</v>
      </c>
      <c r="AQ62" s="355">
        <v>0.8</v>
      </c>
      <c r="AR62" s="356">
        <v>18.8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VypCXF1NHo79jP/YWVddxm2ar/yKs1E/EgS1sWGz+YbsoeR/QzqB34Lqzi1wiqq+GWYGbgUYTv0dV6QzYkEXQ==" saltValue="IPKdtPQRgnboyT0srYS1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6" zoomScale="70" zoomScaleNormal="70" zoomScaleSheetLayoutView="55" workbookViewId="0">
      <selection activeCell="BK100" sqref="BK100"/>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0R1cjGhnHNqu6fO+58Qt1KLap3ipvmvviQF+4ZkJQvwUxu1tQQewf2sp2nIcQzab4q6Nvp+SYjttt9OHZN/gw==" saltValue="gERy+8sCSF5JeGdVFitS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1" zoomScaleNormal="100" zoomScaleSheetLayoutView="55" workbookViewId="0">
      <selection activeCell="AF92" sqref="AF9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2bpWSdJoJhMqopTttCGmRflSFdZm3klAtSSw8INXmk/rR68b97FlxVk/LdXsWL3uFs4sPjMUOZZN/axsUbCxA==" saltValue="LFRCHtv6lAdwXovM9lZR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4" t="s">
        <v>3</v>
      </c>
      <c r="D47" s="1174"/>
      <c r="E47" s="1175"/>
      <c r="F47" s="11">
        <v>6.98</v>
      </c>
      <c r="G47" s="12">
        <v>5.7</v>
      </c>
      <c r="H47" s="12">
        <v>6.74</v>
      </c>
      <c r="I47" s="12">
        <v>7.16</v>
      </c>
      <c r="J47" s="13">
        <v>6.01</v>
      </c>
    </row>
    <row r="48" spans="2:10" ht="57.75" customHeight="1" x14ac:dyDescent="0.15">
      <c r="B48" s="14"/>
      <c r="C48" s="1176" t="s">
        <v>4</v>
      </c>
      <c r="D48" s="1176"/>
      <c r="E48" s="1177"/>
      <c r="F48" s="15">
        <v>3.89</v>
      </c>
      <c r="G48" s="16">
        <v>2.5099999999999998</v>
      </c>
      <c r="H48" s="16">
        <v>4.82</v>
      </c>
      <c r="I48" s="16">
        <v>2.54</v>
      </c>
      <c r="J48" s="17">
        <v>3.48</v>
      </c>
    </row>
    <row r="49" spans="2:10" ht="57.75" customHeight="1" thickBot="1" x14ac:dyDescent="0.2">
      <c r="B49" s="18"/>
      <c r="C49" s="1178" t="s">
        <v>5</v>
      </c>
      <c r="D49" s="1178"/>
      <c r="E49" s="1179"/>
      <c r="F49" s="19">
        <v>2.21</v>
      </c>
      <c r="G49" s="20" t="s">
        <v>559</v>
      </c>
      <c r="H49" s="20">
        <v>2.39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UZGKcH95tjv14JjDOQZ4+NlsbSwdaqgvZMPYrFO0r6zV18/Gsk/qkEXTQMczmc0acTtPdZ+4n9qAU1R7z/wCg==" saltValue="TlszWfC+XRL45S1TsL9A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2019-03-13T02:31:31Z</cp:lastPrinted>
  <dcterms:created xsi:type="dcterms:W3CDTF">2019-02-14T05:33:01Z</dcterms:created>
  <dcterms:modified xsi:type="dcterms:W3CDTF">2019-10-31T10:29:05Z</dcterms:modified>
</cp:coreProperties>
</file>