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730" windowHeight="10215" tabRatio="7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AM36"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W34" i="9" l="1"/>
  <c r="BW35" i="9" s="1"/>
  <c r="BW36" i="9" s="1"/>
  <c r="BW37" i="9" s="1"/>
  <c r="BW38" i="9" s="1"/>
  <c r="BE34" i="9"/>
  <c r="BE35" i="9" s="1"/>
  <c r="BE36" i="9" s="1"/>
  <c r="CO34" i="9"/>
  <c r="CO35" i="9" s="1"/>
  <c r="CO36" i="9" s="1"/>
  <c r="CO37" i="9" s="1"/>
</calcChain>
</file>

<file path=xl/sharedStrings.xml><?xml version="1.0" encoding="utf-8"?>
<sst xmlns="http://schemas.openxmlformats.org/spreadsheetml/2006/main" count="1069" uniqueCount="572">
  <si>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</si>
  <si>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</si>
  <si>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</si>
  <si>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</si>
  <si>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</si>
  <si>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</si>
  <si>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</si>
  <si>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</si>
  <si>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</si>
  <si>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</si>
  <si>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</si>
  <si>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</si>
  <si>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</si>
  <si>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</si>
  <si>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</si>
  <si>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</si>
  <si>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</si>
  <si>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</si>
  <si>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</si>
  <si>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</si>
  <si>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</si>
  <si>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</si>
  <si>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</si>
  <si>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</si>
  <si>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</si>
  <si>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</si>
  <si>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</si>
  <si>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</si>
  <si>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</si>
  <si>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</si>
  <si>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</si>
  <si>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</si>
  <si>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</si>
  <si>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</si>
  <si>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</si>
  <si>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</si>
  <si>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</si>
  <si>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</si>
  <si>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</si>
  <si>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</si>
  <si>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</si>
  <si>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</si>
  <si>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</si>
  <si>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</si>
  <si>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</si>
  <si>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</si>
  <si>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</si>
  <si>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</si>
  <si>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</si>
  <si>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</si>
  <si>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</si>
  <si>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</si>
  <si>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</si>
  <si>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</si>
  <si>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</si>
  <si>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</si>
  <si>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</si>
  <si>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</si>
  <si>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</si>
  <si>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</si>
  <si>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</si>
  <si>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</si>
  <si>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</si>
  <si>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</si>
  <si>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</si>
  <si>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</si>
  <si>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</si>
  <si>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</si>
  <si>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</si>
  <si>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</si>
  <si>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</si>
  <si>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</si>
  <si>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</si>
  <si>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</si>
  <si>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</si>
  <si>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</si>
  <si>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</si>
  <si>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</si>
  <si>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</si>
  <si>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</si>
  <si>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</si>
  <si>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</si>
  <si>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</si>
  <si>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</si>
  <si>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</si>
  <si>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</si>
  <si>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</si>
  <si>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</si>
  <si>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</si>
  <si>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</si>
  <si>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</si>
  <si>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</si>
  <si>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</si>
  <si>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</si>
  <si>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</si>
  <si>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</si>
  <si>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</si>
  <si>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</si>
  <si>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</si>
  <si>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</si>
  <si>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</si>
  <si>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</si>
  <si>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</si>
  <si>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</si>
  <si>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</si>
  <si>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</si>
  <si>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</si>
  <si>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</si>
  <si>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</si>
  <si>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</si>
  <si>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</si>
  <si>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</si>
  <si>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</si>
  <si>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</si>
  <si>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</si>
  <si>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</si>
  <si>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</si>
  <si>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</si>
  <si>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</si>
  <si>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</si>
  <si>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</si>
  <si>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</si>
  <si>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</si>
  <si>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</si>
  <si>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</si>
  <si>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</si>
  <si>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</si>
  <si>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</si>
  <si>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</si>
  <si>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</si>
  <si>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</si>
  <si>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</si>
  <si>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</si>
  <si>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</si>
  <si>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</si>
  <si>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</si>
  <si>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</si>
  <si>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</si>
  <si>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</si>
  <si>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</si>
  <si>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</si>
  <si>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</si>
  <si>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</si>
  <si>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</si>
  <si>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</si>
  <si>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</si>
  <si>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</si>
  <si>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</si>
  <si>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</si>
  <si>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</si>
  <si>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</si>
  <si>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</si>
  <si>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</si>
  <si>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</si>
  <si>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</si>
  <si>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</si>
  <si>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</si>
  <si>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</si>
  <si>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</si>
  <si>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</si>
  <si>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</si>
  <si>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</si>
  <si>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</si>
  <si>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</si>
  <si>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</si>
  <si>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</si>
  <si>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</si>
  <si>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</si>
  <si>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</si>
  <si>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</si>
  <si>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</si>
  <si>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</si>
  <si>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</si>
  <si>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</si>
  <si>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</si>
  <si>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</si>
  <si>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</si>
  <si>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</si>
  <si>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</si>
  <si>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</si>
  <si>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</si>
  <si>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</si>
  <si>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</si>
  <si>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</si>
  <si>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</si>
  <si>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</si>
  <si>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</si>
  <si>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</si>
  <si>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</si>
  <si>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</si>
  <si>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</si>
  <si>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</si>
  <si>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</si>
  <si>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</si>
  <si>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</si>
  <si>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</si>
  <si>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沖縄県石垣市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</si>
  <si>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</si>
  <si>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</si>
  <si>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</si>
  <si>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</si>
  <si>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</si>
  <si>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</si>
  <si>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</si>
  <si>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</si>
  <si>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</si>
  <si>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</si>
  <si>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</si>
  <si>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</si>
  <si>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</si>
  <si>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</si>
  <si>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</si>
  <si>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</si>
  <si>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</si>
  <si>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</si>
  <si>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</si>
  <si>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</si>
  <si>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</si>
  <si>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</si>
  <si>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</si>
  <si>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</si>
  <si>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</si>
  <si>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</si>
  <si>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</si>
  <si>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</si>
  <si>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</si>
  <si>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</si>
  <si>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</si>
  <si>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</si>
  <si>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</si>
  <si>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</si>
  <si>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</si>
  <si>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</si>
  <si>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</si>
  <si>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</si>
  <si>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</si>
  <si>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</si>
  <si>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</si>
  <si>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</si>
  <si>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</si>
  <si>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</si>
  <si>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</si>
  <si>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</si>
  <si>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</si>
  <si>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</si>
  <si>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</si>
  <si>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</si>
  <si>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</si>
  <si>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</si>
  <si>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</si>
  <si>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</si>
  <si>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</si>
  <si>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</si>
  <si>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</si>
  <si>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</si>
  <si>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</si>
  <si>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</si>
  <si>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</si>
  <si>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</si>
  <si>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</si>
  <si>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</si>
  <si>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</si>
  <si>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</si>
  <si>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</si>
  <si>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</si>
  <si>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</si>
  <si>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</si>
  <si>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</si>
  <si>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</si>
  <si>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</si>
  <si>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</si>
  <si>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</si>
  <si>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</si>
  <si>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</si>
  <si>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</si>
  <si>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</si>
  <si>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</si>
  <si>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</si>
  <si>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</si>
  <si>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</si>
  <si>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</si>
  <si>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</si>
  <si>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</si>
  <si>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</si>
  <si>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</si>
  <si>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</si>
  <si>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</si>
  <si>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</si>
  <si>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</si>
  <si>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</si>
  <si>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</si>
  <si>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</si>
  <si>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</si>
  <si>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</si>
  <si>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</si>
  <si>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</si>
  <si>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</si>
  <si>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</si>
  <si>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</si>
  <si>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</si>
  <si>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</si>
  <si>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</si>
  <si>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</si>
  <si>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</si>
  <si>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</si>
  <si>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</si>
  <si>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</si>
  <si>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</si>
  <si>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</si>
  <si>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</si>
  <si>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</si>
  <si>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</si>
  <si>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</si>
  <si>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</si>
  <si>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</si>
  <si>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</si>
  <si>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</si>
  <si>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港湾整備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</si>
  <si>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</si>
  <si>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</si>
  <si>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</si>
  <si>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</si>
  <si>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</si>
  <si>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</si>
  <si>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</si>
  <si>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</si>
  <si>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</si>
  <si>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</si>
  <si>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</si>
  <si>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</si>
  <si>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</si>
  <si>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</si>
  <si>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</si>
  <si>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</si>
  <si>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</si>
  <si>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</si>
  <si>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</si>
  <si>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</si>
  <si>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</si>
  <si>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</si>
  <si>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</si>
  <si>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</si>
  <si>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</si>
  <si>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</si>
  <si>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</si>
  <si>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沖縄県石垣市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</si>
  <si>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</si>
  <si>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</si>
  <si>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</si>
  <si>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</si>
  <si>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</si>
  <si>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</si>
  <si>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</si>
  <si>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</si>
  <si>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</si>
  <si>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</si>
  <si>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</si>
  <si>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</si>
  <si>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</si>
  <si>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</si>
  <si>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</si>
  <si>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</si>
  <si>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</si>
  <si>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</si>
  <si>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</si>
  <si>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</si>
  <si>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</si>
  <si>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</si>
  <si>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</si>
  <si>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</si>
  <si>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</si>
  <si>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</si>
  <si>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</si>
  <si>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</si>
  <si>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</si>
  <si>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</si>
  <si>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</si>
  <si>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</si>
  <si>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</si>
  <si>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</si>
  <si>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</si>
  <si>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</si>
  <si>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</si>
  <si>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</si>
  <si>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</si>
  <si>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</si>
  <si>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港湾事業特別会計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</si>
  <si>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</si>
  <si>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</si>
  <si>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</si>
  <si>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</si>
  <si>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</si>
  <si>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</si>
  <si>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</si>
  <si>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</si>
  <si>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</si>
  <si>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</si>
  <si>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</si>
  <si>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</si>
  <si>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</si>
  <si>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</si>
  <si>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</si>
  <si>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</si>
  <si>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</si>
  <si>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</si>
  <si>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</si>
  <si>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</si>
  <si>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</si>
  <si>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</si>
  <si>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</si>
  <si>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</si>
  <si>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</si>
  <si>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</si>
  <si>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</si>
  <si>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</si>
  <si>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</si>
  <si>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</si>
  <si>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</si>
  <si>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</si>
  <si>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</si>
  <si>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</si>
  <si>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</si>
  <si>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</si>
  <si>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</si>
  <si>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</si>
  <si>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</si>
  <si>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</si>
  <si>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</si>
  <si>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</si>
  <si>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</si>
  <si>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</si>
  <si>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</si>
  <si>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</si>
  <si>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</si>
  <si>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</si>
  <si>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</si>
  <si>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</si>
  <si>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</si>
  <si>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</si>
  <si>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</si>
  <si>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</si>
  <si>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</si>
  <si>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</si>
  <si>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</si>
  <si>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</si>
  <si>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</si>
  <si>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</si>
  <si>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</si>
  <si>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</si>
  <si>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</si>
  <si>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</si>
  <si>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</si>
  <si>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</si>
  <si>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</si>
  <si>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</si>
  <si>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</si>
  <si>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</si>
  <si>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</si>
  <si>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</si>
  <si>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</si>
  <si>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</si>
  <si>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</si>
  <si>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</si>
  <si>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</si>
  <si>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</si>
  <si>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</si>
  <si>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</si>
  <si>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</si>
  <si>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</si>
  <si>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</si>
  <si>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</si>
  <si>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</si>
  <si>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</si>
  <si>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</si>
  <si>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</si>
  <si>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</si>
  <si>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</si>
  <si>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</si>
  <si>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</si>
  <si>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</si>
  <si>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</si>
  <si>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</si>
  <si>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</si>
  <si>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</si>
  <si>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</si>
  <si>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</si>
  <si>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</si>
  <si>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</si>
  <si>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</si>
  <si>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</si>
  <si>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</si>
  <si>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</si>
  <si>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</si>
  <si>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</si>
  <si>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</si>
  <si>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</si>
  <si>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</si>
  <si>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</si>
  <si>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</si>
  <si>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</si>
  <si>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</si>
  <si>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</si>
  <si>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</si>
  <si>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</si>
  <si>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</si>
  <si>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</si>
  <si>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</si>
  <si>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</si>
  <si>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</si>
  <si>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</si>
  <si>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</si>
  <si>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</si>
  <si>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</si>
  <si>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</si>
  <si>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</si>
  <si>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</si>
  <si>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</si>
  <si>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</si>
  <si>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</si>
  <si>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</si>
  <si>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</si>
  <si>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</si>
  <si>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</si>
  <si>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</si>
  <si>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</si>
  <si>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</si>
  <si>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</si>
  <si>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介護保険事業特別会計</t>
  </si>
  <si>
    <t>港湾事業特別会計</t>
  </si>
  <si>
    <t>国民健康保険事業特別会計</t>
  </si>
  <si>
    <t>▲ 5.48</t>
  </si>
  <si>
    <t>▲ 5.14</t>
  </si>
  <si>
    <t>▲ 3.88</t>
  </si>
  <si>
    <t>▲ 1.30</t>
  </si>
  <si>
    <t>公共下水道事業特別会計</t>
  </si>
  <si>
    <t>石垣都市計画土地区画整理事業特別会計</t>
  </si>
  <si>
    <t>農業集落排水事業特別会計</t>
  </si>
  <si>
    <t>その他会計（赤字）</t>
  </si>
  <si>
    <t>▲ 0.03</t>
  </si>
  <si>
    <t>▲ 0.08</t>
  </si>
  <si>
    <t>その他会計（黒字）</t>
  </si>
  <si>
    <t>八重山食肉センター</t>
    <rPh sb="0" eb="3">
      <t>ヤエヤマ</t>
    </rPh>
    <rPh sb="3" eb="5">
      <t>ショクニク</t>
    </rPh>
    <phoneticPr fontId="2"/>
  </si>
  <si>
    <t>タウンマネジメント石垣</t>
    <rPh sb="9" eb="11">
      <t>イシガキ</t>
    </rPh>
    <phoneticPr fontId="2"/>
  </si>
  <si>
    <t>八重山漁業協同組合</t>
    <rPh sb="0" eb="3">
      <t>ヤエヤマ</t>
    </rPh>
    <rPh sb="3" eb="5">
      <t>ギョギョウ</t>
    </rPh>
    <rPh sb="5" eb="7">
      <t>キョウドウ</t>
    </rPh>
    <rPh sb="7" eb="9">
      <t>クミアイ</t>
    </rPh>
    <phoneticPr fontId="2"/>
  </si>
  <si>
    <t>沖縄県信用保証協会</t>
    <rPh sb="0" eb="3">
      <t>オキナワケン</t>
    </rPh>
    <rPh sb="3" eb="5">
      <t>シンヨウ</t>
    </rPh>
    <rPh sb="5" eb="7">
      <t>ホショウ</t>
    </rPh>
    <rPh sb="7" eb="9">
      <t>キョウカイ</t>
    </rPh>
    <phoneticPr fontId="2"/>
  </si>
  <si>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</si>
  <si>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</si>
  <si>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4" eb="16">
      <t>ジギョウ</t>
    </rPh>
    <rPh sb="16" eb="18">
      <t>カンジョウ</t>
    </rPh>
    <phoneticPr fontId="2"/>
  </si>
  <si>
    <t>八重山広域市町村圏事務組合一般会計</t>
    <rPh sb="0" eb="3">
      <t>ヤエヤマ</t>
    </rPh>
    <rPh sb="3" eb="5">
      <t>コウイキ</t>
    </rPh>
    <rPh sb="5" eb="8">
      <t>シチョウソン</t>
    </rPh>
    <rPh sb="8" eb="9">
      <t>ケン</t>
    </rPh>
    <rPh sb="9" eb="11">
      <t>ジム</t>
    </rPh>
    <rPh sb="11" eb="13">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</si>
  <si>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4" eb="16">
      <t>イッパン</t>
    </rPh>
    <rPh sb="16" eb="18">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</si>
  <si>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</si>
  <si>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</si>
  <si>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</si>
  <si>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</si>
  <si>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</si>
  <si>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</si>
  <si>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</si>
  <si>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</si>
  <si>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</si>
  <si>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</si>
  <si>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</si>
  <si>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</si>
  <si>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</si>
  <si>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</si>
  <si>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</si>
  <si>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</si>
  <si>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</si>
  <si>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</si>
  <si>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</si>
  <si>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・将来負担比率に関しては、類似団体内平均値以下となっており良傾向にある。
・有形固定資産減価償却率については、老朽化施設を含める固定資産の更新には多額の費用がかかることから、公共施設等総合管理計画を基に統廃合も含めた施設の更新が必要である。</t>
    <phoneticPr fontId="5"/>
  </si>
  <si>
    <t>有形固定資産減価償却率</t>
    <phoneticPr fontId="5"/>
  </si>
  <si>
    <t>実質公債費比率は、類似団体と比較して低い水準にあり、近年下降傾向となっている。将来負担比率についても同様の傾向が見られる。
実質公債比率については、大型建設事業の償還終了や繰上償還の実施等に努めたことが下降の原因である。しかしながら、平成３０年度より新庁舎建設等の大事業が開始することから、将来負担比率及び実質公債比率については上昇することが想定されるため、起債額の抑制に取り組んでいくことが必要である。</t>
    <rPh sb="50" eb="52">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</si>
</sst>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97EF-4951-8C3F-218991F3CB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70026</c:v>
                </c:pt>
                <c:pt idx="1">
                  <c:v>84564</c:v>
                </c:pt>
                <c:pt idx="2">
                  <c:v>75142</c:v>
                </c:pt>
                <c:pt idx="3">
                  <c:v>102954</c:v>
                </c:pt>
                <c:pt idx="4">
                  <c:v>101724</c:v>
                </c:pt>
              </c:numCache>
            </c:numRef>
          </c:val>
          <c:smooth val="0"/>
          <c:extLst xmlns:c16r2="http://schemas.microsoft.com/office/drawing/2015/06/chart">
            <c:ext xmlns:c16="http://schemas.microsoft.com/office/drawing/2014/chart" uri="{C3380CC4-5D6E-409C-BE32-E72D297353CC}">
              <c16:uniqueId val="{00000001-97EF-4951-8C3F-218991F3CB88}"/>
            </c:ext>
          </c:extLst>
        </c:ser>
        <c:dLbls>
          <c:showLegendKey val="0"/>
          <c:showVal val="0"/>
          <c:showCatName val="0"/>
          <c:showSerName val="0"/>
          <c:showPercent val="0"/>
          <c:showBubbleSize val="0"/>
        </c:dLbls>
        <c:marker val="1"/>
        <c:smooth val="0"/>
        <c:axId val="125713408"/>
        <c:axId val="125723776"/>
      </c:lineChart>
      <c:catAx>
        <c:axId val="12571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23776"/>
        <c:crosses val="autoZero"/>
        <c:auto val="1"/>
        <c:lblAlgn val="ctr"/>
        <c:lblOffset val="100"/>
        <c:tickLblSkip val="1"/>
        <c:tickMarkSkip val="1"/>
        <c:noMultiLvlLbl val="0"/>
      </c:catAx>
      <c:valAx>
        <c:axId val="125723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1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4.59</c:v>
                </c:pt>
                <c:pt idx="1">
                  <c:v>5.05</c:v>
                </c:pt>
                <c:pt idx="2">
                  <c:v>3.29</c:v>
                </c:pt>
                <c:pt idx="3">
                  <c:v>4.37</c:v>
                </c:pt>
                <c:pt idx="4">
                  <c:v>5.07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13.89</c:v>
                </c:pt>
                <c:pt idx="1">
                  <c:v>15.8</c:v>
                </c:pt>
                <c:pt idx="2">
                  <c:v>18.57</c:v>
                </c:pt>
                <c:pt idx="3">
                  <c:v>20.59</c:v>
                </c:pt>
                <c:pt idx="4">
                  <c:v>21.99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709568"/>
        <c:axId val="13171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0.93</c:v>
                </c:pt>
                <c:pt idx="1">
                  <c:v>3.22</c:v>
                </c:pt>
                <c:pt idx="2">
                  <c:v>0.91</c:v>
                </c:pt>
                <c:pt idx="3">
                  <c:v>3.59</c:v>
                </c:pt>
                <c:pt idx="4">
                  <c:v>3.05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709568"/>
        <c:axId val="131711744"/>
      </c:lineChart>
      <c:catAx>
        <c:axId val="1317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11744"/>
        <c:crosses val="autoZero"/>
        <c:auto val="1"/>
        <c:lblAlgn val="ctr"/>
        <c:lblOffset val="100"/>
        <c:tickLblSkip val="1"/>
        <c:tickMarkSkip val="1"/>
        <c:noMultiLvlLbl val="0"/>
      </c:catAx>
      <c:valAx>
        <c:axId val="13171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0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0.03</c:v>
                </c:pt>
                <c:pt idx="1">
                  <c:v>#N/A</c:v>
                </c:pt>
                <c:pt idx="2">
                  <c:v>0.08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石垣都市計画土地区画整理事業特別会計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0.09</c:v>
                </c:pt>
                <c:pt idx="4">
                  <c:v>#N/A</c:v>
                </c:pt>
                <c:pt idx="5">
                  <c:v>0.2</c:v>
                </c:pt>
                <c:pt idx="6">
                  <c:v>#N/A</c:v>
                </c:pt>
                <c:pt idx="7">
                  <c:v>0.31</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5.48</c:v>
                </c:pt>
                <c:pt idx="1">
                  <c:v>#N/A</c:v>
                </c:pt>
                <c:pt idx="2">
                  <c:v>5.14</c:v>
                </c:pt>
                <c:pt idx="3">
                  <c:v>#N/A</c:v>
                </c:pt>
                <c:pt idx="4">
                  <c:v>3.88</c:v>
                </c:pt>
                <c:pt idx="5">
                  <c:v>#N/A</c:v>
                </c:pt>
                <c:pt idx="6">
                  <c:v>1.3</c:v>
                </c:pt>
                <c:pt idx="7">
                  <c:v>#N/A</c:v>
                </c:pt>
                <c:pt idx="8">
                  <c:v>#N/A</c:v>
                </c:pt>
                <c:pt idx="9">
                  <c:v>0.41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0.67</c:v>
                </c:pt>
                <c:pt idx="4">
                  <c:v>#N/A</c:v>
                </c:pt>
                <c:pt idx="5">
                  <c:v>0.79</c:v>
                </c:pt>
                <c:pt idx="6">
                  <c:v>#N/A</c:v>
                </c:pt>
                <c:pt idx="7">
                  <c:v>0.75</c:v>
                </c:pt>
                <c:pt idx="8">
                  <c:v>#N/A</c:v>
                </c:pt>
                <c:pt idx="9">
                  <c:v>1.01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0.28000000000000003</c:v>
                </c:pt>
                <c:pt idx="2">
                  <c:v>#N/A</c:v>
                </c:pt>
                <c:pt idx="3">
                  <c:v>0.36</c:v>
                </c:pt>
                <c:pt idx="4">
                  <c:v>#N/A</c:v>
                </c:pt>
                <c:pt idx="5">
                  <c:v>0.67</c:v>
                </c:pt>
                <c:pt idx="6">
                  <c:v>#N/A</c:v>
                </c:pt>
                <c:pt idx="7">
                  <c:v>0.71</c:v>
                </c:pt>
                <c:pt idx="8">
                  <c:v>#N/A</c:v>
                </c:pt>
                <c:pt idx="9">
                  <c:v>1.1000000000000001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4.6100000000000003</c:v>
                </c:pt>
                <c:pt idx="2">
                  <c:v>#N/A</c:v>
                </c:pt>
                <c:pt idx="3">
                  <c:v>5.1100000000000003</c:v>
                </c:pt>
                <c:pt idx="4">
                  <c:v>#N/A</c:v>
                </c:pt>
                <c:pt idx="5">
                  <c:v>3.25</c:v>
                </c:pt>
                <c:pt idx="6">
                  <c:v>#N/A</c:v>
                </c:pt>
                <c:pt idx="7">
                  <c:v>4.2699999999999996</c:v>
                </c:pt>
                <c:pt idx="8">
                  <c:v>#N/A</c:v>
                </c:pt>
                <c:pt idx="9">
                  <c:v>4.97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10.11</c:v>
                </c:pt>
                <c:pt idx="2">
                  <c:v>#N/A</c:v>
                </c:pt>
                <c:pt idx="3">
                  <c:v>10.65</c:v>
                </c:pt>
                <c:pt idx="4">
                  <c:v>#N/A</c:v>
                </c:pt>
                <c:pt idx="5">
                  <c:v>4.95</c:v>
                </c:pt>
                <c:pt idx="6">
                  <c:v>#N/A</c:v>
                </c:pt>
                <c:pt idx="7">
                  <c:v>9.74</c:v>
                </c:pt>
                <c:pt idx="8">
                  <c:v>#N/A</c:v>
                </c:pt>
                <c:pt idx="9">
                  <c:v>10.76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6641024"/>
        <c:axId val="76642560"/>
      </c:barChart>
      <c:catAx>
        <c:axId val="766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642560"/>
        <c:crosses val="autoZero"/>
        <c:auto val="1"/>
        <c:lblAlgn val="ctr"/>
        <c:lblOffset val="100"/>
        <c:tickLblSkip val="1"/>
        <c:tickMarkSkip val="1"/>
        <c:noMultiLvlLbl val="0"/>
      </c:catAx>
      <c:valAx>
        <c:axId val="7664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64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1490</c:v>
                </c:pt>
                <c:pt idx="5">
                  <c:v>1507</c:v>
                </c:pt>
                <c:pt idx="8">
                  <c:v>1600</c:v>
                </c:pt>
                <c:pt idx="11">
                  <c:v>1602</c:v>
                </c:pt>
                <c:pt idx="14">
                  <c:v>1567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31</c:v>
                </c:pt>
                <c:pt idx="6">
                  <c:v>31</c:v>
                </c:pt>
                <c:pt idx="9">
                  <c:v>31</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316</c:v>
                </c:pt>
                <c:pt idx="3">
                  <c:v>303</c:v>
                </c:pt>
                <c:pt idx="6">
                  <c:v>270</c:v>
                </c:pt>
                <c:pt idx="9">
                  <c:v>212</c:v>
                </c:pt>
                <c:pt idx="12">
                  <c:v>269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2342</c:v>
                </c:pt>
                <c:pt idx="3">
                  <c:v>2193</c:v>
                </c:pt>
                <c:pt idx="6">
                  <c:v>2193</c:v>
                </c:pt>
                <c:pt idx="9">
                  <c:v>2158</c:v>
                </c:pt>
                <c:pt idx="12">
                  <c:v>2101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6681216"/>
        <c:axId val="7668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1199</c:v>
                </c:pt>
                <c:pt idx="2">
                  <c:v>#N/A</c:v>
                </c:pt>
                <c:pt idx="3">
                  <c:v>#N/A</c:v>
                </c:pt>
                <c:pt idx="4">
                  <c:v>1020</c:v>
                </c:pt>
                <c:pt idx="5">
                  <c:v>#N/A</c:v>
                </c:pt>
                <c:pt idx="6">
                  <c:v>#N/A</c:v>
                </c:pt>
                <c:pt idx="7">
                  <c:v>894</c:v>
                </c:pt>
                <c:pt idx="8">
                  <c:v>#N/A</c:v>
                </c:pt>
                <c:pt idx="9">
                  <c:v>#N/A</c:v>
                </c:pt>
                <c:pt idx="10">
                  <c:v>799</c:v>
                </c:pt>
                <c:pt idx="11">
                  <c:v>#N/A</c:v>
                </c:pt>
                <c:pt idx="12">
                  <c:v>#N/A</c:v>
                </c:pt>
                <c:pt idx="13">
                  <c:v>803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6681216"/>
        <c:axId val="76683136"/>
      </c:lineChart>
      <c:catAx>
        <c:axId val="766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683136"/>
        <c:crosses val="autoZero"/>
        <c:auto val="1"/>
        <c:lblAlgn val="ctr"/>
        <c:lblOffset val="100"/>
        <c:tickLblSkip val="1"/>
        <c:tickMarkSkip val="1"/>
        <c:noMultiLvlLbl val="0"/>
      </c:catAx>
      <c:valAx>
        <c:axId val="7668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6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15269</c:v>
                </c:pt>
                <c:pt idx="5">
                  <c:v>15837</c:v>
                </c:pt>
                <c:pt idx="8">
                  <c:v>15706</c:v>
                </c:pt>
                <c:pt idx="11">
                  <c:v>15903</c:v>
                </c:pt>
                <c:pt idx="14">
                  <c:v>16559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597</c:v>
                </c:pt>
                <c:pt idx="5">
                  <c:v>503</c:v>
                </c:pt>
                <c:pt idx="8">
                  <c:v>464</c:v>
                </c:pt>
                <c:pt idx="11">
                  <c:v>368</c:v>
                </c:pt>
                <c:pt idx="14">
                  <c:v>312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3159</c:v>
                </c:pt>
                <c:pt idx="5">
                  <c:v>3724</c:v>
                </c:pt>
                <c:pt idx="8">
                  <c:v>4265</c:v>
                </c:pt>
                <c:pt idx="11">
                  <c:v>4834</c:v>
                </c:pt>
                <c:pt idx="14">
                  <c:v>5495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151</c:v>
                </c:pt>
                <c:pt idx="3">
                  <c:v>93</c:v>
                </c:pt>
                <c:pt idx="6">
                  <c:v>96</c:v>
                </c:pt>
                <c:pt idx="9">
                  <c:v>9</c:v>
                </c:pt>
                <c:pt idx="12">
                  <c:v>64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2840</c:v>
                </c:pt>
                <c:pt idx="3">
                  <c:v>2193</c:v>
                </c:pt>
                <c:pt idx="6">
                  <c:v>1542</c:v>
                </c:pt>
                <c:pt idx="9">
                  <c:v>1418</c:v>
                </c:pt>
                <c:pt idx="12">
                  <c:v>902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4471</c:v>
                </c:pt>
                <c:pt idx="3">
                  <c:v>4774</c:v>
                </c:pt>
                <c:pt idx="6">
                  <c:v>4391</c:v>
                </c:pt>
                <c:pt idx="9">
                  <c:v>3847</c:v>
                </c:pt>
                <c:pt idx="12">
                  <c:v>3392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326</c:v>
                </c:pt>
                <c:pt idx="3">
                  <c:v>67</c:v>
                </c:pt>
                <c:pt idx="6">
                  <c:v>35</c:v>
                </c:pt>
                <c:pt idx="9">
                  <c:v>14</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20432</c:v>
                </c:pt>
                <c:pt idx="3">
                  <c:v>21164</c:v>
                </c:pt>
                <c:pt idx="6">
                  <c:v>20943</c:v>
                </c:pt>
                <c:pt idx="9">
                  <c:v>21459</c:v>
                </c:pt>
                <c:pt idx="12">
                  <c:v>21745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6206848"/>
        <c:axId val="7620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9195</c:v>
                </c:pt>
                <c:pt idx="2">
                  <c:v>#N/A</c:v>
                </c:pt>
                <c:pt idx="3">
                  <c:v>#N/A</c:v>
                </c:pt>
                <c:pt idx="4">
                  <c:v>8227</c:v>
                </c:pt>
                <c:pt idx="5">
                  <c:v>#N/A</c:v>
                </c:pt>
                <c:pt idx="6">
                  <c:v>#N/A</c:v>
                </c:pt>
                <c:pt idx="7">
                  <c:v>6571</c:v>
                </c:pt>
                <c:pt idx="8">
                  <c:v>#N/A</c:v>
                </c:pt>
                <c:pt idx="9">
                  <c:v>#N/A</c:v>
                </c:pt>
                <c:pt idx="10">
                  <c:v>5642</c:v>
                </c:pt>
                <c:pt idx="11">
                  <c:v>#N/A</c:v>
                </c:pt>
                <c:pt idx="12">
                  <c:v>#N/A</c:v>
                </c:pt>
                <c:pt idx="13">
                  <c:v>3740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6206848"/>
        <c:axId val="76208768"/>
      </c:lineChart>
      <c:catAx>
        <c:axId val="7620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208768"/>
        <c:crosses val="autoZero"/>
        <c:auto val="1"/>
        <c:lblAlgn val="ctr"/>
        <c:lblOffset val="100"/>
        <c:tickLblSkip val="1"/>
        <c:tickMarkSkip val="1"/>
        <c:noMultiLvlLbl val="0"/>
      </c:catAx>
      <c:valAx>
        <c:axId val="7620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0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{E984C900-D8FD-49CE-A510-2C53533F2076}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{84FEDDAD-EE0D-4FE6-9AF1-D11A3E25306A}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{FE138CD8-8D55-4AC6-B5CE-F327E9018223}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{AF917FAD-641C-426E-8373-58ED90D70B7B}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{9B82D3A1-5EDA-4529-891B-0C2CD01AC50E}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58.7</c:v>
                </c:pt>
              </c:numCache>
            </c:numRef>
          </c:xVal>
          <c:yVal>
            <c:numRef>
              <c:f>公会計指標分析・財政指標組合せ分析表!$K$51:$O$51</c:f>
              <c:numCache>
                <c:formatCode>#,##0.0;"▲ "#,##0.0</c:formatCode>
                <c:ptCount val="5"/>
                <c:pt idx="3">
                  <c:v>48.1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{0D2DAECC-7256-4D33-BB54-9648584DBB6F}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{786E27F4-7E96-4EAF-9619-C71A57292CAD}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{18EDDB99-75A0-47B2-BF96-68A6ABDF8FC7}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{464A89DD-9D44-4A82-AF61-4F6B0B8CA06F}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{8517AFB6-C912-423F-8E70-DD13CA34B74B}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5990144"/>
        <c:axId val="75992064"/>
      </c:scatterChart>
      <c:valAx>
        <c:axId val="75990144"/>
        <c:scaling>
          <c:orientation val="minMax"/>
          <c:max val="59.2"/>
          <c:min val="5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992064"/>
        <c:crosses val="autoZero"/>
        <c:crossBetween val="midCat"/>
      </c:valAx>
      <c:valAx>
        <c:axId val="75992064"/>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990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{0488A90E-BC2A-4850-9702-6F0A3E2167B6}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{7BA9BACB-50D7-4C1F-AA6F-AA0AA475F63A}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{2A3C7E2F-732B-44C3-8FF2-2A9060F440A9}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{F51ABE34-8873-4548-84C0-EA4F803EF781}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{3209C4D3-5FC4-42E9-8B5B-4618F4D39878}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10.1</c:v>
                </c:pt>
                <c:pt idx="2">
                  <c:v>8.9</c:v>
                </c:pt>
                <c:pt idx="3">
                  <c:v>7.7</c:v>
                </c:pt>
                <c:pt idx="4">
                  <c:v>7</c:v>
                </c:pt>
              </c:numCache>
            </c:numRef>
          </c:xVal>
          <c:yVal>
            <c:numRef>
              <c:f>公会計指標分析・財政指標組合せ分析表!$K$73:$O$73</c:f>
              <c:numCache>
                <c:formatCode>#,##0.0;"▲ "#,##0.0</c:formatCode>
                <c:ptCount val="5"/>
                <c:pt idx="0">
                  <c:v>80.5</c:v>
                </c:pt>
                <c:pt idx="1">
                  <c:v>70.099999999999994</c:v>
                </c:pt>
                <c:pt idx="2">
                  <c:v>57.1</c:v>
                </c:pt>
                <c:pt idx="3">
                  <c:v>48.1</c:v>
                </c:pt>
                <c:pt idx="4">
                  <c:v>30.6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{41E5AAB2-7858-4263-937A-4A707AD5A203}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{892CF251-9A53-4482-8503-1539AF77EF4E}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{FE761AAC-7041-4E42-8699-2D0E2632EC22}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{5CE4ED71-876E-4C95-8E08-06B0A31F4418}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{42B25665-6971-491F-B635-621816DDBE31}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6946816"/>
        <c:axId val="76101120"/>
      </c:scatterChart>
      <c:valAx>
        <c:axId val="76946816"/>
        <c:scaling>
          <c:orientation val="minMax"/>
          <c:max val="13.2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101120"/>
        <c:crosses val="autoZero"/>
        <c:crossBetween val="midCat"/>
      </c:valAx>
      <c:valAx>
        <c:axId val="76101120"/>
        <c:scaling>
          <c:orientation val="minMax"/>
          <c:max val="89"/>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946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元利償還金については、年々減少傾向にある。要因としては、大型建設事業等の償還が終了したことや繰上償還の実施、起債の抑制に努めたことがあげられる。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新庁舎建設における事業費の起債を行っていることから、今後、数年の間で元利金の償還が始まるため公債費の大幅な増加が見込まれる。よって、他普通建設事業の順位整理や取捨選択が重要であり、更なる起債抑制を図ら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将来負担比率の分子は、年々減少している。要因としては、公営企業債等繰入見込額の減少、退職手当負担見込額の減少、充当可能基金の増加、基準財政需要額算入見込額の増加があげられる。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新庁舎建設事業において、庁舎建設基金の取崩を行うことから充当可能基金は減額する。また、その他大型の建設事業が予定されていることから、事業の取捨選択、事業費の適正化に努め、年度の優先順位付により新発債の抑制を行うことが必要である。債務負担行為設定についても設定にあたって慎重に判断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今後もできる限り堅実な基金の積み増しを行い、将来負担比率の改善を図っていきたい。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49,270
48,943
229.34
27,660,192
26,779,267
695,764
13,725,732
21,745,148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・石垣市においては、全国平均、類似団体内平均値を上回っており、老朽固定資産の改修等を実施し、償却率を下げる取り組みが必要である。</a:t>
          </a:r>
          <a:endParaRPr lang="ja-JP" altLang="ja-JP">
            <a:effectLst/>
          </a:endParaRPr>
        </a:p>
        <a:p>
          <a:r>
            <a:rPr kumimoji="1" lang="ja-JP" altLang="ja-JP" sz="1100">
              <a:solidFill>
                <a:schemeClr val="dk1"/>
              </a:solidFill>
              <a:effectLst/>
              <a:latin typeface="+mn-lt"/>
              <a:ea typeface="+mn-ea"/>
              <a:cs typeface="+mn-cs"/>
            </a:rPr>
            <a:t>・しかしながら、老朽固定資産の改修には多額の費用がかかることから、公共施設等総合管理計画を基に類似施設等の統廃合も含めた施設の更新を検討していく。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133773</xdr:rowOff>
    </xdr:from>
    <xdr:to>
      <xdr:col>3</xdr:col>
      <xdr:colOff>511175</xdr:colOff>
      <xdr:row>29</xdr:row>
      <xdr:rowOff>63923</xdr:rowOff>
    </xdr:to>
    <xdr:sp macro="" textlink="">
      <xdr:nvSpPr>
        <xdr:cNvPr id="77" name="円/楕円 76"/>
        <xdr:cNvSpPr/>
      </xdr:nvSpPr>
      <xdr:spPr>
        <a:xfrm>
          <a:off x="4000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80450</xdr:rowOff>
    </xdr:from>
    <xdr:ext cx="405111" cy="259045"/>
    <xdr:sp macro="" textlink="">
      <xdr:nvSpPr>
        <xdr:cNvPr id="79" name="n_1mainValue有形固定資産減価償却率"/>
        <xdr:cNvSpPr txBox="1"/>
      </xdr:nvSpPr>
      <xdr:spPr>
        <a:xfrm>
          <a:off x="3836043"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49,270
48,943
229.34
27,660,192
26,779,267
695,764
13,725,732
21,745,148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76835</xdr:rowOff>
    </xdr:from>
    <xdr:to>
      <xdr:col>5</xdr:col>
      <xdr:colOff>409575</xdr:colOff>
      <xdr:row>34</xdr:row>
      <xdr:rowOff>6985</xdr:rowOff>
    </xdr:to>
    <xdr:sp macro="" textlink="">
      <xdr:nvSpPr>
        <xdr:cNvPr id="66" name="円/楕円 65"/>
        <xdr:cNvSpPr/>
      </xdr:nvSpPr>
      <xdr:spPr>
        <a:xfrm>
          <a:off x="3746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23512</xdr:rowOff>
    </xdr:from>
    <xdr:ext cx="405111" cy="259045"/>
    <xdr:sp macro="" textlink="">
      <xdr:nvSpPr>
        <xdr:cNvPr id="68" name="n_1mainValue【道路】&#10;有形固定資産減価償却率"/>
        <xdr:cNvSpPr txBox="1"/>
      </xdr:nvSpPr>
      <xdr:spPr>
        <a:xfrm>
          <a:off x="3582043"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47392</xdr:rowOff>
    </xdr:from>
    <xdr:to>
      <xdr:col>14</xdr:col>
      <xdr:colOff>79375</xdr:colOff>
      <xdr:row>40</xdr:row>
      <xdr:rowOff>148992</xdr:rowOff>
    </xdr:to>
    <xdr:sp macro="" textlink="">
      <xdr:nvSpPr>
        <xdr:cNvPr id="103" name="円/楕円 102"/>
        <xdr:cNvSpPr/>
      </xdr:nvSpPr>
      <xdr:spPr>
        <a:xfrm>
          <a:off x="9588500" y="69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140119</xdr:rowOff>
    </xdr:from>
    <xdr:ext cx="469744" cy="259045"/>
    <xdr:sp macro="" textlink="">
      <xdr:nvSpPr>
        <xdr:cNvPr id="105" name="n_1mainValue【道路】&#10;一人当たり延長"/>
        <xdr:cNvSpPr txBox="1"/>
      </xdr:nvSpPr>
      <xdr:spPr>
        <a:xfrm>
          <a:off x="9391727" y="699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48260</xdr:rowOff>
    </xdr:from>
    <xdr:to>
      <xdr:col>5</xdr:col>
      <xdr:colOff>409575</xdr:colOff>
      <xdr:row>59</xdr:row>
      <xdr:rowOff>149860</xdr:rowOff>
    </xdr:to>
    <xdr:sp macro="" textlink="">
      <xdr:nvSpPr>
        <xdr:cNvPr id="143" name="円/楕円 142"/>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140987</xdr:rowOff>
    </xdr:from>
    <xdr:ext cx="405111" cy="259045"/>
    <xdr:sp macro="" textlink="">
      <xdr:nvSpPr>
        <xdr:cNvPr id="145" name="n_1mainValue【橋りょう・トンネル】&#10;有形固定資産減価償却率"/>
        <xdr:cNvSpPr txBox="1"/>
      </xdr:nvSpPr>
      <xdr:spPr>
        <a:xfrm>
          <a:off x="3582043"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99916</xdr:rowOff>
    </xdr:from>
    <xdr:to>
      <xdr:col>14</xdr:col>
      <xdr:colOff>79375</xdr:colOff>
      <xdr:row>63</xdr:row>
      <xdr:rowOff>30066</xdr:rowOff>
    </xdr:to>
    <xdr:sp macro="" textlink="">
      <xdr:nvSpPr>
        <xdr:cNvPr id="182" name="円/楕円 181"/>
        <xdr:cNvSpPr/>
      </xdr:nvSpPr>
      <xdr:spPr>
        <a:xfrm>
          <a:off x="9588500" y="107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21193</xdr:rowOff>
    </xdr:from>
    <xdr:ext cx="599010" cy="259045"/>
    <xdr:sp macro="" textlink="">
      <xdr:nvSpPr>
        <xdr:cNvPr id="184" name="n_1mainValue【橋りょう・トンネル】&#10;一人当たり有形固定資産（償却資産）額"/>
        <xdr:cNvSpPr txBox="1"/>
      </xdr:nvSpPr>
      <xdr:spPr>
        <a:xfrm>
          <a:off x="9327094" y="108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81026</xdr:rowOff>
    </xdr:from>
    <xdr:to>
      <xdr:col>5</xdr:col>
      <xdr:colOff>409575</xdr:colOff>
      <xdr:row>86</xdr:row>
      <xdr:rowOff>11176</xdr:rowOff>
    </xdr:to>
    <xdr:sp macro="" textlink="">
      <xdr:nvSpPr>
        <xdr:cNvPr id="220" name="円/楕円 219"/>
        <xdr:cNvSpPr/>
      </xdr:nvSpPr>
      <xdr:spPr>
        <a:xfrm>
          <a:off x="3746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2303</xdr:rowOff>
    </xdr:from>
    <xdr:ext cx="405111" cy="259045"/>
    <xdr:sp macro="" textlink="">
      <xdr:nvSpPr>
        <xdr:cNvPr id="222" name="n_1mainValue【公営住宅】&#10;有形固定資産減価償却率"/>
        <xdr:cNvSpPr txBox="1"/>
      </xdr:nvSpPr>
      <xdr:spPr>
        <a:xfrm>
          <a:off x="3582043" y="1474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42621</xdr:rowOff>
    </xdr:from>
    <xdr:to>
      <xdr:col>14</xdr:col>
      <xdr:colOff>79375</xdr:colOff>
      <xdr:row>85</xdr:row>
      <xdr:rowOff>144221</xdr:rowOff>
    </xdr:to>
    <xdr:sp macro="" textlink="">
      <xdr:nvSpPr>
        <xdr:cNvPr id="257" name="円/楕円 256"/>
        <xdr:cNvSpPr/>
      </xdr:nvSpPr>
      <xdr:spPr>
        <a:xfrm>
          <a:off x="9588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135348</xdr:rowOff>
    </xdr:from>
    <xdr:ext cx="469744" cy="259045"/>
    <xdr:sp macro="" textlink="">
      <xdr:nvSpPr>
        <xdr:cNvPr id="259" name="n_1mainValue【公営住宅】&#10;一人当たり面積"/>
        <xdr:cNvSpPr txBox="1"/>
      </xdr:nvSpPr>
      <xdr:spPr>
        <a:xfrm>
          <a:off x="93917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64263</xdr:rowOff>
    </xdr:from>
    <xdr:to>
      <xdr:col>5</xdr:col>
      <xdr:colOff>409575</xdr:colOff>
      <xdr:row>104</xdr:row>
      <xdr:rowOff>165863</xdr:rowOff>
    </xdr:to>
    <xdr:sp macro="" textlink="">
      <xdr:nvSpPr>
        <xdr:cNvPr id="294" name="円/楕円 293"/>
        <xdr:cNvSpPr/>
      </xdr:nvSpPr>
      <xdr:spPr>
        <a:xfrm>
          <a:off x="3746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5"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156990</xdr:rowOff>
    </xdr:from>
    <xdr:ext cx="405111" cy="259045"/>
    <xdr:sp macro="" textlink="">
      <xdr:nvSpPr>
        <xdr:cNvPr id="296" name="n_1mainValue【港湾・漁港】&#10;有形固定資産減価償却率"/>
        <xdr:cNvSpPr txBox="1"/>
      </xdr:nvSpPr>
      <xdr:spPr>
        <a:xfrm>
          <a:off x="3582043"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71020</xdr:rowOff>
    </xdr:from>
    <xdr:to>
      <xdr:col>14</xdr:col>
      <xdr:colOff>79375</xdr:colOff>
      <xdr:row>106</xdr:row>
      <xdr:rowOff>1170</xdr:rowOff>
    </xdr:to>
    <xdr:sp macro="" textlink="">
      <xdr:nvSpPr>
        <xdr:cNvPr id="333" name="円/楕円 332"/>
        <xdr:cNvSpPr/>
      </xdr:nvSpPr>
      <xdr:spPr>
        <a:xfrm>
          <a:off x="9588500" y="180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105</xdr:row>
      <xdr:rowOff>163747</xdr:rowOff>
    </xdr:from>
    <xdr:ext cx="599010" cy="259045"/>
    <xdr:sp macro="" textlink="">
      <xdr:nvSpPr>
        <xdr:cNvPr id="335" name="n_1mainValue【港湾・漁港】&#10;一人当たり有形固定資産（償却資産）額"/>
        <xdr:cNvSpPr txBox="1"/>
      </xdr:nvSpPr>
      <xdr:spPr>
        <a:xfrm>
          <a:off x="9327094" y="1816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168275</xdr:rowOff>
    </xdr:from>
    <xdr:to>
      <xdr:col>22</xdr:col>
      <xdr:colOff>415925</xdr:colOff>
      <xdr:row>38</xdr:row>
      <xdr:rowOff>98425</xdr:rowOff>
    </xdr:to>
    <xdr:sp macro="" textlink="">
      <xdr:nvSpPr>
        <xdr:cNvPr id="373" name="円/楕円 372"/>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89552</xdr:rowOff>
    </xdr:from>
    <xdr:ext cx="405111" cy="259045"/>
    <xdr:sp macro="" textlink="">
      <xdr:nvSpPr>
        <xdr:cNvPr id="375" name="n_1mainValue【認定こども園・幼稚園・保育所】&#10;有形固定資産減価償却率"/>
        <xdr:cNvSpPr txBox="1"/>
      </xdr:nvSpPr>
      <xdr:spPr>
        <a:xfrm>
          <a:off x="15266043"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27686</xdr:rowOff>
    </xdr:from>
    <xdr:to>
      <xdr:col>31</xdr:col>
      <xdr:colOff>85725</xdr:colOff>
      <xdr:row>39</xdr:row>
      <xdr:rowOff>129286</xdr:rowOff>
    </xdr:to>
    <xdr:sp macro="" textlink="">
      <xdr:nvSpPr>
        <xdr:cNvPr id="410" name="円/楕円 409"/>
        <xdr:cNvSpPr/>
      </xdr:nvSpPr>
      <xdr:spPr>
        <a:xfrm>
          <a:off x="21272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411"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120413</xdr:rowOff>
    </xdr:from>
    <xdr:ext cx="469744" cy="259045"/>
    <xdr:sp macro="" textlink="">
      <xdr:nvSpPr>
        <xdr:cNvPr id="412" name="n_1mainValue【認定こども園・幼稚園・保育所】&#10;一人当たり面積"/>
        <xdr:cNvSpPr txBox="1"/>
      </xdr:nvSpPr>
      <xdr:spPr>
        <a:xfrm>
          <a:off x="210757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141224</xdr:rowOff>
    </xdr:from>
    <xdr:to>
      <xdr:col>22</xdr:col>
      <xdr:colOff>415925</xdr:colOff>
      <xdr:row>59</xdr:row>
      <xdr:rowOff>71374</xdr:rowOff>
    </xdr:to>
    <xdr:sp macro="" textlink="">
      <xdr:nvSpPr>
        <xdr:cNvPr id="448" name="円/楕円 447"/>
        <xdr:cNvSpPr/>
      </xdr:nvSpPr>
      <xdr:spPr>
        <a:xfrm>
          <a:off x="15430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49"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62501</xdr:rowOff>
    </xdr:from>
    <xdr:ext cx="405111" cy="259045"/>
    <xdr:sp macro="" textlink="">
      <xdr:nvSpPr>
        <xdr:cNvPr id="450" name="n_1mainValue【学校施設】&#10;有形固定資産減価償却率"/>
        <xdr:cNvSpPr txBox="1"/>
      </xdr:nvSpPr>
      <xdr:spPr>
        <a:xfrm>
          <a:off x="15266043"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31496</xdr:rowOff>
    </xdr:from>
    <xdr:to>
      <xdr:col>31</xdr:col>
      <xdr:colOff>85725</xdr:colOff>
      <xdr:row>62</xdr:row>
      <xdr:rowOff>133096</xdr:rowOff>
    </xdr:to>
    <xdr:sp macro="" textlink="">
      <xdr:nvSpPr>
        <xdr:cNvPr id="487" name="円/楕円 486"/>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124223</xdr:rowOff>
    </xdr:from>
    <xdr:ext cx="469744" cy="259045"/>
    <xdr:sp macro="" textlink="">
      <xdr:nvSpPr>
        <xdr:cNvPr id="489" name="n_1mainValue【学校施設】&#10;一人当たり面積"/>
        <xdr:cNvSpPr txBox="1"/>
      </xdr:nvSpPr>
      <xdr:spPr>
        <a:xfrm>
          <a:off x="210757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2" name="テキスト ボックス 5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0" name="テキスト ボックス 5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4" name="直線コネクタ 51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6" name="直線コネクタ 51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8" name="直線コネクタ 51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1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0" name="フローチャート : 判断 51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1" name="フローチャート : 判断 52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118745</xdr:rowOff>
    </xdr:from>
    <xdr:to>
      <xdr:col>22</xdr:col>
      <xdr:colOff>415925</xdr:colOff>
      <xdr:row>85</xdr:row>
      <xdr:rowOff>48895</xdr:rowOff>
    </xdr:to>
    <xdr:sp macro="" textlink="">
      <xdr:nvSpPr>
        <xdr:cNvPr id="527" name="円/楕円 526"/>
        <xdr:cNvSpPr/>
      </xdr:nvSpPr>
      <xdr:spPr>
        <a:xfrm>
          <a:off x="15430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170197</xdr:rowOff>
    </xdr:from>
    <xdr:ext cx="405111" cy="259045"/>
    <xdr:sp macro="" textlink="">
      <xdr:nvSpPr>
        <xdr:cNvPr id="528" name="n_1aveValue【児童館】&#10;有形固定資産減価償却率"/>
        <xdr:cNvSpPr txBox="1"/>
      </xdr:nvSpPr>
      <xdr:spPr>
        <a:xfrm>
          <a:off x="15266043"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40022</xdr:rowOff>
    </xdr:from>
    <xdr:ext cx="405111" cy="259045"/>
    <xdr:sp macro="" textlink="">
      <xdr:nvSpPr>
        <xdr:cNvPr id="529" name="n_1mainValue【児童館】&#10;有形固定資産減価償却率"/>
        <xdr:cNvSpPr txBox="1"/>
      </xdr:nvSpPr>
      <xdr:spPr>
        <a:xfrm>
          <a:off x="15266043"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0" name="直線コネクタ 5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1" name="テキスト ボックス 5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2" name="直線コネクタ 5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3" name="テキスト ボックス 5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4" name="直線コネクタ 5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5" name="テキスト ボックス 5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6" name="直線コネクタ 5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7" name="テキスト ボックス 5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1" name="直線コネクタ 55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3" name="直線コネクタ 55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5" name="直線コネクタ 55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7" name="フローチャート : 判断 55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58" name="フローチャート : 判断 55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67311</xdr:rowOff>
    </xdr:from>
    <xdr:to>
      <xdr:col>31</xdr:col>
      <xdr:colOff>85725</xdr:colOff>
      <xdr:row>85</xdr:row>
      <xdr:rowOff>168911</xdr:rowOff>
    </xdr:to>
    <xdr:sp macro="" textlink="">
      <xdr:nvSpPr>
        <xdr:cNvPr id="564" name="円/楕円 563"/>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5"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160038</xdr:rowOff>
    </xdr:from>
    <xdr:ext cx="469744" cy="259045"/>
    <xdr:sp macro="" textlink="">
      <xdr:nvSpPr>
        <xdr:cNvPr id="566"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7" name="テキスト ボックス 5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9" name="テキスト ボックス 57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9" name="テキスト ボックス 58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3" name="直線コネクタ 59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5" name="直線コネクタ 59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7" name="直線コネクタ 59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9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99" name="フローチャート : 判断 59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0" name="フローチャート : 判断 59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164193</xdr:rowOff>
    </xdr:from>
    <xdr:to>
      <xdr:col>22</xdr:col>
      <xdr:colOff>415925</xdr:colOff>
      <xdr:row>104</xdr:row>
      <xdr:rowOff>94343</xdr:rowOff>
    </xdr:to>
    <xdr:sp macro="" textlink="">
      <xdr:nvSpPr>
        <xdr:cNvPr id="606" name="円/楕円 605"/>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0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110870</xdr:rowOff>
    </xdr:from>
    <xdr:ext cx="405111" cy="259045"/>
    <xdr:sp macro="" textlink="">
      <xdr:nvSpPr>
        <xdr:cNvPr id="608" name="n_1mainValue【公民館】&#10;有形固定資産減価償却率"/>
        <xdr:cNvSpPr txBox="1"/>
      </xdr:nvSpPr>
      <xdr:spPr>
        <a:xfrm>
          <a:off x="15266043"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9" name="直線コネクタ 6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0" name="テキスト ボックス 6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1" name="直線コネクタ 6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2" name="テキスト ボックス 6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3" name="直線コネクタ 6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4" name="テキスト ボックス 6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5" name="直線コネクタ 6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6" name="テキスト ボックス 6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0" name="直線コネクタ 62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2" name="直線コネクタ 63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4" name="直線コネクタ 63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6" name="フローチャート : 判断 63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7" name="フローチャート : 判断 63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162561</xdr:rowOff>
    </xdr:from>
    <xdr:to>
      <xdr:col>31</xdr:col>
      <xdr:colOff>85725</xdr:colOff>
      <xdr:row>108</xdr:row>
      <xdr:rowOff>92711</xdr:rowOff>
    </xdr:to>
    <xdr:sp macro="" textlink="">
      <xdr:nvSpPr>
        <xdr:cNvPr id="643" name="円/楕円 642"/>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644"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83838</xdr:rowOff>
    </xdr:from>
    <xdr:ext cx="469744" cy="259045"/>
    <xdr:sp macro="" textlink="">
      <xdr:nvSpPr>
        <xdr:cNvPr id="645" name="n_1mainValue【公民館】&#10;一人当たり面積"/>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梁・トンネル、学校施設、公営住宅の減価償却率は、全国平均より低く、沖縄県平均よりは高い数値を示している。老朽化している施設については維持管理・更新を実施し、減価償却率を下げる必要がある。</a:t>
          </a:r>
          <a:endParaRPr lang="ja-JP" altLang="ja-JP" sz="1400">
            <a:effectLst/>
          </a:endParaRPr>
        </a:p>
        <a:p>
          <a:r>
            <a:rPr kumimoji="1" lang="ja-JP" altLang="ja-JP" sz="1100">
              <a:solidFill>
                <a:schemeClr val="dk1"/>
              </a:solidFill>
              <a:effectLst/>
              <a:latin typeface="+mn-lt"/>
              <a:ea typeface="+mn-ea"/>
              <a:cs typeface="+mn-cs"/>
            </a:rPr>
            <a:t>・保育所については、待機児童解消に向け事業を実施しているところであり、一人当たり面積は全国平均及び沖縄県平均を上回っている。</a:t>
          </a:r>
          <a:endParaRPr lang="ja-JP" altLang="ja-JP" sz="1400">
            <a:effectLst/>
          </a:endParaRPr>
        </a:p>
        <a:p>
          <a:r>
            <a:rPr kumimoji="1" lang="ja-JP" altLang="ja-JP" sz="1100">
              <a:solidFill>
                <a:schemeClr val="dk1"/>
              </a:solidFill>
              <a:effectLst/>
              <a:latin typeface="+mn-lt"/>
              <a:ea typeface="+mn-ea"/>
              <a:cs typeface="+mn-cs"/>
            </a:rPr>
            <a:t>・児童館の減価償却率は、全国平均及び沖縄県平均を下回っており、老朽化は低い状況である。</a:t>
          </a:r>
          <a:endParaRPr lang="ja-JP" altLang="ja-JP" sz="1400">
            <a:effectLst/>
          </a:endParaRPr>
        </a:p>
        <a:p>
          <a:r>
            <a:rPr kumimoji="1" lang="ja-JP" altLang="ja-JP" sz="1100">
              <a:solidFill>
                <a:schemeClr val="dk1"/>
              </a:solidFill>
              <a:effectLst/>
              <a:latin typeface="+mn-lt"/>
              <a:ea typeface="+mn-ea"/>
              <a:cs typeface="+mn-cs"/>
            </a:rPr>
            <a:t>・港湾・漁港に関しては、バース整備等を進めているため減価償却率は全国平均、沖縄県平均を下回っており、老朽化は低い状況である。</a:t>
          </a:r>
          <a:endParaRPr lang="ja-JP" altLang="ja-JP" sz="1400">
            <a:effectLst/>
          </a:endParaRPr>
        </a:p>
        <a:p>
          <a:r>
            <a:rPr kumimoji="1" lang="ja-JP" altLang="ja-JP" sz="1100">
              <a:solidFill>
                <a:schemeClr val="dk1"/>
              </a:solidFill>
              <a:effectLst/>
              <a:latin typeface="+mn-lt"/>
              <a:ea typeface="+mn-ea"/>
              <a:cs typeface="+mn-cs"/>
            </a:rPr>
            <a:t>・公民館においては、減価償却率が全国平均及び沖縄県平均よりも高く、維持管理、更新の検討が必要である。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49,270
48,943
229.34
27,660,192
26,779,267
695,764
13,725,732
21,745,148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162560</xdr:rowOff>
    </xdr:from>
    <xdr:to>
      <xdr:col>5</xdr:col>
      <xdr:colOff>409575</xdr:colOff>
      <xdr:row>38</xdr:row>
      <xdr:rowOff>92710</xdr:rowOff>
    </xdr:to>
    <xdr:sp macro="" textlink="">
      <xdr:nvSpPr>
        <xdr:cNvPr id="72" name="円/楕円 71"/>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109237</xdr:rowOff>
    </xdr:from>
    <xdr:ext cx="405111" cy="259045"/>
    <xdr:sp macro="" textlink="">
      <xdr:nvSpPr>
        <xdr:cNvPr id="73" name="n_1mainValue【図書館】&#10;有形固定資産減価償却率"/>
        <xdr:cNvSpPr txBox="1"/>
      </xdr:nvSpPr>
      <xdr:spPr>
        <a:xfrm>
          <a:off x="3582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101600</xdr:rowOff>
    </xdr:from>
    <xdr:to>
      <xdr:col>14</xdr:col>
      <xdr:colOff>79375</xdr:colOff>
      <xdr:row>38</xdr:row>
      <xdr:rowOff>31750</xdr:rowOff>
    </xdr:to>
    <xdr:sp macro="" textlink="">
      <xdr:nvSpPr>
        <xdr:cNvPr id="112" name="円/楕円 111"/>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48277</xdr:rowOff>
    </xdr:from>
    <xdr:ext cx="469744" cy="259045"/>
    <xdr:sp macro="" textlink="">
      <xdr:nvSpPr>
        <xdr:cNvPr id="113" name="n_1mainValue【図書館】&#10;一人当たり面積"/>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137795</xdr:rowOff>
    </xdr:from>
    <xdr:to>
      <xdr:col>5</xdr:col>
      <xdr:colOff>409575</xdr:colOff>
      <xdr:row>60</xdr:row>
      <xdr:rowOff>67945</xdr:rowOff>
    </xdr:to>
    <xdr:sp macro="" textlink="">
      <xdr:nvSpPr>
        <xdr:cNvPr id="152" name="円/楕円 151"/>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84472</xdr:rowOff>
    </xdr:from>
    <xdr:ext cx="405111" cy="259045"/>
    <xdr:sp macro="" textlink="">
      <xdr:nvSpPr>
        <xdr:cNvPr id="153" name="n_1mainValue【体育館・プール】&#10;有形固定資産減価償却率"/>
        <xdr:cNvSpPr txBox="1"/>
      </xdr:nvSpPr>
      <xdr:spPr>
        <a:xfrm>
          <a:off x="3582043"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109220</xdr:rowOff>
    </xdr:from>
    <xdr:to>
      <xdr:col>14</xdr:col>
      <xdr:colOff>79375</xdr:colOff>
      <xdr:row>62</xdr:row>
      <xdr:rowOff>39370</xdr:rowOff>
    </xdr:to>
    <xdr:sp macro="" textlink="">
      <xdr:nvSpPr>
        <xdr:cNvPr id="191" name="円/楕円 190"/>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30497</xdr:rowOff>
    </xdr:from>
    <xdr:ext cx="469744" cy="259045"/>
    <xdr:sp macro="" textlink="">
      <xdr:nvSpPr>
        <xdr:cNvPr id="192" name="n_1mainValue【体育館・プール】&#10;一人当たり面積"/>
        <xdr:cNvSpPr txBox="1"/>
      </xdr:nvSpPr>
      <xdr:spPr>
        <a:xfrm>
          <a:off x="9391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2539</xdr:rowOff>
    </xdr:from>
    <xdr:to>
      <xdr:col>5</xdr:col>
      <xdr:colOff>409575</xdr:colOff>
      <xdr:row>80</xdr:row>
      <xdr:rowOff>104139</xdr:rowOff>
    </xdr:to>
    <xdr:sp macro="" textlink="">
      <xdr:nvSpPr>
        <xdr:cNvPr id="231" name="円/楕円 230"/>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120666</xdr:rowOff>
    </xdr:from>
    <xdr:ext cx="405111" cy="259045"/>
    <xdr:sp macro="" textlink="">
      <xdr:nvSpPr>
        <xdr:cNvPr id="232" name="n_1mainValue【福祉施設】&#10;有形固定資産減価償却率"/>
        <xdr:cNvSpPr txBox="1"/>
      </xdr:nvSpPr>
      <xdr:spPr>
        <a:xfrm>
          <a:off x="3582043"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52614</xdr:rowOff>
    </xdr:from>
    <xdr:to>
      <xdr:col>14</xdr:col>
      <xdr:colOff>79375</xdr:colOff>
      <xdr:row>86</xdr:row>
      <xdr:rowOff>154214</xdr:rowOff>
    </xdr:to>
    <xdr:sp macro="" textlink="">
      <xdr:nvSpPr>
        <xdr:cNvPr id="272" name="円/楕円 271"/>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145341</xdr:rowOff>
    </xdr:from>
    <xdr:ext cx="469744" cy="259045"/>
    <xdr:sp macro="" textlink="">
      <xdr:nvSpPr>
        <xdr:cNvPr id="273"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107043</xdr:rowOff>
    </xdr:from>
    <xdr:to>
      <xdr:col>5</xdr:col>
      <xdr:colOff>409575</xdr:colOff>
      <xdr:row>103</xdr:row>
      <xdr:rowOff>37193</xdr:rowOff>
    </xdr:to>
    <xdr:sp macro="" textlink="">
      <xdr:nvSpPr>
        <xdr:cNvPr id="313" name="円/楕円 312"/>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53720</xdr:rowOff>
    </xdr:from>
    <xdr:ext cx="405111" cy="259045"/>
    <xdr:sp macro="" textlink="">
      <xdr:nvSpPr>
        <xdr:cNvPr id="314" name="n_1mainValue【市民会館】&#10;有形固定資産減価償却率"/>
        <xdr:cNvSpPr txBox="1"/>
      </xdr:nvSpPr>
      <xdr:spPr>
        <a:xfrm>
          <a:off x="3582043"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15875</xdr:rowOff>
    </xdr:from>
    <xdr:to>
      <xdr:col>14</xdr:col>
      <xdr:colOff>79375</xdr:colOff>
      <xdr:row>107</xdr:row>
      <xdr:rowOff>117475</xdr:rowOff>
    </xdr:to>
    <xdr:sp macro="" textlink="">
      <xdr:nvSpPr>
        <xdr:cNvPr id="352" name="円/楕円 351"/>
        <xdr:cNvSpPr/>
      </xdr:nvSpPr>
      <xdr:spPr>
        <a:xfrm>
          <a:off x="9588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108602</xdr:rowOff>
    </xdr:from>
    <xdr:ext cx="469744" cy="259045"/>
    <xdr:sp macro="" textlink="">
      <xdr:nvSpPr>
        <xdr:cNvPr id="353" name="n_1mainValue【市民会館】&#10;一人当たり面積"/>
        <xdr:cNvSpPr txBox="1"/>
      </xdr:nvSpPr>
      <xdr:spPr>
        <a:xfrm>
          <a:off x="9391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86"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139700</xdr:rowOff>
    </xdr:from>
    <xdr:to>
      <xdr:col>22</xdr:col>
      <xdr:colOff>415925</xdr:colOff>
      <xdr:row>39</xdr:row>
      <xdr:rowOff>69850</xdr:rowOff>
    </xdr:to>
    <xdr:sp macro="" textlink="">
      <xdr:nvSpPr>
        <xdr:cNvPr id="392" name="円/楕円 391"/>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60977</xdr:rowOff>
    </xdr:from>
    <xdr:ext cx="405111" cy="259045"/>
    <xdr:sp macro="" textlink="">
      <xdr:nvSpPr>
        <xdr:cNvPr id="393" name="n_1mainValue【一般廃棄物処理施設】&#10;有形固定資産減価償却率"/>
        <xdr:cNvSpPr txBox="1"/>
      </xdr:nvSpPr>
      <xdr:spPr>
        <a:xfrm>
          <a:off x="15266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423"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41511</xdr:rowOff>
    </xdr:from>
    <xdr:to>
      <xdr:col>31</xdr:col>
      <xdr:colOff>85725</xdr:colOff>
      <xdr:row>41</xdr:row>
      <xdr:rowOff>143111</xdr:rowOff>
    </xdr:to>
    <xdr:sp macro="" textlink="">
      <xdr:nvSpPr>
        <xdr:cNvPr id="429" name="円/楕円 428"/>
        <xdr:cNvSpPr/>
      </xdr:nvSpPr>
      <xdr:spPr>
        <a:xfrm>
          <a:off x="21272500" y="70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134238</xdr:rowOff>
    </xdr:from>
    <xdr:ext cx="534377" cy="259045"/>
    <xdr:sp macro="" textlink="">
      <xdr:nvSpPr>
        <xdr:cNvPr id="430" name="n_1mainValue【一般廃棄物処理施設】&#10;一人当たり有形固定資産（償却資産）額"/>
        <xdr:cNvSpPr txBox="1"/>
      </xdr:nvSpPr>
      <xdr:spPr>
        <a:xfrm>
          <a:off x="21043411" y="71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63"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2540</xdr:rowOff>
    </xdr:from>
    <xdr:to>
      <xdr:col>22</xdr:col>
      <xdr:colOff>415925</xdr:colOff>
      <xdr:row>63</xdr:row>
      <xdr:rowOff>104140</xdr:rowOff>
    </xdr:to>
    <xdr:sp macro="" textlink="">
      <xdr:nvSpPr>
        <xdr:cNvPr id="469" name="円/楕円 468"/>
        <xdr:cNvSpPr/>
      </xdr:nvSpPr>
      <xdr:spPr>
        <a:xfrm>
          <a:off x="1543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95267</xdr:rowOff>
    </xdr:from>
    <xdr:ext cx="405111" cy="259045"/>
    <xdr:sp macro="" textlink="">
      <xdr:nvSpPr>
        <xdr:cNvPr id="470" name="n_1mainValue【保健センター・保健所】&#10;有形固定資産減価償却率"/>
        <xdr:cNvSpPr txBox="1"/>
      </xdr:nvSpPr>
      <xdr:spPr>
        <a:xfrm>
          <a:off x="15266043"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1"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2" name="フローチャート : 判断 501"/>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3" name="フローチャート : 判断 502"/>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504"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74385</xdr:rowOff>
    </xdr:from>
    <xdr:to>
      <xdr:col>31</xdr:col>
      <xdr:colOff>85725</xdr:colOff>
      <xdr:row>59</xdr:row>
      <xdr:rowOff>4535</xdr:rowOff>
    </xdr:to>
    <xdr:sp macro="" textlink="">
      <xdr:nvSpPr>
        <xdr:cNvPr id="510" name="円/楕円 509"/>
        <xdr:cNvSpPr/>
      </xdr:nvSpPr>
      <xdr:spPr>
        <a:xfrm>
          <a:off x="21272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21062</xdr:rowOff>
    </xdr:from>
    <xdr:ext cx="469744" cy="259045"/>
    <xdr:sp macro="" textlink="">
      <xdr:nvSpPr>
        <xdr:cNvPr id="511" name="n_1mainValue【保健センター・保健所】&#10;一人当たり面積"/>
        <xdr:cNvSpPr txBox="1"/>
      </xdr:nvSpPr>
      <xdr:spPr>
        <a:xfrm>
          <a:off x="210757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3" name="テキスト ボックス 5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1" name="テキスト ボックス 5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5" name="直線コネクタ 534"/>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6"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7" name="直線コネクタ 536"/>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8"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9" name="直線コネクタ 538"/>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0"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1" name="フローチャート : 判断 540"/>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2" name="フローチャート : 判断 541"/>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543"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143511</xdr:rowOff>
    </xdr:from>
    <xdr:to>
      <xdr:col>22</xdr:col>
      <xdr:colOff>415925</xdr:colOff>
      <xdr:row>78</xdr:row>
      <xdr:rowOff>73661</xdr:rowOff>
    </xdr:to>
    <xdr:sp macro="" textlink="">
      <xdr:nvSpPr>
        <xdr:cNvPr id="549" name="円/楕円 548"/>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90188</xdr:rowOff>
    </xdr:from>
    <xdr:ext cx="405111" cy="259045"/>
    <xdr:sp macro="" textlink="">
      <xdr:nvSpPr>
        <xdr:cNvPr id="550" name="n_1mainValue【消防施設】&#10;有形固定資産減価償却率"/>
        <xdr:cNvSpPr txBox="1"/>
      </xdr:nvSpPr>
      <xdr:spPr>
        <a:xfrm>
          <a:off x="15266043"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6" name="直線コネクタ 575"/>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7"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8" name="直線コネクタ 577"/>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9"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0" name="直線コネクタ 579"/>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1"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2" name="フローチャート : 判断 581"/>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3" name="フローチャート : 判断 582"/>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4"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166914</xdr:rowOff>
    </xdr:from>
    <xdr:to>
      <xdr:col>31</xdr:col>
      <xdr:colOff>85725</xdr:colOff>
      <xdr:row>85</xdr:row>
      <xdr:rowOff>97064</xdr:rowOff>
    </xdr:to>
    <xdr:sp macro="" textlink="">
      <xdr:nvSpPr>
        <xdr:cNvPr id="590" name="円/楕円 589"/>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88191</xdr:rowOff>
    </xdr:from>
    <xdr:ext cx="469744" cy="259045"/>
    <xdr:sp macro="" textlink="">
      <xdr:nvSpPr>
        <xdr:cNvPr id="591" name="n_1mainValue【消防施設】&#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5" name="直線コネクタ 614"/>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6"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7" name="直線コネクタ 61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8"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9" name="直線コネクタ 618"/>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0"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1" name="フローチャート : 判断 62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2" name="フローチャート : 判断 621"/>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623"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65405</xdr:rowOff>
    </xdr:from>
    <xdr:to>
      <xdr:col>22</xdr:col>
      <xdr:colOff>415925</xdr:colOff>
      <xdr:row>99</xdr:row>
      <xdr:rowOff>167005</xdr:rowOff>
    </xdr:to>
    <xdr:sp macro="" textlink="">
      <xdr:nvSpPr>
        <xdr:cNvPr id="629" name="円/楕円 628"/>
        <xdr:cNvSpPr/>
      </xdr:nvSpPr>
      <xdr:spPr>
        <a:xfrm>
          <a:off x="15430500" y="170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12082</xdr:rowOff>
    </xdr:from>
    <xdr:ext cx="405111" cy="259045"/>
    <xdr:sp macro="" textlink="">
      <xdr:nvSpPr>
        <xdr:cNvPr id="630" name="n_1mainValue【庁舎】&#10;有形固定資産減価償却率"/>
        <xdr:cNvSpPr txBox="1"/>
      </xdr:nvSpPr>
      <xdr:spPr>
        <a:xfrm>
          <a:off x="15266043"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5" name="直線コネクタ 654"/>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6"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7" name="直線コネクタ 656"/>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8"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9" name="直線コネクタ 658"/>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0"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1" name="フローチャート : 判断 660"/>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2" name="フローチャート : 判断 661"/>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63"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6350</xdr:rowOff>
    </xdr:from>
    <xdr:to>
      <xdr:col>31</xdr:col>
      <xdr:colOff>85725</xdr:colOff>
      <xdr:row>107</xdr:row>
      <xdr:rowOff>107950</xdr:rowOff>
    </xdr:to>
    <xdr:sp macro="" textlink="">
      <xdr:nvSpPr>
        <xdr:cNvPr id="669" name="円/楕円 668"/>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99077</xdr:rowOff>
    </xdr:from>
    <xdr:ext cx="469744" cy="259045"/>
    <xdr:sp macro="" textlink="">
      <xdr:nvSpPr>
        <xdr:cNvPr id="670" name="n_1mainValue【庁舎】&#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・庁舎においては、築４８年以上経過しており減価償却率も全国平均を大きく上回っている。今後、新庁舎建設事業が始まるので改善される予定である。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・図書館については、平成３年に建築、平成２６年に改築しており、減価償却率は全国平均より高く、沖縄平均よりは低くなっている。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・一般廃棄物処理場は平成１１年に建築されており、減価償却率は全国平均、類似団体内平均よりも低くなっている。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・その他の施設についても、老朽化が見られるが、老朽施設の改修には多額の費用がかかることから、公共施設等総合管理計画を基に類似施設等の統廃合も含めた施設の更新を検討する必要がある。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49,270
48,943
229.34
27,660,192
26,779,267
695,764
13,725,732
21,745,148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財政基盤の強さを表す財政力指数は、ここ数年低位で推移していたが、Ｈ</a:t>
          </a:r>
          <a:r>
            <a:rPr kumimoji="1" lang="en-US" altLang="ja-JP" sz="1100">
              <a:latin typeface="ＭＳ Ｐゴシック"/>
            </a:rPr>
            <a:t>28</a:t>
          </a:r>
          <a:r>
            <a:rPr kumimoji="1" lang="ja-JP" altLang="en-US" sz="1100">
              <a:latin typeface="ＭＳ Ｐゴシック"/>
            </a:rPr>
            <a:t>年度においては類似団体内平均値を上回った。これについては、基準財政需要額において、児童福祉費、社会福祉費等が伸びているものの、基準財政収入額において、継続的な徴収体制強化や企業の所得増などにより市町村民税、固定資産税の伸びが大きなっており、財政力指数が徐々に改善してきていると言える。</a:t>
          </a:r>
          <a:endParaRPr kumimoji="1" lang="en-US" altLang="ja-JP" sz="1100">
            <a:latin typeface="ＭＳ Ｐゴシック"/>
          </a:endParaRPr>
        </a:p>
        <a:p>
          <a:r>
            <a:rPr kumimoji="1" lang="ja-JP" altLang="en-US" sz="1100">
              <a:latin typeface="ＭＳ Ｐゴシック"/>
            </a:rPr>
            <a:t>　今後も税の徴収強化等による税収増加等による歳入の確保に努め、歳出については事業の優先順位付けを行い、必要な事業の峻別をすることにより、歳出の削減し、財政基盤の強化に努める。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75142</xdr:rowOff>
    </xdr:to>
    <xdr:cxnSp macro="">
      <xdr:nvCxnSpPr>
        <xdr:cNvPr id="71" name="直線コネクタ 70"/>
        <xdr:cNvCxnSpPr/>
      </xdr:nvCxnSpPr>
      <xdr:spPr>
        <a:xfrm flipV="1">
          <a:off x="3225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90" name="テキスト ボックス 89"/>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財政構造の弾力性を示す経常収支比率は、改善傾向にある。要因としては、市税収入が伸びたことによる経常一般財源の増と起債抑制による公債費減により経常経費の減があげられる。</a:t>
          </a:r>
          <a:endParaRPr kumimoji="1" lang="en-US" altLang="ja-JP" sz="1300">
            <a:latin typeface="ＭＳ Ｐゴシック"/>
          </a:endParaRPr>
        </a:p>
        <a:p>
          <a:r>
            <a:rPr kumimoji="1" lang="ja-JP" altLang="en-US" sz="1300">
              <a:latin typeface="ＭＳ Ｐゴシック"/>
            </a:rPr>
            <a:t>　今後は、年々増加傾向にある扶助費について、資格審査の適正化により伸び率を抑え、公債費は、高利率分から可能な限り繰り上げ償還を行う。人件費については、定員管理計画に基づき、適正な配置管理を行うなど経常経費の削減に努める。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123553</xdr:rowOff>
    </xdr:from>
    <xdr:to>
      <xdr:col>7</xdr:col>
      <xdr:colOff>152400</xdr:colOff>
      <xdr:row>58</xdr:row>
      <xdr:rowOff>137341</xdr:rowOff>
    </xdr:to>
    <xdr:cxnSp macro="">
      <xdr:nvCxnSpPr>
        <xdr:cNvPr id="133" name="直線コネクタ 132"/>
        <xdr:cNvCxnSpPr/>
      </xdr:nvCxnSpPr>
      <xdr:spPr>
        <a:xfrm flipV="1">
          <a:off x="4114800" y="1006765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137341</xdr:rowOff>
    </xdr:from>
    <xdr:to>
      <xdr:col>6</xdr:col>
      <xdr:colOff>0</xdr:colOff>
      <xdr:row>58</xdr:row>
      <xdr:rowOff>154577</xdr:rowOff>
    </xdr:to>
    <xdr:cxnSp macro="">
      <xdr:nvCxnSpPr>
        <xdr:cNvPr id="136" name="直線コネクタ 135"/>
        <xdr:cNvCxnSpPr/>
      </xdr:nvCxnSpPr>
      <xdr:spPr>
        <a:xfrm flipV="1">
          <a:off x="3225800" y="100814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154577</xdr:rowOff>
    </xdr:from>
    <xdr:to>
      <xdr:col>4</xdr:col>
      <xdr:colOff>482600</xdr:colOff>
      <xdr:row>59</xdr:row>
      <xdr:rowOff>45176</xdr:rowOff>
    </xdr:to>
    <xdr:cxnSp macro="">
      <xdr:nvCxnSpPr>
        <xdr:cNvPr id="139" name="直線コネクタ 138"/>
        <xdr:cNvCxnSpPr/>
      </xdr:nvCxnSpPr>
      <xdr:spPr>
        <a:xfrm flipV="1">
          <a:off x="2336800" y="100986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45176</xdr:rowOff>
    </xdr:from>
    <xdr:to>
      <xdr:col>3</xdr:col>
      <xdr:colOff>279400</xdr:colOff>
      <xdr:row>59</xdr:row>
      <xdr:rowOff>52070</xdr:rowOff>
    </xdr:to>
    <xdr:cxnSp macro="">
      <xdr:nvCxnSpPr>
        <xdr:cNvPr id="142" name="直線コネクタ 141"/>
        <xdr:cNvCxnSpPr/>
      </xdr:nvCxnSpPr>
      <xdr:spPr>
        <a:xfrm flipV="1">
          <a:off x="1447800" y="101607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72753</xdr:rowOff>
    </xdr:from>
    <xdr:to>
      <xdr:col>7</xdr:col>
      <xdr:colOff>203200</xdr:colOff>
      <xdr:row>59</xdr:row>
      <xdr:rowOff>2903</xdr:rowOff>
    </xdr:to>
    <xdr:sp macro="" textlink="">
      <xdr:nvSpPr>
        <xdr:cNvPr id="152" name="円/楕円 151"/>
        <xdr:cNvSpPr/>
      </xdr:nvSpPr>
      <xdr:spPr>
        <a:xfrm>
          <a:off x="4902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89280</xdr:rowOff>
    </xdr:from>
    <xdr:ext cx="762000" cy="259045"/>
    <xdr:sp macro="" textlink="">
      <xdr:nvSpPr>
        <xdr:cNvPr id="153" name="財政構造の弾力性該当値テキスト"/>
        <xdr:cNvSpPr txBox="1"/>
      </xdr:nvSpPr>
      <xdr:spPr>
        <a:xfrm>
          <a:off x="504190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86541</xdr:rowOff>
    </xdr:from>
    <xdr:to>
      <xdr:col>6</xdr:col>
      <xdr:colOff>50800</xdr:colOff>
      <xdr:row>59</xdr:row>
      <xdr:rowOff>16691</xdr:rowOff>
    </xdr:to>
    <xdr:sp macro="" textlink="">
      <xdr:nvSpPr>
        <xdr:cNvPr id="154" name="円/楕円 153"/>
        <xdr:cNvSpPr/>
      </xdr:nvSpPr>
      <xdr:spPr>
        <a:xfrm>
          <a:off x="4064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26868</xdr:rowOff>
    </xdr:from>
    <xdr:ext cx="736600" cy="259045"/>
    <xdr:sp macro="" textlink="">
      <xdr:nvSpPr>
        <xdr:cNvPr id="155" name="テキスト ボックス 154"/>
        <xdr:cNvSpPr txBox="1"/>
      </xdr:nvSpPr>
      <xdr:spPr>
        <a:xfrm>
          <a:off x="3733800" y="979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103777</xdr:rowOff>
    </xdr:from>
    <xdr:to>
      <xdr:col>4</xdr:col>
      <xdr:colOff>533400</xdr:colOff>
      <xdr:row>59</xdr:row>
      <xdr:rowOff>33927</xdr:rowOff>
    </xdr:to>
    <xdr:sp macro="" textlink="">
      <xdr:nvSpPr>
        <xdr:cNvPr id="156" name="円/楕円 155"/>
        <xdr:cNvSpPr/>
      </xdr:nvSpPr>
      <xdr:spPr>
        <a:xfrm>
          <a:off x="3175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44104</xdr:rowOff>
    </xdr:from>
    <xdr:ext cx="762000" cy="259045"/>
    <xdr:sp macro="" textlink="">
      <xdr:nvSpPr>
        <xdr:cNvPr id="157" name="テキスト ボックス 156"/>
        <xdr:cNvSpPr txBox="1"/>
      </xdr:nvSpPr>
      <xdr:spPr>
        <a:xfrm>
          <a:off x="2844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165826</xdr:rowOff>
    </xdr:from>
    <xdr:to>
      <xdr:col>3</xdr:col>
      <xdr:colOff>330200</xdr:colOff>
      <xdr:row>59</xdr:row>
      <xdr:rowOff>95976</xdr:rowOff>
    </xdr:to>
    <xdr:sp macro="" textlink="">
      <xdr:nvSpPr>
        <xdr:cNvPr id="158" name="円/楕円 157"/>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106153</xdr:rowOff>
    </xdr:from>
    <xdr:ext cx="762000" cy="259045"/>
    <xdr:sp macro="" textlink="">
      <xdr:nvSpPr>
        <xdr:cNvPr id="159" name="テキスト ボックス 158"/>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60" name="円/楕円 159"/>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61" name="テキスト ボックス 160"/>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がここ数年で上昇傾向にある。要因としては、沖縄振興特別推進交付金に係る各種委託費の伸びが大きいことなどがあげられる。物件費については、事業の見直しにより委託費等の抑制を図り、人件費ついては、定員管理計画に基づいた適正な配置を行った上で、抑制を図り、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145887</xdr:rowOff>
    </xdr:from>
    <xdr:to>
      <xdr:col>7</xdr:col>
      <xdr:colOff>152400</xdr:colOff>
      <xdr:row>82</xdr:row>
      <xdr:rowOff>158652</xdr:rowOff>
    </xdr:to>
    <xdr:cxnSp macro="">
      <xdr:nvCxnSpPr>
        <xdr:cNvPr id="196" name="直線コネクタ 195"/>
        <xdr:cNvCxnSpPr/>
      </xdr:nvCxnSpPr>
      <xdr:spPr>
        <a:xfrm>
          <a:off x="4114800" y="14204787"/>
          <a:ext cx="8382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134539</xdr:rowOff>
    </xdr:from>
    <xdr:to>
      <xdr:col>6</xdr:col>
      <xdr:colOff>0</xdr:colOff>
      <xdr:row>82</xdr:row>
      <xdr:rowOff>145887</xdr:rowOff>
    </xdr:to>
    <xdr:cxnSp macro="">
      <xdr:nvCxnSpPr>
        <xdr:cNvPr id="199" name="直線コネクタ 198"/>
        <xdr:cNvCxnSpPr/>
      </xdr:nvCxnSpPr>
      <xdr:spPr>
        <a:xfrm>
          <a:off x="3225800" y="14193439"/>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134539</xdr:rowOff>
    </xdr:from>
    <xdr:to>
      <xdr:col>4</xdr:col>
      <xdr:colOff>482600</xdr:colOff>
      <xdr:row>83</xdr:row>
      <xdr:rowOff>34989</xdr:rowOff>
    </xdr:to>
    <xdr:cxnSp macro="">
      <xdr:nvCxnSpPr>
        <xdr:cNvPr id="202" name="直線コネクタ 201"/>
        <xdr:cNvCxnSpPr/>
      </xdr:nvCxnSpPr>
      <xdr:spPr>
        <a:xfrm flipV="1">
          <a:off x="2336800" y="14193439"/>
          <a:ext cx="889000" cy="7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52127</xdr:rowOff>
    </xdr:from>
    <xdr:to>
      <xdr:col>3</xdr:col>
      <xdr:colOff>279400</xdr:colOff>
      <xdr:row>83</xdr:row>
      <xdr:rowOff>34989</xdr:rowOff>
    </xdr:to>
    <xdr:cxnSp macro="">
      <xdr:nvCxnSpPr>
        <xdr:cNvPr id="205" name="直線コネクタ 204"/>
        <xdr:cNvCxnSpPr/>
      </xdr:nvCxnSpPr>
      <xdr:spPr>
        <a:xfrm>
          <a:off x="1447800" y="14111027"/>
          <a:ext cx="889000" cy="15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107852</xdr:rowOff>
    </xdr:from>
    <xdr:to>
      <xdr:col>7</xdr:col>
      <xdr:colOff>203200</xdr:colOff>
      <xdr:row>83</xdr:row>
      <xdr:rowOff>38002</xdr:rowOff>
    </xdr:to>
    <xdr:sp macro="" textlink="">
      <xdr:nvSpPr>
        <xdr:cNvPr id="215" name="円/楕円 214"/>
        <xdr:cNvSpPr/>
      </xdr:nvSpPr>
      <xdr:spPr>
        <a:xfrm>
          <a:off x="4902200" y="141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124379</xdr:rowOff>
    </xdr:from>
    <xdr:ext cx="762000" cy="259045"/>
    <xdr:sp macro="" textlink="">
      <xdr:nvSpPr>
        <xdr:cNvPr id="216" name="人件費・物件費等の状況該当値テキスト"/>
        <xdr:cNvSpPr txBox="1"/>
      </xdr:nvSpPr>
      <xdr:spPr>
        <a:xfrm>
          <a:off x="5041900" y="140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151,830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95087</xdr:rowOff>
    </xdr:from>
    <xdr:to>
      <xdr:col>6</xdr:col>
      <xdr:colOff>50800</xdr:colOff>
      <xdr:row>83</xdr:row>
      <xdr:rowOff>25237</xdr:rowOff>
    </xdr:to>
    <xdr:sp macro="" textlink="">
      <xdr:nvSpPr>
        <xdr:cNvPr id="217" name="円/楕円 216"/>
        <xdr:cNvSpPr/>
      </xdr:nvSpPr>
      <xdr:spPr>
        <a:xfrm>
          <a:off x="4064000" y="141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35414</xdr:rowOff>
    </xdr:from>
    <xdr:ext cx="736600" cy="259045"/>
    <xdr:sp macro="" textlink="">
      <xdr:nvSpPr>
        <xdr:cNvPr id="218" name="テキスト ボックス 217"/>
        <xdr:cNvSpPr txBox="1"/>
      </xdr:nvSpPr>
      <xdr:spPr>
        <a:xfrm>
          <a:off x="3733800" y="13922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83739</xdr:rowOff>
    </xdr:from>
    <xdr:to>
      <xdr:col>4</xdr:col>
      <xdr:colOff>533400</xdr:colOff>
      <xdr:row>83</xdr:row>
      <xdr:rowOff>13889</xdr:rowOff>
    </xdr:to>
    <xdr:sp macro="" textlink="">
      <xdr:nvSpPr>
        <xdr:cNvPr id="219" name="円/楕円 218"/>
        <xdr:cNvSpPr/>
      </xdr:nvSpPr>
      <xdr:spPr>
        <a:xfrm>
          <a:off x="3175000" y="141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24066</xdr:rowOff>
    </xdr:from>
    <xdr:ext cx="762000" cy="259045"/>
    <xdr:sp macro="" textlink="">
      <xdr:nvSpPr>
        <xdr:cNvPr id="220" name="テキスト ボックス 219"/>
        <xdr:cNvSpPr txBox="1"/>
      </xdr:nvSpPr>
      <xdr:spPr>
        <a:xfrm>
          <a:off x="2844800" y="139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155639</xdr:rowOff>
    </xdr:from>
    <xdr:to>
      <xdr:col>3</xdr:col>
      <xdr:colOff>330200</xdr:colOff>
      <xdr:row>83</xdr:row>
      <xdr:rowOff>85789</xdr:rowOff>
    </xdr:to>
    <xdr:sp macro="" textlink="">
      <xdr:nvSpPr>
        <xdr:cNvPr id="221" name="円/楕円 220"/>
        <xdr:cNvSpPr/>
      </xdr:nvSpPr>
      <xdr:spPr>
        <a:xfrm>
          <a:off x="2286000" y="142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70566</xdr:rowOff>
    </xdr:from>
    <xdr:ext cx="762000" cy="259045"/>
    <xdr:sp macro="" textlink="">
      <xdr:nvSpPr>
        <xdr:cNvPr id="222" name="テキスト ボックス 221"/>
        <xdr:cNvSpPr txBox="1"/>
      </xdr:nvSpPr>
      <xdr:spPr>
        <a:xfrm>
          <a:off x="1955800" y="1430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1327</xdr:rowOff>
    </xdr:from>
    <xdr:to>
      <xdr:col>2</xdr:col>
      <xdr:colOff>127000</xdr:colOff>
      <xdr:row>82</xdr:row>
      <xdr:rowOff>102927</xdr:rowOff>
    </xdr:to>
    <xdr:sp macro="" textlink="">
      <xdr:nvSpPr>
        <xdr:cNvPr id="223" name="円/楕円 222"/>
        <xdr:cNvSpPr/>
      </xdr:nvSpPr>
      <xdr:spPr>
        <a:xfrm>
          <a:off x="1397000" y="140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113104</xdr:rowOff>
    </xdr:from>
    <xdr:ext cx="762000" cy="259045"/>
    <xdr:sp macro="" textlink="">
      <xdr:nvSpPr>
        <xdr:cNvPr id="224" name="テキスト ボックス 223"/>
        <xdr:cNvSpPr txBox="1"/>
      </xdr:nvSpPr>
      <xdr:spPr>
        <a:xfrm>
          <a:off x="1066800" y="1382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全国市町村平均、類似団体平均と比較しても低い数値である。今後も引き続き給与の適正化に努める。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85</xdr:row>
      <xdr:rowOff>120227</xdr:rowOff>
    </xdr:to>
    <xdr:cxnSp macro="">
      <xdr:nvCxnSpPr>
        <xdr:cNvPr id="258" name="直線コネクタ 257"/>
        <xdr:cNvCxnSpPr/>
      </xdr:nvCxnSpPr>
      <xdr:spPr>
        <a:xfrm>
          <a:off x="16179800" y="146693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96096</xdr:rowOff>
    </xdr:to>
    <xdr:cxnSp macro="">
      <xdr:nvCxnSpPr>
        <xdr:cNvPr id="261" name="直線コネクタ 260"/>
        <xdr:cNvCxnSpPr/>
      </xdr:nvCxnSpPr>
      <xdr:spPr>
        <a:xfrm>
          <a:off x="15290800" y="1462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47837</xdr:rowOff>
    </xdr:to>
    <xdr:cxnSp macro="">
      <xdr:nvCxnSpPr>
        <xdr:cNvPr id="264" name="直線コネクタ 263"/>
        <xdr:cNvCxnSpPr/>
      </xdr:nvCxnSpPr>
      <xdr:spPr>
        <a:xfrm>
          <a:off x="14401800" y="1462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152823</xdr:rowOff>
    </xdr:to>
    <xdr:cxnSp macro="">
      <xdr:nvCxnSpPr>
        <xdr:cNvPr id="267" name="直線コネクタ 266"/>
        <xdr:cNvCxnSpPr/>
      </xdr:nvCxnSpPr>
      <xdr:spPr>
        <a:xfrm flipV="1">
          <a:off x="13512800" y="1462108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7" name="円/楕円 276"/>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85954</xdr:rowOff>
    </xdr:from>
    <xdr:ext cx="762000" cy="259045"/>
    <xdr:sp macro="" textlink="">
      <xdr:nvSpPr>
        <xdr:cNvPr id="278" name="給与水準   （国との比較）該当値テキスト"/>
        <xdr:cNvSpPr txBox="1"/>
      </xdr:nvSpPr>
      <xdr:spPr>
        <a:xfrm>
          <a:off x="171069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9" name="円/楕円 278"/>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80" name="テキスト ボックス 27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81" name="円/楕円 280"/>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108814</xdr:rowOff>
    </xdr:from>
    <xdr:ext cx="762000" cy="259045"/>
    <xdr:sp macro="" textlink="">
      <xdr:nvSpPr>
        <xdr:cNvPr id="282" name="テキスト ボックス 281"/>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3" name="円/楕円 282"/>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84" name="テキスト ボックス 283"/>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5" name="円/楕円 284"/>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42350</xdr:rowOff>
    </xdr:from>
    <xdr:ext cx="762000" cy="259045"/>
    <xdr:sp macro="" textlink="">
      <xdr:nvSpPr>
        <xdr:cNvPr id="286" name="テキスト ボックス 285"/>
        <xdr:cNvSpPr txBox="1"/>
      </xdr:nvSpPr>
      <xdr:spPr>
        <a:xfrm>
          <a:off x="13131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ここ数年で減少傾向にある。本市は離島であるがゆえに空港や港湾を保有しており、それらの施設管理にも職員配置が必要であるため、類似団体平均、全国平均、沖縄県平均を上回っている。今後も引き続き定員管理の適正化を図り適切な人員配置に努める。　</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98455</xdr:rowOff>
    </xdr:from>
    <xdr:to>
      <xdr:col>24</xdr:col>
      <xdr:colOff>558800</xdr:colOff>
      <xdr:row>62</xdr:row>
      <xdr:rowOff>105349</xdr:rowOff>
    </xdr:to>
    <xdr:cxnSp macro="">
      <xdr:nvCxnSpPr>
        <xdr:cNvPr id="323" name="直線コネクタ 322"/>
        <xdr:cNvCxnSpPr/>
      </xdr:nvCxnSpPr>
      <xdr:spPr>
        <a:xfrm flipV="1">
          <a:off x="16179800" y="1072835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105349</xdr:rowOff>
    </xdr:from>
    <xdr:to>
      <xdr:col>23</xdr:col>
      <xdr:colOff>406400</xdr:colOff>
      <xdr:row>62</xdr:row>
      <xdr:rowOff>126033</xdr:rowOff>
    </xdr:to>
    <xdr:cxnSp macro="">
      <xdr:nvCxnSpPr>
        <xdr:cNvPr id="326" name="直線コネクタ 325"/>
        <xdr:cNvCxnSpPr/>
      </xdr:nvCxnSpPr>
      <xdr:spPr>
        <a:xfrm flipV="1">
          <a:off x="15290800" y="1073524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72027</xdr:rowOff>
    </xdr:from>
    <xdr:to>
      <xdr:col>22</xdr:col>
      <xdr:colOff>203200</xdr:colOff>
      <xdr:row>62</xdr:row>
      <xdr:rowOff>126033</xdr:rowOff>
    </xdr:to>
    <xdr:cxnSp macro="">
      <xdr:nvCxnSpPr>
        <xdr:cNvPr id="329" name="直線コネクタ 328"/>
        <xdr:cNvCxnSpPr/>
      </xdr:nvCxnSpPr>
      <xdr:spPr>
        <a:xfrm>
          <a:off x="14401800" y="10701927"/>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72027</xdr:rowOff>
    </xdr:from>
    <xdr:to>
      <xdr:col>21</xdr:col>
      <xdr:colOff>0</xdr:colOff>
      <xdr:row>62</xdr:row>
      <xdr:rowOff>77772</xdr:rowOff>
    </xdr:to>
    <xdr:cxnSp macro="">
      <xdr:nvCxnSpPr>
        <xdr:cNvPr id="332" name="直線コネクタ 331"/>
        <xdr:cNvCxnSpPr/>
      </xdr:nvCxnSpPr>
      <xdr:spPr>
        <a:xfrm flipV="1">
          <a:off x="13512800" y="1070192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47655</xdr:rowOff>
    </xdr:from>
    <xdr:to>
      <xdr:col>24</xdr:col>
      <xdr:colOff>609600</xdr:colOff>
      <xdr:row>62</xdr:row>
      <xdr:rowOff>149255</xdr:rowOff>
    </xdr:to>
    <xdr:sp macro="" textlink="">
      <xdr:nvSpPr>
        <xdr:cNvPr id="342" name="円/楕円 341"/>
        <xdr:cNvSpPr/>
      </xdr:nvSpPr>
      <xdr:spPr>
        <a:xfrm>
          <a:off x="169672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64182</xdr:rowOff>
    </xdr:from>
    <xdr:ext cx="762000" cy="259045"/>
    <xdr:sp macro="" textlink="">
      <xdr:nvSpPr>
        <xdr:cNvPr id="343" name="定員管理の状況該当値テキスト"/>
        <xdr:cNvSpPr txBox="1"/>
      </xdr:nvSpPr>
      <xdr:spPr>
        <a:xfrm>
          <a:off x="171069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54549</xdr:rowOff>
    </xdr:from>
    <xdr:to>
      <xdr:col>23</xdr:col>
      <xdr:colOff>457200</xdr:colOff>
      <xdr:row>62</xdr:row>
      <xdr:rowOff>156149</xdr:rowOff>
    </xdr:to>
    <xdr:sp macro="" textlink="">
      <xdr:nvSpPr>
        <xdr:cNvPr id="344" name="円/楕円 343"/>
        <xdr:cNvSpPr/>
      </xdr:nvSpPr>
      <xdr:spPr>
        <a:xfrm>
          <a:off x="16129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140926</xdr:rowOff>
    </xdr:from>
    <xdr:ext cx="736600" cy="259045"/>
    <xdr:sp macro="" textlink="">
      <xdr:nvSpPr>
        <xdr:cNvPr id="345" name="テキスト ボックス 344"/>
        <xdr:cNvSpPr txBox="1"/>
      </xdr:nvSpPr>
      <xdr:spPr>
        <a:xfrm>
          <a:off x="15798800" y="1077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75233</xdr:rowOff>
    </xdr:from>
    <xdr:to>
      <xdr:col>22</xdr:col>
      <xdr:colOff>254000</xdr:colOff>
      <xdr:row>63</xdr:row>
      <xdr:rowOff>5383</xdr:rowOff>
    </xdr:to>
    <xdr:sp macro="" textlink="">
      <xdr:nvSpPr>
        <xdr:cNvPr id="346" name="円/楕円 345"/>
        <xdr:cNvSpPr/>
      </xdr:nvSpPr>
      <xdr:spPr>
        <a:xfrm>
          <a:off x="15240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161610</xdr:rowOff>
    </xdr:from>
    <xdr:ext cx="762000" cy="259045"/>
    <xdr:sp macro="" textlink="">
      <xdr:nvSpPr>
        <xdr:cNvPr id="347" name="テキスト ボックス 346"/>
        <xdr:cNvSpPr txBox="1"/>
      </xdr:nvSpPr>
      <xdr:spPr>
        <a:xfrm>
          <a:off x="14909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21227</xdr:rowOff>
    </xdr:from>
    <xdr:to>
      <xdr:col>21</xdr:col>
      <xdr:colOff>50800</xdr:colOff>
      <xdr:row>62</xdr:row>
      <xdr:rowOff>122827</xdr:rowOff>
    </xdr:to>
    <xdr:sp macro="" textlink="">
      <xdr:nvSpPr>
        <xdr:cNvPr id="348" name="円/楕円 347"/>
        <xdr:cNvSpPr/>
      </xdr:nvSpPr>
      <xdr:spPr>
        <a:xfrm>
          <a:off x="14351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107604</xdr:rowOff>
    </xdr:from>
    <xdr:ext cx="762000" cy="259045"/>
    <xdr:sp macro="" textlink="">
      <xdr:nvSpPr>
        <xdr:cNvPr id="349" name="テキスト ボックス 348"/>
        <xdr:cNvSpPr txBox="1"/>
      </xdr:nvSpPr>
      <xdr:spPr>
        <a:xfrm>
          <a:off x="14020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26972</xdr:rowOff>
    </xdr:from>
    <xdr:to>
      <xdr:col>19</xdr:col>
      <xdr:colOff>533400</xdr:colOff>
      <xdr:row>62</xdr:row>
      <xdr:rowOff>128572</xdr:rowOff>
    </xdr:to>
    <xdr:sp macro="" textlink="">
      <xdr:nvSpPr>
        <xdr:cNvPr id="350" name="円/楕円 349"/>
        <xdr:cNvSpPr/>
      </xdr:nvSpPr>
      <xdr:spPr>
        <a:xfrm>
          <a:off x="13462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113349</xdr:rowOff>
    </xdr:from>
    <xdr:ext cx="762000" cy="259045"/>
    <xdr:sp macro="" textlink="">
      <xdr:nvSpPr>
        <xdr:cNvPr id="351" name="テキスト ボックス 350"/>
        <xdr:cNvSpPr txBox="1"/>
      </xdr:nvSpPr>
      <xdr:spPr>
        <a:xfrm>
          <a:off x="13131800" y="107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実質公債費比率については、これまでの起債抑制と過年度起債の償還終了により一般財源負担が軽減されたことなどにより、年々改善してきている。</a:t>
          </a:r>
          <a:endParaRPr kumimoji="1" lang="en-US" altLang="ja-JP" sz="1300">
            <a:latin typeface="ＭＳ Ｐゴシック"/>
          </a:endParaRPr>
        </a:p>
        <a:p>
          <a:r>
            <a:rPr kumimoji="1" lang="ja-JP" altLang="en-US" sz="1300">
              <a:latin typeface="ＭＳ Ｐゴシック"/>
            </a:rPr>
            <a:t>　しかし、Ｈ</a:t>
          </a:r>
          <a:r>
            <a:rPr kumimoji="1" lang="en-US" altLang="ja-JP" sz="1300">
              <a:latin typeface="ＭＳ Ｐゴシック"/>
            </a:rPr>
            <a:t>28</a:t>
          </a:r>
          <a:r>
            <a:rPr kumimoji="1" lang="ja-JP" altLang="en-US" sz="1300">
              <a:latin typeface="ＭＳ Ｐゴシック"/>
            </a:rPr>
            <a:t>年度から新庁舎建設における事業費の起債を行っていることから、ここ数年で公債費の大幅な増額が見込まれる。よって、他普通建設事業の順位整理や取捨選択が重要であり、更なる起債抑制を図らなければならない。</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149225</xdr:rowOff>
    </xdr:from>
    <xdr:to>
      <xdr:col>24</xdr:col>
      <xdr:colOff>558800</xdr:colOff>
      <xdr:row>36</xdr:row>
      <xdr:rowOff>163301</xdr:rowOff>
    </xdr:to>
    <xdr:cxnSp macro="">
      <xdr:nvCxnSpPr>
        <xdr:cNvPr id="385" name="直線コネクタ 384"/>
        <xdr:cNvCxnSpPr/>
      </xdr:nvCxnSpPr>
      <xdr:spPr>
        <a:xfrm flipV="1">
          <a:off x="16179800" y="632142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134002</xdr:rowOff>
    </xdr:from>
    <xdr:ext cx="762000" cy="259045"/>
    <xdr:sp macro="" textlink="">
      <xdr:nvSpPr>
        <xdr:cNvPr id="386" name="公債費負担の状況平均値テキスト"/>
        <xdr:cNvSpPr txBox="1"/>
      </xdr:nvSpPr>
      <xdr:spPr>
        <a:xfrm>
          <a:off x="17106900" y="6306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163301</xdr:rowOff>
    </xdr:from>
    <xdr:to>
      <xdr:col>23</xdr:col>
      <xdr:colOff>406400</xdr:colOff>
      <xdr:row>37</xdr:row>
      <xdr:rowOff>15981</xdr:rowOff>
    </xdr:to>
    <xdr:cxnSp macro="">
      <xdr:nvCxnSpPr>
        <xdr:cNvPr id="388" name="直線コネクタ 387"/>
        <xdr:cNvCxnSpPr/>
      </xdr:nvCxnSpPr>
      <xdr:spPr>
        <a:xfrm flipV="1">
          <a:off x="15290800" y="63355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15981</xdr:rowOff>
    </xdr:from>
    <xdr:to>
      <xdr:col>22</xdr:col>
      <xdr:colOff>203200</xdr:colOff>
      <xdr:row>37</xdr:row>
      <xdr:rowOff>40111</xdr:rowOff>
    </xdr:to>
    <xdr:cxnSp macro="">
      <xdr:nvCxnSpPr>
        <xdr:cNvPr id="391" name="直線コネクタ 390"/>
        <xdr:cNvCxnSpPr/>
      </xdr:nvCxnSpPr>
      <xdr:spPr>
        <a:xfrm flipV="1">
          <a:off x="14401800" y="6359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40111</xdr:rowOff>
    </xdr:from>
    <xdr:to>
      <xdr:col>21</xdr:col>
      <xdr:colOff>0</xdr:colOff>
      <xdr:row>37</xdr:row>
      <xdr:rowOff>52176</xdr:rowOff>
    </xdr:to>
    <xdr:cxnSp macro="">
      <xdr:nvCxnSpPr>
        <xdr:cNvPr id="394" name="直線コネクタ 393"/>
        <xdr:cNvCxnSpPr/>
      </xdr:nvCxnSpPr>
      <xdr:spPr>
        <a:xfrm flipV="1">
          <a:off x="13512800" y="63837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98425</xdr:rowOff>
    </xdr:from>
    <xdr:to>
      <xdr:col>24</xdr:col>
      <xdr:colOff>609600</xdr:colOff>
      <xdr:row>37</xdr:row>
      <xdr:rowOff>28575</xdr:rowOff>
    </xdr:to>
    <xdr:sp macro="" textlink="">
      <xdr:nvSpPr>
        <xdr:cNvPr id="404" name="円/楕円 403"/>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19702</xdr:rowOff>
    </xdr:from>
    <xdr:ext cx="762000" cy="259045"/>
    <xdr:sp macro="" textlink="">
      <xdr:nvSpPr>
        <xdr:cNvPr id="405" name="公債費負担の状況該当値テキスト"/>
        <xdr:cNvSpPr txBox="1"/>
      </xdr:nvSpPr>
      <xdr:spPr>
        <a:xfrm>
          <a:off x="17106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112501</xdr:rowOff>
    </xdr:from>
    <xdr:to>
      <xdr:col>23</xdr:col>
      <xdr:colOff>457200</xdr:colOff>
      <xdr:row>37</xdr:row>
      <xdr:rowOff>42651</xdr:rowOff>
    </xdr:to>
    <xdr:sp macro="" textlink="">
      <xdr:nvSpPr>
        <xdr:cNvPr id="406" name="円/楕円 405"/>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52828</xdr:rowOff>
    </xdr:from>
    <xdr:ext cx="736600" cy="259045"/>
    <xdr:sp macro="" textlink="">
      <xdr:nvSpPr>
        <xdr:cNvPr id="407" name="テキスト ボックス 406"/>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136631</xdr:rowOff>
    </xdr:from>
    <xdr:to>
      <xdr:col>22</xdr:col>
      <xdr:colOff>254000</xdr:colOff>
      <xdr:row>37</xdr:row>
      <xdr:rowOff>66781</xdr:rowOff>
    </xdr:to>
    <xdr:sp macro="" textlink="">
      <xdr:nvSpPr>
        <xdr:cNvPr id="408" name="円/楕円 407"/>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76958</xdr:rowOff>
    </xdr:from>
    <xdr:ext cx="762000" cy="259045"/>
    <xdr:sp macro="" textlink="">
      <xdr:nvSpPr>
        <xdr:cNvPr id="409" name="テキスト ボックス 408"/>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160761</xdr:rowOff>
    </xdr:from>
    <xdr:to>
      <xdr:col>21</xdr:col>
      <xdr:colOff>50800</xdr:colOff>
      <xdr:row>37</xdr:row>
      <xdr:rowOff>90911</xdr:rowOff>
    </xdr:to>
    <xdr:sp macro="" textlink="">
      <xdr:nvSpPr>
        <xdr:cNvPr id="410" name="円/楕円 409"/>
        <xdr:cNvSpPr/>
      </xdr:nvSpPr>
      <xdr:spPr>
        <a:xfrm>
          <a:off x="14351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101088</xdr:rowOff>
    </xdr:from>
    <xdr:ext cx="762000" cy="259045"/>
    <xdr:sp macro="" textlink="">
      <xdr:nvSpPr>
        <xdr:cNvPr id="411" name="テキスト ボックス 410"/>
        <xdr:cNvSpPr txBox="1"/>
      </xdr:nvSpPr>
      <xdr:spPr>
        <a:xfrm>
          <a:off x="14020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1376</xdr:rowOff>
    </xdr:from>
    <xdr:to>
      <xdr:col>19</xdr:col>
      <xdr:colOff>533400</xdr:colOff>
      <xdr:row>37</xdr:row>
      <xdr:rowOff>102976</xdr:rowOff>
    </xdr:to>
    <xdr:sp macro="" textlink="">
      <xdr:nvSpPr>
        <xdr:cNvPr id="412" name="円/楕円 411"/>
        <xdr:cNvSpPr/>
      </xdr:nvSpPr>
      <xdr:spPr>
        <a:xfrm>
          <a:off x="13462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113153</xdr:rowOff>
    </xdr:from>
    <xdr:ext cx="762000" cy="259045"/>
    <xdr:sp macro="" textlink="">
      <xdr:nvSpPr>
        <xdr:cNvPr id="413" name="テキスト ボックス 412"/>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将来負担比率については、年々改善されてきており、Ｈ</a:t>
          </a:r>
          <a:r>
            <a:rPr kumimoji="1" lang="en-US" altLang="ja-JP" sz="1200">
              <a:latin typeface="ＭＳ Ｐゴシック"/>
            </a:rPr>
            <a:t>28</a:t>
          </a:r>
          <a:r>
            <a:rPr kumimoji="1" lang="ja-JP" altLang="en-US" sz="1200">
              <a:latin typeface="ＭＳ Ｐゴシック"/>
            </a:rPr>
            <a:t>年度については、類似団体平均より低い</a:t>
          </a:r>
          <a:r>
            <a:rPr kumimoji="1" lang="en-US" altLang="ja-JP" sz="1200">
              <a:latin typeface="ＭＳ Ｐゴシック"/>
            </a:rPr>
            <a:t>30.6%</a:t>
          </a:r>
          <a:r>
            <a:rPr kumimoji="1" lang="ja-JP" altLang="en-US" sz="1200">
              <a:latin typeface="ＭＳ Ｐゴシック"/>
            </a:rPr>
            <a:t>となったが、沖縄県平均よりは高い数値となっている。　</a:t>
          </a:r>
          <a:endParaRPr kumimoji="1" lang="en-US" altLang="ja-JP" sz="1200">
            <a:latin typeface="ＭＳ Ｐゴシック"/>
          </a:endParaRPr>
        </a:p>
        <a:p>
          <a:r>
            <a:rPr kumimoji="1" lang="ja-JP" altLang="en-US" sz="1200">
              <a:latin typeface="ＭＳ Ｐゴシック"/>
            </a:rPr>
            <a:t>　改善した要因としては、公営企業債等繰入見込額及び退職手当負担見込額が減少したことに加え、充当可能財源である財政調整基金の増加や基準財政需要額算入見込額が増加したことなどがあげられる。</a:t>
          </a:r>
          <a:endParaRPr kumimoji="1" lang="en-US" altLang="ja-JP" sz="1200">
            <a:latin typeface="ＭＳ Ｐゴシック"/>
          </a:endParaRPr>
        </a:p>
        <a:p>
          <a:r>
            <a:rPr kumimoji="1" lang="ja-JP" altLang="en-US" sz="1200">
              <a:latin typeface="ＭＳ Ｐゴシック"/>
            </a:rPr>
            <a:t>　今後は、新庁舎建設において多額の起債を予定していることから、繰上償還や新発債の抑制により地方債現在高の抑制に努め、財政の健全化を図りたい。</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124638</xdr:rowOff>
    </xdr:from>
    <xdr:to>
      <xdr:col>24</xdr:col>
      <xdr:colOff>558800</xdr:colOff>
      <xdr:row>14</xdr:row>
      <xdr:rowOff>166865</xdr:rowOff>
    </xdr:to>
    <xdr:cxnSp macro="">
      <xdr:nvCxnSpPr>
        <xdr:cNvPr id="445" name="直線コネクタ 444"/>
        <xdr:cNvCxnSpPr/>
      </xdr:nvCxnSpPr>
      <xdr:spPr>
        <a:xfrm flipV="1">
          <a:off x="16179800" y="252493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109415</xdr:rowOff>
    </xdr:from>
    <xdr:ext cx="762000" cy="259045"/>
    <xdr:sp macro="" textlink="">
      <xdr:nvSpPr>
        <xdr:cNvPr id="446" name="将来負担の状況平均値テキスト"/>
        <xdr:cNvSpPr txBox="1"/>
      </xdr:nvSpPr>
      <xdr:spPr>
        <a:xfrm>
          <a:off x="17106900" y="2509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166865</xdr:rowOff>
    </xdr:from>
    <xdr:to>
      <xdr:col>23</xdr:col>
      <xdr:colOff>406400</xdr:colOff>
      <xdr:row>15</xdr:row>
      <xdr:rowOff>17132</xdr:rowOff>
    </xdr:to>
    <xdr:cxnSp macro="">
      <xdr:nvCxnSpPr>
        <xdr:cNvPr id="448" name="直線コネクタ 447"/>
        <xdr:cNvCxnSpPr/>
      </xdr:nvCxnSpPr>
      <xdr:spPr>
        <a:xfrm flipV="1">
          <a:off x="15290800" y="256716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17132</xdr:rowOff>
    </xdr:from>
    <xdr:to>
      <xdr:col>22</xdr:col>
      <xdr:colOff>203200</xdr:colOff>
      <xdr:row>15</xdr:row>
      <xdr:rowOff>48501</xdr:rowOff>
    </xdr:to>
    <xdr:cxnSp macro="">
      <xdr:nvCxnSpPr>
        <xdr:cNvPr id="451" name="直線コネクタ 450"/>
        <xdr:cNvCxnSpPr/>
      </xdr:nvCxnSpPr>
      <xdr:spPr>
        <a:xfrm flipV="1">
          <a:off x="14401800" y="258888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48501</xdr:rowOff>
    </xdr:from>
    <xdr:to>
      <xdr:col>21</xdr:col>
      <xdr:colOff>0</xdr:colOff>
      <xdr:row>15</xdr:row>
      <xdr:rowOff>73596</xdr:rowOff>
    </xdr:to>
    <xdr:cxnSp macro="">
      <xdr:nvCxnSpPr>
        <xdr:cNvPr id="454" name="直線コネクタ 453"/>
        <xdr:cNvCxnSpPr/>
      </xdr:nvCxnSpPr>
      <xdr:spPr>
        <a:xfrm flipV="1">
          <a:off x="13512800" y="2620251"/>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73838</xdr:rowOff>
    </xdr:from>
    <xdr:to>
      <xdr:col>24</xdr:col>
      <xdr:colOff>609600</xdr:colOff>
      <xdr:row>15</xdr:row>
      <xdr:rowOff>3988</xdr:rowOff>
    </xdr:to>
    <xdr:sp macro="" textlink="">
      <xdr:nvSpPr>
        <xdr:cNvPr id="464" name="円/楕円 463"/>
        <xdr:cNvSpPr/>
      </xdr:nvSpPr>
      <xdr:spPr>
        <a:xfrm>
          <a:off x="16967200" y="24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166565</xdr:rowOff>
    </xdr:from>
    <xdr:ext cx="762000" cy="259045"/>
    <xdr:sp macro="" textlink="">
      <xdr:nvSpPr>
        <xdr:cNvPr id="465" name="将来負担の状況該当値テキスト"/>
        <xdr:cNvSpPr txBox="1"/>
      </xdr:nvSpPr>
      <xdr:spPr>
        <a:xfrm>
          <a:off x="17106900" y="23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116065</xdr:rowOff>
    </xdr:from>
    <xdr:to>
      <xdr:col>23</xdr:col>
      <xdr:colOff>457200</xdr:colOff>
      <xdr:row>15</xdr:row>
      <xdr:rowOff>46215</xdr:rowOff>
    </xdr:to>
    <xdr:sp macro="" textlink="">
      <xdr:nvSpPr>
        <xdr:cNvPr id="466" name="円/楕円 465"/>
        <xdr:cNvSpPr/>
      </xdr:nvSpPr>
      <xdr:spPr>
        <a:xfrm>
          <a:off x="16129000" y="25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56392</xdr:rowOff>
    </xdr:from>
    <xdr:ext cx="736600" cy="259045"/>
    <xdr:sp macro="" textlink="">
      <xdr:nvSpPr>
        <xdr:cNvPr id="467" name="テキスト ボックス 466"/>
        <xdr:cNvSpPr txBox="1"/>
      </xdr:nvSpPr>
      <xdr:spPr>
        <a:xfrm>
          <a:off x="15798800" y="228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137782</xdr:rowOff>
    </xdr:from>
    <xdr:to>
      <xdr:col>22</xdr:col>
      <xdr:colOff>254000</xdr:colOff>
      <xdr:row>15</xdr:row>
      <xdr:rowOff>67932</xdr:rowOff>
    </xdr:to>
    <xdr:sp macro="" textlink="">
      <xdr:nvSpPr>
        <xdr:cNvPr id="468" name="円/楕円 467"/>
        <xdr:cNvSpPr/>
      </xdr:nvSpPr>
      <xdr:spPr>
        <a:xfrm>
          <a:off x="15240000" y="2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78109</xdr:rowOff>
    </xdr:from>
    <xdr:ext cx="762000" cy="259045"/>
    <xdr:sp macro="" textlink="">
      <xdr:nvSpPr>
        <xdr:cNvPr id="469" name="テキスト ボックス 468"/>
        <xdr:cNvSpPr txBox="1"/>
      </xdr:nvSpPr>
      <xdr:spPr>
        <a:xfrm>
          <a:off x="14909800" y="230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169151</xdr:rowOff>
    </xdr:from>
    <xdr:to>
      <xdr:col>21</xdr:col>
      <xdr:colOff>50800</xdr:colOff>
      <xdr:row>15</xdr:row>
      <xdr:rowOff>99301</xdr:rowOff>
    </xdr:to>
    <xdr:sp macro="" textlink="">
      <xdr:nvSpPr>
        <xdr:cNvPr id="470" name="円/楕円 469"/>
        <xdr:cNvSpPr/>
      </xdr:nvSpPr>
      <xdr:spPr>
        <a:xfrm>
          <a:off x="14351000" y="25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84078</xdr:rowOff>
    </xdr:from>
    <xdr:ext cx="762000" cy="259045"/>
    <xdr:sp macro="" textlink="">
      <xdr:nvSpPr>
        <xdr:cNvPr id="471" name="テキスト ボックス 470"/>
        <xdr:cNvSpPr txBox="1"/>
      </xdr:nvSpPr>
      <xdr:spPr>
        <a:xfrm>
          <a:off x="14020800" y="265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22796</xdr:rowOff>
    </xdr:from>
    <xdr:to>
      <xdr:col>19</xdr:col>
      <xdr:colOff>533400</xdr:colOff>
      <xdr:row>15</xdr:row>
      <xdr:rowOff>124396</xdr:rowOff>
    </xdr:to>
    <xdr:sp macro="" textlink="">
      <xdr:nvSpPr>
        <xdr:cNvPr id="472" name="円/楕円 471"/>
        <xdr:cNvSpPr/>
      </xdr:nvSpPr>
      <xdr:spPr>
        <a:xfrm>
          <a:off x="13462000" y="25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109173</xdr:rowOff>
    </xdr:from>
    <xdr:ext cx="762000" cy="259045"/>
    <xdr:sp macro="" textlink="">
      <xdr:nvSpPr>
        <xdr:cNvPr id="473" name="テキスト ボックス 472"/>
        <xdr:cNvSpPr txBox="1"/>
      </xdr:nvSpPr>
      <xdr:spPr>
        <a:xfrm>
          <a:off x="13131800" y="26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49,270
48,943
229.34
27,660,192
26,779,267
695,764
13,725,732
21,745,148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年々減少傾向にあり、その要因として、総合事務組合負担金が減少していることがあげられる。改善されてきてはいるが、依然として全国平均、沖縄県平均よりも高い数値である。離島であるがために人口当たりの職員数も多く必要であるが、今後も引き続き定員管理、給与管理の適正化を図り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38</xdr:row>
      <xdr:rowOff>142240</xdr:rowOff>
    </xdr:to>
    <xdr:cxnSp macro="">
      <xdr:nvCxnSpPr>
        <xdr:cNvPr id="66" name="直線コネクタ 65"/>
        <xdr:cNvCxnSpPr/>
      </xdr:nvCxnSpPr>
      <xdr:spPr>
        <a:xfrm flipV="1">
          <a:off x="3987800" y="6543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39</xdr:row>
      <xdr:rowOff>54610</xdr:rowOff>
    </xdr:to>
    <xdr:cxnSp macro="">
      <xdr:nvCxnSpPr>
        <xdr:cNvPr id="69" name="直線コネクタ 68"/>
        <xdr:cNvCxnSpPr/>
      </xdr:nvCxnSpPr>
      <xdr:spPr>
        <a:xfrm flipV="1">
          <a:off x="3098800" y="665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54610</xdr:rowOff>
    </xdr:from>
    <xdr:to>
      <xdr:col>4</xdr:col>
      <xdr:colOff>346075</xdr:colOff>
      <xdr:row>40</xdr:row>
      <xdr:rowOff>12700</xdr:rowOff>
    </xdr:to>
    <xdr:cxnSp macro="">
      <xdr:nvCxnSpPr>
        <xdr:cNvPr id="72" name="直線コネクタ 71"/>
        <xdr:cNvCxnSpPr/>
      </xdr:nvCxnSpPr>
      <xdr:spPr>
        <a:xfrm flipV="1">
          <a:off x="2209800" y="674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12700</xdr:rowOff>
    </xdr:to>
    <xdr:cxnSp macro="">
      <xdr:nvCxnSpPr>
        <xdr:cNvPr id="75" name="直線コネクタ 74"/>
        <xdr:cNvCxnSpPr/>
      </xdr:nvCxnSpPr>
      <xdr:spPr>
        <a:xfrm>
          <a:off x="1320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9" name="円/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全国平均、沖縄県平均、類似団体平均と比較しても低い数値ではあるが、毎年増加している。割合が増えた要因としては、沖縄振興特別推進交付金に係る各種委託費の伸びが大きいことなどがあげ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15</xdr:row>
      <xdr:rowOff>140607</xdr:rowOff>
    </xdr:to>
    <xdr:cxnSp macro="">
      <xdr:nvCxnSpPr>
        <xdr:cNvPr id="129" name="直線コネクタ 128"/>
        <xdr:cNvCxnSpPr/>
      </xdr:nvCxnSpPr>
      <xdr:spPr>
        <a:xfrm>
          <a:off x="15671800" y="27014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129721</xdr:rowOff>
    </xdr:to>
    <xdr:cxnSp macro="">
      <xdr:nvCxnSpPr>
        <xdr:cNvPr id="132" name="直線コネクタ 131"/>
        <xdr:cNvCxnSpPr/>
      </xdr:nvCxnSpPr>
      <xdr:spPr>
        <a:xfrm>
          <a:off x="14782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42636</xdr:rowOff>
    </xdr:to>
    <xdr:cxnSp macro="">
      <xdr:nvCxnSpPr>
        <xdr:cNvPr id="135" name="直線コネクタ 134"/>
        <xdr:cNvCxnSpPr/>
      </xdr:nvCxnSpPr>
      <xdr:spPr>
        <a:xfrm>
          <a:off x="13893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170543</xdr:rowOff>
    </xdr:to>
    <xdr:cxnSp macro="">
      <xdr:nvCxnSpPr>
        <xdr:cNvPr id="138" name="直線コネクタ 137"/>
        <xdr:cNvCxnSpPr/>
      </xdr:nvCxnSpPr>
      <xdr:spPr>
        <a:xfrm>
          <a:off x="13004800" y="2461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8" name="円/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0" name="円/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4" name="円/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6" name="円/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社会情勢を反映する形で年々増加傾向にある扶助費については、比例して経常的なものについても伸びてきている。類似団体内順位においても最下位近くにあり、見直しが必要である。</a:t>
          </a:r>
          <a:endParaRPr kumimoji="1" lang="en-US" altLang="ja-JP" sz="1300">
            <a:latin typeface="ＭＳ Ｐゴシック"/>
          </a:endParaRPr>
        </a:p>
        <a:p>
          <a:r>
            <a:rPr kumimoji="1" lang="ja-JP" altLang="en-US" sz="1300">
              <a:latin typeface="ＭＳ Ｐゴシック"/>
            </a:rPr>
            <a:t>　今後も引き続き資格審査等の適正化に努め上昇傾向に歯止めをかけるよう努める。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83457</xdr:rowOff>
    </xdr:from>
    <xdr:to>
      <xdr:col>7</xdr:col>
      <xdr:colOff>15875</xdr:colOff>
      <xdr:row>58</xdr:row>
      <xdr:rowOff>170543</xdr:rowOff>
    </xdr:to>
    <xdr:cxnSp macro="">
      <xdr:nvCxnSpPr>
        <xdr:cNvPr id="192" name="直線コネクタ 191"/>
        <xdr:cNvCxnSpPr/>
      </xdr:nvCxnSpPr>
      <xdr:spPr>
        <a:xfrm>
          <a:off x="3987800" y="10027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83457</xdr:rowOff>
    </xdr:from>
    <xdr:to>
      <xdr:col>5</xdr:col>
      <xdr:colOff>549275</xdr:colOff>
      <xdr:row>58</xdr:row>
      <xdr:rowOff>116115</xdr:rowOff>
    </xdr:to>
    <xdr:cxnSp macro="">
      <xdr:nvCxnSpPr>
        <xdr:cNvPr id="195" name="直線コネクタ 194"/>
        <xdr:cNvCxnSpPr/>
      </xdr:nvCxnSpPr>
      <xdr:spPr>
        <a:xfrm flipV="1">
          <a:off x="3098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105228</xdr:rowOff>
    </xdr:from>
    <xdr:to>
      <xdr:col>4</xdr:col>
      <xdr:colOff>346075</xdr:colOff>
      <xdr:row>58</xdr:row>
      <xdr:rowOff>116115</xdr:rowOff>
    </xdr:to>
    <xdr:cxnSp macro="">
      <xdr:nvCxnSpPr>
        <xdr:cNvPr id="198" name="直線コネクタ 197"/>
        <xdr:cNvCxnSpPr/>
      </xdr:nvCxnSpPr>
      <xdr:spPr>
        <a:xfrm>
          <a:off x="2209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72572</xdr:rowOff>
    </xdr:from>
    <xdr:to>
      <xdr:col>3</xdr:col>
      <xdr:colOff>142875</xdr:colOff>
      <xdr:row>58</xdr:row>
      <xdr:rowOff>105228</xdr:rowOff>
    </xdr:to>
    <xdr:cxnSp macro="">
      <xdr:nvCxnSpPr>
        <xdr:cNvPr id="201" name="直線コネクタ 200"/>
        <xdr:cNvCxnSpPr/>
      </xdr:nvCxnSpPr>
      <xdr:spPr>
        <a:xfrm>
          <a:off x="1320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119743</xdr:rowOff>
    </xdr:from>
    <xdr:to>
      <xdr:col>7</xdr:col>
      <xdr:colOff>66675</xdr:colOff>
      <xdr:row>59</xdr:row>
      <xdr:rowOff>49893</xdr:rowOff>
    </xdr:to>
    <xdr:sp macro="" textlink="">
      <xdr:nvSpPr>
        <xdr:cNvPr id="211" name="円/楕円 210"/>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91820</xdr:rowOff>
    </xdr:from>
    <xdr:ext cx="762000" cy="259045"/>
    <xdr:sp macro="" textlink="">
      <xdr:nvSpPr>
        <xdr:cNvPr id="212"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32657</xdr:rowOff>
    </xdr:from>
    <xdr:to>
      <xdr:col>5</xdr:col>
      <xdr:colOff>600075</xdr:colOff>
      <xdr:row>58</xdr:row>
      <xdr:rowOff>134257</xdr:rowOff>
    </xdr:to>
    <xdr:sp macro="" textlink="">
      <xdr:nvSpPr>
        <xdr:cNvPr id="213" name="円/楕円 212"/>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119034</xdr:rowOff>
    </xdr:from>
    <xdr:ext cx="736600" cy="259045"/>
    <xdr:sp macro="" textlink="">
      <xdr:nvSpPr>
        <xdr:cNvPr id="214" name="テキスト ボックス 213"/>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65315</xdr:rowOff>
    </xdr:from>
    <xdr:to>
      <xdr:col>4</xdr:col>
      <xdr:colOff>396875</xdr:colOff>
      <xdr:row>58</xdr:row>
      <xdr:rowOff>166915</xdr:rowOff>
    </xdr:to>
    <xdr:sp macro="" textlink="">
      <xdr:nvSpPr>
        <xdr:cNvPr id="215" name="円/楕円 214"/>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151692</xdr:rowOff>
    </xdr:from>
    <xdr:ext cx="762000" cy="259045"/>
    <xdr:sp macro="" textlink="">
      <xdr:nvSpPr>
        <xdr:cNvPr id="216" name="テキスト ボックス 215"/>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54428</xdr:rowOff>
    </xdr:from>
    <xdr:to>
      <xdr:col>3</xdr:col>
      <xdr:colOff>193675</xdr:colOff>
      <xdr:row>58</xdr:row>
      <xdr:rowOff>156028</xdr:rowOff>
    </xdr:to>
    <xdr:sp macro="" textlink="">
      <xdr:nvSpPr>
        <xdr:cNvPr id="217" name="円/楕円 216"/>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140805</xdr:rowOff>
    </xdr:from>
    <xdr:ext cx="762000" cy="259045"/>
    <xdr:sp macro="" textlink="">
      <xdr:nvSpPr>
        <xdr:cNvPr id="218" name="テキスト ボックス 217"/>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21772</xdr:rowOff>
    </xdr:from>
    <xdr:to>
      <xdr:col>1</xdr:col>
      <xdr:colOff>676275</xdr:colOff>
      <xdr:row>58</xdr:row>
      <xdr:rowOff>123372</xdr:rowOff>
    </xdr:to>
    <xdr:sp macro="" textlink="">
      <xdr:nvSpPr>
        <xdr:cNvPr id="219" name="円/楕円 218"/>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108149</xdr:rowOff>
    </xdr:from>
    <xdr:ext cx="762000" cy="259045"/>
    <xdr:sp macro="" textlink="">
      <xdr:nvSpPr>
        <xdr:cNvPr id="220" name="テキスト ボックス 219"/>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係る比率は、前年度より改善しているが、全国平均、沖縄県平均を上回る率となっている。要因としては、各特会への繰出金が大きいことがあげられる。特に下水道特会の整備に係る基準外繰出が多額であることや国民健康保険事業特別会計の県広域化赤字解消のため基準外繰出金が大きかったことがあげられる。国民健康保険事業特別会計については、Ｈ</a:t>
          </a:r>
          <a:r>
            <a:rPr kumimoji="1" lang="en-US" altLang="ja-JP" sz="1200">
              <a:latin typeface="ＭＳ Ｐゴシック"/>
            </a:rPr>
            <a:t>28</a:t>
          </a:r>
          <a:r>
            <a:rPr kumimoji="1" lang="ja-JP" altLang="en-US" sz="1200">
              <a:latin typeface="ＭＳ Ｐゴシック"/>
            </a:rPr>
            <a:t>年度において赤字解消されたため、今後、繰出金の額が減少することが見込まれる。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165100</xdr:rowOff>
    </xdr:to>
    <xdr:cxnSp macro="">
      <xdr:nvCxnSpPr>
        <xdr:cNvPr id="253" name="直線コネクタ 252"/>
        <xdr:cNvCxnSpPr/>
      </xdr:nvCxnSpPr>
      <xdr:spPr>
        <a:xfrm flipV="1">
          <a:off x="15671800" y="9362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165100</xdr:rowOff>
    </xdr:to>
    <xdr:cxnSp macro="">
      <xdr:nvCxnSpPr>
        <xdr:cNvPr id="256" name="直線コネクタ 255"/>
        <xdr:cNvCxnSpPr/>
      </xdr:nvCxnSpPr>
      <xdr:spPr>
        <a:xfrm>
          <a:off x="14782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54</xdr:row>
      <xdr:rowOff>165100</xdr:rowOff>
    </xdr:to>
    <xdr:cxnSp macro="">
      <xdr:nvCxnSpPr>
        <xdr:cNvPr id="259" name="直線コネクタ 258"/>
        <xdr:cNvCxnSpPr/>
      </xdr:nvCxnSpPr>
      <xdr:spPr>
        <a:xfrm flipV="1">
          <a:off x="13893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31750</xdr:rowOff>
    </xdr:to>
    <xdr:cxnSp macro="">
      <xdr:nvCxnSpPr>
        <xdr:cNvPr id="262" name="直線コネクタ 261"/>
        <xdr:cNvCxnSpPr/>
      </xdr:nvCxnSpPr>
      <xdr:spPr>
        <a:xfrm flipV="1">
          <a:off x="13004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72" name="円/楕円 271"/>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73"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4" name="円/楕円 273"/>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5" name="テキスト ボックス 274"/>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6" name="円/楕円 275"/>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7" name="テキスト ボックス 276"/>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8" name="円/楕円 27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79" name="テキスト ボックス 278"/>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67327</xdr:rowOff>
    </xdr:from>
    <xdr:ext cx="762000" cy="259045"/>
    <xdr:sp macro="" textlink="">
      <xdr:nvSpPr>
        <xdr:cNvPr id="281" name="テキスト ボックス 280"/>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補助費等については、全国平均、沖縄県平均を下回っている。要因として、市単独補助金の精査見直しを行ってきたことにある。</a:t>
          </a:r>
          <a:endParaRPr kumimoji="1" lang="en-US" altLang="ja-JP" sz="1300">
            <a:latin typeface="ＭＳ Ｐゴシック"/>
          </a:endParaRPr>
        </a:p>
        <a:p>
          <a:r>
            <a:rPr kumimoji="1" lang="ja-JP" altLang="en-US" sz="1300">
              <a:latin typeface="ＭＳ Ｐゴシック"/>
            </a:rPr>
            <a:t>　今後も引き続き適正な補助金交付を行っていく。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104140</xdr:rowOff>
    </xdr:to>
    <xdr:cxnSp macro="">
      <xdr:nvCxnSpPr>
        <xdr:cNvPr id="311" name="直線コネクタ 310"/>
        <xdr:cNvCxnSpPr/>
      </xdr:nvCxnSpPr>
      <xdr:spPr>
        <a:xfrm>
          <a:off x="15671800" y="5864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17272</xdr:rowOff>
    </xdr:from>
    <xdr:to>
      <xdr:col>22</xdr:col>
      <xdr:colOff>565150</xdr:colOff>
      <xdr:row>34</xdr:row>
      <xdr:rowOff>35560</xdr:rowOff>
    </xdr:to>
    <xdr:cxnSp macro="">
      <xdr:nvCxnSpPr>
        <xdr:cNvPr id="314" name="直線コネクタ 313"/>
        <xdr:cNvCxnSpPr/>
      </xdr:nvCxnSpPr>
      <xdr:spPr>
        <a:xfrm>
          <a:off x="14782800" y="5846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17272</xdr:rowOff>
    </xdr:from>
    <xdr:to>
      <xdr:col>21</xdr:col>
      <xdr:colOff>361950</xdr:colOff>
      <xdr:row>34</xdr:row>
      <xdr:rowOff>26416</xdr:rowOff>
    </xdr:to>
    <xdr:cxnSp macro="">
      <xdr:nvCxnSpPr>
        <xdr:cNvPr id="317" name="直線コネクタ 316"/>
        <xdr:cNvCxnSpPr/>
      </xdr:nvCxnSpPr>
      <xdr:spPr>
        <a:xfrm flipV="1">
          <a:off x="13893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72136</xdr:rowOff>
    </xdr:to>
    <xdr:cxnSp macro="">
      <xdr:nvCxnSpPr>
        <xdr:cNvPr id="320" name="直線コネクタ 319"/>
        <xdr:cNvCxnSpPr/>
      </xdr:nvCxnSpPr>
      <xdr:spPr>
        <a:xfrm flipV="1">
          <a:off x="13004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30" name="円/楕円 329"/>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69867</xdr:rowOff>
    </xdr:from>
    <xdr:ext cx="762000" cy="259045"/>
    <xdr:sp macro="" textlink="">
      <xdr:nvSpPr>
        <xdr:cNvPr id="331"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32" name="円/楕円 331"/>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33" name="テキスト ボックス 332"/>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137922</xdr:rowOff>
    </xdr:from>
    <xdr:to>
      <xdr:col>21</xdr:col>
      <xdr:colOff>412750</xdr:colOff>
      <xdr:row>34</xdr:row>
      <xdr:rowOff>68072</xdr:rowOff>
    </xdr:to>
    <xdr:sp macro="" textlink="">
      <xdr:nvSpPr>
        <xdr:cNvPr id="334" name="円/楕円 333"/>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78249</xdr:rowOff>
    </xdr:from>
    <xdr:ext cx="762000" cy="259045"/>
    <xdr:sp macro="" textlink="">
      <xdr:nvSpPr>
        <xdr:cNvPr id="335" name="テキスト ボックス 334"/>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36" name="円/楕円 335"/>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37" name="テキスト ボックス 336"/>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8" name="円/楕円 337"/>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9" name="テキスト ボックス 338"/>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公債費については、過年度における大型事業の償還が終了したことや起債抑制に努めていることから減少傾向にある。</a:t>
          </a:r>
          <a:endParaRPr kumimoji="1" lang="en-US" altLang="ja-JP" sz="1300">
            <a:latin typeface="ＭＳ Ｐゴシック"/>
          </a:endParaRPr>
        </a:p>
        <a:p>
          <a:r>
            <a:rPr kumimoji="1" lang="ja-JP" altLang="en-US" sz="1300">
              <a:latin typeface="ＭＳ Ｐゴシック"/>
            </a:rPr>
            <a:t>　しかし、Ｈ</a:t>
          </a:r>
          <a:r>
            <a:rPr kumimoji="1" lang="en-US" altLang="ja-JP" sz="1300">
              <a:latin typeface="ＭＳ Ｐゴシック"/>
            </a:rPr>
            <a:t>28</a:t>
          </a:r>
          <a:r>
            <a:rPr kumimoji="1" lang="ja-JP" altLang="en-US" sz="1300">
              <a:latin typeface="ＭＳ Ｐゴシック"/>
            </a:rPr>
            <a:t>年度から新庁舎建設における事業費の起債を行っていることから、今後、数年の間で償還が始まるため公債費の大幅な増額が見込まれる。よって、他普通建設事業の順位整理や取捨選択が重要であり、更なる起債抑制を図らなければならない。</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107950</xdr:rowOff>
    </xdr:from>
    <xdr:to>
      <xdr:col>7</xdr:col>
      <xdr:colOff>15875</xdr:colOff>
      <xdr:row>74</xdr:row>
      <xdr:rowOff>117475</xdr:rowOff>
    </xdr:to>
    <xdr:cxnSp macro="">
      <xdr:nvCxnSpPr>
        <xdr:cNvPr id="371" name="直線コネクタ 370"/>
        <xdr:cNvCxnSpPr/>
      </xdr:nvCxnSpPr>
      <xdr:spPr>
        <a:xfrm flipV="1">
          <a:off x="3987800" y="12795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117475</xdr:rowOff>
    </xdr:from>
    <xdr:to>
      <xdr:col>5</xdr:col>
      <xdr:colOff>549275</xdr:colOff>
      <xdr:row>74</xdr:row>
      <xdr:rowOff>128905</xdr:rowOff>
    </xdr:to>
    <xdr:cxnSp macro="">
      <xdr:nvCxnSpPr>
        <xdr:cNvPr id="374" name="直線コネクタ 373"/>
        <xdr:cNvCxnSpPr/>
      </xdr:nvCxnSpPr>
      <xdr:spPr>
        <a:xfrm flipV="1">
          <a:off x="3098800" y="12804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128905</xdr:rowOff>
    </xdr:from>
    <xdr:to>
      <xdr:col>4</xdr:col>
      <xdr:colOff>346075</xdr:colOff>
      <xdr:row>74</xdr:row>
      <xdr:rowOff>130810</xdr:rowOff>
    </xdr:to>
    <xdr:cxnSp macro="">
      <xdr:nvCxnSpPr>
        <xdr:cNvPr id="377" name="直線コネクタ 376"/>
        <xdr:cNvCxnSpPr/>
      </xdr:nvCxnSpPr>
      <xdr:spPr>
        <a:xfrm flipV="1">
          <a:off x="2209800" y="128162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130810</xdr:rowOff>
    </xdr:from>
    <xdr:to>
      <xdr:col>3</xdr:col>
      <xdr:colOff>142875</xdr:colOff>
      <xdr:row>74</xdr:row>
      <xdr:rowOff>159385</xdr:rowOff>
    </xdr:to>
    <xdr:cxnSp macro="">
      <xdr:nvCxnSpPr>
        <xdr:cNvPr id="380" name="直線コネクタ 379"/>
        <xdr:cNvCxnSpPr/>
      </xdr:nvCxnSpPr>
      <xdr:spPr>
        <a:xfrm flipV="1">
          <a:off x="1320800" y="12818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57150</xdr:rowOff>
    </xdr:from>
    <xdr:to>
      <xdr:col>7</xdr:col>
      <xdr:colOff>66675</xdr:colOff>
      <xdr:row>74</xdr:row>
      <xdr:rowOff>158750</xdr:rowOff>
    </xdr:to>
    <xdr:sp macro="" textlink="">
      <xdr:nvSpPr>
        <xdr:cNvPr id="390" name="円/楕円 389"/>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137177</xdr:rowOff>
    </xdr:from>
    <xdr:ext cx="762000" cy="259045"/>
    <xdr:sp macro="" textlink="">
      <xdr:nvSpPr>
        <xdr:cNvPr id="391" name="公債費該当値テキスト"/>
        <xdr:cNvSpPr txBox="1"/>
      </xdr:nvSpPr>
      <xdr:spPr>
        <a:xfrm>
          <a:off x="4914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66675</xdr:rowOff>
    </xdr:from>
    <xdr:to>
      <xdr:col>5</xdr:col>
      <xdr:colOff>600075</xdr:colOff>
      <xdr:row>74</xdr:row>
      <xdr:rowOff>168275</xdr:rowOff>
    </xdr:to>
    <xdr:sp macro="" textlink="">
      <xdr:nvSpPr>
        <xdr:cNvPr id="392" name="円/楕円 391"/>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7002</xdr:rowOff>
    </xdr:from>
    <xdr:ext cx="736600" cy="259045"/>
    <xdr:sp macro="" textlink="">
      <xdr:nvSpPr>
        <xdr:cNvPr id="393" name="テキスト ボックス 392"/>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78105</xdr:rowOff>
    </xdr:from>
    <xdr:to>
      <xdr:col>4</xdr:col>
      <xdr:colOff>396875</xdr:colOff>
      <xdr:row>75</xdr:row>
      <xdr:rowOff>8255</xdr:rowOff>
    </xdr:to>
    <xdr:sp macro="" textlink="">
      <xdr:nvSpPr>
        <xdr:cNvPr id="394" name="円/楕円 393"/>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18432</xdr:rowOff>
    </xdr:from>
    <xdr:ext cx="762000" cy="259045"/>
    <xdr:sp macro="" textlink="">
      <xdr:nvSpPr>
        <xdr:cNvPr id="395" name="テキスト ボックス 394"/>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80010</xdr:rowOff>
    </xdr:from>
    <xdr:to>
      <xdr:col>3</xdr:col>
      <xdr:colOff>193675</xdr:colOff>
      <xdr:row>75</xdr:row>
      <xdr:rowOff>10160</xdr:rowOff>
    </xdr:to>
    <xdr:sp macro="" textlink="">
      <xdr:nvSpPr>
        <xdr:cNvPr id="396" name="円/楕円 395"/>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20337</xdr:rowOff>
    </xdr:from>
    <xdr:ext cx="762000" cy="259045"/>
    <xdr:sp macro="" textlink="">
      <xdr:nvSpPr>
        <xdr:cNvPr id="397" name="テキスト ボックス 396"/>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108585</xdr:rowOff>
    </xdr:from>
    <xdr:to>
      <xdr:col>1</xdr:col>
      <xdr:colOff>676275</xdr:colOff>
      <xdr:row>75</xdr:row>
      <xdr:rowOff>38735</xdr:rowOff>
    </xdr:to>
    <xdr:sp macro="" textlink="">
      <xdr:nvSpPr>
        <xdr:cNvPr id="398" name="円/楕円 397"/>
        <xdr:cNvSpPr/>
      </xdr:nvSpPr>
      <xdr:spPr>
        <a:xfrm>
          <a:off x="1270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48912</xdr:rowOff>
    </xdr:from>
    <xdr:ext cx="762000" cy="259045"/>
    <xdr:sp macro="" textlink="">
      <xdr:nvSpPr>
        <xdr:cNvPr id="399" name="テキスト ボックス 398"/>
        <xdr:cNvSpPr txBox="1"/>
      </xdr:nvSpPr>
      <xdr:spPr>
        <a:xfrm>
          <a:off x="939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若干の増であり、要因として扶助費や物件費の伸びによるものである。全国平均、沖縄県平均を下回っているが、今後も引き続き歳出削減、更なる自主財源の確保に取り組み、財政健全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27939</xdr:rowOff>
    </xdr:to>
    <xdr:cxnSp macro="">
      <xdr:nvCxnSpPr>
        <xdr:cNvPr id="432" name="直線コネクタ 431"/>
        <xdr:cNvCxnSpPr/>
      </xdr:nvCxnSpPr>
      <xdr:spPr>
        <a:xfrm>
          <a:off x="15671800" y="13225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24130</xdr:rowOff>
    </xdr:to>
    <xdr:cxnSp macro="">
      <xdr:nvCxnSpPr>
        <xdr:cNvPr id="435" name="直線コネクタ 434"/>
        <xdr:cNvCxnSpPr/>
      </xdr:nvCxnSpPr>
      <xdr:spPr>
        <a:xfrm>
          <a:off x="14782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85089</xdr:rowOff>
    </xdr:to>
    <xdr:cxnSp macro="">
      <xdr:nvCxnSpPr>
        <xdr:cNvPr id="438" name="直線コネクタ 437"/>
        <xdr:cNvCxnSpPr/>
      </xdr:nvCxnSpPr>
      <xdr:spPr>
        <a:xfrm flipV="1">
          <a:off x="13893800" y="13221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85089</xdr:rowOff>
    </xdr:to>
    <xdr:cxnSp macro="">
      <xdr:nvCxnSpPr>
        <xdr:cNvPr id="441" name="直線コネクタ 440"/>
        <xdr:cNvCxnSpPr/>
      </xdr:nvCxnSpPr>
      <xdr:spPr>
        <a:xfrm>
          <a:off x="13004800" y="13237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51" name="円/楕円 450"/>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2"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3" name="円/楕円 45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54" name="テキスト ボックス 453"/>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5" name="円/楕円 454"/>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56" name="テキスト ボックス 455"/>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57" name="円/楕円 456"/>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58" name="テキスト ボックス 457"/>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9" name="円/楕円 458"/>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60" name="テキスト ボックス 459"/>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沖縄県石垣市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168326</xdr:rowOff>
    </xdr:from>
    <xdr:to>
      <xdr:col>4</xdr:col>
      <xdr:colOff>1117600</xdr:colOff>
      <xdr:row>18</xdr:row>
      <xdr:rowOff>38</xdr:rowOff>
    </xdr:to>
    <xdr:cxnSp macro="">
      <xdr:nvCxnSpPr>
        <xdr:cNvPr id="50" name="直線コネクタ 49"/>
        <xdr:cNvCxnSpPr/>
      </xdr:nvCxnSpPr>
      <xdr:spPr bwMode="auto">
        <a:xfrm flipV="1">
          <a:off x="5003800" y="3130601"/>
          <a:ext cx="6477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xdr:rowOff>
    </xdr:from>
    <xdr:to>
      <xdr:col>4</xdr:col>
      <xdr:colOff>469900</xdr:colOff>
      <xdr:row>18</xdr:row>
      <xdr:rowOff>32131</xdr:rowOff>
    </xdr:to>
    <xdr:cxnSp macro="">
      <xdr:nvCxnSpPr>
        <xdr:cNvPr id="53" name="直線コネクタ 52"/>
        <xdr:cNvCxnSpPr/>
      </xdr:nvCxnSpPr>
      <xdr:spPr bwMode="auto">
        <a:xfrm flipV="1">
          <a:off x="4305300" y="3133763"/>
          <a:ext cx="698500" cy="3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32131</xdr:rowOff>
    </xdr:from>
    <xdr:to>
      <xdr:col>3</xdr:col>
      <xdr:colOff>904875</xdr:colOff>
      <xdr:row>18</xdr:row>
      <xdr:rowOff>55410</xdr:rowOff>
    </xdr:to>
    <xdr:cxnSp macro="">
      <xdr:nvCxnSpPr>
        <xdr:cNvPr id="56" name="直線コネクタ 55"/>
        <xdr:cNvCxnSpPr/>
      </xdr:nvCxnSpPr>
      <xdr:spPr bwMode="auto">
        <a:xfrm flipV="1">
          <a:off x="3606800" y="3165856"/>
          <a:ext cx="6985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55410</xdr:rowOff>
    </xdr:from>
    <xdr:to>
      <xdr:col>3</xdr:col>
      <xdr:colOff>206375</xdr:colOff>
      <xdr:row>18</xdr:row>
      <xdr:rowOff>73482</xdr:rowOff>
    </xdr:to>
    <xdr:cxnSp macro="">
      <xdr:nvCxnSpPr>
        <xdr:cNvPr id="59" name="直線コネクタ 58"/>
        <xdr:cNvCxnSpPr/>
      </xdr:nvCxnSpPr>
      <xdr:spPr bwMode="auto">
        <a:xfrm flipV="1">
          <a:off x="2908300" y="3189135"/>
          <a:ext cx="698500" cy="1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117526</xdr:rowOff>
    </xdr:from>
    <xdr:to>
      <xdr:col>5</xdr:col>
      <xdr:colOff>34925</xdr:colOff>
      <xdr:row>18</xdr:row>
      <xdr:rowOff>47676</xdr:rowOff>
    </xdr:to>
    <xdr:sp macro="" textlink="">
      <xdr:nvSpPr>
        <xdr:cNvPr id="69" name="円/楕円 68"/>
        <xdr:cNvSpPr/>
      </xdr:nvSpPr>
      <xdr:spPr bwMode="auto">
        <a:xfrm>
          <a:off x="5600700" y="307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89603</xdr:rowOff>
    </xdr:from>
    <xdr:ext cx="762000" cy="259045"/>
    <xdr:sp macro="" textlink="">
      <xdr:nvSpPr>
        <xdr:cNvPr id="70" name="人口1人当たり決算額の推移該当値テキスト130"/>
        <xdr:cNvSpPr txBox="1"/>
      </xdr:nvSpPr>
      <xdr:spPr>
        <a:xfrm>
          <a:off x="5740400" y="30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120688</xdr:rowOff>
    </xdr:from>
    <xdr:to>
      <xdr:col>4</xdr:col>
      <xdr:colOff>520700</xdr:colOff>
      <xdr:row>18</xdr:row>
      <xdr:rowOff>50838</xdr:rowOff>
    </xdr:to>
    <xdr:sp macro="" textlink="">
      <xdr:nvSpPr>
        <xdr:cNvPr id="71" name="円/楕円 70"/>
        <xdr:cNvSpPr/>
      </xdr:nvSpPr>
      <xdr:spPr bwMode="auto">
        <a:xfrm>
          <a:off x="4953000" y="308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35615</xdr:rowOff>
    </xdr:from>
    <xdr:ext cx="736600" cy="259045"/>
    <xdr:sp macro="" textlink="">
      <xdr:nvSpPr>
        <xdr:cNvPr id="72" name="テキスト ボックス 71"/>
        <xdr:cNvSpPr txBox="1"/>
      </xdr:nvSpPr>
      <xdr:spPr>
        <a:xfrm>
          <a:off x="4622800" y="316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152781</xdr:rowOff>
    </xdr:from>
    <xdr:to>
      <xdr:col>3</xdr:col>
      <xdr:colOff>955675</xdr:colOff>
      <xdr:row>18</xdr:row>
      <xdr:rowOff>82931</xdr:rowOff>
    </xdr:to>
    <xdr:sp macro="" textlink="">
      <xdr:nvSpPr>
        <xdr:cNvPr id="73" name="円/楕円 72"/>
        <xdr:cNvSpPr/>
      </xdr:nvSpPr>
      <xdr:spPr bwMode="auto">
        <a:xfrm>
          <a:off x="4254500" y="311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67708</xdr:rowOff>
    </xdr:from>
    <xdr:ext cx="762000" cy="259045"/>
    <xdr:sp macro="" textlink="">
      <xdr:nvSpPr>
        <xdr:cNvPr id="74" name="テキスト ボックス 73"/>
        <xdr:cNvSpPr txBox="1"/>
      </xdr:nvSpPr>
      <xdr:spPr>
        <a:xfrm>
          <a:off x="3924300" y="320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4610</xdr:rowOff>
    </xdr:from>
    <xdr:to>
      <xdr:col>3</xdr:col>
      <xdr:colOff>257175</xdr:colOff>
      <xdr:row>18</xdr:row>
      <xdr:rowOff>106210</xdr:rowOff>
    </xdr:to>
    <xdr:sp macro="" textlink="">
      <xdr:nvSpPr>
        <xdr:cNvPr id="75" name="円/楕円 74"/>
        <xdr:cNvSpPr/>
      </xdr:nvSpPr>
      <xdr:spPr bwMode="auto">
        <a:xfrm>
          <a:off x="35560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90987</xdr:rowOff>
    </xdr:from>
    <xdr:ext cx="762000" cy="259045"/>
    <xdr:sp macro="" textlink="">
      <xdr:nvSpPr>
        <xdr:cNvPr id="76" name="テキスト ボックス 75"/>
        <xdr:cNvSpPr txBox="1"/>
      </xdr:nvSpPr>
      <xdr:spPr>
        <a:xfrm>
          <a:off x="3225800" y="322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22682</xdr:rowOff>
    </xdr:from>
    <xdr:to>
      <xdr:col>2</xdr:col>
      <xdr:colOff>692150</xdr:colOff>
      <xdr:row>18</xdr:row>
      <xdr:rowOff>124282</xdr:rowOff>
    </xdr:to>
    <xdr:sp macro="" textlink="">
      <xdr:nvSpPr>
        <xdr:cNvPr id="77" name="円/楕円 76"/>
        <xdr:cNvSpPr/>
      </xdr:nvSpPr>
      <xdr:spPr bwMode="auto">
        <a:xfrm>
          <a:off x="2857500" y="315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109059</xdr:rowOff>
    </xdr:from>
    <xdr:ext cx="762000" cy="259045"/>
    <xdr:sp macro="" textlink="">
      <xdr:nvSpPr>
        <xdr:cNvPr id="78" name="テキスト ボックス 77"/>
        <xdr:cNvSpPr txBox="1"/>
      </xdr:nvSpPr>
      <xdr:spPr>
        <a:xfrm>
          <a:off x="2527300" y="324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26926</xdr:rowOff>
    </xdr:from>
    <xdr:to>
      <xdr:col>4</xdr:col>
      <xdr:colOff>1117600</xdr:colOff>
      <xdr:row>38</xdr:row>
      <xdr:rowOff>26957</xdr:rowOff>
    </xdr:to>
    <xdr:cxnSp macro="">
      <xdr:nvCxnSpPr>
        <xdr:cNvPr id="112" name="直線コネクタ 111"/>
        <xdr:cNvCxnSpPr/>
      </xdr:nvCxnSpPr>
      <xdr:spPr bwMode="auto">
        <a:xfrm flipV="1">
          <a:off x="5003800" y="7494526"/>
          <a:ext cx="647700" cy="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19245</xdr:rowOff>
    </xdr:from>
    <xdr:to>
      <xdr:col>4</xdr:col>
      <xdr:colOff>469900</xdr:colOff>
      <xdr:row>38</xdr:row>
      <xdr:rowOff>26957</xdr:rowOff>
    </xdr:to>
    <xdr:cxnSp macro="">
      <xdr:nvCxnSpPr>
        <xdr:cNvPr id="115" name="直線コネクタ 114"/>
        <xdr:cNvCxnSpPr/>
      </xdr:nvCxnSpPr>
      <xdr:spPr bwMode="auto">
        <a:xfrm>
          <a:off x="4305300" y="7486845"/>
          <a:ext cx="698500" cy="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9344</xdr:rowOff>
    </xdr:from>
    <xdr:to>
      <xdr:col>3</xdr:col>
      <xdr:colOff>904875</xdr:colOff>
      <xdr:row>38</xdr:row>
      <xdr:rowOff>19245</xdr:rowOff>
    </xdr:to>
    <xdr:cxnSp macro="">
      <xdr:nvCxnSpPr>
        <xdr:cNvPr id="118" name="直線コネクタ 117"/>
        <xdr:cNvCxnSpPr/>
      </xdr:nvCxnSpPr>
      <xdr:spPr bwMode="auto">
        <a:xfrm>
          <a:off x="3606800" y="7476944"/>
          <a:ext cx="698500" cy="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337453</xdr:rowOff>
    </xdr:from>
    <xdr:to>
      <xdr:col>3</xdr:col>
      <xdr:colOff>206375</xdr:colOff>
      <xdr:row>38</xdr:row>
      <xdr:rowOff>9344</xdr:rowOff>
    </xdr:to>
    <xdr:cxnSp macro="">
      <xdr:nvCxnSpPr>
        <xdr:cNvPr id="121" name="直線コネクタ 120"/>
        <xdr:cNvCxnSpPr/>
      </xdr:nvCxnSpPr>
      <xdr:spPr bwMode="auto">
        <a:xfrm>
          <a:off x="2908300" y="7462153"/>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319026</xdr:rowOff>
    </xdr:from>
    <xdr:to>
      <xdr:col>5</xdr:col>
      <xdr:colOff>34925</xdr:colOff>
      <xdr:row>38</xdr:row>
      <xdr:rowOff>77726</xdr:rowOff>
    </xdr:to>
    <xdr:sp macro="" textlink="">
      <xdr:nvSpPr>
        <xdr:cNvPr id="131" name="円/楕円 130"/>
        <xdr:cNvSpPr/>
      </xdr:nvSpPr>
      <xdr:spPr bwMode="auto">
        <a:xfrm>
          <a:off x="5600700" y="744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319057</xdr:rowOff>
    </xdr:from>
    <xdr:to>
      <xdr:col>4</xdr:col>
      <xdr:colOff>520700</xdr:colOff>
      <xdr:row>38</xdr:row>
      <xdr:rowOff>77757</xdr:rowOff>
    </xdr:to>
    <xdr:sp macro="" textlink="">
      <xdr:nvSpPr>
        <xdr:cNvPr id="133" name="円/楕円 132"/>
        <xdr:cNvSpPr/>
      </xdr:nvSpPr>
      <xdr:spPr bwMode="auto">
        <a:xfrm>
          <a:off x="4953000" y="744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62534</xdr:rowOff>
    </xdr:from>
    <xdr:ext cx="736600" cy="259045"/>
    <xdr:sp macro="" textlink="">
      <xdr:nvSpPr>
        <xdr:cNvPr id="134" name="テキスト ボックス 133"/>
        <xdr:cNvSpPr txBox="1"/>
      </xdr:nvSpPr>
      <xdr:spPr>
        <a:xfrm>
          <a:off x="4622800" y="753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311345</xdr:rowOff>
    </xdr:from>
    <xdr:to>
      <xdr:col>3</xdr:col>
      <xdr:colOff>955675</xdr:colOff>
      <xdr:row>38</xdr:row>
      <xdr:rowOff>70045</xdr:rowOff>
    </xdr:to>
    <xdr:sp macro="" textlink="">
      <xdr:nvSpPr>
        <xdr:cNvPr id="135" name="円/楕円 134"/>
        <xdr:cNvSpPr/>
      </xdr:nvSpPr>
      <xdr:spPr bwMode="auto">
        <a:xfrm>
          <a:off x="4254500" y="743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54822</xdr:rowOff>
    </xdr:from>
    <xdr:ext cx="762000" cy="259045"/>
    <xdr:sp macro="" textlink="">
      <xdr:nvSpPr>
        <xdr:cNvPr id="136" name="テキスト ボックス 135"/>
        <xdr:cNvSpPr txBox="1"/>
      </xdr:nvSpPr>
      <xdr:spPr>
        <a:xfrm>
          <a:off x="3924300" y="752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301444</xdr:rowOff>
    </xdr:from>
    <xdr:to>
      <xdr:col>3</xdr:col>
      <xdr:colOff>257175</xdr:colOff>
      <xdr:row>38</xdr:row>
      <xdr:rowOff>60144</xdr:rowOff>
    </xdr:to>
    <xdr:sp macro="" textlink="">
      <xdr:nvSpPr>
        <xdr:cNvPr id="137" name="円/楕円 136"/>
        <xdr:cNvSpPr/>
      </xdr:nvSpPr>
      <xdr:spPr bwMode="auto">
        <a:xfrm>
          <a:off x="3556000" y="742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44921</xdr:rowOff>
    </xdr:from>
    <xdr:ext cx="762000" cy="259045"/>
    <xdr:sp macro="" textlink="">
      <xdr:nvSpPr>
        <xdr:cNvPr id="138" name="テキスト ボックス 137"/>
        <xdr:cNvSpPr txBox="1"/>
      </xdr:nvSpPr>
      <xdr:spPr>
        <a:xfrm>
          <a:off x="3225800" y="75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286653</xdr:rowOff>
    </xdr:from>
    <xdr:to>
      <xdr:col>2</xdr:col>
      <xdr:colOff>692150</xdr:colOff>
      <xdr:row>38</xdr:row>
      <xdr:rowOff>45353</xdr:rowOff>
    </xdr:to>
    <xdr:sp macro="" textlink="">
      <xdr:nvSpPr>
        <xdr:cNvPr id="139" name="円/楕円 138"/>
        <xdr:cNvSpPr/>
      </xdr:nvSpPr>
      <xdr:spPr bwMode="auto">
        <a:xfrm>
          <a:off x="2857500" y="741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30130</xdr:rowOff>
    </xdr:from>
    <xdr:ext cx="762000" cy="259045"/>
    <xdr:sp macro="" textlink="">
      <xdr:nvSpPr>
        <xdr:cNvPr id="140" name="テキスト ボックス 139"/>
        <xdr:cNvSpPr txBox="1"/>
      </xdr:nvSpPr>
      <xdr:spPr>
        <a:xfrm>
          <a:off x="2527300" y="74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49,270
48,943
229.34
27,660,192
26,779,267
695,764
13,725,732
21,745,148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169609</xdr:rowOff>
    </xdr:from>
    <xdr:to>
      <xdr:col>6</xdr:col>
      <xdr:colOff>511175</xdr:colOff>
      <xdr:row>34</xdr:row>
      <xdr:rowOff>169799</xdr:rowOff>
    </xdr:to>
    <xdr:cxnSp macro="">
      <xdr:nvCxnSpPr>
        <xdr:cNvPr id="61" name="直線コネクタ 60"/>
        <xdr:cNvCxnSpPr/>
      </xdr:nvCxnSpPr>
      <xdr:spPr>
        <a:xfrm>
          <a:off x="3797300" y="599890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96787</xdr:rowOff>
    </xdr:from>
    <xdr:to>
      <xdr:col>5</xdr:col>
      <xdr:colOff>358775</xdr:colOff>
      <xdr:row>34</xdr:row>
      <xdr:rowOff>169609</xdr:rowOff>
    </xdr:to>
    <xdr:cxnSp macro="">
      <xdr:nvCxnSpPr>
        <xdr:cNvPr id="64" name="直線コネクタ 63"/>
        <xdr:cNvCxnSpPr/>
      </xdr:nvCxnSpPr>
      <xdr:spPr>
        <a:xfrm>
          <a:off x="2908300" y="5926087"/>
          <a:ext cx="889000" cy="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96787</xdr:rowOff>
    </xdr:from>
    <xdr:to>
      <xdr:col>4</xdr:col>
      <xdr:colOff>155575</xdr:colOff>
      <xdr:row>34</xdr:row>
      <xdr:rowOff>118199</xdr:rowOff>
    </xdr:to>
    <xdr:cxnSp macro="">
      <xdr:nvCxnSpPr>
        <xdr:cNvPr id="67" name="直線コネクタ 66"/>
        <xdr:cNvCxnSpPr/>
      </xdr:nvCxnSpPr>
      <xdr:spPr>
        <a:xfrm flipV="1">
          <a:off x="2019300" y="592608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118199</xdr:rowOff>
    </xdr:from>
    <xdr:to>
      <xdr:col>2</xdr:col>
      <xdr:colOff>638175</xdr:colOff>
      <xdr:row>34</xdr:row>
      <xdr:rowOff>138214</xdr:rowOff>
    </xdr:to>
    <xdr:cxnSp macro="">
      <xdr:nvCxnSpPr>
        <xdr:cNvPr id="70" name="直線コネクタ 69"/>
        <xdr:cNvCxnSpPr/>
      </xdr:nvCxnSpPr>
      <xdr:spPr>
        <a:xfrm flipV="1">
          <a:off x="1130300" y="5947499"/>
          <a:ext cx="889000" cy="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118999</xdr:rowOff>
    </xdr:from>
    <xdr:to>
      <xdr:col>6</xdr:col>
      <xdr:colOff>561975</xdr:colOff>
      <xdr:row>35</xdr:row>
      <xdr:rowOff>49149</xdr:rowOff>
    </xdr:to>
    <xdr:sp macro="" textlink="">
      <xdr:nvSpPr>
        <xdr:cNvPr id="80" name="円/楕円 79"/>
        <xdr:cNvSpPr/>
      </xdr:nvSpPr>
      <xdr:spPr>
        <a:xfrm>
          <a:off x="45847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97426</xdr:rowOff>
    </xdr:from>
    <xdr:ext cx="534377" cy="259045"/>
    <xdr:sp macro="" textlink="">
      <xdr:nvSpPr>
        <xdr:cNvPr id="81" name="人件費該当値テキスト"/>
        <xdr:cNvSpPr txBox="1"/>
      </xdr:nvSpPr>
      <xdr:spPr>
        <a:xfrm>
          <a:off x="4686300" y="59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118809</xdr:rowOff>
    </xdr:from>
    <xdr:to>
      <xdr:col>5</xdr:col>
      <xdr:colOff>409575</xdr:colOff>
      <xdr:row>35</xdr:row>
      <xdr:rowOff>48959</xdr:rowOff>
    </xdr:to>
    <xdr:sp macro="" textlink="">
      <xdr:nvSpPr>
        <xdr:cNvPr id="82" name="円/楕円 81"/>
        <xdr:cNvSpPr/>
      </xdr:nvSpPr>
      <xdr:spPr>
        <a:xfrm>
          <a:off x="3746500" y="59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40086</xdr:rowOff>
    </xdr:from>
    <xdr:ext cx="534377" cy="259045"/>
    <xdr:sp macro="" textlink="">
      <xdr:nvSpPr>
        <xdr:cNvPr id="83" name="テキスト ボックス 82"/>
        <xdr:cNvSpPr txBox="1"/>
      </xdr:nvSpPr>
      <xdr:spPr>
        <a:xfrm>
          <a:off x="3530111" y="604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45987</xdr:rowOff>
    </xdr:from>
    <xdr:to>
      <xdr:col>4</xdr:col>
      <xdr:colOff>206375</xdr:colOff>
      <xdr:row>34</xdr:row>
      <xdr:rowOff>147587</xdr:rowOff>
    </xdr:to>
    <xdr:sp macro="" textlink="">
      <xdr:nvSpPr>
        <xdr:cNvPr id="84" name="円/楕円 83"/>
        <xdr:cNvSpPr/>
      </xdr:nvSpPr>
      <xdr:spPr>
        <a:xfrm>
          <a:off x="2857500" y="58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164114</xdr:rowOff>
    </xdr:from>
    <xdr:ext cx="534377" cy="259045"/>
    <xdr:sp macro="" textlink="">
      <xdr:nvSpPr>
        <xdr:cNvPr id="85" name="テキスト ボックス 84"/>
        <xdr:cNvSpPr txBox="1"/>
      </xdr:nvSpPr>
      <xdr:spPr>
        <a:xfrm>
          <a:off x="2641111" y="56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67399</xdr:rowOff>
    </xdr:from>
    <xdr:to>
      <xdr:col>3</xdr:col>
      <xdr:colOff>3175</xdr:colOff>
      <xdr:row>34</xdr:row>
      <xdr:rowOff>168999</xdr:rowOff>
    </xdr:to>
    <xdr:sp macro="" textlink="">
      <xdr:nvSpPr>
        <xdr:cNvPr id="86" name="円/楕円 85"/>
        <xdr:cNvSpPr/>
      </xdr:nvSpPr>
      <xdr:spPr>
        <a:xfrm>
          <a:off x="1968500" y="5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14076</xdr:rowOff>
    </xdr:from>
    <xdr:ext cx="534377" cy="259045"/>
    <xdr:sp macro="" textlink="">
      <xdr:nvSpPr>
        <xdr:cNvPr id="87" name="テキスト ボックス 86"/>
        <xdr:cNvSpPr txBox="1"/>
      </xdr:nvSpPr>
      <xdr:spPr>
        <a:xfrm>
          <a:off x="1752111" y="56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87414</xdr:rowOff>
    </xdr:from>
    <xdr:to>
      <xdr:col>1</xdr:col>
      <xdr:colOff>485775</xdr:colOff>
      <xdr:row>35</xdr:row>
      <xdr:rowOff>17564</xdr:rowOff>
    </xdr:to>
    <xdr:sp macro="" textlink="">
      <xdr:nvSpPr>
        <xdr:cNvPr id="88" name="円/楕円 87"/>
        <xdr:cNvSpPr/>
      </xdr:nvSpPr>
      <xdr:spPr>
        <a:xfrm>
          <a:off x="1079500" y="59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34091</xdr:rowOff>
    </xdr:from>
    <xdr:ext cx="534377" cy="259045"/>
    <xdr:sp macro="" textlink="">
      <xdr:nvSpPr>
        <xdr:cNvPr id="89" name="テキスト ボックス 88"/>
        <xdr:cNvSpPr txBox="1"/>
      </xdr:nvSpPr>
      <xdr:spPr>
        <a:xfrm>
          <a:off x="863111" y="56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83159</xdr:rowOff>
    </xdr:from>
    <xdr:to>
      <xdr:col>6</xdr:col>
      <xdr:colOff>511175</xdr:colOff>
      <xdr:row>57</xdr:row>
      <xdr:rowOff>133439</xdr:rowOff>
    </xdr:to>
    <xdr:cxnSp macro="">
      <xdr:nvCxnSpPr>
        <xdr:cNvPr id="119" name="直線コネクタ 118"/>
        <xdr:cNvCxnSpPr/>
      </xdr:nvCxnSpPr>
      <xdr:spPr>
        <a:xfrm flipV="1">
          <a:off x="3797300" y="9855809"/>
          <a:ext cx="8382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133439</xdr:rowOff>
    </xdr:from>
    <xdr:to>
      <xdr:col>5</xdr:col>
      <xdr:colOff>358775</xdr:colOff>
      <xdr:row>57</xdr:row>
      <xdr:rowOff>149454</xdr:rowOff>
    </xdr:to>
    <xdr:cxnSp macro="">
      <xdr:nvCxnSpPr>
        <xdr:cNvPr id="122" name="直線コネクタ 121"/>
        <xdr:cNvCxnSpPr/>
      </xdr:nvCxnSpPr>
      <xdr:spPr>
        <a:xfrm flipV="1">
          <a:off x="2908300" y="9906089"/>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150978</xdr:rowOff>
    </xdr:from>
    <xdr:to>
      <xdr:col>4</xdr:col>
      <xdr:colOff>155575</xdr:colOff>
      <xdr:row>57</xdr:row>
      <xdr:rowOff>149454</xdr:rowOff>
    </xdr:to>
    <xdr:cxnSp macro="">
      <xdr:nvCxnSpPr>
        <xdr:cNvPr id="125" name="直線コネクタ 124"/>
        <xdr:cNvCxnSpPr/>
      </xdr:nvCxnSpPr>
      <xdr:spPr>
        <a:xfrm>
          <a:off x="2019300" y="975217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150978</xdr:rowOff>
    </xdr:from>
    <xdr:to>
      <xdr:col>2</xdr:col>
      <xdr:colOff>638175</xdr:colOff>
      <xdr:row>58</xdr:row>
      <xdr:rowOff>94831</xdr:rowOff>
    </xdr:to>
    <xdr:cxnSp macro="">
      <xdr:nvCxnSpPr>
        <xdr:cNvPr id="128" name="直線コネクタ 127"/>
        <xdr:cNvCxnSpPr/>
      </xdr:nvCxnSpPr>
      <xdr:spPr>
        <a:xfrm flipV="1">
          <a:off x="1130300" y="9752178"/>
          <a:ext cx="889000" cy="2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32359</xdr:rowOff>
    </xdr:from>
    <xdr:to>
      <xdr:col>6</xdr:col>
      <xdr:colOff>561975</xdr:colOff>
      <xdr:row>57</xdr:row>
      <xdr:rowOff>133959</xdr:rowOff>
    </xdr:to>
    <xdr:sp macro="" textlink="">
      <xdr:nvSpPr>
        <xdr:cNvPr id="138" name="円/楕円 137"/>
        <xdr:cNvSpPr/>
      </xdr:nvSpPr>
      <xdr:spPr>
        <a:xfrm>
          <a:off x="4584700" y="98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10786</xdr:rowOff>
    </xdr:from>
    <xdr:ext cx="534377" cy="259045"/>
    <xdr:sp macro="" textlink="">
      <xdr:nvSpPr>
        <xdr:cNvPr id="139" name="物件費該当値テキスト"/>
        <xdr:cNvSpPr txBox="1"/>
      </xdr:nvSpPr>
      <xdr:spPr>
        <a:xfrm>
          <a:off x="4686300" y="97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82639</xdr:rowOff>
    </xdr:from>
    <xdr:to>
      <xdr:col>5</xdr:col>
      <xdr:colOff>409575</xdr:colOff>
      <xdr:row>58</xdr:row>
      <xdr:rowOff>12789</xdr:rowOff>
    </xdr:to>
    <xdr:sp macro="" textlink="">
      <xdr:nvSpPr>
        <xdr:cNvPr id="140" name="円/楕円 139"/>
        <xdr:cNvSpPr/>
      </xdr:nvSpPr>
      <xdr:spPr>
        <a:xfrm>
          <a:off x="3746500" y="9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3916</xdr:rowOff>
    </xdr:from>
    <xdr:ext cx="534377" cy="259045"/>
    <xdr:sp macro="" textlink="">
      <xdr:nvSpPr>
        <xdr:cNvPr id="141" name="テキスト ボックス 140"/>
        <xdr:cNvSpPr txBox="1"/>
      </xdr:nvSpPr>
      <xdr:spPr>
        <a:xfrm>
          <a:off x="3530111" y="9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98654</xdr:rowOff>
    </xdr:from>
    <xdr:to>
      <xdr:col>4</xdr:col>
      <xdr:colOff>206375</xdr:colOff>
      <xdr:row>58</xdr:row>
      <xdr:rowOff>28804</xdr:rowOff>
    </xdr:to>
    <xdr:sp macro="" textlink="">
      <xdr:nvSpPr>
        <xdr:cNvPr id="142" name="円/楕円 141"/>
        <xdr:cNvSpPr/>
      </xdr:nvSpPr>
      <xdr:spPr>
        <a:xfrm>
          <a:off x="2857500" y="98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19931</xdr:rowOff>
    </xdr:from>
    <xdr:ext cx="534377" cy="259045"/>
    <xdr:sp macro="" textlink="">
      <xdr:nvSpPr>
        <xdr:cNvPr id="143" name="テキスト ボックス 142"/>
        <xdr:cNvSpPr txBox="1"/>
      </xdr:nvSpPr>
      <xdr:spPr>
        <a:xfrm>
          <a:off x="2641111" y="99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100178</xdr:rowOff>
    </xdr:from>
    <xdr:to>
      <xdr:col>3</xdr:col>
      <xdr:colOff>3175</xdr:colOff>
      <xdr:row>57</xdr:row>
      <xdr:rowOff>30328</xdr:rowOff>
    </xdr:to>
    <xdr:sp macro="" textlink="">
      <xdr:nvSpPr>
        <xdr:cNvPr id="144" name="円/楕円 143"/>
        <xdr:cNvSpPr/>
      </xdr:nvSpPr>
      <xdr:spPr>
        <a:xfrm>
          <a:off x="19685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21455</xdr:rowOff>
    </xdr:from>
    <xdr:ext cx="534377" cy="259045"/>
    <xdr:sp macro="" textlink="">
      <xdr:nvSpPr>
        <xdr:cNvPr id="145" name="テキスト ボックス 144"/>
        <xdr:cNvSpPr txBox="1"/>
      </xdr:nvSpPr>
      <xdr:spPr>
        <a:xfrm>
          <a:off x="1752111" y="97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44031</xdr:rowOff>
    </xdr:from>
    <xdr:to>
      <xdr:col>1</xdr:col>
      <xdr:colOff>485775</xdr:colOff>
      <xdr:row>58</xdr:row>
      <xdr:rowOff>145631</xdr:rowOff>
    </xdr:to>
    <xdr:sp macro="" textlink="">
      <xdr:nvSpPr>
        <xdr:cNvPr id="146" name="円/楕円 145"/>
        <xdr:cNvSpPr/>
      </xdr:nvSpPr>
      <xdr:spPr>
        <a:xfrm>
          <a:off x="1079500" y="99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136758</xdr:rowOff>
    </xdr:from>
    <xdr:ext cx="534377" cy="259045"/>
    <xdr:sp macro="" textlink="">
      <xdr:nvSpPr>
        <xdr:cNvPr id="147" name="テキスト ボックス 146"/>
        <xdr:cNvSpPr txBox="1"/>
      </xdr:nvSpPr>
      <xdr:spPr>
        <a:xfrm>
          <a:off x="863111" y="100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89996</xdr:rowOff>
    </xdr:from>
    <xdr:to>
      <xdr:col>6</xdr:col>
      <xdr:colOff>511175</xdr:colOff>
      <xdr:row>75</xdr:row>
      <xdr:rowOff>128662</xdr:rowOff>
    </xdr:to>
    <xdr:cxnSp macro="">
      <xdr:nvCxnSpPr>
        <xdr:cNvPr id="178" name="直線コネクタ 177"/>
        <xdr:cNvCxnSpPr/>
      </xdr:nvCxnSpPr>
      <xdr:spPr>
        <a:xfrm>
          <a:off x="3797300" y="12948746"/>
          <a:ext cx="8382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80133</xdr:rowOff>
    </xdr:from>
    <xdr:to>
      <xdr:col>5</xdr:col>
      <xdr:colOff>358775</xdr:colOff>
      <xdr:row>75</xdr:row>
      <xdr:rowOff>89996</xdr:rowOff>
    </xdr:to>
    <xdr:cxnSp macro="">
      <xdr:nvCxnSpPr>
        <xdr:cNvPr id="181" name="直線コネクタ 180"/>
        <xdr:cNvCxnSpPr/>
      </xdr:nvCxnSpPr>
      <xdr:spPr>
        <a:xfrm>
          <a:off x="2908300" y="12938883"/>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80133</xdr:rowOff>
    </xdr:from>
    <xdr:to>
      <xdr:col>4</xdr:col>
      <xdr:colOff>155575</xdr:colOff>
      <xdr:row>75</xdr:row>
      <xdr:rowOff>153645</xdr:rowOff>
    </xdr:to>
    <xdr:cxnSp macro="">
      <xdr:nvCxnSpPr>
        <xdr:cNvPr id="184" name="直線コネクタ 183"/>
        <xdr:cNvCxnSpPr/>
      </xdr:nvCxnSpPr>
      <xdr:spPr>
        <a:xfrm flipV="1">
          <a:off x="2019300" y="12938883"/>
          <a:ext cx="889000" cy="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14394</xdr:rowOff>
    </xdr:from>
    <xdr:to>
      <xdr:col>2</xdr:col>
      <xdr:colOff>638175</xdr:colOff>
      <xdr:row>75</xdr:row>
      <xdr:rowOff>153645</xdr:rowOff>
    </xdr:to>
    <xdr:cxnSp macro="">
      <xdr:nvCxnSpPr>
        <xdr:cNvPr id="187" name="直線コネクタ 186"/>
        <xdr:cNvCxnSpPr/>
      </xdr:nvCxnSpPr>
      <xdr:spPr>
        <a:xfrm>
          <a:off x="1130300" y="12873144"/>
          <a:ext cx="889000" cy="13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77862</xdr:rowOff>
    </xdr:from>
    <xdr:to>
      <xdr:col>6</xdr:col>
      <xdr:colOff>561975</xdr:colOff>
      <xdr:row>76</xdr:row>
      <xdr:rowOff>8012</xdr:rowOff>
    </xdr:to>
    <xdr:sp macro="" textlink="">
      <xdr:nvSpPr>
        <xdr:cNvPr id="197" name="円/楕円 196"/>
        <xdr:cNvSpPr/>
      </xdr:nvSpPr>
      <xdr:spPr>
        <a:xfrm>
          <a:off x="4584700" y="129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100739</xdr:rowOff>
    </xdr:from>
    <xdr:ext cx="534377" cy="259045"/>
    <xdr:sp macro="" textlink="">
      <xdr:nvSpPr>
        <xdr:cNvPr id="198" name="維持補修費該当値テキスト"/>
        <xdr:cNvSpPr txBox="1"/>
      </xdr:nvSpPr>
      <xdr:spPr>
        <a:xfrm>
          <a:off x="4686300" y="127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39196</xdr:rowOff>
    </xdr:from>
    <xdr:to>
      <xdr:col>5</xdr:col>
      <xdr:colOff>409575</xdr:colOff>
      <xdr:row>75</xdr:row>
      <xdr:rowOff>140796</xdr:rowOff>
    </xdr:to>
    <xdr:sp macro="" textlink="">
      <xdr:nvSpPr>
        <xdr:cNvPr id="199" name="円/楕円 198"/>
        <xdr:cNvSpPr/>
      </xdr:nvSpPr>
      <xdr:spPr>
        <a:xfrm>
          <a:off x="3746500" y="128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157323</xdr:rowOff>
    </xdr:from>
    <xdr:ext cx="534377" cy="259045"/>
    <xdr:sp macro="" textlink="">
      <xdr:nvSpPr>
        <xdr:cNvPr id="200" name="テキスト ボックス 199"/>
        <xdr:cNvSpPr txBox="1"/>
      </xdr:nvSpPr>
      <xdr:spPr>
        <a:xfrm>
          <a:off x="3530111" y="126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29333</xdr:rowOff>
    </xdr:from>
    <xdr:to>
      <xdr:col>4</xdr:col>
      <xdr:colOff>206375</xdr:colOff>
      <xdr:row>75</xdr:row>
      <xdr:rowOff>130933</xdr:rowOff>
    </xdr:to>
    <xdr:sp macro="" textlink="">
      <xdr:nvSpPr>
        <xdr:cNvPr id="201" name="円/楕円 200"/>
        <xdr:cNvSpPr/>
      </xdr:nvSpPr>
      <xdr:spPr>
        <a:xfrm>
          <a:off x="2857500" y="128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147460</xdr:rowOff>
    </xdr:from>
    <xdr:ext cx="534377" cy="259045"/>
    <xdr:sp macro="" textlink="">
      <xdr:nvSpPr>
        <xdr:cNvPr id="202" name="テキスト ボックス 201"/>
        <xdr:cNvSpPr txBox="1"/>
      </xdr:nvSpPr>
      <xdr:spPr>
        <a:xfrm>
          <a:off x="2641111" y="1266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102845</xdr:rowOff>
    </xdr:from>
    <xdr:to>
      <xdr:col>3</xdr:col>
      <xdr:colOff>3175</xdr:colOff>
      <xdr:row>76</xdr:row>
      <xdr:rowOff>32995</xdr:rowOff>
    </xdr:to>
    <xdr:sp macro="" textlink="">
      <xdr:nvSpPr>
        <xdr:cNvPr id="203" name="円/楕円 202"/>
        <xdr:cNvSpPr/>
      </xdr:nvSpPr>
      <xdr:spPr>
        <a:xfrm>
          <a:off x="1968500" y="129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49522</xdr:rowOff>
    </xdr:from>
    <xdr:ext cx="534377" cy="259045"/>
    <xdr:sp macro="" textlink="">
      <xdr:nvSpPr>
        <xdr:cNvPr id="204" name="テキスト ボックス 203"/>
        <xdr:cNvSpPr txBox="1"/>
      </xdr:nvSpPr>
      <xdr:spPr>
        <a:xfrm>
          <a:off x="1752111" y="127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135044</xdr:rowOff>
    </xdr:from>
    <xdr:to>
      <xdr:col>1</xdr:col>
      <xdr:colOff>485775</xdr:colOff>
      <xdr:row>75</xdr:row>
      <xdr:rowOff>65194</xdr:rowOff>
    </xdr:to>
    <xdr:sp macro="" textlink="">
      <xdr:nvSpPr>
        <xdr:cNvPr id="205" name="円/楕円 204"/>
        <xdr:cNvSpPr/>
      </xdr:nvSpPr>
      <xdr:spPr>
        <a:xfrm>
          <a:off x="1079500" y="128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81721</xdr:rowOff>
    </xdr:from>
    <xdr:ext cx="534377" cy="259045"/>
    <xdr:sp macro="" textlink="">
      <xdr:nvSpPr>
        <xdr:cNvPr id="206" name="テキスト ボックス 205"/>
        <xdr:cNvSpPr txBox="1"/>
      </xdr:nvSpPr>
      <xdr:spPr>
        <a:xfrm>
          <a:off x="863111" y="125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80759</xdr:rowOff>
    </xdr:from>
    <xdr:to>
      <xdr:col>6</xdr:col>
      <xdr:colOff>511175</xdr:colOff>
      <xdr:row>93</xdr:row>
      <xdr:rowOff>153772</xdr:rowOff>
    </xdr:to>
    <xdr:cxnSp macro="">
      <xdr:nvCxnSpPr>
        <xdr:cNvPr id="236" name="直線コネクタ 235"/>
        <xdr:cNvCxnSpPr/>
      </xdr:nvCxnSpPr>
      <xdr:spPr>
        <a:xfrm flipV="1">
          <a:off x="3797300" y="16025609"/>
          <a:ext cx="838200" cy="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153772</xdr:rowOff>
    </xdr:from>
    <xdr:to>
      <xdr:col>5</xdr:col>
      <xdr:colOff>358775</xdr:colOff>
      <xdr:row>94</xdr:row>
      <xdr:rowOff>36309</xdr:rowOff>
    </xdr:to>
    <xdr:cxnSp macro="">
      <xdr:nvCxnSpPr>
        <xdr:cNvPr id="239" name="直線コネクタ 238"/>
        <xdr:cNvCxnSpPr/>
      </xdr:nvCxnSpPr>
      <xdr:spPr>
        <a:xfrm flipV="1">
          <a:off x="2908300" y="16098622"/>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36309</xdr:rowOff>
    </xdr:from>
    <xdr:to>
      <xdr:col>4</xdr:col>
      <xdr:colOff>155575</xdr:colOff>
      <xdr:row>94</xdr:row>
      <xdr:rowOff>127088</xdr:rowOff>
    </xdr:to>
    <xdr:cxnSp macro="">
      <xdr:nvCxnSpPr>
        <xdr:cNvPr id="242" name="直線コネクタ 241"/>
        <xdr:cNvCxnSpPr/>
      </xdr:nvCxnSpPr>
      <xdr:spPr>
        <a:xfrm flipV="1">
          <a:off x="2019300" y="16152609"/>
          <a:ext cx="889000" cy="9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127088</xdr:rowOff>
    </xdr:from>
    <xdr:to>
      <xdr:col>2</xdr:col>
      <xdr:colOff>638175</xdr:colOff>
      <xdr:row>95</xdr:row>
      <xdr:rowOff>14021</xdr:rowOff>
    </xdr:to>
    <xdr:cxnSp macro="">
      <xdr:nvCxnSpPr>
        <xdr:cNvPr id="245" name="直線コネクタ 244"/>
        <xdr:cNvCxnSpPr/>
      </xdr:nvCxnSpPr>
      <xdr:spPr>
        <a:xfrm flipV="1">
          <a:off x="1130300" y="16243388"/>
          <a:ext cx="889000" cy="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29959</xdr:rowOff>
    </xdr:from>
    <xdr:to>
      <xdr:col>6</xdr:col>
      <xdr:colOff>561975</xdr:colOff>
      <xdr:row>93</xdr:row>
      <xdr:rowOff>131559</xdr:rowOff>
    </xdr:to>
    <xdr:sp macro="" textlink="">
      <xdr:nvSpPr>
        <xdr:cNvPr id="255" name="円/楕円 254"/>
        <xdr:cNvSpPr/>
      </xdr:nvSpPr>
      <xdr:spPr>
        <a:xfrm>
          <a:off x="4584700" y="159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52836</xdr:rowOff>
    </xdr:from>
    <xdr:ext cx="599010" cy="259045"/>
    <xdr:sp macro="" textlink="">
      <xdr:nvSpPr>
        <xdr:cNvPr id="256" name="扶助費該当値テキスト"/>
        <xdr:cNvSpPr txBox="1"/>
      </xdr:nvSpPr>
      <xdr:spPr>
        <a:xfrm>
          <a:off x="4686300" y="1582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102972</xdr:rowOff>
    </xdr:from>
    <xdr:to>
      <xdr:col>5</xdr:col>
      <xdr:colOff>409575</xdr:colOff>
      <xdr:row>94</xdr:row>
      <xdr:rowOff>33122</xdr:rowOff>
    </xdr:to>
    <xdr:sp macro="" textlink="">
      <xdr:nvSpPr>
        <xdr:cNvPr id="257" name="円/楕円 256"/>
        <xdr:cNvSpPr/>
      </xdr:nvSpPr>
      <xdr:spPr>
        <a:xfrm>
          <a:off x="3746500" y="160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49649</xdr:rowOff>
    </xdr:from>
    <xdr:ext cx="599010" cy="259045"/>
    <xdr:sp macro="" textlink="">
      <xdr:nvSpPr>
        <xdr:cNvPr id="258" name="テキスト ボックス 257"/>
        <xdr:cNvSpPr txBox="1"/>
      </xdr:nvSpPr>
      <xdr:spPr>
        <a:xfrm>
          <a:off x="3497794" y="1582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156959</xdr:rowOff>
    </xdr:from>
    <xdr:to>
      <xdr:col>4</xdr:col>
      <xdr:colOff>206375</xdr:colOff>
      <xdr:row>94</xdr:row>
      <xdr:rowOff>87109</xdr:rowOff>
    </xdr:to>
    <xdr:sp macro="" textlink="">
      <xdr:nvSpPr>
        <xdr:cNvPr id="259" name="円/楕円 258"/>
        <xdr:cNvSpPr/>
      </xdr:nvSpPr>
      <xdr:spPr>
        <a:xfrm>
          <a:off x="2857500" y="16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103636</xdr:rowOff>
    </xdr:from>
    <xdr:ext cx="599010" cy="259045"/>
    <xdr:sp macro="" textlink="">
      <xdr:nvSpPr>
        <xdr:cNvPr id="260" name="テキスト ボックス 259"/>
        <xdr:cNvSpPr txBox="1"/>
      </xdr:nvSpPr>
      <xdr:spPr>
        <a:xfrm>
          <a:off x="2608794" y="1587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76288</xdr:rowOff>
    </xdr:from>
    <xdr:to>
      <xdr:col>3</xdr:col>
      <xdr:colOff>3175</xdr:colOff>
      <xdr:row>95</xdr:row>
      <xdr:rowOff>6438</xdr:rowOff>
    </xdr:to>
    <xdr:sp macro="" textlink="">
      <xdr:nvSpPr>
        <xdr:cNvPr id="261" name="円/楕円 260"/>
        <xdr:cNvSpPr/>
      </xdr:nvSpPr>
      <xdr:spPr>
        <a:xfrm>
          <a:off x="1968500" y="161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22965</xdr:rowOff>
    </xdr:from>
    <xdr:ext cx="599010" cy="259045"/>
    <xdr:sp macro="" textlink="">
      <xdr:nvSpPr>
        <xdr:cNvPr id="262" name="テキスト ボックス 261"/>
        <xdr:cNvSpPr txBox="1"/>
      </xdr:nvSpPr>
      <xdr:spPr>
        <a:xfrm>
          <a:off x="1719794" y="159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134671</xdr:rowOff>
    </xdr:from>
    <xdr:to>
      <xdr:col>1</xdr:col>
      <xdr:colOff>485775</xdr:colOff>
      <xdr:row>95</xdr:row>
      <xdr:rowOff>64821</xdr:rowOff>
    </xdr:to>
    <xdr:sp macro="" textlink="">
      <xdr:nvSpPr>
        <xdr:cNvPr id="263" name="円/楕円 262"/>
        <xdr:cNvSpPr/>
      </xdr:nvSpPr>
      <xdr:spPr>
        <a:xfrm>
          <a:off x="1079500" y="162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81348</xdr:rowOff>
    </xdr:from>
    <xdr:ext cx="599010" cy="259045"/>
    <xdr:sp macro="" textlink="">
      <xdr:nvSpPr>
        <xdr:cNvPr id="264" name="テキスト ボックス 263"/>
        <xdr:cNvSpPr txBox="1"/>
      </xdr:nvSpPr>
      <xdr:spPr>
        <a:xfrm>
          <a:off x="830794" y="1602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10475</xdr:rowOff>
    </xdr:from>
    <xdr:to>
      <xdr:col>15</xdr:col>
      <xdr:colOff>180975</xdr:colOff>
      <xdr:row>38</xdr:row>
      <xdr:rowOff>45688</xdr:rowOff>
    </xdr:to>
    <xdr:cxnSp macro="">
      <xdr:nvCxnSpPr>
        <xdr:cNvPr id="297" name="直線コネクタ 296"/>
        <xdr:cNvCxnSpPr/>
      </xdr:nvCxnSpPr>
      <xdr:spPr>
        <a:xfrm flipV="1">
          <a:off x="9639300" y="6525575"/>
          <a:ext cx="838200" cy="3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45688</xdr:rowOff>
    </xdr:from>
    <xdr:to>
      <xdr:col>14</xdr:col>
      <xdr:colOff>28575</xdr:colOff>
      <xdr:row>38</xdr:row>
      <xdr:rowOff>72749</xdr:rowOff>
    </xdr:to>
    <xdr:cxnSp macro="">
      <xdr:nvCxnSpPr>
        <xdr:cNvPr id="300" name="直線コネクタ 299"/>
        <xdr:cNvCxnSpPr/>
      </xdr:nvCxnSpPr>
      <xdr:spPr>
        <a:xfrm flipV="1">
          <a:off x="8750300" y="6560788"/>
          <a:ext cx="889000" cy="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72749</xdr:rowOff>
    </xdr:from>
    <xdr:to>
      <xdr:col>12</xdr:col>
      <xdr:colOff>511175</xdr:colOff>
      <xdr:row>38</xdr:row>
      <xdr:rowOff>136652</xdr:rowOff>
    </xdr:to>
    <xdr:cxnSp macro="">
      <xdr:nvCxnSpPr>
        <xdr:cNvPr id="303" name="直線コネクタ 302"/>
        <xdr:cNvCxnSpPr/>
      </xdr:nvCxnSpPr>
      <xdr:spPr>
        <a:xfrm flipV="1">
          <a:off x="7861300" y="6587849"/>
          <a:ext cx="889000" cy="6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103667</xdr:rowOff>
    </xdr:from>
    <xdr:to>
      <xdr:col>11</xdr:col>
      <xdr:colOff>307975</xdr:colOff>
      <xdr:row>38</xdr:row>
      <xdr:rowOff>136652</xdr:rowOff>
    </xdr:to>
    <xdr:cxnSp macro="">
      <xdr:nvCxnSpPr>
        <xdr:cNvPr id="306" name="直線コネクタ 305"/>
        <xdr:cNvCxnSpPr/>
      </xdr:nvCxnSpPr>
      <xdr:spPr>
        <a:xfrm>
          <a:off x="6972300" y="6618767"/>
          <a:ext cx="8890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131124</xdr:rowOff>
    </xdr:from>
    <xdr:to>
      <xdr:col>15</xdr:col>
      <xdr:colOff>231775</xdr:colOff>
      <xdr:row>38</xdr:row>
      <xdr:rowOff>61274</xdr:rowOff>
    </xdr:to>
    <xdr:sp macro="" textlink="">
      <xdr:nvSpPr>
        <xdr:cNvPr id="316" name="円/楕円 315"/>
        <xdr:cNvSpPr/>
      </xdr:nvSpPr>
      <xdr:spPr>
        <a:xfrm>
          <a:off x="10426700" y="647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109551</xdr:rowOff>
    </xdr:from>
    <xdr:ext cx="534377" cy="259045"/>
    <xdr:sp macro="" textlink="">
      <xdr:nvSpPr>
        <xdr:cNvPr id="317" name="補助費等該当値テキスト"/>
        <xdr:cNvSpPr txBox="1"/>
      </xdr:nvSpPr>
      <xdr:spPr>
        <a:xfrm>
          <a:off x="10528300" y="64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166338</xdr:rowOff>
    </xdr:from>
    <xdr:to>
      <xdr:col>14</xdr:col>
      <xdr:colOff>79375</xdr:colOff>
      <xdr:row>38</xdr:row>
      <xdr:rowOff>96488</xdr:rowOff>
    </xdr:to>
    <xdr:sp macro="" textlink="">
      <xdr:nvSpPr>
        <xdr:cNvPr id="318" name="円/楕円 317"/>
        <xdr:cNvSpPr/>
      </xdr:nvSpPr>
      <xdr:spPr>
        <a:xfrm>
          <a:off x="9588500" y="65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87615</xdr:rowOff>
    </xdr:from>
    <xdr:ext cx="534377" cy="259045"/>
    <xdr:sp macro="" textlink="">
      <xdr:nvSpPr>
        <xdr:cNvPr id="319" name="テキスト ボックス 318"/>
        <xdr:cNvSpPr txBox="1"/>
      </xdr:nvSpPr>
      <xdr:spPr>
        <a:xfrm>
          <a:off x="9372111" y="660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21949</xdr:rowOff>
    </xdr:from>
    <xdr:to>
      <xdr:col>12</xdr:col>
      <xdr:colOff>561975</xdr:colOff>
      <xdr:row>38</xdr:row>
      <xdr:rowOff>123549</xdr:rowOff>
    </xdr:to>
    <xdr:sp macro="" textlink="">
      <xdr:nvSpPr>
        <xdr:cNvPr id="320" name="円/楕円 319"/>
        <xdr:cNvSpPr/>
      </xdr:nvSpPr>
      <xdr:spPr>
        <a:xfrm>
          <a:off x="8699500" y="65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114676</xdr:rowOff>
    </xdr:from>
    <xdr:ext cx="534377" cy="259045"/>
    <xdr:sp macro="" textlink="">
      <xdr:nvSpPr>
        <xdr:cNvPr id="321" name="テキスト ボックス 320"/>
        <xdr:cNvSpPr txBox="1"/>
      </xdr:nvSpPr>
      <xdr:spPr>
        <a:xfrm>
          <a:off x="8483111" y="66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85852</xdr:rowOff>
    </xdr:from>
    <xdr:to>
      <xdr:col>11</xdr:col>
      <xdr:colOff>358775</xdr:colOff>
      <xdr:row>39</xdr:row>
      <xdr:rowOff>16002</xdr:rowOff>
    </xdr:to>
    <xdr:sp macro="" textlink="">
      <xdr:nvSpPr>
        <xdr:cNvPr id="322" name="円/楕円 321"/>
        <xdr:cNvSpPr/>
      </xdr:nvSpPr>
      <xdr:spPr>
        <a:xfrm>
          <a:off x="7810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7129</xdr:rowOff>
    </xdr:from>
    <xdr:ext cx="534377" cy="259045"/>
    <xdr:sp macro="" textlink="">
      <xdr:nvSpPr>
        <xdr:cNvPr id="323" name="テキスト ボックス 322"/>
        <xdr:cNvSpPr txBox="1"/>
      </xdr:nvSpPr>
      <xdr:spPr>
        <a:xfrm>
          <a:off x="7594111" y="66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52867</xdr:rowOff>
    </xdr:from>
    <xdr:to>
      <xdr:col>10</xdr:col>
      <xdr:colOff>155575</xdr:colOff>
      <xdr:row>38</xdr:row>
      <xdr:rowOff>154467</xdr:rowOff>
    </xdr:to>
    <xdr:sp macro="" textlink="">
      <xdr:nvSpPr>
        <xdr:cNvPr id="324" name="円/楕円 323"/>
        <xdr:cNvSpPr/>
      </xdr:nvSpPr>
      <xdr:spPr>
        <a:xfrm>
          <a:off x="6921500" y="65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145594</xdr:rowOff>
    </xdr:from>
    <xdr:ext cx="534377" cy="259045"/>
    <xdr:sp macro="" textlink="">
      <xdr:nvSpPr>
        <xdr:cNvPr id="325" name="テキスト ボックス 324"/>
        <xdr:cNvSpPr txBox="1"/>
      </xdr:nvSpPr>
      <xdr:spPr>
        <a:xfrm>
          <a:off x="6705111" y="66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11895</xdr:rowOff>
    </xdr:from>
    <xdr:to>
      <xdr:col>15</xdr:col>
      <xdr:colOff>180975</xdr:colOff>
      <xdr:row>56</xdr:row>
      <xdr:rowOff>17518</xdr:rowOff>
    </xdr:to>
    <xdr:cxnSp macro="">
      <xdr:nvCxnSpPr>
        <xdr:cNvPr id="352" name="直線コネクタ 351"/>
        <xdr:cNvCxnSpPr/>
      </xdr:nvCxnSpPr>
      <xdr:spPr>
        <a:xfrm>
          <a:off x="9639300" y="9613095"/>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11895</xdr:rowOff>
    </xdr:from>
    <xdr:to>
      <xdr:col>14</xdr:col>
      <xdr:colOff>28575</xdr:colOff>
      <xdr:row>56</xdr:row>
      <xdr:rowOff>139050</xdr:rowOff>
    </xdr:to>
    <xdr:cxnSp macro="">
      <xdr:nvCxnSpPr>
        <xdr:cNvPr id="355" name="直線コネクタ 354"/>
        <xdr:cNvCxnSpPr/>
      </xdr:nvCxnSpPr>
      <xdr:spPr>
        <a:xfrm flipV="1">
          <a:off x="8750300" y="9613095"/>
          <a:ext cx="889000" cy="1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95973</xdr:rowOff>
    </xdr:from>
    <xdr:to>
      <xdr:col>12</xdr:col>
      <xdr:colOff>511175</xdr:colOff>
      <xdr:row>56</xdr:row>
      <xdr:rowOff>139050</xdr:rowOff>
    </xdr:to>
    <xdr:cxnSp macro="">
      <xdr:nvCxnSpPr>
        <xdr:cNvPr id="358" name="直線コネクタ 357"/>
        <xdr:cNvCxnSpPr/>
      </xdr:nvCxnSpPr>
      <xdr:spPr>
        <a:xfrm>
          <a:off x="7861300" y="9697173"/>
          <a:ext cx="889000" cy="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95973</xdr:rowOff>
    </xdr:from>
    <xdr:to>
      <xdr:col>11</xdr:col>
      <xdr:colOff>307975</xdr:colOff>
      <xdr:row>56</xdr:row>
      <xdr:rowOff>162441</xdr:rowOff>
    </xdr:to>
    <xdr:cxnSp macro="">
      <xdr:nvCxnSpPr>
        <xdr:cNvPr id="361" name="直線コネクタ 360"/>
        <xdr:cNvCxnSpPr/>
      </xdr:nvCxnSpPr>
      <xdr:spPr>
        <a:xfrm flipV="1">
          <a:off x="6972300" y="9697173"/>
          <a:ext cx="889000" cy="6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138168</xdr:rowOff>
    </xdr:from>
    <xdr:to>
      <xdr:col>15</xdr:col>
      <xdr:colOff>231775</xdr:colOff>
      <xdr:row>56</xdr:row>
      <xdr:rowOff>68318</xdr:rowOff>
    </xdr:to>
    <xdr:sp macro="" textlink="">
      <xdr:nvSpPr>
        <xdr:cNvPr id="371" name="円/楕円 370"/>
        <xdr:cNvSpPr/>
      </xdr:nvSpPr>
      <xdr:spPr>
        <a:xfrm>
          <a:off x="10426700" y="95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161045</xdr:rowOff>
    </xdr:from>
    <xdr:ext cx="599010" cy="259045"/>
    <xdr:sp macro="" textlink="">
      <xdr:nvSpPr>
        <xdr:cNvPr id="372" name="普通建設事業費該当値テキスト"/>
        <xdr:cNvSpPr txBox="1"/>
      </xdr:nvSpPr>
      <xdr:spPr>
        <a:xfrm>
          <a:off x="10528300" y="941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101,724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132545</xdr:rowOff>
    </xdr:from>
    <xdr:to>
      <xdr:col>14</xdr:col>
      <xdr:colOff>79375</xdr:colOff>
      <xdr:row>56</xdr:row>
      <xdr:rowOff>62695</xdr:rowOff>
    </xdr:to>
    <xdr:sp macro="" textlink="">
      <xdr:nvSpPr>
        <xdr:cNvPr id="373" name="円/楕円 372"/>
        <xdr:cNvSpPr/>
      </xdr:nvSpPr>
      <xdr:spPr>
        <a:xfrm>
          <a:off x="9588500" y="95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79222</xdr:rowOff>
    </xdr:from>
    <xdr:ext cx="599010" cy="259045"/>
    <xdr:sp macro="" textlink="">
      <xdr:nvSpPr>
        <xdr:cNvPr id="374" name="テキスト ボックス 373"/>
        <xdr:cNvSpPr txBox="1"/>
      </xdr:nvSpPr>
      <xdr:spPr>
        <a:xfrm>
          <a:off x="9339794" y="933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88250</xdr:rowOff>
    </xdr:from>
    <xdr:to>
      <xdr:col>12</xdr:col>
      <xdr:colOff>561975</xdr:colOff>
      <xdr:row>57</xdr:row>
      <xdr:rowOff>18400</xdr:rowOff>
    </xdr:to>
    <xdr:sp macro="" textlink="">
      <xdr:nvSpPr>
        <xdr:cNvPr id="375" name="円/楕円 374"/>
        <xdr:cNvSpPr/>
      </xdr:nvSpPr>
      <xdr:spPr>
        <a:xfrm>
          <a:off x="8699500" y="96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9527</xdr:rowOff>
    </xdr:from>
    <xdr:ext cx="534377" cy="259045"/>
    <xdr:sp macro="" textlink="">
      <xdr:nvSpPr>
        <xdr:cNvPr id="376" name="テキスト ボックス 375"/>
        <xdr:cNvSpPr txBox="1"/>
      </xdr:nvSpPr>
      <xdr:spPr>
        <a:xfrm>
          <a:off x="8483111" y="97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45173</xdr:rowOff>
    </xdr:from>
    <xdr:to>
      <xdr:col>11</xdr:col>
      <xdr:colOff>358775</xdr:colOff>
      <xdr:row>56</xdr:row>
      <xdr:rowOff>146773</xdr:rowOff>
    </xdr:to>
    <xdr:sp macro="" textlink="">
      <xdr:nvSpPr>
        <xdr:cNvPr id="377" name="円/楕円 376"/>
        <xdr:cNvSpPr/>
      </xdr:nvSpPr>
      <xdr:spPr>
        <a:xfrm>
          <a:off x="7810500" y="96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137900</xdr:rowOff>
    </xdr:from>
    <xdr:ext cx="534377" cy="259045"/>
    <xdr:sp macro="" textlink="">
      <xdr:nvSpPr>
        <xdr:cNvPr id="378" name="テキスト ボックス 377"/>
        <xdr:cNvSpPr txBox="1"/>
      </xdr:nvSpPr>
      <xdr:spPr>
        <a:xfrm>
          <a:off x="7594111" y="97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111641</xdr:rowOff>
    </xdr:from>
    <xdr:to>
      <xdr:col>10</xdr:col>
      <xdr:colOff>155575</xdr:colOff>
      <xdr:row>57</xdr:row>
      <xdr:rowOff>41791</xdr:rowOff>
    </xdr:to>
    <xdr:sp macro="" textlink="">
      <xdr:nvSpPr>
        <xdr:cNvPr id="379" name="円/楕円 378"/>
        <xdr:cNvSpPr/>
      </xdr:nvSpPr>
      <xdr:spPr>
        <a:xfrm>
          <a:off x="6921500" y="97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32918</xdr:rowOff>
    </xdr:from>
    <xdr:ext cx="534377" cy="259045"/>
    <xdr:sp macro="" textlink="">
      <xdr:nvSpPr>
        <xdr:cNvPr id="380" name="テキスト ボックス 379"/>
        <xdr:cNvSpPr txBox="1"/>
      </xdr:nvSpPr>
      <xdr:spPr>
        <a:xfrm>
          <a:off x="6705111" y="98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74793</xdr:rowOff>
    </xdr:from>
    <xdr:to>
      <xdr:col>15</xdr:col>
      <xdr:colOff>180975</xdr:colOff>
      <xdr:row>76</xdr:row>
      <xdr:rowOff>2197</xdr:rowOff>
    </xdr:to>
    <xdr:cxnSp macro="">
      <xdr:nvCxnSpPr>
        <xdr:cNvPr id="409" name="直線コネクタ 408"/>
        <xdr:cNvCxnSpPr/>
      </xdr:nvCxnSpPr>
      <xdr:spPr>
        <a:xfrm>
          <a:off x="9639300" y="12933543"/>
          <a:ext cx="8382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74793</xdr:rowOff>
    </xdr:from>
    <xdr:to>
      <xdr:col>14</xdr:col>
      <xdr:colOff>28575</xdr:colOff>
      <xdr:row>76</xdr:row>
      <xdr:rowOff>108786</xdr:rowOff>
    </xdr:to>
    <xdr:cxnSp macro="">
      <xdr:nvCxnSpPr>
        <xdr:cNvPr id="412" name="直線コネクタ 411"/>
        <xdr:cNvCxnSpPr/>
      </xdr:nvCxnSpPr>
      <xdr:spPr>
        <a:xfrm flipV="1">
          <a:off x="8750300" y="12933543"/>
          <a:ext cx="889000" cy="20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122847</xdr:rowOff>
    </xdr:from>
    <xdr:to>
      <xdr:col>15</xdr:col>
      <xdr:colOff>231775</xdr:colOff>
      <xdr:row>76</xdr:row>
      <xdr:rowOff>52997</xdr:rowOff>
    </xdr:to>
    <xdr:sp macro="" textlink="">
      <xdr:nvSpPr>
        <xdr:cNvPr id="422" name="円/楕円 421"/>
        <xdr:cNvSpPr/>
      </xdr:nvSpPr>
      <xdr:spPr>
        <a:xfrm>
          <a:off x="10426700" y="129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145724</xdr:rowOff>
    </xdr:from>
    <xdr:ext cx="534377" cy="259045"/>
    <xdr:sp macro="" textlink="">
      <xdr:nvSpPr>
        <xdr:cNvPr id="423" name="普通建設事業費 （ うち新規整備　）該当値テキスト"/>
        <xdr:cNvSpPr txBox="1"/>
      </xdr:nvSpPr>
      <xdr:spPr>
        <a:xfrm>
          <a:off x="10528300" y="128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23993</xdr:rowOff>
    </xdr:from>
    <xdr:to>
      <xdr:col>14</xdr:col>
      <xdr:colOff>79375</xdr:colOff>
      <xdr:row>75</xdr:row>
      <xdr:rowOff>125593</xdr:rowOff>
    </xdr:to>
    <xdr:sp macro="" textlink="">
      <xdr:nvSpPr>
        <xdr:cNvPr id="424" name="円/楕円 423"/>
        <xdr:cNvSpPr/>
      </xdr:nvSpPr>
      <xdr:spPr>
        <a:xfrm>
          <a:off x="9588500" y="128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142120</xdr:rowOff>
    </xdr:from>
    <xdr:ext cx="534377" cy="259045"/>
    <xdr:sp macro="" textlink="">
      <xdr:nvSpPr>
        <xdr:cNvPr id="425" name="テキスト ボックス 424"/>
        <xdr:cNvSpPr txBox="1"/>
      </xdr:nvSpPr>
      <xdr:spPr>
        <a:xfrm>
          <a:off x="9372111" y="126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57986</xdr:rowOff>
    </xdr:from>
    <xdr:to>
      <xdr:col>12</xdr:col>
      <xdr:colOff>561975</xdr:colOff>
      <xdr:row>76</xdr:row>
      <xdr:rowOff>159586</xdr:rowOff>
    </xdr:to>
    <xdr:sp macro="" textlink="">
      <xdr:nvSpPr>
        <xdr:cNvPr id="426" name="円/楕円 425"/>
        <xdr:cNvSpPr/>
      </xdr:nvSpPr>
      <xdr:spPr>
        <a:xfrm>
          <a:off x="8699500" y="130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4663</xdr:rowOff>
    </xdr:from>
    <xdr:ext cx="534377" cy="259045"/>
    <xdr:sp macro="" textlink="">
      <xdr:nvSpPr>
        <xdr:cNvPr id="427" name="テキスト ボックス 426"/>
        <xdr:cNvSpPr txBox="1"/>
      </xdr:nvSpPr>
      <xdr:spPr>
        <a:xfrm>
          <a:off x="8483111" y="128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147399</xdr:rowOff>
    </xdr:from>
    <xdr:to>
      <xdr:col>15</xdr:col>
      <xdr:colOff>180975</xdr:colOff>
      <xdr:row>98</xdr:row>
      <xdr:rowOff>25074</xdr:rowOff>
    </xdr:to>
    <xdr:cxnSp macro="">
      <xdr:nvCxnSpPr>
        <xdr:cNvPr id="452" name="直線コネクタ 451"/>
        <xdr:cNvCxnSpPr/>
      </xdr:nvCxnSpPr>
      <xdr:spPr>
        <a:xfrm flipV="1">
          <a:off x="9639300" y="16778049"/>
          <a:ext cx="838200" cy="4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19839</xdr:rowOff>
    </xdr:from>
    <xdr:to>
      <xdr:col>14</xdr:col>
      <xdr:colOff>28575</xdr:colOff>
      <xdr:row>98</xdr:row>
      <xdr:rowOff>25074</xdr:rowOff>
    </xdr:to>
    <xdr:cxnSp macro="">
      <xdr:nvCxnSpPr>
        <xdr:cNvPr id="455" name="直線コネクタ 454"/>
        <xdr:cNvCxnSpPr/>
      </xdr:nvCxnSpPr>
      <xdr:spPr>
        <a:xfrm>
          <a:off x="8750300" y="16821939"/>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96599</xdr:rowOff>
    </xdr:from>
    <xdr:to>
      <xdr:col>15</xdr:col>
      <xdr:colOff>231775</xdr:colOff>
      <xdr:row>98</xdr:row>
      <xdr:rowOff>26749</xdr:rowOff>
    </xdr:to>
    <xdr:sp macro="" textlink="">
      <xdr:nvSpPr>
        <xdr:cNvPr id="465" name="円/楕円 464"/>
        <xdr:cNvSpPr/>
      </xdr:nvSpPr>
      <xdr:spPr>
        <a:xfrm>
          <a:off x="10426700" y="167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11526</xdr:rowOff>
    </xdr:from>
    <xdr:ext cx="469744" cy="259045"/>
    <xdr:sp macro="" textlink="">
      <xdr:nvSpPr>
        <xdr:cNvPr id="466" name="普通建設事業費 （ うち更新整備　）該当値テキスト"/>
        <xdr:cNvSpPr txBox="1"/>
      </xdr:nvSpPr>
      <xdr:spPr>
        <a:xfrm>
          <a:off x="10528300" y="1664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145724</xdr:rowOff>
    </xdr:from>
    <xdr:to>
      <xdr:col>14</xdr:col>
      <xdr:colOff>79375</xdr:colOff>
      <xdr:row>98</xdr:row>
      <xdr:rowOff>75874</xdr:rowOff>
    </xdr:to>
    <xdr:sp macro="" textlink="">
      <xdr:nvSpPr>
        <xdr:cNvPr id="467" name="円/楕円 466"/>
        <xdr:cNvSpPr/>
      </xdr:nvSpPr>
      <xdr:spPr>
        <a:xfrm>
          <a:off x="9588500" y="167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98</xdr:row>
      <xdr:rowOff>67001</xdr:rowOff>
    </xdr:from>
    <xdr:ext cx="313932" cy="259045"/>
    <xdr:sp macro="" textlink="">
      <xdr:nvSpPr>
        <xdr:cNvPr id="468" name="テキスト ボックス 467"/>
        <xdr:cNvSpPr txBox="1"/>
      </xdr:nvSpPr>
      <xdr:spPr>
        <a:xfrm>
          <a:off x="9482333" y="16869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140489</xdr:rowOff>
    </xdr:from>
    <xdr:to>
      <xdr:col>12</xdr:col>
      <xdr:colOff>561975</xdr:colOff>
      <xdr:row>98</xdr:row>
      <xdr:rowOff>70639</xdr:rowOff>
    </xdr:to>
    <xdr:sp macro="" textlink="">
      <xdr:nvSpPr>
        <xdr:cNvPr id="469" name="円/楕円 468"/>
        <xdr:cNvSpPr/>
      </xdr:nvSpPr>
      <xdr:spPr>
        <a:xfrm>
          <a:off x="8699500" y="167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98</xdr:row>
      <xdr:rowOff>61766</xdr:rowOff>
    </xdr:from>
    <xdr:ext cx="378565" cy="259045"/>
    <xdr:sp macro="" textlink="">
      <xdr:nvSpPr>
        <xdr:cNvPr id="470" name="テキスト ボックス 469"/>
        <xdr:cNvSpPr txBox="1"/>
      </xdr:nvSpPr>
      <xdr:spPr>
        <a:xfrm>
          <a:off x="8561017" y="1686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119514</xdr:rowOff>
    </xdr:from>
    <xdr:to>
      <xdr:col>23</xdr:col>
      <xdr:colOff>517525</xdr:colOff>
      <xdr:row>38</xdr:row>
      <xdr:rowOff>137026</xdr:rowOff>
    </xdr:to>
    <xdr:cxnSp macro="">
      <xdr:nvCxnSpPr>
        <xdr:cNvPr id="497" name="直線コネクタ 496"/>
        <xdr:cNvCxnSpPr/>
      </xdr:nvCxnSpPr>
      <xdr:spPr>
        <a:xfrm>
          <a:off x="15481300" y="6634614"/>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102895</xdr:rowOff>
    </xdr:from>
    <xdr:to>
      <xdr:col>22</xdr:col>
      <xdr:colOff>365125</xdr:colOff>
      <xdr:row>38</xdr:row>
      <xdr:rowOff>119514</xdr:rowOff>
    </xdr:to>
    <xdr:cxnSp macro="">
      <xdr:nvCxnSpPr>
        <xdr:cNvPr id="500" name="直線コネクタ 499"/>
        <xdr:cNvCxnSpPr/>
      </xdr:nvCxnSpPr>
      <xdr:spPr>
        <a:xfrm>
          <a:off x="14592300" y="6617995"/>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102895</xdr:rowOff>
    </xdr:from>
    <xdr:to>
      <xdr:col>21</xdr:col>
      <xdr:colOff>161925</xdr:colOff>
      <xdr:row>38</xdr:row>
      <xdr:rowOff>121595</xdr:rowOff>
    </xdr:to>
    <xdr:cxnSp macro="">
      <xdr:nvCxnSpPr>
        <xdr:cNvPr id="503" name="直線コネクタ 502"/>
        <xdr:cNvCxnSpPr/>
      </xdr:nvCxnSpPr>
      <xdr:spPr>
        <a:xfrm flipV="1">
          <a:off x="13703300" y="661799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121595</xdr:rowOff>
    </xdr:from>
    <xdr:to>
      <xdr:col>19</xdr:col>
      <xdr:colOff>644525</xdr:colOff>
      <xdr:row>38</xdr:row>
      <xdr:rowOff>127447</xdr:rowOff>
    </xdr:to>
    <xdr:cxnSp macro="">
      <xdr:nvCxnSpPr>
        <xdr:cNvPr id="506" name="直線コネクタ 505"/>
        <xdr:cNvCxnSpPr/>
      </xdr:nvCxnSpPr>
      <xdr:spPr>
        <a:xfrm flipV="1">
          <a:off x="12814300" y="6636695"/>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86226</xdr:rowOff>
    </xdr:from>
    <xdr:to>
      <xdr:col>23</xdr:col>
      <xdr:colOff>568325</xdr:colOff>
      <xdr:row>39</xdr:row>
      <xdr:rowOff>16376</xdr:rowOff>
    </xdr:to>
    <xdr:sp macro="" textlink="">
      <xdr:nvSpPr>
        <xdr:cNvPr id="516" name="円/楕円 515"/>
        <xdr:cNvSpPr/>
      </xdr:nvSpPr>
      <xdr:spPr>
        <a:xfrm>
          <a:off x="16268700" y="66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1153</xdr:rowOff>
    </xdr:from>
    <xdr:ext cx="378565" cy="259045"/>
    <xdr:sp macro="" textlink="">
      <xdr:nvSpPr>
        <xdr:cNvPr id="517" name="災害復旧事業費該当値テキスト"/>
        <xdr:cNvSpPr txBox="1"/>
      </xdr:nvSpPr>
      <xdr:spPr>
        <a:xfrm>
          <a:off x="16370300" y="651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68714</xdr:rowOff>
    </xdr:from>
    <xdr:to>
      <xdr:col>22</xdr:col>
      <xdr:colOff>415925</xdr:colOff>
      <xdr:row>38</xdr:row>
      <xdr:rowOff>170314</xdr:rowOff>
    </xdr:to>
    <xdr:sp macro="" textlink="">
      <xdr:nvSpPr>
        <xdr:cNvPr id="518" name="円/楕円 517"/>
        <xdr:cNvSpPr/>
      </xdr:nvSpPr>
      <xdr:spPr>
        <a:xfrm>
          <a:off x="15430500" y="65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161441</xdr:rowOff>
    </xdr:from>
    <xdr:ext cx="378565" cy="259045"/>
    <xdr:sp macro="" textlink="">
      <xdr:nvSpPr>
        <xdr:cNvPr id="519" name="テキスト ボックス 518"/>
        <xdr:cNvSpPr txBox="1"/>
      </xdr:nvSpPr>
      <xdr:spPr>
        <a:xfrm>
          <a:off x="15292017" y="667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52095</xdr:rowOff>
    </xdr:from>
    <xdr:to>
      <xdr:col>21</xdr:col>
      <xdr:colOff>212725</xdr:colOff>
      <xdr:row>38</xdr:row>
      <xdr:rowOff>153695</xdr:rowOff>
    </xdr:to>
    <xdr:sp macro="" textlink="">
      <xdr:nvSpPr>
        <xdr:cNvPr id="520" name="円/楕円 519"/>
        <xdr:cNvSpPr/>
      </xdr:nvSpPr>
      <xdr:spPr>
        <a:xfrm>
          <a:off x="14541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144822</xdr:rowOff>
    </xdr:from>
    <xdr:ext cx="469744" cy="259045"/>
    <xdr:sp macro="" textlink="">
      <xdr:nvSpPr>
        <xdr:cNvPr id="521" name="テキスト ボックス 520"/>
        <xdr:cNvSpPr txBox="1"/>
      </xdr:nvSpPr>
      <xdr:spPr>
        <a:xfrm>
          <a:off x="14357427" y="66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70795</xdr:rowOff>
    </xdr:from>
    <xdr:to>
      <xdr:col>20</xdr:col>
      <xdr:colOff>9525</xdr:colOff>
      <xdr:row>39</xdr:row>
      <xdr:rowOff>945</xdr:rowOff>
    </xdr:to>
    <xdr:sp macro="" textlink="">
      <xdr:nvSpPr>
        <xdr:cNvPr id="522" name="円/楕円 521"/>
        <xdr:cNvSpPr/>
      </xdr:nvSpPr>
      <xdr:spPr>
        <a:xfrm>
          <a:off x="13652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163522</xdr:rowOff>
    </xdr:from>
    <xdr:ext cx="378565" cy="259045"/>
    <xdr:sp macro="" textlink="">
      <xdr:nvSpPr>
        <xdr:cNvPr id="523" name="テキスト ボックス 522"/>
        <xdr:cNvSpPr txBox="1"/>
      </xdr:nvSpPr>
      <xdr:spPr>
        <a:xfrm>
          <a:off x="135140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76647</xdr:rowOff>
    </xdr:from>
    <xdr:to>
      <xdr:col>18</xdr:col>
      <xdr:colOff>492125</xdr:colOff>
      <xdr:row>39</xdr:row>
      <xdr:rowOff>6797</xdr:rowOff>
    </xdr:to>
    <xdr:sp macro="" textlink="">
      <xdr:nvSpPr>
        <xdr:cNvPr id="524" name="円/楕円 523"/>
        <xdr:cNvSpPr/>
      </xdr:nvSpPr>
      <xdr:spPr>
        <a:xfrm>
          <a:off x="12763500" y="6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169374</xdr:rowOff>
    </xdr:from>
    <xdr:ext cx="378565" cy="259045"/>
    <xdr:sp macro="" textlink="">
      <xdr:nvSpPr>
        <xdr:cNvPr id="525" name="テキスト ボックス 524"/>
        <xdr:cNvSpPr txBox="1"/>
      </xdr:nvSpPr>
      <xdr:spPr>
        <a:xfrm>
          <a:off x="12625017" y="668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47163</xdr:rowOff>
    </xdr:from>
    <xdr:to>
      <xdr:col>23</xdr:col>
      <xdr:colOff>517525</xdr:colOff>
      <xdr:row>78</xdr:row>
      <xdr:rowOff>52001</xdr:rowOff>
    </xdr:to>
    <xdr:cxnSp macro="">
      <xdr:nvCxnSpPr>
        <xdr:cNvPr id="611" name="直線コネクタ 610"/>
        <xdr:cNvCxnSpPr/>
      </xdr:nvCxnSpPr>
      <xdr:spPr>
        <a:xfrm>
          <a:off x="15481300" y="13420263"/>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43711</xdr:rowOff>
    </xdr:from>
    <xdr:to>
      <xdr:col>22</xdr:col>
      <xdr:colOff>365125</xdr:colOff>
      <xdr:row>78</xdr:row>
      <xdr:rowOff>47163</xdr:rowOff>
    </xdr:to>
    <xdr:cxnSp macro="">
      <xdr:nvCxnSpPr>
        <xdr:cNvPr id="614" name="直線コネクタ 613"/>
        <xdr:cNvCxnSpPr/>
      </xdr:nvCxnSpPr>
      <xdr:spPr>
        <a:xfrm>
          <a:off x="14592300" y="1341681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40869</xdr:rowOff>
    </xdr:from>
    <xdr:to>
      <xdr:col>21</xdr:col>
      <xdr:colOff>161925</xdr:colOff>
      <xdr:row>78</xdr:row>
      <xdr:rowOff>43711</xdr:rowOff>
    </xdr:to>
    <xdr:cxnSp macro="">
      <xdr:nvCxnSpPr>
        <xdr:cNvPr id="617" name="直線コネクタ 616"/>
        <xdr:cNvCxnSpPr/>
      </xdr:nvCxnSpPr>
      <xdr:spPr>
        <a:xfrm>
          <a:off x="13703300" y="13413969"/>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31252</xdr:rowOff>
    </xdr:from>
    <xdr:to>
      <xdr:col>19</xdr:col>
      <xdr:colOff>644525</xdr:colOff>
      <xdr:row>78</xdr:row>
      <xdr:rowOff>40869</xdr:rowOff>
    </xdr:to>
    <xdr:cxnSp macro="">
      <xdr:nvCxnSpPr>
        <xdr:cNvPr id="620" name="直線コネクタ 619"/>
        <xdr:cNvCxnSpPr/>
      </xdr:nvCxnSpPr>
      <xdr:spPr>
        <a:xfrm>
          <a:off x="12814300" y="13404352"/>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1201</xdr:rowOff>
    </xdr:from>
    <xdr:to>
      <xdr:col>23</xdr:col>
      <xdr:colOff>568325</xdr:colOff>
      <xdr:row>78</xdr:row>
      <xdr:rowOff>102801</xdr:rowOff>
    </xdr:to>
    <xdr:sp macro="" textlink="">
      <xdr:nvSpPr>
        <xdr:cNvPr id="630" name="円/楕円 629"/>
        <xdr:cNvSpPr/>
      </xdr:nvSpPr>
      <xdr:spPr>
        <a:xfrm>
          <a:off x="16268700" y="133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87578</xdr:rowOff>
    </xdr:from>
    <xdr:ext cx="534377" cy="259045"/>
    <xdr:sp macro="" textlink="">
      <xdr:nvSpPr>
        <xdr:cNvPr id="631" name="公債費該当値テキスト"/>
        <xdr:cNvSpPr txBox="1"/>
      </xdr:nvSpPr>
      <xdr:spPr>
        <a:xfrm>
          <a:off x="16370300" y="132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167813</xdr:rowOff>
    </xdr:from>
    <xdr:to>
      <xdr:col>22</xdr:col>
      <xdr:colOff>415925</xdr:colOff>
      <xdr:row>78</xdr:row>
      <xdr:rowOff>97963</xdr:rowOff>
    </xdr:to>
    <xdr:sp macro="" textlink="">
      <xdr:nvSpPr>
        <xdr:cNvPr id="632" name="円/楕円 631"/>
        <xdr:cNvSpPr/>
      </xdr:nvSpPr>
      <xdr:spPr>
        <a:xfrm>
          <a:off x="15430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89090</xdr:rowOff>
    </xdr:from>
    <xdr:ext cx="534377" cy="259045"/>
    <xdr:sp macro="" textlink="">
      <xdr:nvSpPr>
        <xdr:cNvPr id="633" name="テキスト ボックス 632"/>
        <xdr:cNvSpPr txBox="1"/>
      </xdr:nvSpPr>
      <xdr:spPr>
        <a:xfrm>
          <a:off x="15214111" y="134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164361</xdr:rowOff>
    </xdr:from>
    <xdr:to>
      <xdr:col>21</xdr:col>
      <xdr:colOff>212725</xdr:colOff>
      <xdr:row>78</xdr:row>
      <xdr:rowOff>94511</xdr:rowOff>
    </xdr:to>
    <xdr:sp macro="" textlink="">
      <xdr:nvSpPr>
        <xdr:cNvPr id="634" name="円/楕円 633"/>
        <xdr:cNvSpPr/>
      </xdr:nvSpPr>
      <xdr:spPr>
        <a:xfrm>
          <a:off x="14541500" y="13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85638</xdr:rowOff>
    </xdr:from>
    <xdr:ext cx="534377" cy="259045"/>
    <xdr:sp macro="" textlink="">
      <xdr:nvSpPr>
        <xdr:cNvPr id="635" name="テキスト ボックス 634"/>
        <xdr:cNvSpPr txBox="1"/>
      </xdr:nvSpPr>
      <xdr:spPr>
        <a:xfrm>
          <a:off x="14325111" y="13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161519</xdr:rowOff>
    </xdr:from>
    <xdr:to>
      <xdr:col>20</xdr:col>
      <xdr:colOff>9525</xdr:colOff>
      <xdr:row>78</xdr:row>
      <xdr:rowOff>91669</xdr:rowOff>
    </xdr:to>
    <xdr:sp macro="" textlink="">
      <xdr:nvSpPr>
        <xdr:cNvPr id="636" name="円/楕円 635"/>
        <xdr:cNvSpPr/>
      </xdr:nvSpPr>
      <xdr:spPr>
        <a:xfrm>
          <a:off x="13652500" y="133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82796</xdr:rowOff>
    </xdr:from>
    <xdr:ext cx="534377" cy="259045"/>
    <xdr:sp macro="" textlink="">
      <xdr:nvSpPr>
        <xdr:cNvPr id="637" name="テキスト ボックス 636"/>
        <xdr:cNvSpPr txBox="1"/>
      </xdr:nvSpPr>
      <xdr:spPr>
        <a:xfrm>
          <a:off x="13436111" y="134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151902</xdr:rowOff>
    </xdr:from>
    <xdr:to>
      <xdr:col>18</xdr:col>
      <xdr:colOff>492125</xdr:colOff>
      <xdr:row>78</xdr:row>
      <xdr:rowOff>82052</xdr:rowOff>
    </xdr:to>
    <xdr:sp macro="" textlink="">
      <xdr:nvSpPr>
        <xdr:cNvPr id="638" name="円/楕円 637"/>
        <xdr:cNvSpPr/>
      </xdr:nvSpPr>
      <xdr:spPr>
        <a:xfrm>
          <a:off x="12763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73179</xdr:rowOff>
    </xdr:from>
    <xdr:ext cx="534377" cy="259045"/>
    <xdr:sp macro="" textlink="">
      <xdr:nvSpPr>
        <xdr:cNvPr id="639" name="テキスト ボックス 638"/>
        <xdr:cNvSpPr txBox="1"/>
      </xdr:nvSpPr>
      <xdr:spPr>
        <a:xfrm>
          <a:off x="12547111" y="134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109136</xdr:rowOff>
    </xdr:from>
    <xdr:to>
      <xdr:col>23</xdr:col>
      <xdr:colOff>517525</xdr:colOff>
      <xdr:row>98</xdr:row>
      <xdr:rowOff>124840</xdr:rowOff>
    </xdr:to>
    <xdr:cxnSp macro="">
      <xdr:nvCxnSpPr>
        <xdr:cNvPr id="668" name="直線コネクタ 667"/>
        <xdr:cNvCxnSpPr/>
      </xdr:nvCxnSpPr>
      <xdr:spPr>
        <a:xfrm flipV="1">
          <a:off x="15481300" y="16911236"/>
          <a:ext cx="8382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124840</xdr:rowOff>
    </xdr:from>
    <xdr:to>
      <xdr:col>22</xdr:col>
      <xdr:colOff>365125</xdr:colOff>
      <xdr:row>98</xdr:row>
      <xdr:rowOff>125611</xdr:rowOff>
    </xdr:to>
    <xdr:cxnSp macro="">
      <xdr:nvCxnSpPr>
        <xdr:cNvPr id="671" name="直線コネクタ 670"/>
        <xdr:cNvCxnSpPr/>
      </xdr:nvCxnSpPr>
      <xdr:spPr>
        <a:xfrm flipV="1">
          <a:off x="14592300" y="16926940"/>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123850</xdr:rowOff>
    </xdr:from>
    <xdr:to>
      <xdr:col>21</xdr:col>
      <xdr:colOff>161925</xdr:colOff>
      <xdr:row>98</xdr:row>
      <xdr:rowOff>125611</xdr:rowOff>
    </xdr:to>
    <xdr:cxnSp macro="">
      <xdr:nvCxnSpPr>
        <xdr:cNvPr id="674" name="直線コネクタ 673"/>
        <xdr:cNvCxnSpPr/>
      </xdr:nvCxnSpPr>
      <xdr:spPr>
        <a:xfrm>
          <a:off x="13703300" y="16925950"/>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123850</xdr:rowOff>
    </xdr:from>
    <xdr:to>
      <xdr:col>19</xdr:col>
      <xdr:colOff>644525</xdr:colOff>
      <xdr:row>99</xdr:row>
      <xdr:rowOff>23296</xdr:rowOff>
    </xdr:to>
    <xdr:cxnSp macro="">
      <xdr:nvCxnSpPr>
        <xdr:cNvPr id="677" name="直線コネクタ 676"/>
        <xdr:cNvCxnSpPr/>
      </xdr:nvCxnSpPr>
      <xdr:spPr>
        <a:xfrm flipV="1">
          <a:off x="12814300" y="16925950"/>
          <a:ext cx="889000" cy="7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58336</xdr:rowOff>
    </xdr:from>
    <xdr:to>
      <xdr:col>23</xdr:col>
      <xdr:colOff>568325</xdr:colOff>
      <xdr:row>98</xdr:row>
      <xdr:rowOff>159936</xdr:rowOff>
    </xdr:to>
    <xdr:sp macro="" textlink="">
      <xdr:nvSpPr>
        <xdr:cNvPr id="687" name="円/楕円 686"/>
        <xdr:cNvSpPr/>
      </xdr:nvSpPr>
      <xdr:spPr>
        <a:xfrm>
          <a:off x="16268700" y="168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74040</xdr:rowOff>
    </xdr:from>
    <xdr:to>
      <xdr:col>22</xdr:col>
      <xdr:colOff>415925</xdr:colOff>
      <xdr:row>99</xdr:row>
      <xdr:rowOff>4190</xdr:rowOff>
    </xdr:to>
    <xdr:sp macro="" textlink="">
      <xdr:nvSpPr>
        <xdr:cNvPr id="689" name="円/楕円 688"/>
        <xdr:cNvSpPr/>
      </xdr:nvSpPr>
      <xdr:spPr>
        <a:xfrm>
          <a:off x="15430500" y="168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166767</xdr:rowOff>
    </xdr:from>
    <xdr:ext cx="534377" cy="259045"/>
    <xdr:sp macro="" textlink="">
      <xdr:nvSpPr>
        <xdr:cNvPr id="690" name="テキスト ボックス 689"/>
        <xdr:cNvSpPr txBox="1"/>
      </xdr:nvSpPr>
      <xdr:spPr>
        <a:xfrm>
          <a:off x="15214111" y="169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74811</xdr:rowOff>
    </xdr:from>
    <xdr:to>
      <xdr:col>21</xdr:col>
      <xdr:colOff>212725</xdr:colOff>
      <xdr:row>99</xdr:row>
      <xdr:rowOff>4961</xdr:rowOff>
    </xdr:to>
    <xdr:sp macro="" textlink="">
      <xdr:nvSpPr>
        <xdr:cNvPr id="691" name="円/楕円 690"/>
        <xdr:cNvSpPr/>
      </xdr:nvSpPr>
      <xdr:spPr>
        <a:xfrm>
          <a:off x="14541500" y="168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167538</xdr:rowOff>
    </xdr:from>
    <xdr:ext cx="534377" cy="259045"/>
    <xdr:sp macro="" textlink="">
      <xdr:nvSpPr>
        <xdr:cNvPr id="692" name="テキスト ボックス 691"/>
        <xdr:cNvSpPr txBox="1"/>
      </xdr:nvSpPr>
      <xdr:spPr>
        <a:xfrm>
          <a:off x="14325111" y="169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73050</xdr:rowOff>
    </xdr:from>
    <xdr:to>
      <xdr:col>20</xdr:col>
      <xdr:colOff>9525</xdr:colOff>
      <xdr:row>99</xdr:row>
      <xdr:rowOff>3200</xdr:rowOff>
    </xdr:to>
    <xdr:sp macro="" textlink="">
      <xdr:nvSpPr>
        <xdr:cNvPr id="693" name="円/楕円 692"/>
        <xdr:cNvSpPr/>
      </xdr:nvSpPr>
      <xdr:spPr>
        <a:xfrm>
          <a:off x="13652500" y="168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165777</xdr:rowOff>
    </xdr:from>
    <xdr:ext cx="534377" cy="259045"/>
    <xdr:sp macro="" textlink="">
      <xdr:nvSpPr>
        <xdr:cNvPr id="694" name="テキスト ボックス 693"/>
        <xdr:cNvSpPr txBox="1"/>
      </xdr:nvSpPr>
      <xdr:spPr>
        <a:xfrm>
          <a:off x="13436111" y="169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143946</xdr:rowOff>
    </xdr:from>
    <xdr:to>
      <xdr:col>18</xdr:col>
      <xdr:colOff>492125</xdr:colOff>
      <xdr:row>99</xdr:row>
      <xdr:rowOff>74096</xdr:rowOff>
    </xdr:to>
    <xdr:sp macro="" textlink="">
      <xdr:nvSpPr>
        <xdr:cNvPr id="695" name="円/楕円 694"/>
        <xdr:cNvSpPr/>
      </xdr:nvSpPr>
      <xdr:spPr>
        <a:xfrm>
          <a:off x="12763500" y="169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65223</xdr:rowOff>
    </xdr:from>
    <xdr:ext cx="469744" cy="259045"/>
    <xdr:sp macro="" textlink="">
      <xdr:nvSpPr>
        <xdr:cNvPr id="696" name="テキスト ボックス 695"/>
        <xdr:cNvSpPr txBox="1"/>
      </xdr:nvSpPr>
      <xdr:spPr>
        <a:xfrm>
          <a:off x="12579427" y="1703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83693</xdr:rowOff>
    </xdr:from>
    <xdr:to>
      <xdr:col>32</xdr:col>
      <xdr:colOff>187325</xdr:colOff>
      <xdr:row>59</xdr:row>
      <xdr:rowOff>85326</xdr:rowOff>
    </xdr:to>
    <xdr:cxnSp macro="">
      <xdr:nvCxnSpPr>
        <xdr:cNvPr id="784" name="直線コネクタ 783"/>
        <xdr:cNvCxnSpPr/>
      </xdr:nvCxnSpPr>
      <xdr:spPr>
        <a:xfrm>
          <a:off x="21323300" y="101992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83236</xdr:rowOff>
    </xdr:from>
    <xdr:to>
      <xdr:col>31</xdr:col>
      <xdr:colOff>34925</xdr:colOff>
      <xdr:row>59</xdr:row>
      <xdr:rowOff>83693</xdr:rowOff>
    </xdr:to>
    <xdr:cxnSp macro="">
      <xdr:nvCxnSpPr>
        <xdr:cNvPr id="787" name="直線コネクタ 786"/>
        <xdr:cNvCxnSpPr/>
      </xdr:nvCxnSpPr>
      <xdr:spPr>
        <a:xfrm>
          <a:off x="20434300" y="101987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83236</xdr:rowOff>
    </xdr:from>
    <xdr:to>
      <xdr:col>29</xdr:col>
      <xdr:colOff>517525</xdr:colOff>
      <xdr:row>59</xdr:row>
      <xdr:rowOff>84216</xdr:rowOff>
    </xdr:to>
    <xdr:cxnSp macro="">
      <xdr:nvCxnSpPr>
        <xdr:cNvPr id="790" name="直線コネクタ 789"/>
        <xdr:cNvCxnSpPr/>
      </xdr:nvCxnSpPr>
      <xdr:spPr>
        <a:xfrm flipV="1">
          <a:off x="19545300" y="1019878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83726</xdr:rowOff>
    </xdr:from>
    <xdr:to>
      <xdr:col>28</xdr:col>
      <xdr:colOff>314325</xdr:colOff>
      <xdr:row>59</xdr:row>
      <xdr:rowOff>84216</xdr:rowOff>
    </xdr:to>
    <xdr:cxnSp macro="">
      <xdr:nvCxnSpPr>
        <xdr:cNvPr id="793" name="直線コネクタ 792"/>
        <xdr:cNvCxnSpPr/>
      </xdr:nvCxnSpPr>
      <xdr:spPr>
        <a:xfrm>
          <a:off x="18656300" y="1019927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34526</xdr:rowOff>
    </xdr:from>
    <xdr:to>
      <xdr:col>32</xdr:col>
      <xdr:colOff>238125</xdr:colOff>
      <xdr:row>59</xdr:row>
      <xdr:rowOff>136126</xdr:rowOff>
    </xdr:to>
    <xdr:sp macro="" textlink="">
      <xdr:nvSpPr>
        <xdr:cNvPr id="803" name="円/楕円 802"/>
        <xdr:cNvSpPr/>
      </xdr:nvSpPr>
      <xdr:spPr>
        <a:xfrm>
          <a:off x="22110700" y="101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120903</xdr:rowOff>
    </xdr:from>
    <xdr:ext cx="378565" cy="259045"/>
    <xdr:sp macro="" textlink="">
      <xdr:nvSpPr>
        <xdr:cNvPr id="804" name="貸付金該当値テキスト"/>
        <xdr:cNvSpPr txBox="1"/>
      </xdr:nvSpPr>
      <xdr:spPr>
        <a:xfrm>
          <a:off x="22212300" y="1006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32893</xdr:rowOff>
    </xdr:from>
    <xdr:to>
      <xdr:col>31</xdr:col>
      <xdr:colOff>85725</xdr:colOff>
      <xdr:row>59</xdr:row>
      <xdr:rowOff>134493</xdr:rowOff>
    </xdr:to>
    <xdr:sp macro="" textlink="">
      <xdr:nvSpPr>
        <xdr:cNvPr id="805" name="円/楕円 804"/>
        <xdr:cNvSpPr/>
      </xdr:nvSpPr>
      <xdr:spPr>
        <a:xfrm>
          <a:off x="21272500" y="101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125620</xdr:rowOff>
    </xdr:from>
    <xdr:ext cx="378565" cy="259045"/>
    <xdr:sp macro="" textlink="">
      <xdr:nvSpPr>
        <xdr:cNvPr id="806" name="テキスト ボックス 805"/>
        <xdr:cNvSpPr txBox="1"/>
      </xdr:nvSpPr>
      <xdr:spPr>
        <a:xfrm>
          <a:off x="21134017" y="102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32436</xdr:rowOff>
    </xdr:from>
    <xdr:to>
      <xdr:col>29</xdr:col>
      <xdr:colOff>568325</xdr:colOff>
      <xdr:row>59</xdr:row>
      <xdr:rowOff>134036</xdr:rowOff>
    </xdr:to>
    <xdr:sp macro="" textlink="">
      <xdr:nvSpPr>
        <xdr:cNvPr id="807" name="円/楕円 806"/>
        <xdr:cNvSpPr/>
      </xdr:nvSpPr>
      <xdr:spPr>
        <a:xfrm>
          <a:off x="20383500" y="101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125163</xdr:rowOff>
    </xdr:from>
    <xdr:ext cx="378565" cy="259045"/>
    <xdr:sp macro="" textlink="">
      <xdr:nvSpPr>
        <xdr:cNvPr id="808" name="テキスト ボックス 807"/>
        <xdr:cNvSpPr txBox="1"/>
      </xdr:nvSpPr>
      <xdr:spPr>
        <a:xfrm>
          <a:off x="20245017" y="1024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33416</xdr:rowOff>
    </xdr:from>
    <xdr:to>
      <xdr:col>28</xdr:col>
      <xdr:colOff>365125</xdr:colOff>
      <xdr:row>59</xdr:row>
      <xdr:rowOff>135016</xdr:rowOff>
    </xdr:to>
    <xdr:sp macro="" textlink="">
      <xdr:nvSpPr>
        <xdr:cNvPr id="809" name="円/楕円 808"/>
        <xdr:cNvSpPr/>
      </xdr:nvSpPr>
      <xdr:spPr>
        <a:xfrm>
          <a:off x="19494500" y="101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126143</xdr:rowOff>
    </xdr:from>
    <xdr:ext cx="378565" cy="259045"/>
    <xdr:sp macro="" textlink="">
      <xdr:nvSpPr>
        <xdr:cNvPr id="810" name="テキスト ボックス 809"/>
        <xdr:cNvSpPr txBox="1"/>
      </xdr:nvSpPr>
      <xdr:spPr>
        <a:xfrm>
          <a:off x="19356017" y="1024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32926</xdr:rowOff>
    </xdr:from>
    <xdr:to>
      <xdr:col>27</xdr:col>
      <xdr:colOff>161925</xdr:colOff>
      <xdr:row>59</xdr:row>
      <xdr:rowOff>134526</xdr:rowOff>
    </xdr:to>
    <xdr:sp macro="" textlink="">
      <xdr:nvSpPr>
        <xdr:cNvPr id="811" name="円/楕円 810"/>
        <xdr:cNvSpPr/>
      </xdr:nvSpPr>
      <xdr:spPr>
        <a:xfrm>
          <a:off x="18605500" y="101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125653</xdr:rowOff>
    </xdr:from>
    <xdr:ext cx="378565" cy="259045"/>
    <xdr:sp macro="" textlink="">
      <xdr:nvSpPr>
        <xdr:cNvPr id="812" name="テキスト ボックス 811"/>
        <xdr:cNvSpPr txBox="1"/>
      </xdr:nvSpPr>
      <xdr:spPr>
        <a:xfrm>
          <a:off x="18467017" y="1024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70337</xdr:rowOff>
    </xdr:from>
    <xdr:to>
      <xdr:col>32</xdr:col>
      <xdr:colOff>187325</xdr:colOff>
      <xdr:row>76</xdr:row>
      <xdr:rowOff>76721</xdr:rowOff>
    </xdr:to>
    <xdr:cxnSp macro="">
      <xdr:nvCxnSpPr>
        <xdr:cNvPr id="844" name="直線コネクタ 843"/>
        <xdr:cNvCxnSpPr/>
      </xdr:nvCxnSpPr>
      <xdr:spPr>
        <a:xfrm>
          <a:off x="21323300" y="13100537"/>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70337</xdr:rowOff>
    </xdr:from>
    <xdr:to>
      <xdr:col>31</xdr:col>
      <xdr:colOff>34925</xdr:colOff>
      <xdr:row>76</xdr:row>
      <xdr:rowOff>75529</xdr:rowOff>
    </xdr:to>
    <xdr:cxnSp macro="">
      <xdr:nvCxnSpPr>
        <xdr:cNvPr id="847" name="直線コネクタ 846"/>
        <xdr:cNvCxnSpPr/>
      </xdr:nvCxnSpPr>
      <xdr:spPr>
        <a:xfrm flipV="1">
          <a:off x="20434300" y="13100537"/>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75529</xdr:rowOff>
    </xdr:from>
    <xdr:to>
      <xdr:col>29</xdr:col>
      <xdr:colOff>517525</xdr:colOff>
      <xdr:row>76</xdr:row>
      <xdr:rowOff>163393</xdr:rowOff>
    </xdr:to>
    <xdr:cxnSp macro="">
      <xdr:nvCxnSpPr>
        <xdr:cNvPr id="850" name="直線コネクタ 849"/>
        <xdr:cNvCxnSpPr/>
      </xdr:nvCxnSpPr>
      <xdr:spPr>
        <a:xfrm flipV="1">
          <a:off x="19545300" y="13105729"/>
          <a:ext cx="889000" cy="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138671</xdr:rowOff>
    </xdr:from>
    <xdr:to>
      <xdr:col>28</xdr:col>
      <xdr:colOff>314325</xdr:colOff>
      <xdr:row>76</xdr:row>
      <xdr:rowOff>163393</xdr:rowOff>
    </xdr:to>
    <xdr:cxnSp macro="">
      <xdr:nvCxnSpPr>
        <xdr:cNvPr id="853" name="直線コネクタ 852"/>
        <xdr:cNvCxnSpPr/>
      </xdr:nvCxnSpPr>
      <xdr:spPr>
        <a:xfrm>
          <a:off x="18656300" y="13168871"/>
          <a:ext cx="889000" cy="2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25921</xdr:rowOff>
    </xdr:from>
    <xdr:to>
      <xdr:col>32</xdr:col>
      <xdr:colOff>238125</xdr:colOff>
      <xdr:row>76</xdr:row>
      <xdr:rowOff>127521</xdr:rowOff>
    </xdr:to>
    <xdr:sp macro="" textlink="">
      <xdr:nvSpPr>
        <xdr:cNvPr id="863" name="円/楕円 862"/>
        <xdr:cNvSpPr/>
      </xdr:nvSpPr>
      <xdr:spPr>
        <a:xfrm>
          <a:off x="22110700" y="13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4348</xdr:rowOff>
    </xdr:from>
    <xdr:ext cx="534377" cy="259045"/>
    <xdr:sp macro="" textlink="">
      <xdr:nvSpPr>
        <xdr:cNvPr id="864" name="繰出金該当値テキスト"/>
        <xdr:cNvSpPr txBox="1"/>
      </xdr:nvSpPr>
      <xdr:spPr>
        <a:xfrm>
          <a:off x="22212300" y="13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19537</xdr:rowOff>
    </xdr:from>
    <xdr:to>
      <xdr:col>31</xdr:col>
      <xdr:colOff>85725</xdr:colOff>
      <xdr:row>76</xdr:row>
      <xdr:rowOff>121137</xdr:rowOff>
    </xdr:to>
    <xdr:sp macro="" textlink="">
      <xdr:nvSpPr>
        <xdr:cNvPr id="865" name="円/楕円 864"/>
        <xdr:cNvSpPr/>
      </xdr:nvSpPr>
      <xdr:spPr>
        <a:xfrm>
          <a:off x="21272500" y="13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112264</xdr:rowOff>
    </xdr:from>
    <xdr:ext cx="534377" cy="259045"/>
    <xdr:sp macro="" textlink="">
      <xdr:nvSpPr>
        <xdr:cNvPr id="866" name="テキスト ボックス 865"/>
        <xdr:cNvSpPr txBox="1"/>
      </xdr:nvSpPr>
      <xdr:spPr>
        <a:xfrm>
          <a:off x="21056111" y="131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24729</xdr:rowOff>
    </xdr:from>
    <xdr:to>
      <xdr:col>29</xdr:col>
      <xdr:colOff>568325</xdr:colOff>
      <xdr:row>76</xdr:row>
      <xdr:rowOff>126329</xdr:rowOff>
    </xdr:to>
    <xdr:sp macro="" textlink="">
      <xdr:nvSpPr>
        <xdr:cNvPr id="867" name="円/楕円 866"/>
        <xdr:cNvSpPr/>
      </xdr:nvSpPr>
      <xdr:spPr>
        <a:xfrm>
          <a:off x="20383500" y="130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117456</xdr:rowOff>
    </xdr:from>
    <xdr:ext cx="534377" cy="259045"/>
    <xdr:sp macro="" textlink="">
      <xdr:nvSpPr>
        <xdr:cNvPr id="868" name="テキスト ボックス 867"/>
        <xdr:cNvSpPr txBox="1"/>
      </xdr:nvSpPr>
      <xdr:spPr>
        <a:xfrm>
          <a:off x="20167111" y="131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112593</xdr:rowOff>
    </xdr:from>
    <xdr:to>
      <xdr:col>28</xdr:col>
      <xdr:colOff>365125</xdr:colOff>
      <xdr:row>77</xdr:row>
      <xdr:rowOff>42743</xdr:rowOff>
    </xdr:to>
    <xdr:sp macro="" textlink="">
      <xdr:nvSpPr>
        <xdr:cNvPr id="869" name="円/楕円 868"/>
        <xdr:cNvSpPr/>
      </xdr:nvSpPr>
      <xdr:spPr>
        <a:xfrm>
          <a:off x="19494500" y="131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33870</xdr:rowOff>
    </xdr:from>
    <xdr:ext cx="534377" cy="259045"/>
    <xdr:sp macro="" textlink="">
      <xdr:nvSpPr>
        <xdr:cNvPr id="870" name="テキスト ボックス 869"/>
        <xdr:cNvSpPr txBox="1"/>
      </xdr:nvSpPr>
      <xdr:spPr>
        <a:xfrm>
          <a:off x="19278111" y="132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87871</xdr:rowOff>
    </xdr:from>
    <xdr:to>
      <xdr:col>27</xdr:col>
      <xdr:colOff>161925</xdr:colOff>
      <xdr:row>77</xdr:row>
      <xdr:rowOff>18021</xdr:rowOff>
    </xdr:to>
    <xdr:sp macro="" textlink="">
      <xdr:nvSpPr>
        <xdr:cNvPr id="871" name="円/楕円 870"/>
        <xdr:cNvSpPr/>
      </xdr:nvSpPr>
      <xdr:spPr>
        <a:xfrm>
          <a:off x="18605500" y="131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9148</xdr:rowOff>
    </xdr:from>
    <xdr:ext cx="534377" cy="259045"/>
    <xdr:sp macro="" textlink="">
      <xdr:nvSpPr>
        <xdr:cNvPr id="872" name="テキスト ボックス 871"/>
        <xdr:cNvSpPr txBox="1"/>
      </xdr:nvSpPr>
      <xdr:spPr>
        <a:xfrm>
          <a:off x="18389111" y="132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歳出決算額総額は、</a:t>
          </a:r>
          <a:r>
            <a:rPr kumimoji="1" lang="en-US" altLang="ja-JP" sz="1300" baseline="0">
              <a:latin typeface="ＭＳ Ｐゴシック"/>
            </a:rPr>
            <a:t>26,779,267</a:t>
          </a:r>
          <a:r>
            <a:rPr kumimoji="1" lang="ja-JP" altLang="en-US" sz="1300" baseline="0">
              <a:latin typeface="ＭＳ Ｐゴシック"/>
            </a:rPr>
            <a:t>千円で住民一人当たり</a:t>
          </a:r>
          <a:r>
            <a:rPr kumimoji="1" lang="en-US" altLang="ja-JP" sz="1300" baseline="0">
              <a:latin typeface="ＭＳ Ｐゴシック"/>
            </a:rPr>
            <a:t>543,521</a:t>
          </a:r>
          <a:r>
            <a:rPr kumimoji="1" lang="ja-JP" altLang="en-US" sz="1300" baseline="0">
              <a:latin typeface="ＭＳ Ｐゴシック"/>
            </a:rPr>
            <a:t>円となっている。主な構成項目である人件費の住民一人当たり</a:t>
          </a:r>
          <a:r>
            <a:rPr kumimoji="1" lang="en-US" altLang="ja-JP" sz="1300" baseline="0">
              <a:latin typeface="ＭＳ Ｐゴシック"/>
            </a:rPr>
            <a:t>87,630</a:t>
          </a:r>
          <a:r>
            <a:rPr kumimoji="1" lang="ja-JP" altLang="en-US" sz="1300" baseline="0">
              <a:latin typeface="ＭＳ Ｐゴシック"/>
            </a:rPr>
            <a:t>円となっており、平成</a:t>
          </a:r>
          <a:r>
            <a:rPr kumimoji="1" lang="en-US" altLang="ja-JP" sz="1300" baseline="0">
              <a:latin typeface="ＭＳ Ｐゴシック"/>
            </a:rPr>
            <a:t>24</a:t>
          </a:r>
          <a:r>
            <a:rPr kumimoji="1" lang="ja-JP" altLang="en-US" sz="1300" baseline="0">
              <a:latin typeface="ＭＳ Ｐゴシック"/>
            </a:rPr>
            <a:t>年度から類似団体を上回っていたが、平成</a:t>
          </a:r>
          <a:r>
            <a:rPr kumimoji="1" lang="en-US" altLang="ja-JP" sz="1300" baseline="0">
              <a:latin typeface="ＭＳ Ｐゴシック"/>
            </a:rPr>
            <a:t>27</a:t>
          </a:r>
          <a:r>
            <a:rPr kumimoji="1" lang="ja-JP" altLang="en-US" sz="1300" baseline="0">
              <a:latin typeface="ＭＳ Ｐゴシック"/>
            </a:rPr>
            <a:t>年度から総合事務組合負担金が減になったことと類似団体平均が増になったことなどにより類似団体平均を下回ったまま推移している。扶助費については、社会情勢を反映する形で年々増加傾向にあり、要因としては、児童福祉費、社会福祉費等の伸びが影響している。また、類似団体、全国、沖縄県平均と比較しても高い数値で推移し続けている。普通建設事業費は住民一人当たり</a:t>
          </a:r>
          <a:r>
            <a:rPr kumimoji="1" lang="en-US" altLang="ja-JP" sz="1300" baseline="0">
              <a:latin typeface="ＭＳ Ｐゴシック"/>
            </a:rPr>
            <a:t>101,724</a:t>
          </a:r>
          <a:r>
            <a:rPr kumimoji="1" lang="ja-JP" altLang="en-US" sz="1300" baseline="0">
              <a:latin typeface="ＭＳ Ｐゴシック"/>
            </a:rPr>
            <a:t>円となっており、類似団体と比較して一人当たりコストが高い状況となっている。要因としては、近年の学校建設や新庁舎建設等の大型事業の影響による。このため、公共施設等総合管理計画に基づき、事業の取捨選択を徹底していくことで、事業費の減少を目指すこととする。公債費は住民一人当たり</a:t>
          </a:r>
          <a:r>
            <a:rPr kumimoji="1" lang="en-US" altLang="ja-JP" sz="1300" baseline="0">
              <a:latin typeface="ＭＳ Ｐゴシック"/>
            </a:rPr>
            <a:t>43,018</a:t>
          </a:r>
          <a:r>
            <a:rPr kumimoji="1" lang="ja-JP" altLang="en-US" sz="1300" baseline="0">
              <a:latin typeface="ＭＳ Ｐゴシック"/>
            </a:rPr>
            <a:t>円となっており、年々減少傾向にあるが、沖縄県平均よりは上回っている。公債費については、今後、新庁舎建設に係る事業費の起債を行っていることから、ここ数年で元利金の償還が始まり公債費の大幅な増額が見込まれる。このことから、他普通建設事業の順位整理を行い、起債抑制を図らなければならない。</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49,270
48,943
229.34
27,660,192
26,779,267
695,764
13,725,732
21,745,148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42354</xdr:rowOff>
    </xdr:from>
    <xdr:to>
      <xdr:col>6</xdr:col>
      <xdr:colOff>511175</xdr:colOff>
      <xdr:row>35</xdr:row>
      <xdr:rowOff>156083</xdr:rowOff>
    </xdr:to>
    <xdr:cxnSp macro="">
      <xdr:nvCxnSpPr>
        <xdr:cNvPr id="61" name="直線コネクタ 60"/>
        <xdr:cNvCxnSpPr/>
      </xdr:nvCxnSpPr>
      <xdr:spPr>
        <a:xfrm>
          <a:off x="3797300" y="6043104"/>
          <a:ext cx="8382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42354</xdr:rowOff>
    </xdr:from>
    <xdr:to>
      <xdr:col>5</xdr:col>
      <xdr:colOff>358775</xdr:colOff>
      <xdr:row>35</xdr:row>
      <xdr:rowOff>71120</xdr:rowOff>
    </xdr:to>
    <xdr:cxnSp macro="">
      <xdr:nvCxnSpPr>
        <xdr:cNvPr id="64" name="直線コネクタ 63"/>
        <xdr:cNvCxnSpPr/>
      </xdr:nvCxnSpPr>
      <xdr:spPr>
        <a:xfrm flipV="1">
          <a:off x="2908300" y="604310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71120</xdr:rowOff>
    </xdr:from>
    <xdr:to>
      <xdr:col>4</xdr:col>
      <xdr:colOff>155575</xdr:colOff>
      <xdr:row>35</xdr:row>
      <xdr:rowOff>115507</xdr:rowOff>
    </xdr:to>
    <xdr:cxnSp macro="">
      <xdr:nvCxnSpPr>
        <xdr:cNvPr id="67" name="直線コネクタ 66"/>
        <xdr:cNvCxnSpPr/>
      </xdr:nvCxnSpPr>
      <xdr:spPr>
        <a:xfrm flipV="1">
          <a:off x="2019300" y="607187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59499</xdr:rowOff>
    </xdr:from>
    <xdr:to>
      <xdr:col>2</xdr:col>
      <xdr:colOff>638175</xdr:colOff>
      <xdr:row>35</xdr:row>
      <xdr:rowOff>115507</xdr:rowOff>
    </xdr:to>
    <xdr:cxnSp macro="">
      <xdr:nvCxnSpPr>
        <xdr:cNvPr id="70" name="直線コネクタ 69"/>
        <xdr:cNvCxnSpPr/>
      </xdr:nvCxnSpPr>
      <xdr:spPr>
        <a:xfrm>
          <a:off x="1130300" y="6060249"/>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105283</xdr:rowOff>
    </xdr:from>
    <xdr:to>
      <xdr:col>6</xdr:col>
      <xdr:colOff>561975</xdr:colOff>
      <xdr:row>36</xdr:row>
      <xdr:rowOff>35433</xdr:rowOff>
    </xdr:to>
    <xdr:sp macro="" textlink="">
      <xdr:nvSpPr>
        <xdr:cNvPr id="80" name="円/楕円 79"/>
        <xdr:cNvSpPr/>
      </xdr:nvSpPr>
      <xdr:spPr>
        <a:xfrm>
          <a:off x="45847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83710</xdr:rowOff>
    </xdr:from>
    <xdr:ext cx="469744" cy="259045"/>
    <xdr:sp macro="" textlink="">
      <xdr:nvSpPr>
        <xdr:cNvPr id="81" name="議会費該当値テキスト"/>
        <xdr:cNvSpPr txBox="1"/>
      </xdr:nvSpPr>
      <xdr:spPr>
        <a:xfrm>
          <a:off x="4686300" y="60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163004</xdr:rowOff>
    </xdr:from>
    <xdr:to>
      <xdr:col>5</xdr:col>
      <xdr:colOff>409575</xdr:colOff>
      <xdr:row>35</xdr:row>
      <xdr:rowOff>93154</xdr:rowOff>
    </xdr:to>
    <xdr:sp macro="" textlink="">
      <xdr:nvSpPr>
        <xdr:cNvPr id="82" name="円/楕円 81"/>
        <xdr:cNvSpPr/>
      </xdr:nvSpPr>
      <xdr:spPr>
        <a:xfrm>
          <a:off x="3746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109681</xdr:rowOff>
    </xdr:from>
    <xdr:ext cx="469744" cy="259045"/>
    <xdr:sp macro="" textlink="">
      <xdr:nvSpPr>
        <xdr:cNvPr id="83" name="テキスト ボックス 82"/>
        <xdr:cNvSpPr txBox="1"/>
      </xdr:nvSpPr>
      <xdr:spPr>
        <a:xfrm>
          <a:off x="3562427"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20320</xdr:rowOff>
    </xdr:from>
    <xdr:to>
      <xdr:col>4</xdr:col>
      <xdr:colOff>206375</xdr:colOff>
      <xdr:row>35</xdr:row>
      <xdr:rowOff>121920</xdr:rowOff>
    </xdr:to>
    <xdr:sp macro="" textlink="">
      <xdr:nvSpPr>
        <xdr:cNvPr id="84" name="円/楕円 83"/>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138447</xdr:rowOff>
    </xdr:from>
    <xdr:ext cx="469744" cy="259045"/>
    <xdr:sp macro="" textlink="">
      <xdr:nvSpPr>
        <xdr:cNvPr id="85" name="テキスト ボックス 84"/>
        <xdr:cNvSpPr txBox="1"/>
      </xdr:nvSpPr>
      <xdr:spPr>
        <a:xfrm>
          <a:off x="2673427"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64707</xdr:rowOff>
    </xdr:from>
    <xdr:to>
      <xdr:col>3</xdr:col>
      <xdr:colOff>3175</xdr:colOff>
      <xdr:row>35</xdr:row>
      <xdr:rowOff>166307</xdr:rowOff>
    </xdr:to>
    <xdr:sp macro="" textlink="">
      <xdr:nvSpPr>
        <xdr:cNvPr id="86" name="円/楕円 85"/>
        <xdr:cNvSpPr/>
      </xdr:nvSpPr>
      <xdr:spPr>
        <a:xfrm>
          <a:off x="19685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11384</xdr:rowOff>
    </xdr:from>
    <xdr:ext cx="469744" cy="259045"/>
    <xdr:sp macro="" textlink="">
      <xdr:nvSpPr>
        <xdr:cNvPr id="87" name="テキスト ボックス 86"/>
        <xdr:cNvSpPr txBox="1"/>
      </xdr:nvSpPr>
      <xdr:spPr>
        <a:xfrm>
          <a:off x="1784427" y="58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8699</xdr:rowOff>
    </xdr:from>
    <xdr:to>
      <xdr:col>1</xdr:col>
      <xdr:colOff>485775</xdr:colOff>
      <xdr:row>35</xdr:row>
      <xdr:rowOff>110299</xdr:rowOff>
    </xdr:to>
    <xdr:sp macro="" textlink="">
      <xdr:nvSpPr>
        <xdr:cNvPr id="88" name="円/楕円 87"/>
        <xdr:cNvSpPr/>
      </xdr:nvSpPr>
      <xdr:spPr>
        <a:xfrm>
          <a:off x="1079500" y="6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126826</xdr:rowOff>
    </xdr:from>
    <xdr:ext cx="469744" cy="259045"/>
    <xdr:sp macro="" textlink="">
      <xdr:nvSpPr>
        <xdr:cNvPr id="89" name="テキスト ボックス 88"/>
        <xdr:cNvSpPr txBox="1"/>
      </xdr:nvSpPr>
      <xdr:spPr>
        <a:xfrm>
          <a:off x="895427" y="5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23447</xdr:rowOff>
    </xdr:from>
    <xdr:to>
      <xdr:col>6</xdr:col>
      <xdr:colOff>511175</xdr:colOff>
      <xdr:row>57</xdr:row>
      <xdr:rowOff>42463</xdr:rowOff>
    </xdr:to>
    <xdr:cxnSp macro="">
      <xdr:nvCxnSpPr>
        <xdr:cNvPr id="116" name="直線コネクタ 115"/>
        <xdr:cNvCxnSpPr/>
      </xdr:nvCxnSpPr>
      <xdr:spPr>
        <a:xfrm flipV="1">
          <a:off x="3797300" y="9796097"/>
          <a:ext cx="8382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42463</xdr:rowOff>
    </xdr:from>
    <xdr:to>
      <xdr:col>5</xdr:col>
      <xdr:colOff>358775</xdr:colOff>
      <xdr:row>57</xdr:row>
      <xdr:rowOff>44013</xdr:rowOff>
    </xdr:to>
    <xdr:cxnSp macro="">
      <xdr:nvCxnSpPr>
        <xdr:cNvPr id="119" name="直線コネクタ 118"/>
        <xdr:cNvCxnSpPr/>
      </xdr:nvCxnSpPr>
      <xdr:spPr>
        <a:xfrm flipV="1">
          <a:off x="2908300" y="981511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39482</xdr:rowOff>
    </xdr:from>
    <xdr:to>
      <xdr:col>4</xdr:col>
      <xdr:colOff>155575</xdr:colOff>
      <xdr:row>57</xdr:row>
      <xdr:rowOff>44013</xdr:rowOff>
    </xdr:to>
    <xdr:cxnSp macro="">
      <xdr:nvCxnSpPr>
        <xdr:cNvPr id="122" name="直線コネクタ 121"/>
        <xdr:cNvCxnSpPr/>
      </xdr:nvCxnSpPr>
      <xdr:spPr>
        <a:xfrm>
          <a:off x="2019300" y="9812132"/>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39482</xdr:rowOff>
    </xdr:from>
    <xdr:to>
      <xdr:col>2</xdr:col>
      <xdr:colOff>638175</xdr:colOff>
      <xdr:row>57</xdr:row>
      <xdr:rowOff>96778</xdr:rowOff>
    </xdr:to>
    <xdr:cxnSp macro="">
      <xdr:nvCxnSpPr>
        <xdr:cNvPr id="125" name="直線コネクタ 124"/>
        <xdr:cNvCxnSpPr/>
      </xdr:nvCxnSpPr>
      <xdr:spPr>
        <a:xfrm flipV="1">
          <a:off x="1130300" y="9812132"/>
          <a:ext cx="889000" cy="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144097</xdr:rowOff>
    </xdr:from>
    <xdr:to>
      <xdr:col>6</xdr:col>
      <xdr:colOff>561975</xdr:colOff>
      <xdr:row>57</xdr:row>
      <xdr:rowOff>74247</xdr:rowOff>
    </xdr:to>
    <xdr:sp macro="" textlink="">
      <xdr:nvSpPr>
        <xdr:cNvPr id="135" name="円/楕円 134"/>
        <xdr:cNvSpPr/>
      </xdr:nvSpPr>
      <xdr:spPr>
        <a:xfrm>
          <a:off x="4584700" y="97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59024</xdr:rowOff>
    </xdr:from>
    <xdr:ext cx="534377" cy="259045"/>
    <xdr:sp macro="" textlink="">
      <xdr:nvSpPr>
        <xdr:cNvPr id="136" name="総務費該当値テキスト"/>
        <xdr:cNvSpPr txBox="1"/>
      </xdr:nvSpPr>
      <xdr:spPr>
        <a:xfrm>
          <a:off x="4686300" y="96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163113</xdr:rowOff>
    </xdr:from>
    <xdr:to>
      <xdr:col>5</xdr:col>
      <xdr:colOff>409575</xdr:colOff>
      <xdr:row>57</xdr:row>
      <xdr:rowOff>93263</xdr:rowOff>
    </xdr:to>
    <xdr:sp macro="" textlink="">
      <xdr:nvSpPr>
        <xdr:cNvPr id="137" name="円/楕円 136"/>
        <xdr:cNvSpPr/>
      </xdr:nvSpPr>
      <xdr:spPr>
        <a:xfrm>
          <a:off x="3746500" y="9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84390</xdr:rowOff>
    </xdr:from>
    <xdr:ext cx="534377" cy="259045"/>
    <xdr:sp macro="" textlink="">
      <xdr:nvSpPr>
        <xdr:cNvPr id="138" name="テキスト ボックス 137"/>
        <xdr:cNvSpPr txBox="1"/>
      </xdr:nvSpPr>
      <xdr:spPr>
        <a:xfrm>
          <a:off x="3530111" y="98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164663</xdr:rowOff>
    </xdr:from>
    <xdr:to>
      <xdr:col>4</xdr:col>
      <xdr:colOff>206375</xdr:colOff>
      <xdr:row>57</xdr:row>
      <xdr:rowOff>94813</xdr:rowOff>
    </xdr:to>
    <xdr:sp macro="" textlink="">
      <xdr:nvSpPr>
        <xdr:cNvPr id="139" name="円/楕円 138"/>
        <xdr:cNvSpPr/>
      </xdr:nvSpPr>
      <xdr:spPr>
        <a:xfrm>
          <a:off x="28575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85940</xdr:rowOff>
    </xdr:from>
    <xdr:ext cx="534377" cy="259045"/>
    <xdr:sp macro="" textlink="">
      <xdr:nvSpPr>
        <xdr:cNvPr id="140" name="テキスト ボックス 139"/>
        <xdr:cNvSpPr txBox="1"/>
      </xdr:nvSpPr>
      <xdr:spPr>
        <a:xfrm>
          <a:off x="2641111" y="9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160132</xdr:rowOff>
    </xdr:from>
    <xdr:to>
      <xdr:col>3</xdr:col>
      <xdr:colOff>3175</xdr:colOff>
      <xdr:row>57</xdr:row>
      <xdr:rowOff>90282</xdr:rowOff>
    </xdr:to>
    <xdr:sp macro="" textlink="">
      <xdr:nvSpPr>
        <xdr:cNvPr id="141" name="円/楕円 140"/>
        <xdr:cNvSpPr/>
      </xdr:nvSpPr>
      <xdr:spPr>
        <a:xfrm>
          <a:off x="1968500" y="9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81409</xdr:rowOff>
    </xdr:from>
    <xdr:ext cx="534377" cy="259045"/>
    <xdr:sp macro="" textlink="">
      <xdr:nvSpPr>
        <xdr:cNvPr id="142" name="テキスト ボックス 141"/>
        <xdr:cNvSpPr txBox="1"/>
      </xdr:nvSpPr>
      <xdr:spPr>
        <a:xfrm>
          <a:off x="1752111" y="98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45978</xdr:rowOff>
    </xdr:from>
    <xdr:to>
      <xdr:col>1</xdr:col>
      <xdr:colOff>485775</xdr:colOff>
      <xdr:row>57</xdr:row>
      <xdr:rowOff>147578</xdr:rowOff>
    </xdr:to>
    <xdr:sp macro="" textlink="">
      <xdr:nvSpPr>
        <xdr:cNvPr id="143" name="円/楕円 142"/>
        <xdr:cNvSpPr/>
      </xdr:nvSpPr>
      <xdr:spPr>
        <a:xfrm>
          <a:off x="1079500" y="98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138705</xdr:rowOff>
    </xdr:from>
    <xdr:ext cx="534377" cy="259045"/>
    <xdr:sp macro="" textlink="">
      <xdr:nvSpPr>
        <xdr:cNvPr id="144" name="テキスト ボックス 143"/>
        <xdr:cNvSpPr txBox="1"/>
      </xdr:nvSpPr>
      <xdr:spPr>
        <a:xfrm>
          <a:off x="863111" y="99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103463</xdr:rowOff>
    </xdr:from>
    <xdr:to>
      <xdr:col>6</xdr:col>
      <xdr:colOff>511175</xdr:colOff>
      <xdr:row>75</xdr:row>
      <xdr:rowOff>154701</xdr:rowOff>
    </xdr:to>
    <xdr:cxnSp macro="">
      <xdr:nvCxnSpPr>
        <xdr:cNvPr id="172" name="直線コネクタ 171"/>
        <xdr:cNvCxnSpPr/>
      </xdr:nvCxnSpPr>
      <xdr:spPr>
        <a:xfrm flipV="1">
          <a:off x="3797300" y="12962213"/>
          <a:ext cx="838200" cy="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154701</xdr:rowOff>
    </xdr:from>
    <xdr:to>
      <xdr:col>5</xdr:col>
      <xdr:colOff>358775</xdr:colOff>
      <xdr:row>76</xdr:row>
      <xdr:rowOff>34809</xdr:rowOff>
    </xdr:to>
    <xdr:cxnSp macro="">
      <xdr:nvCxnSpPr>
        <xdr:cNvPr id="175" name="直線コネクタ 174"/>
        <xdr:cNvCxnSpPr/>
      </xdr:nvCxnSpPr>
      <xdr:spPr>
        <a:xfrm flipV="1">
          <a:off x="2908300" y="13013451"/>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34809</xdr:rowOff>
    </xdr:from>
    <xdr:to>
      <xdr:col>4</xdr:col>
      <xdr:colOff>155575</xdr:colOff>
      <xdr:row>76</xdr:row>
      <xdr:rowOff>117535</xdr:rowOff>
    </xdr:to>
    <xdr:cxnSp macro="">
      <xdr:nvCxnSpPr>
        <xdr:cNvPr id="178" name="直線コネクタ 177"/>
        <xdr:cNvCxnSpPr/>
      </xdr:nvCxnSpPr>
      <xdr:spPr>
        <a:xfrm flipV="1">
          <a:off x="2019300" y="13065009"/>
          <a:ext cx="8890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117535</xdr:rowOff>
    </xdr:from>
    <xdr:to>
      <xdr:col>2</xdr:col>
      <xdr:colOff>638175</xdr:colOff>
      <xdr:row>76</xdr:row>
      <xdr:rowOff>141368</xdr:rowOff>
    </xdr:to>
    <xdr:cxnSp macro="">
      <xdr:nvCxnSpPr>
        <xdr:cNvPr id="181" name="直線コネクタ 180"/>
        <xdr:cNvCxnSpPr/>
      </xdr:nvCxnSpPr>
      <xdr:spPr>
        <a:xfrm flipV="1">
          <a:off x="1130300" y="13147735"/>
          <a:ext cx="889000" cy="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52663</xdr:rowOff>
    </xdr:from>
    <xdr:to>
      <xdr:col>6</xdr:col>
      <xdr:colOff>561975</xdr:colOff>
      <xdr:row>75</xdr:row>
      <xdr:rowOff>154263</xdr:rowOff>
    </xdr:to>
    <xdr:sp macro="" textlink="">
      <xdr:nvSpPr>
        <xdr:cNvPr id="191" name="円/楕円 190"/>
        <xdr:cNvSpPr/>
      </xdr:nvSpPr>
      <xdr:spPr>
        <a:xfrm>
          <a:off x="4584700" y="129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75540</xdr:rowOff>
    </xdr:from>
    <xdr:ext cx="599010" cy="259045"/>
    <xdr:sp macro="" textlink="">
      <xdr:nvSpPr>
        <xdr:cNvPr id="192" name="民生費該当値テキスト"/>
        <xdr:cNvSpPr txBox="1"/>
      </xdr:nvSpPr>
      <xdr:spPr>
        <a:xfrm>
          <a:off x="4686300" y="1276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220,426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103901</xdr:rowOff>
    </xdr:from>
    <xdr:to>
      <xdr:col>5</xdr:col>
      <xdr:colOff>409575</xdr:colOff>
      <xdr:row>76</xdr:row>
      <xdr:rowOff>34051</xdr:rowOff>
    </xdr:to>
    <xdr:sp macro="" textlink="">
      <xdr:nvSpPr>
        <xdr:cNvPr id="193" name="円/楕円 192"/>
        <xdr:cNvSpPr/>
      </xdr:nvSpPr>
      <xdr:spPr>
        <a:xfrm>
          <a:off x="3746500" y="129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50578</xdr:rowOff>
    </xdr:from>
    <xdr:ext cx="599010" cy="259045"/>
    <xdr:sp macro="" textlink="">
      <xdr:nvSpPr>
        <xdr:cNvPr id="194" name="テキスト ボックス 193"/>
        <xdr:cNvSpPr txBox="1"/>
      </xdr:nvSpPr>
      <xdr:spPr>
        <a:xfrm>
          <a:off x="3497794" y="1273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209,219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155459</xdr:rowOff>
    </xdr:from>
    <xdr:to>
      <xdr:col>4</xdr:col>
      <xdr:colOff>206375</xdr:colOff>
      <xdr:row>76</xdr:row>
      <xdr:rowOff>85609</xdr:rowOff>
    </xdr:to>
    <xdr:sp macro="" textlink="">
      <xdr:nvSpPr>
        <xdr:cNvPr id="195" name="円/楕円 194"/>
        <xdr:cNvSpPr/>
      </xdr:nvSpPr>
      <xdr:spPr>
        <a:xfrm>
          <a:off x="2857500" y="130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102137</xdr:rowOff>
    </xdr:from>
    <xdr:ext cx="599010" cy="259045"/>
    <xdr:sp macro="" textlink="">
      <xdr:nvSpPr>
        <xdr:cNvPr id="196" name="テキスト ボックス 195"/>
        <xdr:cNvSpPr txBox="1"/>
      </xdr:nvSpPr>
      <xdr:spPr>
        <a:xfrm>
          <a:off x="2608794" y="1278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66735</xdr:rowOff>
    </xdr:from>
    <xdr:to>
      <xdr:col>3</xdr:col>
      <xdr:colOff>3175</xdr:colOff>
      <xdr:row>76</xdr:row>
      <xdr:rowOff>168335</xdr:rowOff>
    </xdr:to>
    <xdr:sp macro="" textlink="">
      <xdr:nvSpPr>
        <xdr:cNvPr id="197" name="円/楕円 196"/>
        <xdr:cNvSpPr/>
      </xdr:nvSpPr>
      <xdr:spPr>
        <a:xfrm>
          <a:off x="1968500" y="130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13412</xdr:rowOff>
    </xdr:from>
    <xdr:ext cx="599010" cy="259045"/>
    <xdr:sp macro="" textlink="">
      <xdr:nvSpPr>
        <xdr:cNvPr id="198" name="テキスト ボックス 197"/>
        <xdr:cNvSpPr txBox="1"/>
      </xdr:nvSpPr>
      <xdr:spPr>
        <a:xfrm>
          <a:off x="1719794" y="1287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90568</xdr:rowOff>
    </xdr:from>
    <xdr:to>
      <xdr:col>1</xdr:col>
      <xdr:colOff>485775</xdr:colOff>
      <xdr:row>77</xdr:row>
      <xdr:rowOff>20718</xdr:rowOff>
    </xdr:to>
    <xdr:sp macro="" textlink="">
      <xdr:nvSpPr>
        <xdr:cNvPr id="199" name="円/楕円 198"/>
        <xdr:cNvSpPr/>
      </xdr:nvSpPr>
      <xdr:spPr>
        <a:xfrm>
          <a:off x="1079500" y="131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37246</xdr:rowOff>
    </xdr:from>
    <xdr:ext cx="599010" cy="259045"/>
    <xdr:sp macro="" textlink="">
      <xdr:nvSpPr>
        <xdr:cNvPr id="200" name="テキスト ボックス 199"/>
        <xdr:cNvSpPr txBox="1"/>
      </xdr:nvSpPr>
      <xdr:spPr>
        <a:xfrm>
          <a:off x="830794" y="1289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107610</xdr:rowOff>
    </xdr:from>
    <xdr:to>
      <xdr:col>6</xdr:col>
      <xdr:colOff>511175</xdr:colOff>
      <xdr:row>97</xdr:row>
      <xdr:rowOff>12936</xdr:rowOff>
    </xdr:to>
    <xdr:cxnSp macro="">
      <xdr:nvCxnSpPr>
        <xdr:cNvPr id="225" name="直線コネクタ 224"/>
        <xdr:cNvCxnSpPr/>
      </xdr:nvCxnSpPr>
      <xdr:spPr>
        <a:xfrm>
          <a:off x="3797300" y="16566810"/>
          <a:ext cx="838200" cy="7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107610</xdr:rowOff>
    </xdr:from>
    <xdr:to>
      <xdr:col>5</xdr:col>
      <xdr:colOff>358775</xdr:colOff>
      <xdr:row>97</xdr:row>
      <xdr:rowOff>37967</xdr:rowOff>
    </xdr:to>
    <xdr:cxnSp macro="">
      <xdr:nvCxnSpPr>
        <xdr:cNvPr id="228" name="直線コネクタ 227"/>
        <xdr:cNvCxnSpPr/>
      </xdr:nvCxnSpPr>
      <xdr:spPr>
        <a:xfrm flipV="1">
          <a:off x="2908300" y="16566810"/>
          <a:ext cx="889000" cy="10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17010</xdr:rowOff>
    </xdr:from>
    <xdr:to>
      <xdr:col>4</xdr:col>
      <xdr:colOff>155575</xdr:colOff>
      <xdr:row>97</xdr:row>
      <xdr:rowOff>37967</xdr:rowOff>
    </xdr:to>
    <xdr:cxnSp macro="">
      <xdr:nvCxnSpPr>
        <xdr:cNvPr id="231" name="直線コネクタ 230"/>
        <xdr:cNvCxnSpPr/>
      </xdr:nvCxnSpPr>
      <xdr:spPr>
        <a:xfrm>
          <a:off x="2019300" y="16647660"/>
          <a:ext cx="8890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17010</xdr:rowOff>
    </xdr:from>
    <xdr:to>
      <xdr:col>2</xdr:col>
      <xdr:colOff>638175</xdr:colOff>
      <xdr:row>97</xdr:row>
      <xdr:rowOff>31693</xdr:rowOff>
    </xdr:to>
    <xdr:cxnSp macro="">
      <xdr:nvCxnSpPr>
        <xdr:cNvPr id="234" name="直線コネクタ 233"/>
        <xdr:cNvCxnSpPr/>
      </xdr:nvCxnSpPr>
      <xdr:spPr>
        <a:xfrm flipV="1">
          <a:off x="1130300" y="16647660"/>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133586</xdr:rowOff>
    </xdr:from>
    <xdr:to>
      <xdr:col>6</xdr:col>
      <xdr:colOff>561975</xdr:colOff>
      <xdr:row>97</xdr:row>
      <xdr:rowOff>63736</xdr:rowOff>
    </xdr:to>
    <xdr:sp macro="" textlink="">
      <xdr:nvSpPr>
        <xdr:cNvPr id="244" name="円/楕円 243"/>
        <xdr:cNvSpPr/>
      </xdr:nvSpPr>
      <xdr:spPr>
        <a:xfrm>
          <a:off x="4584700" y="165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48513</xdr:rowOff>
    </xdr:from>
    <xdr:ext cx="534377" cy="259045"/>
    <xdr:sp macro="" textlink="">
      <xdr:nvSpPr>
        <xdr:cNvPr id="245" name="衛生費該当値テキスト"/>
        <xdr:cNvSpPr txBox="1"/>
      </xdr:nvSpPr>
      <xdr:spPr>
        <a:xfrm>
          <a:off x="4686300" y="165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56810</xdr:rowOff>
    </xdr:from>
    <xdr:to>
      <xdr:col>5</xdr:col>
      <xdr:colOff>409575</xdr:colOff>
      <xdr:row>96</xdr:row>
      <xdr:rowOff>158410</xdr:rowOff>
    </xdr:to>
    <xdr:sp macro="" textlink="">
      <xdr:nvSpPr>
        <xdr:cNvPr id="246" name="円/楕円 245"/>
        <xdr:cNvSpPr/>
      </xdr:nvSpPr>
      <xdr:spPr>
        <a:xfrm>
          <a:off x="3746500" y="1651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149537</xdr:rowOff>
    </xdr:from>
    <xdr:ext cx="534377" cy="259045"/>
    <xdr:sp macro="" textlink="">
      <xdr:nvSpPr>
        <xdr:cNvPr id="247" name="テキスト ボックス 246"/>
        <xdr:cNvSpPr txBox="1"/>
      </xdr:nvSpPr>
      <xdr:spPr>
        <a:xfrm>
          <a:off x="3530111" y="16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158617</xdr:rowOff>
    </xdr:from>
    <xdr:to>
      <xdr:col>4</xdr:col>
      <xdr:colOff>206375</xdr:colOff>
      <xdr:row>97</xdr:row>
      <xdr:rowOff>88767</xdr:rowOff>
    </xdr:to>
    <xdr:sp macro="" textlink="">
      <xdr:nvSpPr>
        <xdr:cNvPr id="248" name="円/楕円 247"/>
        <xdr:cNvSpPr/>
      </xdr:nvSpPr>
      <xdr:spPr>
        <a:xfrm>
          <a:off x="2857500" y="16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79894</xdr:rowOff>
    </xdr:from>
    <xdr:ext cx="534377" cy="259045"/>
    <xdr:sp macro="" textlink="">
      <xdr:nvSpPr>
        <xdr:cNvPr id="249" name="テキスト ボックス 248"/>
        <xdr:cNvSpPr txBox="1"/>
      </xdr:nvSpPr>
      <xdr:spPr>
        <a:xfrm>
          <a:off x="2641111" y="1671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137660</xdr:rowOff>
    </xdr:from>
    <xdr:to>
      <xdr:col>3</xdr:col>
      <xdr:colOff>3175</xdr:colOff>
      <xdr:row>97</xdr:row>
      <xdr:rowOff>67810</xdr:rowOff>
    </xdr:to>
    <xdr:sp macro="" textlink="">
      <xdr:nvSpPr>
        <xdr:cNvPr id="250" name="円/楕円 249"/>
        <xdr:cNvSpPr/>
      </xdr:nvSpPr>
      <xdr:spPr>
        <a:xfrm>
          <a:off x="1968500" y="165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58937</xdr:rowOff>
    </xdr:from>
    <xdr:ext cx="534377" cy="259045"/>
    <xdr:sp macro="" textlink="">
      <xdr:nvSpPr>
        <xdr:cNvPr id="251" name="テキスト ボックス 250"/>
        <xdr:cNvSpPr txBox="1"/>
      </xdr:nvSpPr>
      <xdr:spPr>
        <a:xfrm>
          <a:off x="1752111" y="166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152343</xdr:rowOff>
    </xdr:from>
    <xdr:to>
      <xdr:col>1</xdr:col>
      <xdr:colOff>485775</xdr:colOff>
      <xdr:row>97</xdr:row>
      <xdr:rowOff>82493</xdr:rowOff>
    </xdr:to>
    <xdr:sp macro="" textlink="">
      <xdr:nvSpPr>
        <xdr:cNvPr id="252" name="円/楕円 251"/>
        <xdr:cNvSpPr/>
      </xdr:nvSpPr>
      <xdr:spPr>
        <a:xfrm>
          <a:off x="1079500" y="166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73620</xdr:rowOff>
    </xdr:from>
    <xdr:ext cx="534377" cy="259045"/>
    <xdr:sp macro="" textlink="">
      <xdr:nvSpPr>
        <xdr:cNvPr id="253" name="テキスト ボックス 252"/>
        <xdr:cNvSpPr txBox="1"/>
      </xdr:nvSpPr>
      <xdr:spPr>
        <a:xfrm>
          <a:off x="863111" y="167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170397</xdr:rowOff>
    </xdr:from>
    <xdr:to>
      <xdr:col>15</xdr:col>
      <xdr:colOff>180975</xdr:colOff>
      <xdr:row>39</xdr:row>
      <xdr:rowOff>27033</xdr:rowOff>
    </xdr:to>
    <xdr:cxnSp macro="">
      <xdr:nvCxnSpPr>
        <xdr:cNvPr id="284" name="直線コネクタ 283"/>
        <xdr:cNvCxnSpPr/>
      </xdr:nvCxnSpPr>
      <xdr:spPr>
        <a:xfrm>
          <a:off x="9639300" y="6685497"/>
          <a:ext cx="8382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170397</xdr:rowOff>
    </xdr:from>
    <xdr:to>
      <xdr:col>14</xdr:col>
      <xdr:colOff>28575</xdr:colOff>
      <xdr:row>39</xdr:row>
      <xdr:rowOff>28992</xdr:rowOff>
    </xdr:to>
    <xdr:cxnSp macro="">
      <xdr:nvCxnSpPr>
        <xdr:cNvPr id="287" name="直線コネクタ 286"/>
        <xdr:cNvCxnSpPr/>
      </xdr:nvCxnSpPr>
      <xdr:spPr>
        <a:xfrm flipV="1">
          <a:off x="8750300" y="668549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154722</xdr:rowOff>
    </xdr:from>
    <xdr:to>
      <xdr:col>12</xdr:col>
      <xdr:colOff>511175</xdr:colOff>
      <xdr:row>39</xdr:row>
      <xdr:rowOff>28992</xdr:rowOff>
    </xdr:to>
    <xdr:cxnSp macro="">
      <xdr:nvCxnSpPr>
        <xdr:cNvPr id="290" name="直線コネクタ 289"/>
        <xdr:cNvCxnSpPr/>
      </xdr:nvCxnSpPr>
      <xdr:spPr>
        <a:xfrm>
          <a:off x="7861300" y="6326922"/>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154722</xdr:rowOff>
    </xdr:from>
    <xdr:to>
      <xdr:col>11</xdr:col>
      <xdr:colOff>307975</xdr:colOff>
      <xdr:row>38</xdr:row>
      <xdr:rowOff>129577</xdr:rowOff>
    </xdr:to>
    <xdr:cxnSp macro="">
      <xdr:nvCxnSpPr>
        <xdr:cNvPr id="293" name="直線コネクタ 292"/>
        <xdr:cNvCxnSpPr/>
      </xdr:nvCxnSpPr>
      <xdr:spPr>
        <a:xfrm flipV="1">
          <a:off x="6972300" y="6326922"/>
          <a:ext cx="889000" cy="3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147683</xdr:rowOff>
    </xdr:from>
    <xdr:to>
      <xdr:col>15</xdr:col>
      <xdr:colOff>231775</xdr:colOff>
      <xdr:row>39</xdr:row>
      <xdr:rowOff>77833</xdr:rowOff>
    </xdr:to>
    <xdr:sp macro="" textlink="">
      <xdr:nvSpPr>
        <xdr:cNvPr id="303" name="円/楕円 302"/>
        <xdr:cNvSpPr/>
      </xdr:nvSpPr>
      <xdr:spPr>
        <a:xfrm>
          <a:off x="104267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62610</xdr:rowOff>
    </xdr:from>
    <xdr:ext cx="378565" cy="259045"/>
    <xdr:sp macro="" textlink="">
      <xdr:nvSpPr>
        <xdr:cNvPr id="304" name="労働費該当値テキスト"/>
        <xdr:cNvSpPr txBox="1"/>
      </xdr:nvSpPr>
      <xdr:spPr>
        <a:xfrm>
          <a:off x="10528300" y="6577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119597</xdr:rowOff>
    </xdr:from>
    <xdr:to>
      <xdr:col>14</xdr:col>
      <xdr:colOff>79375</xdr:colOff>
      <xdr:row>39</xdr:row>
      <xdr:rowOff>49747</xdr:rowOff>
    </xdr:to>
    <xdr:sp macro="" textlink="">
      <xdr:nvSpPr>
        <xdr:cNvPr id="305" name="円/楕円 304"/>
        <xdr:cNvSpPr/>
      </xdr:nvSpPr>
      <xdr:spPr>
        <a:xfrm>
          <a:off x="9588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40874</xdr:rowOff>
    </xdr:from>
    <xdr:ext cx="378565" cy="259045"/>
    <xdr:sp macro="" textlink="">
      <xdr:nvSpPr>
        <xdr:cNvPr id="306" name="テキスト ボックス 305"/>
        <xdr:cNvSpPr txBox="1"/>
      </xdr:nvSpPr>
      <xdr:spPr>
        <a:xfrm>
          <a:off x="9450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149642</xdr:rowOff>
    </xdr:from>
    <xdr:to>
      <xdr:col>12</xdr:col>
      <xdr:colOff>561975</xdr:colOff>
      <xdr:row>39</xdr:row>
      <xdr:rowOff>79792</xdr:rowOff>
    </xdr:to>
    <xdr:sp macro="" textlink="">
      <xdr:nvSpPr>
        <xdr:cNvPr id="307" name="円/楕円 306"/>
        <xdr:cNvSpPr/>
      </xdr:nvSpPr>
      <xdr:spPr>
        <a:xfrm>
          <a:off x="8699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70919</xdr:rowOff>
    </xdr:from>
    <xdr:ext cx="378565" cy="259045"/>
    <xdr:sp macro="" textlink="">
      <xdr:nvSpPr>
        <xdr:cNvPr id="308" name="テキスト ボックス 307"/>
        <xdr:cNvSpPr txBox="1"/>
      </xdr:nvSpPr>
      <xdr:spPr>
        <a:xfrm>
          <a:off x="8561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103922</xdr:rowOff>
    </xdr:from>
    <xdr:to>
      <xdr:col>11</xdr:col>
      <xdr:colOff>358775</xdr:colOff>
      <xdr:row>37</xdr:row>
      <xdr:rowOff>34072</xdr:rowOff>
    </xdr:to>
    <xdr:sp macro="" textlink="">
      <xdr:nvSpPr>
        <xdr:cNvPr id="309" name="円/楕円 308"/>
        <xdr:cNvSpPr/>
      </xdr:nvSpPr>
      <xdr:spPr>
        <a:xfrm>
          <a:off x="7810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25199</xdr:rowOff>
    </xdr:from>
    <xdr:ext cx="469744" cy="259045"/>
    <xdr:sp macro="" textlink="">
      <xdr:nvSpPr>
        <xdr:cNvPr id="310" name="テキスト ボックス 309"/>
        <xdr:cNvSpPr txBox="1"/>
      </xdr:nvSpPr>
      <xdr:spPr>
        <a:xfrm>
          <a:off x="7626427" y="63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78777</xdr:rowOff>
    </xdr:from>
    <xdr:to>
      <xdr:col>10</xdr:col>
      <xdr:colOff>155575</xdr:colOff>
      <xdr:row>39</xdr:row>
      <xdr:rowOff>8927</xdr:rowOff>
    </xdr:to>
    <xdr:sp macro="" textlink="">
      <xdr:nvSpPr>
        <xdr:cNvPr id="311" name="円/楕円 310"/>
        <xdr:cNvSpPr/>
      </xdr:nvSpPr>
      <xdr:spPr>
        <a:xfrm>
          <a:off x="69215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54</xdr:rowOff>
    </xdr:from>
    <xdr:ext cx="378565" cy="259045"/>
    <xdr:sp macro="" textlink="">
      <xdr:nvSpPr>
        <xdr:cNvPr id="312" name="テキスト ボックス 311"/>
        <xdr:cNvSpPr txBox="1"/>
      </xdr:nvSpPr>
      <xdr:spPr>
        <a:xfrm>
          <a:off x="6783017" y="6686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83998</xdr:rowOff>
    </xdr:from>
    <xdr:to>
      <xdr:col>15</xdr:col>
      <xdr:colOff>180975</xdr:colOff>
      <xdr:row>56</xdr:row>
      <xdr:rowOff>111443</xdr:rowOff>
    </xdr:to>
    <xdr:cxnSp macro="">
      <xdr:nvCxnSpPr>
        <xdr:cNvPr id="341" name="直線コネクタ 340"/>
        <xdr:cNvCxnSpPr/>
      </xdr:nvCxnSpPr>
      <xdr:spPr>
        <a:xfrm>
          <a:off x="9639300" y="9685198"/>
          <a:ext cx="8382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111151</xdr:rowOff>
    </xdr:from>
    <xdr:to>
      <xdr:col>14</xdr:col>
      <xdr:colOff>28575</xdr:colOff>
      <xdr:row>56</xdr:row>
      <xdr:rowOff>83998</xdr:rowOff>
    </xdr:to>
    <xdr:cxnSp macro="">
      <xdr:nvCxnSpPr>
        <xdr:cNvPr id="344" name="直線コネクタ 343"/>
        <xdr:cNvCxnSpPr/>
      </xdr:nvCxnSpPr>
      <xdr:spPr>
        <a:xfrm>
          <a:off x="8750300" y="9540901"/>
          <a:ext cx="889000" cy="1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111151</xdr:rowOff>
    </xdr:from>
    <xdr:to>
      <xdr:col>12</xdr:col>
      <xdr:colOff>511175</xdr:colOff>
      <xdr:row>55</xdr:row>
      <xdr:rowOff>120586</xdr:rowOff>
    </xdr:to>
    <xdr:cxnSp macro="">
      <xdr:nvCxnSpPr>
        <xdr:cNvPr id="347" name="直線コネクタ 346"/>
        <xdr:cNvCxnSpPr/>
      </xdr:nvCxnSpPr>
      <xdr:spPr>
        <a:xfrm flipV="1">
          <a:off x="7861300" y="9540901"/>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120586</xdr:rowOff>
    </xdr:from>
    <xdr:to>
      <xdr:col>11</xdr:col>
      <xdr:colOff>307975</xdr:colOff>
      <xdr:row>56</xdr:row>
      <xdr:rowOff>31420</xdr:rowOff>
    </xdr:to>
    <xdr:cxnSp macro="">
      <xdr:nvCxnSpPr>
        <xdr:cNvPr id="350" name="直線コネクタ 349"/>
        <xdr:cNvCxnSpPr/>
      </xdr:nvCxnSpPr>
      <xdr:spPr>
        <a:xfrm flipV="1">
          <a:off x="6972300" y="9550336"/>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60643</xdr:rowOff>
    </xdr:from>
    <xdr:to>
      <xdr:col>15</xdr:col>
      <xdr:colOff>231775</xdr:colOff>
      <xdr:row>56</xdr:row>
      <xdr:rowOff>162243</xdr:rowOff>
    </xdr:to>
    <xdr:sp macro="" textlink="">
      <xdr:nvSpPr>
        <xdr:cNvPr id="360" name="円/楕円 359"/>
        <xdr:cNvSpPr/>
      </xdr:nvSpPr>
      <xdr:spPr>
        <a:xfrm>
          <a:off x="10426700" y="96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83520</xdr:rowOff>
    </xdr:from>
    <xdr:ext cx="534377" cy="259045"/>
    <xdr:sp macro="" textlink="">
      <xdr:nvSpPr>
        <xdr:cNvPr id="361" name="農林水産業費該当値テキスト"/>
        <xdr:cNvSpPr txBox="1"/>
      </xdr:nvSpPr>
      <xdr:spPr>
        <a:xfrm>
          <a:off x="10528300" y="95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33198</xdr:rowOff>
    </xdr:from>
    <xdr:to>
      <xdr:col>14</xdr:col>
      <xdr:colOff>79375</xdr:colOff>
      <xdr:row>56</xdr:row>
      <xdr:rowOff>134798</xdr:rowOff>
    </xdr:to>
    <xdr:sp macro="" textlink="">
      <xdr:nvSpPr>
        <xdr:cNvPr id="362" name="円/楕円 361"/>
        <xdr:cNvSpPr/>
      </xdr:nvSpPr>
      <xdr:spPr>
        <a:xfrm>
          <a:off x="9588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151325</xdr:rowOff>
    </xdr:from>
    <xdr:ext cx="534377" cy="259045"/>
    <xdr:sp macro="" textlink="">
      <xdr:nvSpPr>
        <xdr:cNvPr id="363" name="テキスト ボックス 362"/>
        <xdr:cNvSpPr txBox="1"/>
      </xdr:nvSpPr>
      <xdr:spPr>
        <a:xfrm>
          <a:off x="9372111" y="94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60351</xdr:rowOff>
    </xdr:from>
    <xdr:to>
      <xdr:col>12</xdr:col>
      <xdr:colOff>561975</xdr:colOff>
      <xdr:row>55</xdr:row>
      <xdr:rowOff>161951</xdr:rowOff>
    </xdr:to>
    <xdr:sp macro="" textlink="">
      <xdr:nvSpPr>
        <xdr:cNvPr id="364" name="円/楕円 363"/>
        <xdr:cNvSpPr/>
      </xdr:nvSpPr>
      <xdr:spPr>
        <a:xfrm>
          <a:off x="8699500" y="94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7028</xdr:rowOff>
    </xdr:from>
    <xdr:ext cx="534377" cy="259045"/>
    <xdr:sp macro="" textlink="">
      <xdr:nvSpPr>
        <xdr:cNvPr id="365" name="テキスト ボックス 364"/>
        <xdr:cNvSpPr txBox="1"/>
      </xdr:nvSpPr>
      <xdr:spPr>
        <a:xfrm>
          <a:off x="8483111" y="92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69786</xdr:rowOff>
    </xdr:from>
    <xdr:to>
      <xdr:col>11</xdr:col>
      <xdr:colOff>358775</xdr:colOff>
      <xdr:row>55</xdr:row>
      <xdr:rowOff>171386</xdr:rowOff>
    </xdr:to>
    <xdr:sp macro="" textlink="">
      <xdr:nvSpPr>
        <xdr:cNvPr id="366" name="円/楕円 365"/>
        <xdr:cNvSpPr/>
      </xdr:nvSpPr>
      <xdr:spPr>
        <a:xfrm>
          <a:off x="7810500" y="949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16463</xdr:rowOff>
    </xdr:from>
    <xdr:ext cx="534377" cy="259045"/>
    <xdr:sp macro="" textlink="">
      <xdr:nvSpPr>
        <xdr:cNvPr id="367" name="テキスト ボックス 366"/>
        <xdr:cNvSpPr txBox="1"/>
      </xdr:nvSpPr>
      <xdr:spPr>
        <a:xfrm>
          <a:off x="7594111" y="92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152070</xdr:rowOff>
    </xdr:from>
    <xdr:to>
      <xdr:col>10</xdr:col>
      <xdr:colOff>155575</xdr:colOff>
      <xdr:row>56</xdr:row>
      <xdr:rowOff>82220</xdr:rowOff>
    </xdr:to>
    <xdr:sp macro="" textlink="">
      <xdr:nvSpPr>
        <xdr:cNvPr id="368" name="円/楕円 367"/>
        <xdr:cNvSpPr/>
      </xdr:nvSpPr>
      <xdr:spPr>
        <a:xfrm>
          <a:off x="6921500" y="95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98747</xdr:rowOff>
    </xdr:from>
    <xdr:ext cx="534377" cy="259045"/>
    <xdr:sp macro="" textlink="">
      <xdr:nvSpPr>
        <xdr:cNvPr id="369" name="テキスト ボックス 368"/>
        <xdr:cNvSpPr txBox="1"/>
      </xdr:nvSpPr>
      <xdr:spPr>
        <a:xfrm>
          <a:off x="6705111" y="93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99504</xdr:rowOff>
    </xdr:from>
    <xdr:to>
      <xdr:col>15</xdr:col>
      <xdr:colOff>180975</xdr:colOff>
      <xdr:row>78</xdr:row>
      <xdr:rowOff>115252</xdr:rowOff>
    </xdr:to>
    <xdr:cxnSp macro="">
      <xdr:nvCxnSpPr>
        <xdr:cNvPr id="398" name="直線コネクタ 397"/>
        <xdr:cNvCxnSpPr/>
      </xdr:nvCxnSpPr>
      <xdr:spPr>
        <a:xfrm flipV="1">
          <a:off x="9639300" y="13472604"/>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112154</xdr:rowOff>
    </xdr:from>
    <xdr:to>
      <xdr:col>14</xdr:col>
      <xdr:colOff>28575</xdr:colOff>
      <xdr:row>78</xdr:row>
      <xdr:rowOff>115252</xdr:rowOff>
    </xdr:to>
    <xdr:cxnSp macro="">
      <xdr:nvCxnSpPr>
        <xdr:cNvPr id="401" name="直線コネクタ 400"/>
        <xdr:cNvCxnSpPr/>
      </xdr:nvCxnSpPr>
      <xdr:spPr>
        <a:xfrm>
          <a:off x="8750300" y="13485254"/>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97574</xdr:rowOff>
    </xdr:from>
    <xdr:to>
      <xdr:col>12</xdr:col>
      <xdr:colOff>511175</xdr:colOff>
      <xdr:row>78</xdr:row>
      <xdr:rowOff>112154</xdr:rowOff>
    </xdr:to>
    <xdr:cxnSp macro="">
      <xdr:nvCxnSpPr>
        <xdr:cNvPr id="404" name="直線コネクタ 403"/>
        <xdr:cNvCxnSpPr/>
      </xdr:nvCxnSpPr>
      <xdr:spPr>
        <a:xfrm>
          <a:off x="7861300" y="13470674"/>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97574</xdr:rowOff>
    </xdr:from>
    <xdr:to>
      <xdr:col>11</xdr:col>
      <xdr:colOff>307975</xdr:colOff>
      <xdr:row>78</xdr:row>
      <xdr:rowOff>117805</xdr:rowOff>
    </xdr:to>
    <xdr:cxnSp macro="">
      <xdr:nvCxnSpPr>
        <xdr:cNvPr id="407" name="直線コネクタ 406"/>
        <xdr:cNvCxnSpPr/>
      </xdr:nvCxnSpPr>
      <xdr:spPr>
        <a:xfrm flipV="1">
          <a:off x="6972300" y="1347067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48704</xdr:rowOff>
    </xdr:from>
    <xdr:to>
      <xdr:col>15</xdr:col>
      <xdr:colOff>231775</xdr:colOff>
      <xdr:row>78</xdr:row>
      <xdr:rowOff>150304</xdr:rowOff>
    </xdr:to>
    <xdr:sp macro="" textlink="">
      <xdr:nvSpPr>
        <xdr:cNvPr id="417" name="円/楕円 416"/>
        <xdr:cNvSpPr/>
      </xdr:nvSpPr>
      <xdr:spPr>
        <a:xfrm>
          <a:off x="10426700" y="13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135081</xdr:rowOff>
    </xdr:from>
    <xdr:ext cx="469744" cy="259045"/>
    <xdr:sp macro="" textlink="">
      <xdr:nvSpPr>
        <xdr:cNvPr id="418" name="商工費該当値テキスト"/>
        <xdr:cNvSpPr txBox="1"/>
      </xdr:nvSpPr>
      <xdr:spPr>
        <a:xfrm>
          <a:off x="10528300" y="133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64452</xdr:rowOff>
    </xdr:from>
    <xdr:to>
      <xdr:col>14</xdr:col>
      <xdr:colOff>79375</xdr:colOff>
      <xdr:row>78</xdr:row>
      <xdr:rowOff>166052</xdr:rowOff>
    </xdr:to>
    <xdr:sp macro="" textlink="">
      <xdr:nvSpPr>
        <xdr:cNvPr id="419" name="円/楕円 418"/>
        <xdr:cNvSpPr/>
      </xdr:nvSpPr>
      <xdr:spPr>
        <a:xfrm>
          <a:off x="9588500" y="134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157179</xdr:rowOff>
    </xdr:from>
    <xdr:ext cx="469744" cy="259045"/>
    <xdr:sp macro="" textlink="">
      <xdr:nvSpPr>
        <xdr:cNvPr id="420" name="テキスト ボックス 419"/>
        <xdr:cNvSpPr txBox="1"/>
      </xdr:nvSpPr>
      <xdr:spPr>
        <a:xfrm>
          <a:off x="9404427" y="1353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61354</xdr:rowOff>
    </xdr:from>
    <xdr:to>
      <xdr:col>12</xdr:col>
      <xdr:colOff>561975</xdr:colOff>
      <xdr:row>78</xdr:row>
      <xdr:rowOff>162954</xdr:rowOff>
    </xdr:to>
    <xdr:sp macro="" textlink="">
      <xdr:nvSpPr>
        <xdr:cNvPr id="421" name="円/楕円 420"/>
        <xdr:cNvSpPr/>
      </xdr:nvSpPr>
      <xdr:spPr>
        <a:xfrm>
          <a:off x="8699500" y="13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154081</xdr:rowOff>
    </xdr:from>
    <xdr:ext cx="469744" cy="259045"/>
    <xdr:sp macro="" textlink="">
      <xdr:nvSpPr>
        <xdr:cNvPr id="422" name="テキスト ボックス 421"/>
        <xdr:cNvSpPr txBox="1"/>
      </xdr:nvSpPr>
      <xdr:spPr>
        <a:xfrm>
          <a:off x="8515427" y="135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46774</xdr:rowOff>
    </xdr:from>
    <xdr:to>
      <xdr:col>11</xdr:col>
      <xdr:colOff>358775</xdr:colOff>
      <xdr:row>78</xdr:row>
      <xdr:rowOff>148374</xdr:rowOff>
    </xdr:to>
    <xdr:sp macro="" textlink="">
      <xdr:nvSpPr>
        <xdr:cNvPr id="423" name="円/楕円 422"/>
        <xdr:cNvSpPr/>
      </xdr:nvSpPr>
      <xdr:spPr>
        <a:xfrm>
          <a:off x="7810500" y="134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139501</xdr:rowOff>
    </xdr:from>
    <xdr:ext cx="469744" cy="259045"/>
    <xdr:sp macro="" textlink="">
      <xdr:nvSpPr>
        <xdr:cNvPr id="424" name="テキスト ボックス 423"/>
        <xdr:cNvSpPr txBox="1"/>
      </xdr:nvSpPr>
      <xdr:spPr>
        <a:xfrm>
          <a:off x="7626427" y="135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67005</xdr:rowOff>
    </xdr:from>
    <xdr:to>
      <xdr:col>10</xdr:col>
      <xdr:colOff>155575</xdr:colOff>
      <xdr:row>78</xdr:row>
      <xdr:rowOff>168605</xdr:rowOff>
    </xdr:to>
    <xdr:sp macro="" textlink="">
      <xdr:nvSpPr>
        <xdr:cNvPr id="425" name="円/楕円 424"/>
        <xdr:cNvSpPr/>
      </xdr:nvSpPr>
      <xdr:spPr>
        <a:xfrm>
          <a:off x="6921500" y="134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159732</xdr:rowOff>
    </xdr:from>
    <xdr:ext cx="469744" cy="259045"/>
    <xdr:sp macro="" textlink="">
      <xdr:nvSpPr>
        <xdr:cNvPr id="426" name="テキスト ボックス 425"/>
        <xdr:cNvSpPr txBox="1"/>
      </xdr:nvSpPr>
      <xdr:spPr>
        <a:xfrm>
          <a:off x="6737427" y="135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8217</xdr:rowOff>
    </xdr:from>
    <xdr:to>
      <xdr:col>15</xdr:col>
      <xdr:colOff>180975</xdr:colOff>
      <xdr:row>97</xdr:row>
      <xdr:rowOff>17742</xdr:rowOff>
    </xdr:to>
    <xdr:cxnSp macro="">
      <xdr:nvCxnSpPr>
        <xdr:cNvPr id="459" name="直線コネクタ 458"/>
        <xdr:cNvCxnSpPr/>
      </xdr:nvCxnSpPr>
      <xdr:spPr>
        <a:xfrm flipV="1">
          <a:off x="9639300" y="1663886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155808</xdr:rowOff>
    </xdr:from>
    <xdr:to>
      <xdr:col>14</xdr:col>
      <xdr:colOff>28575</xdr:colOff>
      <xdr:row>97</xdr:row>
      <xdr:rowOff>17742</xdr:rowOff>
    </xdr:to>
    <xdr:cxnSp macro="">
      <xdr:nvCxnSpPr>
        <xdr:cNvPr id="462" name="直線コネクタ 461"/>
        <xdr:cNvCxnSpPr/>
      </xdr:nvCxnSpPr>
      <xdr:spPr>
        <a:xfrm>
          <a:off x="8750300" y="16615008"/>
          <a:ext cx="889000" cy="3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155808</xdr:rowOff>
    </xdr:from>
    <xdr:to>
      <xdr:col>12</xdr:col>
      <xdr:colOff>511175</xdr:colOff>
      <xdr:row>97</xdr:row>
      <xdr:rowOff>84131</xdr:rowOff>
    </xdr:to>
    <xdr:cxnSp macro="">
      <xdr:nvCxnSpPr>
        <xdr:cNvPr id="465" name="直線コネクタ 464"/>
        <xdr:cNvCxnSpPr/>
      </xdr:nvCxnSpPr>
      <xdr:spPr>
        <a:xfrm flipV="1">
          <a:off x="7861300" y="16615008"/>
          <a:ext cx="889000" cy="9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84131</xdr:rowOff>
    </xdr:from>
    <xdr:to>
      <xdr:col>11</xdr:col>
      <xdr:colOff>307975</xdr:colOff>
      <xdr:row>97</xdr:row>
      <xdr:rowOff>88122</xdr:rowOff>
    </xdr:to>
    <xdr:cxnSp macro="">
      <xdr:nvCxnSpPr>
        <xdr:cNvPr id="468" name="直線コネクタ 467"/>
        <xdr:cNvCxnSpPr/>
      </xdr:nvCxnSpPr>
      <xdr:spPr>
        <a:xfrm flipV="1">
          <a:off x="6972300" y="16714781"/>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128867</xdr:rowOff>
    </xdr:from>
    <xdr:to>
      <xdr:col>15</xdr:col>
      <xdr:colOff>231775</xdr:colOff>
      <xdr:row>97</xdr:row>
      <xdr:rowOff>59017</xdr:rowOff>
    </xdr:to>
    <xdr:sp macro="" textlink="">
      <xdr:nvSpPr>
        <xdr:cNvPr id="478" name="円/楕円 477"/>
        <xdr:cNvSpPr/>
      </xdr:nvSpPr>
      <xdr:spPr>
        <a:xfrm>
          <a:off x="10426700" y="165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107294</xdr:rowOff>
    </xdr:from>
    <xdr:ext cx="534377" cy="259045"/>
    <xdr:sp macro="" textlink="">
      <xdr:nvSpPr>
        <xdr:cNvPr id="479" name="土木費該当値テキスト"/>
        <xdr:cNvSpPr txBox="1"/>
      </xdr:nvSpPr>
      <xdr:spPr>
        <a:xfrm>
          <a:off x="10528300" y="1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138392</xdr:rowOff>
    </xdr:from>
    <xdr:to>
      <xdr:col>14</xdr:col>
      <xdr:colOff>79375</xdr:colOff>
      <xdr:row>97</xdr:row>
      <xdr:rowOff>68542</xdr:rowOff>
    </xdr:to>
    <xdr:sp macro="" textlink="">
      <xdr:nvSpPr>
        <xdr:cNvPr id="480" name="円/楕円 479"/>
        <xdr:cNvSpPr/>
      </xdr:nvSpPr>
      <xdr:spPr>
        <a:xfrm>
          <a:off x="9588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59669</xdr:rowOff>
    </xdr:from>
    <xdr:ext cx="534377" cy="259045"/>
    <xdr:sp macro="" textlink="">
      <xdr:nvSpPr>
        <xdr:cNvPr id="481" name="テキスト ボックス 480"/>
        <xdr:cNvSpPr txBox="1"/>
      </xdr:nvSpPr>
      <xdr:spPr>
        <a:xfrm>
          <a:off x="9372111" y="166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105008</xdr:rowOff>
    </xdr:from>
    <xdr:to>
      <xdr:col>12</xdr:col>
      <xdr:colOff>561975</xdr:colOff>
      <xdr:row>97</xdr:row>
      <xdr:rowOff>35158</xdr:rowOff>
    </xdr:to>
    <xdr:sp macro="" textlink="">
      <xdr:nvSpPr>
        <xdr:cNvPr id="482" name="円/楕円 481"/>
        <xdr:cNvSpPr/>
      </xdr:nvSpPr>
      <xdr:spPr>
        <a:xfrm>
          <a:off x="8699500" y="165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26285</xdr:rowOff>
    </xdr:from>
    <xdr:ext cx="534377" cy="259045"/>
    <xdr:sp macro="" textlink="">
      <xdr:nvSpPr>
        <xdr:cNvPr id="483" name="テキスト ボックス 482"/>
        <xdr:cNvSpPr txBox="1"/>
      </xdr:nvSpPr>
      <xdr:spPr>
        <a:xfrm>
          <a:off x="8483111" y="166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33331</xdr:rowOff>
    </xdr:from>
    <xdr:to>
      <xdr:col>11</xdr:col>
      <xdr:colOff>358775</xdr:colOff>
      <xdr:row>97</xdr:row>
      <xdr:rowOff>134931</xdr:rowOff>
    </xdr:to>
    <xdr:sp macro="" textlink="">
      <xdr:nvSpPr>
        <xdr:cNvPr id="484" name="円/楕円 483"/>
        <xdr:cNvSpPr/>
      </xdr:nvSpPr>
      <xdr:spPr>
        <a:xfrm>
          <a:off x="7810500" y="166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126058</xdr:rowOff>
    </xdr:from>
    <xdr:ext cx="534377" cy="259045"/>
    <xdr:sp macro="" textlink="">
      <xdr:nvSpPr>
        <xdr:cNvPr id="485" name="テキスト ボックス 484"/>
        <xdr:cNvSpPr txBox="1"/>
      </xdr:nvSpPr>
      <xdr:spPr>
        <a:xfrm>
          <a:off x="7594111" y="167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37322</xdr:rowOff>
    </xdr:from>
    <xdr:to>
      <xdr:col>10</xdr:col>
      <xdr:colOff>155575</xdr:colOff>
      <xdr:row>97</xdr:row>
      <xdr:rowOff>138922</xdr:rowOff>
    </xdr:to>
    <xdr:sp macro="" textlink="">
      <xdr:nvSpPr>
        <xdr:cNvPr id="486" name="円/楕円 485"/>
        <xdr:cNvSpPr/>
      </xdr:nvSpPr>
      <xdr:spPr>
        <a:xfrm>
          <a:off x="6921500" y="16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130049</xdr:rowOff>
    </xdr:from>
    <xdr:ext cx="534377" cy="259045"/>
    <xdr:sp macro="" textlink="">
      <xdr:nvSpPr>
        <xdr:cNvPr id="487" name="テキスト ボックス 486"/>
        <xdr:cNvSpPr txBox="1"/>
      </xdr:nvSpPr>
      <xdr:spPr>
        <a:xfrm>
          <a:off x="6705111" y="167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104567</xdr:rowOff>
    </xdr:from>
    <xdr:to>
      <xdr:col>23</xdr:col>
      <xdr:colOff>517525</xdr:colOff>
      <xdr:row>38</xdr:row>
      <xdr:rowOff>151573</xdr:rowOff>
    </xdr:to>
    <xdr:cxnSp macro="">
      <xdr:nvCxnSpPr>
        <xdr:cNvPr id="520" name="直線コネクタ 519"/>
        <xdr:cNvCxnSpPr/>
      </xdr:nvCxnSpPr>
      <xdr:spPr>
        <a:xfrm>
          <a:off x="15481300" y="6619667"/>
          <a:ext cx="838200" cy="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104567</xdr:rowOff>
    </xdr:from>
    <xdr:to>
      <xdr:col>22</xdr:col>
      <xdr:colOff>365125</xdr:colOff>
      <xdr:row>38</xdr:row>
      <xdr:rowOff>116840</xdr:rowOff>
    </xdr:to>
    <xdr:cxnSp macro="">
      <xdr:nvCxnSpPr>
        <xdr:cNvPr id="523" name="直線コネクタ 522"/>
        <xdr:cNvCxnSpPr/>
      </xdr:nvCxnSpPr>
      <xdr:spPr>
        <a:xfrm flipV="1">
          <a:off x="14592300" y="6619667"/>
          <a:ext cx="889000" cy="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116840</xdr:rowOff>
    </xdr:from>
    <xdr:to>
      <xdr:col>21</xdr:col>
      <xdr:colOff>161925</xdr:colOff>
      <xdr:row>38</xdr:row>
      <xdr:rowOff>156931</xdr:rowOff>
    </xdr:to>
    <xdr:cxnSp macro="">
      <xdr:nvCxnSpPr>
        <xdr:cNvPr id="526" name="直線コネクタ 525"/>
        <xdr:cNvCxnSpPr/>
      </xdr:nvCxnSpPr>
      <xdr:spPr>
        <a:xfrm flipV="1">
          <a:off x="13703300" y="6631940"/>
          <a:ext cx="889000" cy="4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151930</xdr:rowOff>
    </xdr:from>
    <xdr:to>
      <xdr:col>19</xdr:col>
      <xdr:colOff>644525</xdr:colOff>
      <xdr:row>38</xdr:row>
      <xdr:rowOff>156931</xdr:rowOff>
    </xdr:to>
    <xdr:cxnSp macro="">
      <xdr:nvCxnSpPr>
        <xdr:cNvPr id="529" name="直線コネクタ 528"/>
        <xdr:cNvCxnSpPr/>
      </xdr:nvCxnSpPr>
      <xdr:spPr>
        <a:xfrm>
          <a:off x="12814300" y="6667030"/>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100773</xdr:rowOff>
    </xdr:from>
    <xdr:to>
      <xdr:col>23</xdr:col>
      <xdr:colOff>568325</xdr:colOff>
      <xdr:row>39</xdr:row>
      <xdr:rowOff>30923</xdr:rowOff>
    </xdr:to>
    <xdr:sp macro="" textlink="">
      <xdr:nvSpPr>
        <xdr:cNvPr id="539" name="円/楕円 538"/>
        <xdr:cNvSpPr/>
      </xdr:nvSpPr>
      <xdr:spPr>
        <a:xfrm>
          <a:off x="16268700" y="66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15700</xdr:rowOff>
    </xdr:from>
    <xdr:ext cx="534377" cy="259045"/>
    <xdr:sp macro="" textlink="">
      <xdr:nvSpPr>
        <xdr:cNvPr id="540" name="消防費該当値テキスト"/>
        <xdr:cNvSpPr txBox="1"/>
      </xdr:nvSpPr>
      <xdr:spPr>
        <a:xfrm>
          <a:off x="16370300" y="65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53767</xdr:rowOff>
    </xdr:from>
    <xdr:to>
      <xdr:col>22</xdr:col>
      <xdr:colOff>415925</xdr:colOff>
      <xdr:row>38</xdr:row>
      <xdr:rowOff>155367</xdr:rowOff>
    </xdr:to>
    <xdr:sp macro="" textlink="">
      <xdr:nvSpPr>
        <xdr:cNvPr id="541" name="円/楕円 540"/>
        <xdr:cNvSpPr/>
      </xdr:nvSpPr>
      <xdr:spPr>
        <a:xfrm>
          <a:off x="15430500" y="656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146494</xdr:rowOff>
    </xdr:from>
    <xdr:ext cx="534377" cy="259045"/>
    <xdr:sp macro="" textlink="">
      <xdr:nvSpPr>
        <xdr:cNvPr id="542" name="テキスト ボックス 541"/>
        <xdr:cNvSpPr txBox="1"/>
      </xdr:nvSpPr>
      <xdr:spPr>
        <a:xfrm>
          <a:off x="15214111" y="66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66040</xdr:rowOff>
    </xdr:from>
    <xdr:to>
      <xdr:col>21</xdr:col>
      <xdr:colOff>212725</xdr:colOff>
      <xdr:row>38</xdr:row>
      <xdr:rowOff>167640</xdr:rowOff>
    </xdr:to>
    <xdr:sp macro="" textlink="">
      <xdr:nvSpPr>
        <xdr:cNvPr id="543" name="円/楕円 542"/>
        <xdr:cNvSpPr/>
      </xdr:nvSpPr>
      <xdr:spPr>
        <a:xfrm>
          <a:off x="1454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158767</xdr:rowOff>
    </xdr:from>
    <xdr:ext cx="534377" cy="259045"/>
    <xdr:sp macro="" textlink="">
      <xdr:nvSpPr>
        <xdr:cNvPr id="544" name="テキスト ボックス 543"/>
        <xdr:cNvSpPr txBox="1"/>
      </xdr:nvSpPr>
      <xdr:spPr>
        <a:xfrm>
          <a:off x="14325111" y="66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106131</xdr:rowOff>
    </xdr:from>
    <xdr:to>
      <xdr:col>20</xdr:col>
      <xdr:colOff>9525</xdr:colOff>
      <xdr:row>39</xdr:row>
      <xdr:rowOff>36281</xdr:rowOff>
    </xdr:to>
    <xdr:sp macro="" textlink="">
      <xdr:nvSpPr>
        <xdr:cNvPr id="545" name="円/楕円 544"/>
        <xdr:cNvSpPr/>
      </xdr:nvSpPr>
      <xdr:spPr>
        <a:xfrm>
          <a:off x="13652500" y="66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27408</xdr:rowOff>
    </xdr:from>
    <xdr:ext cx="534377" cy="259045"/>
    <xdr:sp macro="" textlink="">
      <xdr:nvSpPr>
        <xdr:cNvPr id="546" name="テキスト ボックス 545"/>
        <xdr:cNvSpPr txBox="1"/>
      </xdr:nvSpPr>
      <xdr:spPr>
        <a:xfrm>
          <a:off x="13436111" y="671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101130</xdr:rowOff>
    </xdr:from>
    <xdr:to>
      <xdr:col>18</xdr:col>
      <xdr:colOff>492125</xdr:colOff>
      <xdr:row>39</xdr:row>
      <xdr:rowOff>31280</xdr:rowOff>
    </xdr:to>
    <xdr:sp macro="" textlink="">
      <xdr:nvSpPr>
        <xdr:cNvPr id="547" name="円/楕円 546"/>
        <xdr:cNvSpPr/>
      </xdr:nvSpPr>
      <xdr:spPr>
        <a:xfrm>
          <a:off x="12763500" y="66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22407</xdr:rowOff>
    </xdr:from>
    <xdr:ext cx="534377" cy="259045"/>
    <xdr:sp macro="" textlink="">
      <xdr:nvSpPr>
        <xdr:cNvPr id="548" name="テキスト ボックス 547"/>
        <xdr:cNvSpPr txBox="1"/>
      </xdr:nvSpPr>
      <xdr:spPr>
        <a:xfrm>
          <a:off x="12547111" y="67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164427</xdr:rowOff>
    </xdr:from>
    <xdr:to>
      <xdr:col>23</xdr:col>
      <xdr:colOff>517525</xdr:colOff>
      <xdr:row>56</xdr:row>
      <xdr:rowOff>103909</xdr:rowOff>
    </xdr:to>
    <xdr:cxnSp macro="">
      <xdr:nvCxnSpPr>
        <xdr:cNvPr id="577" name="直線コネクタ 576"/>
        <xdr:cNvCxnSpPr/>
      </xdr:nvCxnSpPr>
      <xdr:spPr>
        <a:xfrm flipV="1">
          <a:off x="15481300" y="9594177"/>
          <a:ext cx="838200" cy="1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103909</xdr:rowOff>
    </xdr:from>
    <xdr:to>
      <xdr:col>22</xdr:col>
      <xdr:colOff>365125</xdr:colOff>
      <xdr:row>57</xdr:row>
      <xdr:rowOff>47635</xdr:rowOff>
    </xdr:to>
    <xdr:cxnSp macro="">
      <xdr:nvCxnSpPr>
        <xdr:cNvPr id="580" name="直線コネクタ 579"/>
        <xdr:cNvCxnSpPr/>
      </xdr:nvCxnSpPr>
      <xdr:spPr>
        <a:xfrm flipV="1">
          <a:off x="14592300" y="9705109"/>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27183</xdr:rowOff>
    </xdr:from>
    <xdr:to>
      <xdr:col>21</xdr:col>
      <xdr:colOff>161925</xdr:colOff>
      <xdr:row>57</xdr:row>
      <xdr:rowOff>47635</xdr:rowOff>
    </xdr:to>
    <xdr:cxnSp macro="">
      <xdr:nvCxnSpPr>
        <xdr:cNvPr id="583" name="直線コネクタ 582"/>
        <xdr:cNvCxnSpPr/>
      </xdr:nvCxnSpPr>
      <xdr:spPr>
        <a:xfrm>
          <a:off x="13703300" y="9628383"/>
          <a:ext cx="889000" cy="1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27183</xdr:rowOff>
    </xdr:from>
    <xdr:to>
      <xdr:col>19</xdr:col>
      <xdr:colOff>644525</xdr:colOff>
      <xdr:row>56</xdr:row>
      <xdr:rowOff>135410</xdr:rowOff>
    </xdr:to>
    <xdr:cxnSp macro="">
      <xdr:nvCxnSpPr>
        <xdr:cNvPr id="586" name="直線コネクタ 585"/>
        <xdr:cNvCxnSpPr/>
      </xdr:nvCxnSpPr>
      <xdr:spPr>
        <a:xfrm flipV="1">
          <a:off x="12814300" y="9628383"/>
          <a:ext cx="889000" cy="10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113627</xdr:rowOff>
    </xdr:from>
    <xdr:to>
      <xdr:col>23</xdr:col>
      <xdr:colOff>568325</xdr:colOff>
      <xdr:row>56</xdr:row>
      <xdr:rowOff>43777</xdr:rowOff>
    </xdr:to>
    <xdr:sp macro="" textlink="">
      <xdr:nvSpPr>
        <xdr:cNvPr id="596" name="円/楕円 595"/>
        <xdr:cNvSpPr/>
      </xdr:nvSpPr>
      <xdr:spPr>
        <a:xfrm>
          <a:off x="16268700" y="95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136504</xdr:rowOff>
    </xdr:from>
    <xdr:ext cx="534377" cy="259045"/>
    <xdr:sp macro="" textlink="">
      <xdr:nvSpPr>
        <xdr:cNvPr id="597" name="教育費該当値テキスト"/>
        <xdr:cNvSpPr txBox="1"/>
      </xdr:nvSpPr>
      <xdr:spPr>
        <a:xfrm>
          <a:off x="16370300" y="93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74,255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53109</xdr:rowOff>
    </xdr:from>
    <xdr:to>
      <xdr:col>22</xdr:col>
      <xdr:colOff>415925</xdr:colOff>
      <xdr:row>56</xdr:row>
      <xdr:rowOff>154709</xdr:rowOff>
    </xdr:to>
    <xdr:sp macro="" textlink="">
      <xdr:nvSpPr>
        <xdr:cNvPr id="598" name="円/楕円 597"/>
        <xdr:cNvSpPr/>
      </xdr:nvSpPr>
      <xdr:spPr>
        <a:xfrm>
          <a:off x="15430500" y="96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145836</xdr:rowOff>
    </xdr:from>
    <xdr:ext cx="534377" cy="259045"/>
    <xdr:sp macro="" textlink="">
      <xdr:nvSpPr>
        <xdr:cNvPr id="599" name="テキスト ボックス 598"/>
        <xdr:cNvSpPr txBox="1"/>
      </xdr:nvSpPr>
      <xdr:spPr>
        <a:xfrm>
          <a:off x="15214111" y="97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168285</xdr:rowOff>
    </xdr:from>
    <xdr:to>
      <xdr:col>21</xdr:col>
      <xdr:colOff>212725</xdr:colOff>
      <xdr:row>57</xdr:row>
      <xdr:rowOff>98435</xdr:rowOff>
    </xdr:to>
    <xdr:sp macro="" textlink="">
      <xdr:nvSpPr>
        <xdr:cNvPr id="600" name="円/楕円 599"/>
        <xdr:cNvSpPr/>
      </xdr:nvSpPr>
      <xdr:spPr>
        <a:xfrm>
          <a:off x="14541500" y="97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89562</xdr:rowOff>
    </xdr:from>
    <xdr:ext cx="534377" cy="259045"/>
    <xdr:sp macro="" textlink="">
      <xdr:nvSpPr>
        <xdr:cNvPr id="601" name="テキスト ボックス 600"/>
        <xdr:cNvSpPr txBox="1"/>
      </xdr:nvSpPr>
      <xdr:spPr>
        <a:xfrm>
          <a:off x="14325111" y="986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147833</xdr:rowOff>
    </xdr:from>
    <xdr:to>
      <xdr:col>20</xdr:col>
      <xdr:colOff>9525</xdr:colOff>
      <xdr:row>56</xdr:row>
      <xdr:rowOff>77983</xdr:rowOff>
    </xdr:to>
    <xdr:sp macro="" textlink="">
      <xdr:nvSpPr>
        <xdr:cNvPr id="602" name="円/楕円 601"/>
        <xdr:cNvSpPr/>
      </xdr:nvSpPr>
      <xdr:spPr>
        <a:xfrm>
          <a:off x="13652500" y="95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94510</xdr:rowOff>
    </xdr:from>
    <xdr:ext cx="534377" cy="259045"/>
    <xdr:sp macro="" textlink="">
      <xdr:nvSpPr>
        <xdr:cNvPr id="603" name="テキスト ボックス 602"/>
        <xdr:cNvSpPr txBox="1"/>
      </xdr:nvSpPr>
      <xdr:spPr>
        <a:xfrm>
          <a:off x="13436111" y="93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84610</xdr:rowOff>
    </xdr:from>
    <xdr:to>
      <xdr:col>18</xdr:col>
      <xdr:colOff>492125</xdr:colOff>
      <xdr:row>57</xdr:row>
      <xdr:rowOff>14760</xdr:rowOff>
    </xdr:to>
    <xdr:sp macro="" textlink="">
      <xdr:nvSpPr>
        <xdr:cNvPr id="604" name="円/楕円 603"/>
        <xdr:cNvSpPr/>
      </xdr:nvSpPr>
      <xdr:spPr>
        <a:xfrm>
          <a:off x="12763500" y="968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31287</xdr:rowOff>
    </xdr:from>
    <xdr:ext cx="534377" cy="259045"/>
    <xdr:sp macro="" textlink="">
      <xdr:nvSpPr>
        <xdr:cNvPr id="605" name="テキスト ボックス 604"/>
        <xdr:cNvSpPr txBox="1"/>
      </xdr:nvSpPr>
      <xdr:spPr>
        <a:xfrm>
          <a:off x="12547111" y="946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119515</xdr:rowOff>
    </xdr:from>
    <xdr:to>
      <xdr:col>23</xdr:col>
      <xdr:colOff>517525</xdr:colOff>
      <xdr:row>78</xdr:row>
      <xdr:rowOff>137026</xdr:rowOff>
    </xdr:to>
    <xdr:cxnSp macro="">
      <xdr:nvCxnSpPr>
        <xdr:cNvPr id="632" name="直線コネクタ 631"/>
        <xdr:cNvCxnSpPr/>
      </xdr:nvCxnSpPr>
      <xdr:spPr>
        <a:xfrm>
          <a:off x="15481300" y="13492615"/>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102896</xdr:rowOff>
    </xdr:from>
    <xdr:to>
      <xdr:col>22</xdr:col>
      <xdr:colOff>365125</xdr:colOff>
      <xdr:row>78</xdr:row>
      <xdr:rowOff>119515</xdr:rowOff>
    </xdr:to>
    <xdr:cxnSp macro="">
      <xdr:nvCxnSpPr>
        <xdr:cNvPr id="635" name="直線コネクタ 634"/>
        <xdr:cNvCxnSpPr/>
      </xdr:nvCxnSpPr>
      <xdr:spPr>
        <a:xfrm>
          <a:off x="14592300" y="13475996"/>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102896</xdr:rowOff>
    </xdr:from>
    <xdr:to>
      <xdr:col>21</xdr:col>
      <xdr:colOff>161925</xdr:colOff>
      <xdr:row>78</xdr:row>
      <xdr:rowOff>121594</xdr:rowOff>
    </xdr:to>
    <xdr:cxnSp macro="">
      <xdr:nvCxnSpPr>
        <xdr:cNvPr id="638" name="直線コネクタ 637"/>
        <xdr:cNvCxnSpPr/>
      </xdr:nvCxnSpPr>
      <xdr:spPr>
        <a:xfrm flipV="1">
          <a:off x="13703300" y="13475996"/>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121594</xdr:rowOff>
    </xdr:from>
    <xdr:to>
      <xdr:col>19</xdr:col>
      <xdr:colOff>644525</xdr:colOff>
      <xdr:row>78</xdr:row>
      <xdr:rowOff>127446</xdr:rowOff>
    </xdr:to>
    <xdr:cxnSp macro="">
      <xdr:nvCxnSpPr>
        <xdr:cNvPr id="641" name="直線コネクタ 640"/>
        <xdr:cNvCxnSpPr/>
      </xdr:nvCxnSpPr>
      <xdr:spPr>
        <a:xfrm flipV="1">
          <a:off x="12814300" y="1349469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86226</xdr:rowOff>
    </xdr:from>
    <xdr:to>
      <xdr:col>23</xdr:col>
      <xdr:colOff>568325</xdr:colOff>
      <xdr:row>79</xdr:row>
      <xdr:rowOff>16376</xdr:rowOff>
    </xdr:to>
    <xdr:sp macro="" textlink="">
      <xdr:nvSpPr>
        <xdr:cNvPr id="651" name="円/楕円 650"/>
        <xdr:cNvSpPr/>
      </xdr:nvSpPr>
      <xdr:spPr>
        <a:xfrm>
          <a:off x="16268700" y="134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1153</xdr:rowOff>
    </xdr:from>
    <xdr:ext cx="378565" cy="259045"/>
    <xdr:sp macro="" textlink="">
      <xdr:nvSpPr>
        <xdr:cNvPr id="652" name="災害復旧費該当値テキスト"/>
        <xdr:cNvSpPr txBox="1"/>
      </xdr:nvSpPr>
      <xdr:spPr>
        <a:xfrm>
          <a:off x="16370300" y="133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68715</xdr:rowOff>
    </xdr:from>
    <xdr:to>
      <xdr:col>22</xdr:col>
      <xdr:colOff>415925</xdr:colOff>
      <xdr:row>78</xdr:row>
      <xdr:rowOff>170315</xdr:rowOff>
    </xdr:to>
    <xdr:sp macro="" textlink="">
      <xdr:nvSpPr>
        <xdr:cNvPr id="653" name="円/楕円 652"/>
        <xdr:cNvSpPr/>
      </xdr:nvSpPr>
      <xdr:spPr>
        <a:xfrm>
          <a:off x="15430500" y="13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161442</xdr:rowOff>
    </xdr:from>
    <xdr:ext cx="378565" cy="259045"/>
    <xdr:sp macro="" textlink="">
      <xdr:nvSpPr>
        <xdr:cNvPr id="654" name="テキスト ボックス 653"/>
        <xdr:cNvSpPr txBox="1"/>
      </xdr:nvSpPr>
      <xdr:spPr>
        <a:xfrm>
          <a:off x="15292017" y="1353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52096</xdr:rowOff>
    </xdr:from>
    <xdr:to>
      <xdr:col>21</xdr:col>
      <xdr:colOff>212725</xdr:colOff>
      <xdr:row>78</xdr:row>
      <xdr:rowOff>153696</xdr:rowOff>
    </xdr:to>
    <xdr:sp macro="" textlink="">
      <xdr:nvSpPr>
        <xdr:cNvPr id="655" name="円/楕円 654"/>
        <xdr:cNvSpPr/>
      </xdr:nvSpPr>
      <xdr:spPr>
        <a:xfrm>
          <a:off x="14541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144823</xdr:rowOff>
    </xdr:from>
    <xdr:ext cx="469744" cy="259045"/>
    <xdr:sp macro="" textlink="">
      <xdr:nvSpPr>
        <xdr:cNvPr id="656" name="テキスト ボックス 655"/>
        <xdr:cNvSpPr txBox="1"/>
      </xdr:nvSpPr>
      <xdr:spPr>
        <a:xfrm>
          <a:off x="14357427"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70794</xdr:rowOff>
    </xdr:from>
    <xdr:to>
      <xdr:col>20</xdr:col>
      <xdr:colOff>9525</xdr:colOff>
      <xdr:row>79</xdr:row>
      <xdr:rowOff>944</xdr:rowOff>
    </xdr:to>
    <xdr:sp macro="" textlink="">
      <xdr:nvSpPr>
        <xdr:cNvPr id="657" name="円/楕円 656"/>
        <xdr:cNvSpPr/>
      </xdr:nvSpPr>
      <xdr:spPr>
        <a:xfrm>
          <a:off x="13652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163521</xdr:rowOff>
    </xdr:from>
    <xdr:ext cx="378565" cy="259045"/>
    <xdr:sp macro="" textlink="">
      <xdr:nvSpPr>
        <xdr:cNvPr id="658" name="テキスト ボックス 657"/>
        <xdr:cNvSpPr txBox="1"/>
      </xdr:nvSpPr>
      <xdr:spPr>
        <a:xfrm>
          <a:off x="13514017" y="1353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76646</xdr:rowOff>
    </xdr:from>
    <xdr:to>
      <xdr:col>18</xdr:col>
      <xdr:colOff>492125</xdr:colOff>
      <xdr:row>79</xdr:row>
      <xdr:rowOff>6796</xdr:rowOff>
    </xdr:to>
    <xdr:sp macro="" textlink="">
      <xdr:nvSpPr>
        <xdr:cNvPr id="659" name="円/楕円 658"/>
        <xdr:cNvSpPr/>
      </xdr:nvSpPr>
      <xdr:spPr>
        <a:xfrm>
          <a:off x="12763500" y="134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169373</xdr:rowOff>
    </xdr:from>
    <xdr:ext cx="378565" cy="259045"/>
    <xdr:sp macro="" textlink="">
      <xdr:nvSpPr>
        <xdr:cNvPr id="660" name="テキスト ボックス 659"/>
        <xdr:cNvSpPr txBox="1"/>
      </xdr:nvSpPr>
      <xdr:spPr>
        <a:xfrm>
          <a:off x="12625017" y="135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47163</xdr:rowOff>
    </xdr:from>
    <xdr:to>
      <xdr:col>23</xdr:col>
      <xdr:colOff>517525</xdr:colOff>
      <xdr:row>98</xdr:row>
      <xdr:rowOff>52001</xdr:rowOff>
    </xdr:to>
    <xdr:cxnSp macro="">
      <xdr:nvCxnSpPr>
        <xdr:cNvPr id="689" name="直線コネクタ 688"/>
        <xdr:cNvCxnSpPr/>
      </xdr:nvCxnSpPr>
      <xdr:spPr>
        <a:xfrm>
          <a:off x="15481300" y="16849263"/>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43711</xdr:rowOff>
    </xdr:from>
    <xdr:to>
      <xdr:col>22</xdr:col>
      <xdr:colOff>365125</xdr:colOff>
      <xdr:row>98</xdr:row>
      <xdr:rowOff>47163</xdr:rowOff>
    </xdr:to>
    <xdr:cxnSp macro="">
      <xdr:nvCxnSpPr>
        <xdr:cNvPr id="692" name="直線コネクタ 691"/>
        <xdr:cNvCxnSpPr/>
      </xdr:nvCxnSpPr>
      <xdr:spPr>
        <a:xfrm>
          <a:off x="14592300" y="1684581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40869</xdr:rowOff>
    </xdr:from>
    <xdr:to>
      <xdr:col>21</xdr:col>
      <xdr:colOff>161925</xdr:colOff>
      <xdr:row>98</xdr:row>
      <xdr:rowOff>43711</xdr:rowOff>
    </xdr:to>
    <xdr:cxnSp macro="">
      <xdr:nvCxnSpPr>
        <xdr:cNvPr id="695" name="直線コネクタ 694"/>
        <xdr:cNvCxnSpPr/>
      </xdr:nvCxnSpPr>
      <xdr:spPr>
        <a:xfrm>
          <a:off x="13703300" y="16842969"/>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31252</xdr:rowOff>
    </xdr:from>
    <xdr:to>
      <xdr:col>19</xdr:col>
      <xdr:colOff>644525</xdr:colOff>
      <xdr:row>98</xdr:row>
      <xdr:rowOff>40869</xdr:rowOff>
    </xdr:to>
    <xdr:cxnSp macro="">
      <xdr:nvCxnSpPr>
        <xdr:cNvPr id="698" name="直線コネクタ 697"/>
        <xdr:cNvCxnSpPr/>
      </xdr:nvCxnSpPr>
      <xdr:spPr>
        <a:xfrm>
          <a:off x="12814300" y="16833352"/>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1201</xdr:rowOff>
    </xdr:from>
    <xdr:to>
      <xdr:col>23</xdr:col>
      <xdr:colOff>568325</xdr:colOff>
      <xdr:row>98</xdr:row>
      <xdr:rowOff>102801</xdr:rowOff>
    </xdr:to>
    <xdr:sp macro="" textlink="">
      <xdr:nvSpPr>
        <xdr:cNvPr id="708" name="円/楕円 707"/>
        <xdr:cNvSpPr/>
      </xdr:nvSpPr>
      <xdr:spPr>
        <a:xfrm>
          <a:off x="16268700" y="168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87578</xdr:rowOff>
    </xdr:from>
    <xdr:ext cx="534377" cy="259045"/>
    <xdr:sp macro="" textlink="">
      <xdr:nvSpPr>
        <xdr:cNvPr id="709" name="公債費該当値テキスト"/>
        <xdr:cNvSpPr txBox="1"/>
      </xdr:nvSpPr>
      <xdr:spPr>
        <a:xfrm>
          <a:off x="16370300" y="167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167813</xdr:rowOff>
    </xdr:from>
    <xdr:to>
      <xdr:col>22</xdr:col>
      <xdr:colOff>415925</xdr:colOff>
      <xdr:row>98</xdr:row>
      <xdr:rowOff>97963</xdr:rowOff>
    </xdr:to>
    <xdr:sp macro="" textlink="">
      <xdr:nvSpPr>
        <xdr:cNvPr id="710" name="円/楕円 709"/>
        <xdr:cNvSpPr/>
      </xdr:nvSpPr>
      <xdr:spPr>
        <a:xfrm>
          <a:off x="15430500" y="16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89090</xdr:rowOff>
    </xdr:from>
    <xdr:ext cx="534377" cy="259045"/>
    <xdr:sp macro="" textlink="">
      <xdr:nvSpPr>
        <xdr:cNvPr id="711" name="テキスト ボックス 710"/>
        <xdr:cNvSpPr txBox="1"/>
      </xdr:nvSpPr>
      <xdr:spPr>
        <a:xfrm>
          <a:off x="15214111" y="168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164361</xdr:rowOff>
    </xdr:from>
    <xdr:to>
      <xdr:col>21</xdr:col>
      <xdr:colOff>212725</xdr:colOff>
      <xdr:row>98</xdr:row>
      <xdr:rowOff>94511</xdr:rowOff>
    </xdr:to>
    <xdr:sp macro="" textlink="">
      <xdr:nvSpPr>
        <xdr:cNvPr id="712" name="円/楕円 711"/>
        <xdr:cNvSpPr/>
      </xdr:nvSpPr>
      <xdr:spPr>
        <a:xfrm>
          <a:off x="14541500" y="167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85638</xdr:rowOff>
    </xdr:from>
    <xdr:ext cx="534377" cy="259045"/>
    <xdr:sp macro="" textlink="">
      <xdr:nvSpPr>
        <xdr:cNvPr id="713" name="テキスト ボックス 712"/>
        <xdr:cNvSpPr txBox="1"/>
      </xdr:nvSpPr>
      <xdr:spPr>
        <a:xfrm>
          <a:off x="14325111" y="168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161519</xdr:rowOff>
    </xdr:from>
    <xdr:to>
      <xdr:col>20</xdr:col>
      <xdr:colOff>9525</xdr:colOff>
      <xdr:row>98</xdr:row>
      <xdr:rowOff>91669</xdr:rowOff>
    </xdr:to>
    <xdr:sp macro="" textlink="">
      <xdr:nvSpPr>
        <xdr:cNvPr id="714" name="円/楕円 713"/>
        <xdr:cNvSpPr/>
      </xdr:nvSpPr>
      <xdr:spPr>
        <a:xfrm>
          <a:off x="13652500" y="167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82796</xdr:rowOff>
    </xdr:from>
    <xdr:ext cx="534377" cy="259045"/>
    <xdr:sp macro="" textlink="">
      <xdr:nvSpPr>
        <xdr:cNvPr id="715" name="テキスト ボックス 714"/>
        <xdr:cNvSpPr txBox="1"/>
      </xdr:nvSpPr>
      <xdr:spPr>
        <a:xfrm>
          <a:off x="13436111" y="168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151902</xdr:rowOff>
    </xdr:from>
    <xdr:to>
      <xdr:col>18</xdr:col>
      <xdr:colOff>492125</xdr:colOff>
      <xdr:row>98</xdr:row>
      <xdr:rowOff>82052</xdr:rowOff>
    </xdr:to>
    <xdr:sp macro="" textlink="">
      <xdr:nvSpPr>
        <xdr:cNvPr id="716" name="円/楕円 715"/>
        <xdr:cNvSpPr/>
      </xdr:nvSpPr>
      <xdr:spPr>
        <a:xfrm>
          <a:off x="12763500" y="16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73179</xdr:rowOff>
    </xdr:from>
    <xdr:ext cx="534377" cy="259045"/>
    <xdr:sp macro="" textlink="">
      <xdr:nvSpPr>
        <xdr:cNvPr id="717" name="テキスト ボックス 716"/>
        <xdr:cNvSpPr txBox="1"/>
      </xdr:nvSpPr>
      <xdr:spPr>
        <a:xfrm>
          <a:off x="12547111" y="16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　主な構成項目の中で取り上げて民生費は、住民一人当たり</a:t>
          </a:r>
          <a:r>
            <a:rPr kumimoji="1" lang="en-US" altLang="ja-JP" sz="1300">
              <a:latin typeface="+mj-ea"/>
              <a:ea typeface="+mj-ea"/>
            </a:rPr>
            <a:t>220,426</a:t>
          </a:r>
          <a:r>
            <a:rPr kumimoji="1" lang="ja-JP" altLang="en-US" sz="1300">
              <a:latin typeface="+mj-ea"/>
              <a:ea typeface="+mj-ea"/>
            </a:rPr>
            <a:t>円となっており、類似団体平均、全国平均、沖縄県平均を大きく超えている。要因としては、民生費のうち児童福祉行政に要する経費である児童福祉費が増嵩していることが要因となっている。これは、近年の社会情勢を反映する形で、待機児童解消のため、</a:t>
          </a:r>
          <a:r>
            <a:rPr kumimoji="1" lang="ja-JP" altLang="ja-JP" sz="1300" baseline="0">
              <a:solidFill>
                <a:schemeClr val="dk1"/>
              </a:solidFill>
              <a:effectLst/>
              <a:latin typeface="+mj-ea"/>
              <a:ea typeface="+mj-ea"/>
              <a:cs typeface="+mn-cs"/>
            </a:rPr>
            <a:t>子育て環境の充実を図るため</a:t>
          </a:r>
          <a:r>
            <a:rPr kumimoji="1" lang="ja-JP" altLang="en-US" sz="1300" baseline="0">
              <a:solidFill>
                <a:schemeClr val="dk1"/>
              </a:solidFill>
              <a:effectLst/>
              <a:latin typeface="+mj-ea"/>
              <a:ea typeface="+mj-ea"/>
              <a:cs typeface="+mn-cs"/>
            </a:rPr>
            <a:t>に</a:t>
          </a:r>
          <a:r>
            <a:rPr kumimoji="1" lang="ja-JP" altLang="ja-JP" sz="1300" baseline="0">
              <a:solidFill>
                <a:schemeClr val="dk1"/>
              </a:solidFill>
              <a:effectLst/>
              <a:latin typeface="+mj-ea"/>
              <a:ea typeface="+mj-ea"/>
              <a:cs typeface="+mn-cs"/>
            </a:rPr>
            <a:t>児童福祉関係事業に重点的に取り組んできたことによるものである。</a:t>
          </a:r>
          <a:r>
            <a:rPr kumimoji="1" lang="ja-JP" altLang="en-US" sz="1300" baseline="0">
              <a:solidFill>
                <a:schemeClr val="dk1"/>
              </a:solidFill>
              <a:effectLst/>
              <a:latin typeface="+mj-ea"/>
              <a:ea typeface="+mj-ea"/>
              <a:cs typeface="+mn-cs"/>
            </a:rPr>
            <a:t>教育費については、住民一人当たり</a:t>
          </a:r>
          <a:r>
            <a:rPr kumimoji="1" lang="en-US" altLang="ja-JP" sz="1300" baseline="0">
              <a:solidFill>
                <a:schemeClr val="dk1"/>
              </a:solidFill>
              <a:effectLst/>
              <a:latin typeface="+mj-ea"/>
              <a:ea typeface="+mj-ea"/>
              <a:cs typeface="+mn-cs"/>
            </a:rPr>
            <a:t>74,255</a:t>
          </a:r>
          <a:r>
            <a:rPr kumimoji="1" lang="ja-JP" altLang="ja-JP" sz="1300" baseline="0">
              <a:solidFill>
                <a:schemeClr val="dk1"/>
              </a:solidFill>
              <a:effectLst/>
              <a:latin typeface="+mj-ea"/>
              <a:ea typeface="+mj-ea"/>
              <a:cs typeface="+mn-cs"/>
            </a:rPr>
            <a:t>円となっており、</a:t>
          </a:r>
          <a:r>
            <a:rPr kumimoji="1" lang="ja-JP" altLang="en-US" sz="1300" baseline="0">
              <a:solidFill>
                <a:schemeClr val="dk1"/>
              </a:solidFill>
              <a:effectLst/>
              <a:latin typeface="+mj-ea"/>
              <a:ea typeface="+mj-ea"/>
              <a:cs typeface="+mn-cs"/>
            </a:rPr>
            <a:t>Ｈ</a:t>
          </a:r>
          <a:r>
            <a:rPr kumimoji="1" lang="en-US" altLang="ja-JP" sz="1300" baseline="0">
              <a:solidFill>
                <a:schemeClr val="dk1"/>
              </a:solidFill>
              <a:effectLst/>
              <a:latin typeface="+mj-ea"/>
              <a:ea typeface="+mj-ea"/>
              <a:cs typeface="+mn-cs"/>
            </a:rPr>
            <a:t>28</a:t>
          </a:r>
          <a:r>
            <a:rPr kumimoji="1" lang="ja-JP" altLang="en-US" sz="1300" baseline="0">
              <a:solidFill>
                <a:schemeClr val="dk1"/>
              </a:solidFill>
              <a:effectLst/>
              <a:latin typeface="+mj-ea"/>
              <a:ea typeface="+mj-ea"/>
              <a:cs typeface="+mn-cs"/>
            </a:rPr>
            <a:t>年度において類似団体平均、全国平均に比べ高くなっているのは、Ｈ</a:t>
          </a:r>
          <a:r>
            <a:rPr kumimoji="1" lang="en-US" altLang="ja-JP" sz="1300" baseline="0">
              <a:solidFill>
                <a:schemeClr val="dk1"/>
              </a:solidFill>
              <a:effectLst/>
              <a:latin typeface="+mj-ea"/>
              <a:ea typeface="+mj-ea"/>
              <a:cs typeface="+mn-cs"/>
            </a:rPr>
            <a:t>27</a:t>
          </a:r>
          <a:r>
            <a:rPr kumimoji="1" lang="ja-JP" altLang="en-US" sz="1300" baseline="0">
              <a:solidFill>
                <a:schemeClr val="dk1"/>
              </a:solidFill>
              <a:effectLst/>
              <a:latin typeface="+mj-ea"/>
              <a:ea typeface="+mj-ea"/>
              <a:cs typeface="+mn-cs"/>
            </a:rPr>
            <a:t>年度から登野城小学校の義務教育施設整備事業の増のため普通建設事業費や物件費が増加したことが主な要因となっている。今後も老朽化した学校の整備が予定されていることから、増加傾向が予想される。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財政調整基金残高は、適切な財源確保と歳出の精査により、取崩を回避しておりＨ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億円積立を行ったため、過去最高額となっている。前年度と比較し、実質収支額が約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億円の増、標準財政規模に占める割合では、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今後も事業の見直しなどの合理化等行財政改革を推進し、健全な行財政運営に努めていく。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年度まで連結実質赤字比率に係る赤字特別会計は、国民健康保険事業であったが、Ｈ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年度からの広域化に向け、累積赤字解消のために一般会計から負担してきたことから、Ｈ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年度で赤字が解消され、単年度収支で黒字となった。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事業会計は黒字であるが、公共下水道事業特別会計については、一般会計からの基準外繰出金に頼っている部分が非常に大きい。現時点では、下市道整備も完了しておらず引き続き一般会計からの基準外繰出し金が必要であるが、既整備地区における接続率を高め、使用料の確保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27660192</v>
      </c>
      <c r="BO4" s="381"/>
      <c r="BP4" s="381"/>
      <c r="BQ4" s="381"/>
      <c r="BR4" s="381"/>
      <c r="BS4" s="381"/>
      <c r="BT4" s="381"/>
      <c r="BU4" s="382"/>
      <c r="BV4" s="380">
        <v>27042366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5.0999999999999996</v>
      </c>
      <c r="CU4" s="387"/>
      <c r="CV4" s="387"/>
      <c r="CW4" s="387"/>
      <c r="CX4" s="387"/>
      <c r="CY4" s="387"/>
      <c r="CZ4" s="387"/>
      <c r="DA4" s="388"/>
      <c r="DB4" s="386">
        <v>4.4000000000000004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26779267</v>
      </c>
      <c r="BO5" s="418"/>
      <c r="BP5" s="418"/>
      <c r="BQ5" s="418"/>
      <c r="BR5" s="418"/>
      <c r="BS5" s="418"/>
      <c r="BT5" s="418"/>
      <c r="BU5" s="419"/>
      <c r="BV5" s="417">
        <v>26207854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83.9</v>
      </c>
      <c r="CU5" s="415"/>
      <c r="CV5" s="415"/>
      <c r="CW5" s="415"/>
      <c r="CX5" s="415"/>
      <c r="CY5" s="415"/>
      <c r="CZ5" s="415"/>
      <c r="DA5" s="416"/>
      <c r="DB5" s="414">
        <v>84.3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880925</v>
      </c>
      <c r="BO6" s="418"/>
      <c r="BP6" s="418"/>
      <c r="BQ6" s="418"/>
      <c r="BR6" s="418"/>
      <c r="BS6" s="418"/>
      <c r="BT6" s="418"/>
      <c r="BU6" s="419"/>
      <c r="BV6" s="417">
        <v>834512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87.9</v>
      </c>
      <c r="CU6" s="455"/>
      <c r="CV6" s="455"/>
      <c r="CW6" s="455"/>
      <c r="CX6" s="455"/>
      <c r="CY6" s="455"/>
      <c r="CZ6" s="455"/>
      <c r="DA6" s="456"/>
      <c r="DB6" s="454">
        <v>89.1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185161</v>
      </c>
      <c r="BO7" s="418"/>
      <c r="BP7" s="418"/>
      <c r="BQ7" s="418"/>
      <c r="BR7" s="418"/>
      <c r="BS7" s="418"/>
      <c r="BT7" s="418"/>
      <c r="BU7" s="419"/>
      <c r="BV7" s="417">
        <v>254281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13725732</v>
      </c>
      <c r="CU7" s="418"/>
      <c r="CV7" s="418"/>
      <c r="CW7" s="418"/>
      <c r="CX7" s="418"/>
      <c r="CY7" s="418"/>
      <c r="CZ7" s="418"/>
      <c r="DA7" s="419"/>
      <c r="DB7" s="417">
        <v>13281840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695764</v>
      </c>
      <c r="BO8" s="418"/>
      <c r="BP8" s="418"/>
      <c r="BQ8" s="418"/>
      <c r="BR8" s="418"/>
      <c r="BS8" s="418"/>
      <c r="BT8" s="418"/>
      <c r="BU8" s="419"/>
      <c r="BV8" s="417">
        <v>580231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0.39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47564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115533</v>
      </c>
      <c r="BO9" s="418"/>
      <c r="BP9" s="418"/>
      <c r="BQ9" s="418"/>
      <c r="BR9" s="418"/>
      <c r="BS9" s="418"/>
      <c r="BT9" s="418"/>
      <c r="BU9" s="419"/>
      <c r="BV9" s="417">
        <v>150561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46922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284000</v>
      </c>
      <c r="BO10" s="418"/>
      <c r="BP10" s="418"/>
      <c r="BQ10" s="418"/>
      <c r="BR10" s="418"/>
      <c r="BS10" s="418"/>
      <c r="BT10" s="418"/>
      <c r="BU10" s="419"/>
      <c r="BV10" s="417">
        <v>307000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18880</v>
      </c>
      <c r="BO11" s="418"/>
      <c r="BP11" s="418"/>
      <c r="BQ11" s="418"/>
      <c r="BR11" s="418"/>
      <c r="BS11" s="418"/>
      <c r="BT11" s="418"/>
      <c r="BU11" s="419"/>
      <c r="BV11" s="417">
        <v>19400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49270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48943</v>
      </c>
      <c r="S13" s="499"/>
      <c r="T13" s="499"/>
      <c r="U13" s="499"/>
      <c r="V13" s="500"/>
      <c r="W13" s="433" t="s">
        <v>123</v>
      </c>
      <c r="X13" s="434"/>
      <c r="Y13" s="434"/>
      <c r="Z13" s="434"/>
      <c r="AA13" s="434"/>
      <c r="AB13" s="424"/>
      <c r="AC13" s="468">
        <v>2075</v>
      </c>
      <c r="AD13" s="469"/>
      <c r="AE13" s="469"/>
      <c r="AF13" s="469"/>
      <c r="AG13" s="508"/>
      <c r="AH13" s="468">
        <v>1957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418413</v>
      </c>
      <c r="BO13" s="418"/>
      <c r="BP13" s="418"/>
      <c r="BQ13" s="418"/>
      <c r="BR13" s="418"/>
      <c r="BS13" s="418"/>
      <c r="BT13" s="418"/>
      <c r="BU13" s="419"/>
      <c r="BV13" s="417">
        <v>476961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7.7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49174</v>
      </c>
      <c r="S14" s="499"/>
      <c r="T14" s="499"/>
      <c r="U14" s="499"/>
      <c r="V14" s="500"/>
      <c r="W14" s="407"/>
      <c r="X14" s="408"/>
      <c r="Y14" s="408"/>
      <c r="Z14" s="408"/>
      <c r="AA14" s="408"/>
      <c r="AB14" s="397"/>
      <c r="AC14" s="501">
        <v>9.6</v>
      </c>
      <c r="AD14" s="502"/>
      <c r="AE14" s="502"/>
      <c r="AF14" s="502"/>
      <c r="AG14" s="503"/>
      <c r="AH14" s="501">
        <v>9.8000000000000007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30.6</v>
      </c>
      <c r="CU14" s="513"/>
      <c r="CV14" s="513"/>
      <c r="CW14" s="513"/>
      <c r="CX14" s="513"/>
      <c r="CY14" s="513"/>
      <c r="CZ14" s="513"/>
      <c r="DA14" s="514"/>
      <c r="DB14" s="512">
        <v>48.1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48870</v>
      </c>
      <c r="S15" s="499"/>
      <c r="T15" s="499"/>
      <c r="U15" s="499"/>
      <c r="V15" s="500"/>
      <c r="W15" s="433" t="s">
        <v>130</v>
      </c>
      <c r="X15" s="434"/>
      <c r="Y15" s="434"/>
      <c r="Z15" s="434"/>
      <c r="AA15" s="434"/>
      <c r="AB15" s="424"/>
      <c r="AC15" s="468">
        <v>3114</v>
      </c>
      <c r="AD15" s="469"/>
      <c r="AE15" s="469"/>
      <c r="AF15" s="469"/>
      <c r="AG15" s="508"/>
      <c r="AH15" s="468">
        <v>3190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4860157</v>
      </c>
      <c r="BO15" s="381"/>
      <c r="BP15" s="381"/>
      <c r="BQ15" s="381"/>
      <c r="BR15" s="381"/>
      <c r="BS15" s="381"/>
      <c r="BT15" s="381"/>
      <c r="BU15" s="382"/>
      <c r="BV15" s="380">
        <v>4654710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14.5</v>
      </c>
      <c r="AD16" s="502"/>
      <c r="AE16" s="502"/>
      <c r="AF16" s="502"/>
      <c r="AG16" s="503"/>
      <c r="AH16" s="501">
        <v>15.9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11732742</v>
      </c>
      <c r="BO16" s="418"/>
      <c r="BP16" s="418"/>
      <c r="BQ16" s="418"/>
      <c r="BR16" s="418"/>
      <c r="BS16" s="418"/>
      <c r="BT16" s="418"/>
      <c r="BU16" s="419"/>
      <c r="BV16" s="417">
        <v>11251257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16341</v>
      </c>
      <c r="AD17" s="469"/>
      <c r="AE17" s="469"/>
      <c r="AF17" s="469"/>
      <c r="AG17" s="508"/>
      <c r="AH17" s="468">
        <v>14890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6225032</v>
      </c>
      <c r="BO17" s="418"/>
      <c r="BP17" s="418"/>
      <c r="BQ17" s="418"/>
      <c r="BR17" s="418"/>
      <c r="BS17" s="418"/>
      <c r="BT17" s="418"/>
      <c r="BU17" s="419"/>
      <c r="BV17" s="417">
        <v>5957607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229.34</v>
      </c>
      <c r="M18" s="530"/>
      <c r="N18" s="530"/>
      <c r="O18" s="530"/>
      <c r="P18" s="530"/>
      <c r="Q18" s="530"/>
      <c r="R18" s="531"/>
      <c r="S18" s="531"/>
      <c r="T18" s="531"/>
      <c r="U18" s="531"/>
      <c r="V18" s="532"/>
      <c r="W18" s="435"/>
      <c r="X18" s="436"/>
      <c r="Y18" s="436"/>
      <c r="Z18" s="436"/>
      <c r="AA18" s="436"/>
      <c r="AB18" s="427"/>
      <c r="AC18" s="533">
        <v>75.900000000000006</v>
      </c>
      <c r="AD18" s="534"/>
      <c r="AE18" s="534"/>
      <c r="AF18" s="534"/>
      <c r="AG18" s="535"/>
      <c r="AH18" s="533">
        <v>74.3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11733334</v>
      </c>
      <c r="BO18" s="418"/>
      <c r="BP18" s="418"/>
      <c r="BQ18" s="418"/>
      <c r="BR18" s="418"/>
      <c r="BS18" s="418"/>
      <c r="BT18" s="418"/>
      <c r="BU18" s="419"/>
      <c r="BV18" s="417">
        <v>11570472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15311215</v>
      </c>
      <c r="BO19" s="418"/>
      <c r="BP19" s="418"/>
      <c r="BQ19" s="418"/>
      <c r="BR19" s="418"/>
      <c r="BS19" s="418"/>
      <c r="BT19" s="418"/>
      <c r="BU19" s="419"/>
      <c r="BV19" s="417">
        <v>15151293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20514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21745148</v>
      </c>
      <c r="BO23" s="418"/>
      <c r="BP23" s="418"/>
      <c r="BQ23" s="418"/>
      <c r="BR23" s="418"/>
      <c r="BS23" s="418"/>
      <c r="BT23" s="418"/>
      <c r="BU23" s="419"/>
      <c r="BV23" s="417">
        <v>21458824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8500</v>
      </c>
      <c r="R24" s="469"/>
      <c r="S24" s="469"/>
      <c r="T24" s="469"/>
      <c r="U24" s="469"/>
      <c r="V24" s="508"/>
      <c r="W24" s="563"/>
      <c r="X24" s="551"/>
      <c r="Y24" s="552"/>
      <c r="Z24" s="467" t="s">
        <v>154</v>
      </c>
      <c r="AA24" s="447"/>
      <c r="AB24" s="447"/>
      <c r="AC24" s="447"/>
      <c r="AD24" s="447"/>
      <c r="AE24" s="447"/>
      <c r="AF24" s="447"/>
      <c r="AG24" s="448"/>
      <c r="AH24" s="468">
        <v>461</v>
      </c>
      <c r="AI24" s="469"/>
      <c r="AJ24" s="469"/>
      <c r="AK24" s="469"/>
      <c r="AL24" s="508"/>
      <c r="AM24" s="468">
        <v>1378390</v>
      </c>
      <c r="AN24" s="469"/>
      <c r="AO24" s="469"/>
      <c r="AP24" s="469"/>
      <c r="AQ24" s="469"/>
      <c r="AR24" s="508"/>
      <c r="AS24" s="468">
        <v>2990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20244591</v>
      </c>
      <c r="BO24" s="418"/>
      <c r="BP24" s="418"/>
      <c r="BQ24" s="418"/>
      <c r="BR24" s="418"/>
      <c r="BS24" s="418"/>
      <c r="BT24" s="418"/>
      <c r="BU24" s="419"/>
      <c r="BV24" s="417">
        <v>19884501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6820</v>
      </c>
      <c r="R25" s="469"/>
      <c r="S25" s="469"/>
      <c r="T25" s="469"/>
      <c r="U25" s="469"/>
      <c r="V25" s="508"/>
      <c r="W25" s="563"/>
      <c r="X25" s="551"/>
      <c r="Y25" s="552"/>
      <c r="Z25" s="467" t="s">
        <v>157</v>
      </c>
      <c r="AA25" s="447"/>
      <c r="AB25" s="447"/>
      <c r="AC25" s="447"/>
      <c r="AD25" s="447"/>
      <c r="AE25" s="447"/>
      <c r="AF25" s="447"/>
      <c r="AG25" s="448"/>
      <c r="AH25" s="468">
        <v>61</v>
      </c>
      <c r="AI25" s="469"/>
      <c r="AJ25" s="469"/>
      <c r="AK25" s="469"/>
      <c r="AL25" s="508"/>
      <c r="AM25" s="468">
        <v>169763</v>
      </c>
      <c r="AN25" s="469"/>
      <c r="AO25" s="469"/>
      <c r="AP25" s="469"/>
      <c r="AQ25" s="469"/>
      <c r="AR25" s="508"/>
      <c r="AS25" s="468">
        <v>2783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140555</v>
      </c>
      <c r="BO25" s="381"/>
      <c r="BP25" s="381"/>
      <c r="BQ25" s="381"/>
      <c r="BR25" s="381"/>
      <c r="BS25" s="381"/>
      <c r="BT25" s="381"/>
      <c r="BU25" s="382"/>
      <c r="BV25" s="380">
        <v>175447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6260</v>
      </c>
      <c r="R26" s="469"/>
      <c r="S26" s="469"/>
      <c r="T26" s="469"/>
      <c r="U26" s="469"/>
      <c r="V26" s="508"/>
      <c r="W26" s="563"/>
      <c r="X26" s="551"/>
      <c r="Y26" s="552"/>
      <c r="Z26" s="467" t="s">
        <v>160</v>
      </c>
      <c r="AA26" s="573"/>
      <c r="AB26" s="573"/>
      <c r="AC26" s="573"/>
      <c r="AD26" s="573"/>
      <c r="AE26" s="573"/>
      <c r="AF26" s="573"/>
      <c r="AG26" s="574"/>
      <c r="AH26" s="468">
        <v>14</v>
      </c>
      <c r="AI26" s="469"/>
      <c r="AJ26" s="469"/>
      <c r="AK26" s="469"/>
      <c r="AL26" s="508"/>
      <c r="AM26" s="468">
        <v>45934</v>
      </c>
      <c r="AN26" s="469"/>
      <c r="AO26" s="469"/>
      <c r="AP26" s="469"/>
      <c r="AQ26" s="469"/>
      <c r="AR26" s="508"/>
      <c r="AS26" s="468">
        <v>3281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4560</v>
      </c>
      <c r="R27" s="469"/>
      <c r="S27" s="469"/>
      <c r="T27" s="469"/>
      <c r="U27" s="469"/>
      <c r="V27" s="508"/>
      <c r="W27" s="563"/>
      <c r="X27" s="551"/>
      <c r="Y27" s="552"/>
      <c r="Z27" s="467" t="s">
        <v>163</v>
      </c>
      <c r="AA27" s="447"/>
      <c r="AB27" s="447"/>
      <c r="AC27" s="447"/>
      <c r="AD27" s="447"/>
      <c r="AE27" s="447"/>
      <c r="AF27" s="447"/>
      <c r="AG27" s="448"/>
      <c r="AH27" s="468">
        <v>28</v>
      </c>
      <c r="AI27" s="469"/>
      <c r="AJ27" s="469"/>
      <c r="AK27" s="469"/>
      <c r="AL27" s="508"/>
      <c r="AM27" s="468">
        <v>89946</v>
      </c>
      <c r="AN27" s="469"/>
      <c r="AO27" s="469"/>
      <c r="AP27" s="469"/>
      <c r="AQ27" s="469"/>
      <c r="AR27" s="508"/>
      <c r="AS27" s="468">
        <v>3212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4130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3018235</v>
      </c>
      <c r="BO28" s="381"/>
      <c r="BP28" s="381"/>
      <c r="BQ28" s="381"/>
      <c r="BR28" s="381"/>
      <c r="BS28" s="381"/>
      <c r="BT28" s="381"/>
      <c r="BU28" s="382"/>
      <c r="BV28" s="380">
        <v>2734235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20</v>
      </c>
      <c r="M29" s="469"/>
      <c r="N29" s="469"/>
      <c r="O29" s="469"/>
      <c r="P29" s="508"/>
      <c r="Q29" s="468">
        <v>3860</v>
      </c>
      <c r="R29" s="469"/>
      <c r="S29" s="469"/>
      <c r="T29" s="469"/>
      <c r="U29" s="469"/>
      <c r="V29" s="508"/>
      <c r="W29" s="564"/>
      <c r="X29" s="565"/>
      <c r="Y29" s="566"/>
      <c r="Z29" s="467" t="s">
        <v>170</v>
      </c>
      <c r="AA29" s="447"/>
      <c r="AB29" s="447"/>
      <c r="AC29" s="447"/>
      <c r="AD29" s="447"/>
      <c r="AE29" s="447"/>
      <c r="AF29" s="447"/>
      <c r="AG29" s="448"/>
      <c r="AH29" s="468">
        <v>489</v>
      </c>
      <c r="AI29" s="469"/>
      <c r="AJ29" s="469"/>
      <c r="AK29" s="469"/>
      <c r="AL29" s="508"/>
      <c r="AM29" s="468">
        <v>1468336</v>
      </c>
      <c r="AN29" s="469"/>
      <c r="AO29" s="469"/>
      <c r="AP29" s="469"/>
      <c r="AQ29" s="469"/>
      <c r="AR29" s="508"/>
      <c r="AS29" s="468">
        <v>3003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271561</v>
      </c>
      <c r="BO29" s="418"/>
      <c r="BP29" s="418"/>
      <c r="BQ29" s="418"/>
      <c r="BR29" s="418"/>
      <c r="BS29" s="418"/>
      <c r="BT29" s="418"/>
      <c r="BU29" s="419"/>
      <c r="BV29" s="417">
        <v>261561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2205262</v>
      </c>
      <c r="BO30" s="587"/>
      <c r="BP30" s="587"/>
      <c r="BQ30" s="587"/>
      <c r="BR30" s="587"/>
      <c r="BS30" s="587"/>
      <c r="BT30" s="587"/>
      <c r="BU30" s="588"/>
      <c r="BV30" s="586">
        <v>1838317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港湾事業特別会計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沖縄県市町村総合事務組合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八重山食肉センター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港湾事業特別会計（普通会計）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沖縄県後期高齢者医療広域連合一般会計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タウンマネジメント石垣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石垣都市計画土地区画整理事業特別会計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沖縄県後期高齢者医療広域連合事業勘定</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八重山漁業協同組合</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八重山広域市町村圏事務組合一般会計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沖縄県信用保証協会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沖縄県市町村自治会館管理組合一般会計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10.11</v>
      </c>
      <c r="G34" s="33">
        <v>10.65</v>
      </c>
      <c r="H34" s="33">
        <v>4.95</v>
      </c>
      <c r="I34" s="33">
        <v>9.74</v>
      </c>
      <c r="J34" s="34">
        <v>10.76</v>
      </c>
      <c r="K34" s="22"/>
      <c r="L34" s="22"/>
      <c r="M34" s="22"/>
      <c r="N34" s="22"/>
      <c r="O34" s="22"/>
      <c r="P34" s="22"/>
    </row>
    <row r="35" spans="1:16" ht="39" customHeight="1" x14ac:dyDescent="0.15">
      <c r="A35" s="22"/>
      <c r="B35" s="35"/>
      <c r="C35" s="1178" t="s">
        <v>526</v>
      </c>
      <c r="D35" s="1179"/>
      <c r="E35" s="1180"/>
      <c r="F35" s="36">
        <v>4.6100000000000003</v>
      </c>
      <c r="G35" s="37">
        <v>5.1100000000000003</v>
      </c>
      <c r="H35" s="37">
        <v>3.25</v>
      </c>
      <c r="I35" s="37">
        <v>4.2699999999999996</v>
      </c>
      <c r="J35" s="38">
        <v>4.97</v>
      </c>
      <c r="K35" s="22"/>
      <c r="L35" s="22"/>
      <c r="M35" s="22"/>
      <c r="N35" s="22"/>
      <c r="O35" s="22"/>
      <c r="P35" s="22"/>
    </row>
    <row r="36" spans="1:16" ht="39" customHeight="1" x14ac:dyDescent="0.15">
      <c r="A36" s="22"/>
      <c r="B36" s="35"/>
      <c r="C36" s="1178" t="s">
        <v>527</v>
      </c>
      <c r="D36" s="1179"/>
      <c r="E36" s="1180"/>
      <c r="F36" s="36">
        <v>0.28000000000000003</v>
      </c>
      <c r="G36" s="37">
        <v>0.36</v>
      </c>
      <c r="H36" s="37">
        <v>0.67</v>
      </c>
      <c r="I36" s="37">
        <v>0.71</v>
      </c>
      <c r="J36" s="38">
        <v>1.1000000000000001</v>
      </c>
      <c r="K36" s="22"/>
      <c r="L36" s="22"/>
      <c r="M36" s="22"/>
      <c r="N36" s="22"/>
      <c r="O36" s="22"/>
      <c r="P36" s="22"/>
    </row>
    <row r="37" spans="1:16" ht="39" customHeight="1" x14ac:dyDescent="0.15">
      <c r="A37" s="22"/>
      <c r="B37" s="35"/>
      <c r="C37" s="1178" t="s">
        <v>528</v>
      </c>
      <c r="D37" s="1179"/>
      <c r="E37" s="1180"/>
      <c r="F37" s="36">
        <v>0.38</v>
      </c>
      <c r="G37" s="37">
        <v>0.67</v>
      </c>
      <c r="H37" s="37">
        <v>0.79</v>
      </c>
      <c r="I37" s="37">
        <v>0.75</v>
      </c>
      <c r="J37" s="38">
        <v>1.01</v>
      </c>
      <c r="K37" s="22"/>
      <c r="L37" s="22"/>
      <c r="M37" s="22"/>
      <c r="N37" s="22"/>
      <c r="O37" s="22"/>
      <c r="P37" s="22"/>
    </row>
    <row r="38" spans="1:16" ht="39" customHeight="1" x14ac:dyDescent="0.15">
      <c r="A38" s="22"/>
      <c r="B38" s="35"/>
      <c r="C38" s="1178" t="s">
        <v>529</v>
      </c>
      <c r="D38" s="1179"/>
      <c r="E38" s="1180"/>
      <c r="F38" s="36" t="s">
        <v>530</v>
      </c>
      <c r="G38" s="37" t="s">
        <v>531</v>
      </c>
      <c r="H38" s="37" t="s">
        <v>532</v>
      </c>
      <c r="I38" s="37" t="s">
        <v>533</v>
      </c>
      <c r="J38" s="38">
        <v>0.41</v>
      </c>
      <c r="K38" s="22"/>
      <c r="L38" s="22"/>
      <c r="M38" s="22"/>
      <c r="N38" s="22"/>
      <c r="O38" s="22"/>
      <c r="P38" s="22"/>
    </row>
    <row r="39" spans="1:16" ht="39" customHeight="1" x14ac:dyDescent="0.15">
      <c r="A39" s="22"/>
      <c r="B39" s="35"/>
      <c r="C39" s="1178" t="s">
        <v>534</v>
      </c>
      <c r="D39" s="1179"/>
      <c r="E39" s="1180"/>
      <c r="F39" s="36">
        <v>0.14000000000000001</v>
      </c>
      <c r="G39" s="37">
        <v>0.09</v>
      </c>
      <c r="H39" s="37">
        <v>0.2</v>
      </c>
      <c r="I39" s="37">
        <v>0.31</v>
      </c>
      <c r="J39" s="38">
        <v>0.14000000000000001</v>
      </c>
      <c r="K39" s="22"/>
      <c r="L39" s="22"/>
      <c r="M39" s="22"/>
      <c r="N39" s="22"/>
      <c r="O39" s="22"/>
      <c r="P39" s="22"/>
    </row>
    <row r="40" spans="1:16" ht="39" customHeight="1" x14ac:dyDescent="0.15">
      <c r="A40" s="22"/>
      <c r="B40" s="35"/>
      <c r="C40" s="1178" t="s">
        <v>535</v>
      </c>
      <c r="D40" s="1179"/>
      <c r="E40" s="1180"/>
      <c r="F40" s="36">
        <v>0.01</v>
      </c>
      <c r="G40" s="37">
        <v>0.01</v>
      </c>
      <c r="H40" s="37">
        <v>0.03</v>
      </c>
      <c r="I40" s="37">
        <v>0.09</v>
      </c>
      <c r="J40" s="38">
        <v>0.09</v>
      </c>
      <c r="K40" s="22"/>
      <c r="L40" s="22"/>
      <c r="M40" s="22"/>
      <c r="N40" s="22"/>
      <c r="O40" s="22"/>
      <c r="P40" s="22"/>
    </row>
    <row r="41" spans="1:16" ht="39" customHeight="1" x14ac:dyDescent="0.15">
      <c r="A41" s="22"/>
      <c r="B41" s="35"/>
      <c r="C41" s="1178" t="s">
        <v>536</v>
      </c>
      <c r="D41" s="1179"/>
      <c r="E41" s="1180"/>
      <c r="F41" s="36">
        <v>0.05</v>
      </c>
      <c r="G41" s="37">
        <v>0.04</v>
      </c>
      <c r="H41" s="37">
        <v>0.04</v>
      </c>
      <c r="I41" s="37">
        <v>0.06</v>
      </c>
      <c r="J41" s="38">
        <v>0.04</v>
      </c>
      <c r="K41" s="22"/>
      <c r="L41" s="22"/>
      <c r="M41" s="22"/>
      <c r="N41" s="22"/>
      <c r="O41" s="22"/>
      <c r="P41" s="22"/>
    </row>
    <row r="42" spans="1:16" ht="39" customHeight="1" x14ac:dyDescent="0.15">
      <c r="A42" s="22"/>
      <c r="B42" s="39"/>
      <c r="C42" s="1178" t="s">
        <v>537</v>
      </c>
      <c r="D42" s="1179"/>
      <c r="E42" s="1180"/>
      <c r="F42" s="36" t="s">
        <v>538</v>
      </c>
      <c r="G42" s="37" t="s">
        <v>539</v>
      </c>
      <c r="H42" s="37" t="s">
        <v>480</v>
      </c>
      <c r="I42" s="37" t="s">
        <v>480</v>
      </c>
      <c r="J42" s="38" t="s">
        <v>480</v>
      </c>
      <c r="K42" s="22"/>
      <c r="L42" s="22"/>
      <c r="M42" s="22"/>
      <c r="N42" s="22"/>
      <c r="O42" s="22"/>
      <c r="P42" s="22"/>
    </row>
    <row r="43" spans="1:16" ht="39" customHeight="1" thickBot="1" x14ac:dyDescent="0.2">
      <c r="A43" s="22"/>
      <c r="B43" s="40"/>
      <c r="C43" s="1181" t="s">
        <v>540</v>
      </c>
      <c r="D43" s="1182"/>
      <c r="E43" s="1183"/>
      <c r="F43" s="41">
        <v>0</v>
      </c>
      <c r="G43" s="42">
        <v>0.01</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election activeCell="K52" sqref="K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2342</v>
      </c>
      <c r="L45" s="60">
        <v>2193</v>
      </c>
      <c r="M45" s="60">
        <v>2193</v>
      </c>
      <c r="N45" s="60">
        <v>2158</v>
      </c>
      <c r="O45" s="61">
        <v>2101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316</v>
      </c>
      <c r="L48" s="64">
        <v>303</v>
      </c>
      <c r="M48" s="64">
        <v>270</v>
      </c>
      <c r="N48" s="64">
        <v>212</v>
      </c>
      <c r="O48" s="65">
        <v>269</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31</v>
      </c>
      <c r="L50" s="64">
        <v>31</v>
      </c>
      <c r="M50" s="64">
        <v>31</v>
      </c>
      <c r="N50" s="64">
        <v>31</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1490</v>
      </c>
      <c r="L52" s="64">
        <v>1507</v>
      </c>
      <c r="M52" s="64">
        <v>1600</v>
      </c>
      <c r="N52" s="64">
        <v>1602</v>
      </c>
      <c r="O52" s="65">
        <v>1567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1199</v>
      </c>
      <c r="L53" s="69">
        <v>1020</v>
      </c>
      <c r="M53" s="69">
        <v>894</v>
      </c>
      <c r="N53" s="69">
        <v>799</v>
      </c>
      <c r="O53" s="70">
        <v>803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1" zoomScale="70" zoomScaleNormal="70" zoomScaleSheetLayoutView="100" workbookViewId="0">
      <selection activeCell="E45" sqref="E45:H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20432</v>
      </c>
      <c r="J41" s="83">
        <v>21164</v>
      </c>
      <c r="K41" s="83">
        <v>20943</v>
      </c>
      <c r="L41" s="83">
        <v>21459</v>
      </c>
      <c r="M41" s="84">
        <v>21745</v>
      </c>
    </row>
    <row r="42" spans="2:13" ht="27.75" customHeight="1" x14ac:dyDescent="0.15">
      <c r="B42" s="1204"/>
      <c r="C42" s="1205"/>
      <c r="D42" s="85"/>
      <c r="E42" s="1210" t="s">
        <v>26</v>
      </c>
      <c r="F42" s="1210"/>
      <c r="G42" s="1210"/>
      <c r="H42" s="1211"/>
      <c r="I42" s="86">
        <v>326</v>
      </c>
      <c r="J42" s="87">
        <v>67</v>
      </c>
      <c r="K42" s="87">
        <v>35</v>
      </c>
      <c r="L42" s="87">
        <v>14</v>
      </c>
      <c r="M42" s="88">
        <v>2</v>
      </c>
    </row>
    <row r="43" spans="2:13" ht="27.75" customHeight="1" x14ac:dyDescent="0.15">
      <c r="B43" s="1204"/>
      <c r="C43" s="1205"/>
      <c r="D43" s="85"/>
      <c r="E43" s="1210" t="s">
        <v>27</v>
      </c>
      <c r="F43" s="1210"/>
      <c r="G43" s="1210"/>
      <c r="H43" s="1211"/>
      <c r="I43" s="86">
        <v>4471</v>
      </c>
      <c r="J43" s="87">
        <v>4774</v>
      </c>
      <c r="K43" s="87">
        <v>4391</v>
      </c>
      <c r="L43" s="87">
        <v>3847</v>
      </c>
      <c r="M43" s="88">
        <v>3392</v>
      </c>
    </row>
    <row r="44" spans="2:13" ht="27.75" customHeight="1" x14ac:dyDescent="0.15">
      <c r="B44" s="1204"/>
      <c r="C44" s="1205"/>
      <c r="D44" s="85"/>
      <c r="E44" s="1210" t="s">
        <v>28</v>
      </c>
      <c r="F44" s="1210"/>
      <c r="G44" s="1210"/>
      <c r="H44" s="1211"/>
      <c r="I44" s="86" t="s">
        <v>480</v>
      </c>
      <c r="J44" s="87" t="s">
        <v>480</v>
      </c>
      <c r="K44" s="87" t="s">
        <v>480</v>
      </c>
      <c r="L44" s="87" t="s">
        <v>480</v>
      </c>
      <c r="M44" s="88" t="s">
        <v>480</v>
      </c>
    </row>
    <row r="45" spans="2:13" ht="27.75" customHeight="1" x14ac:dyDescent="0.15">
      <c r="B45" s="1204"/>
      <c r="C45" s="1205"/>
      <c r="D45" s="85"/>
      <c r="E45" s="1210" t="s">
        <v>29</v>
      </c>
      <c r="F45" s="1210"/>
      <c r="G45" s="1210"/>
      <c r="H45" s="1211"/>
      <c r="I45" s="86">
        <v>2840</v>
      </c>
      <c r="J45" s="87">
        <v>2193</v>
      </c>
      <c r="K45" s="87">
        <v>1542</v>
      </c>
      <c r="L45" s="87">
        <v>1418</v>
      </c>
      <c r="M45" s="88">
        <v>902</v>
      </c>
    </row>
    <row r="46" spans="2:13" ht="27.75" customHeight="1" x14ac:dyDescent="0.15">
      <c r="B46" s="1204"/>
      <c r="C46" s="1205"/>
      <c r="D46" s="89"/>
      <c r="E46" s="1210" t="s">
        <v>30</v>
      </c>
      <c r="F46" s="1210"/>
      <c r="G46" s="1210"/>
      <c r="H46" s="1211"/>
      <c r="I46" s="86">
        <v>151</v>
      </c>
      <c r="J46" s="87">
        <v>93</v>
      </c>
      <c r="K46" s="87">
        <v>96</v>
      </c>
      <c r="L46" s="87">
        <v>9</v>
      </c>
      <c r="M46" s="88">
        <v>64</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3159</v>
      </c>
      <c r="J50" s="87">
        <v>3724</v>
      </c>
      <c r="K50" s="87">
        <v>4265</v>
      </c>
      <c r="L50" s="87">
        <v>4834</v>
      </c>
      <c r="M50" s="88">
        <v>5495</v>
      </c>
    </row>
    <row r="51" spans="2:13" ht="27.75" customHeight="1" x14ac:dyDescent="0.15">
      <c r="B51" s="1204"/>
      <c r="C51" s="1205"/>
      <c r="D51" s="85"/>
      <c r="E51" s="1210" t="s">
        <v>36</v>
      </c>
      <c r="F51" s="1210"/>
      <c r="G51" s="1210"/>
      <c r="H51" s="1211"/>
      <c r="I51" s="86">
        <v>597</v>
      </c>
      <c r="J51" s="87">
        <v>503</v>
      </c>
      <c r="K51" s="87">
        <v>464</v>
      </c>
      <c r="L51" s="87">
        <v>368</v>
      </c>
      <c r="M51" s="88">
        <v>312</v>
      </c>
    </row>
    <row r="52" spans="2:13" ht="27.75" customHeight="1" x14ac:dyDescent="0.15">
      <c r="B52" s="1206"/>
      <c r="C52" s="1207"/>
      <c r="D52" s="85"/>
      <c r="E52" s="1210" t="s">
        <v>37</v>
      </c>
      <c r="F52" s="1210"/>
      <c r="G52" s="1210"/>
      <c r="H52" s="1211"/>
      <c r="I52" s="86">
        <v>15269</v>
      </c>
      <c r="J52" s="87">
        <v>15837</v>
      </c>
      <c r="K52" s="87">
        <v>15706</v>
      </c>
      <c r="L52" s="87">
        <v>15903</v>
      </c>
      <c r="M52" s="88">
        <v>16559</v>
      </c>
    </row>
    <row r="53" spans="2:13" ht="27.75" customHeight="1" thickBot="1" x14ac:dyDescent="0.2">
      <c r="B53" s="1217" t="s">
        <v>21</v>
      </c>
      <c r="C53" s="1218"/>
      <c r="D53" s="92"/>
      <c r="E53" s="1219" t="s">
        <v>38</v>
      </c>
      <c r="F53" s="1219"/>
      <c r="G53" s="1219"/>
      <c r="H53" s="1220"/>
      <c r="I53" s="93">
        <v>9195</v>
      </c>
      <c r="J53" s="94">
        <v>8227</v>
      </c>
      <c r="K53" s="94">
        <v>6571</v>
      </c>
      <c r="L53" s="94">
        <v>5642</v>
      </c>
      <c r="M53" s="95">
        <v>3740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85" zoomScaleNormal="85" zoomScaleSheetLayoutView="55" workbookViewId="0">
      <selection activeCell="A117" sqref="A11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5" t="s">
        <v>569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563</v>
      </c>
      <c r="H51" s="1248"/>
      <c r="I51" s="1253" t="s">
        <v>564</v>
      </c>
      <c r="J51" s="1253"/>
      <c r="K51" s="1255"/>
      <c r="L51" s="1255"/>
      <c r="M51" s="1255"/>
      <c r="N51" s="1221">
        <v>48.1</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570</v>
      </c>
      <c r="J53" s="1233"/>
      <c r="K53" s="1256"/>
      <c r="L53" s="1256"/>
      <c r="M53" s="1256"/>
      <c r="N53" s="1225">
        <v>58.7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564</v>
      </c>
      <c r="J55" s="1233"/>
      <c r="K55" s="1255"/>
      <c r="L55" s="1255"/>
      <c r="M55" s="1255"/>
      <c r="N55" s="1221">
        <v>58.5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6"/>
      <c r="L57" s="1256"/>
      <c r="M57" s="1256"/>
      <c r="N57" s="1225">
        <v>52.9</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563</v>
      </c>
      <c r="H73" s="1248"/>
      <c r="I73" s="1253" t="s">
        <v>564</v>
      </c>
      <c r="J73" s="1253"/>
      <c r="K73" s="1234">
        <v>80.5</v>
      </c>
      <c r="L73" s="1234">
        <v>70.099999999999994</v>
      </c>
      <c r="M73" s="1221">
        <v>57.1</v>
      </c>
      <c r="N73" s="1221">
        <v>48.1</v>
      </c>
      <c r="O73" s="1221">
        <v>30.6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568</v>
      </c>
      <c r="J75" s="1233"/>
      <c r="K75" s="1225">
        <v>10.7</v>
      </c>
      <c r="L75" s="1225">
        <v>10.1</v>
      </c>
      <c r="M75" s="1225">
        <v>8.9</v>
      </c>
      <c r="N75" s="1225">
        <v>7.7</v>
      </c>
      <c r="O75" s="1225">
        <v>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564</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568</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85" zoomScaleNormal="85" zoomScaleSheetLayoutView="70" workbookViewId="0">
      <selection activeCell="A117" sqref="A1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55" workbookViewId="0">
      <selection activeCell="A117" sqref="A1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70026</v>
      </c>
      <c r="E3" s="118"/>
      <c r="F3" s="119">
        <v>75709</v>
      </c>
      <c r="G3" s="120"/>
      <c r="H3" s="121"/>
    </row>
    <row r="4" spans="1:8" x14ac:dyDescent="0.15">
      <c r="A4" s="122"/>
      <c r="B4" s="123"/>
      <c r="C4" s="124"/>
      <c r="D4" s="125">
        <v>9077</v>
      </c>
      <c r="E4" s="126"/>
      <c r="F4" s="127">
        <v>35212</v>
      </c>
      <c r="G4" s="128"/>
      <c r="H4" s="129"/>
    </row>
    <row r="5" spans="1:8" x14ac:dyDescent="0.15">
      <c r="A5" s="110" t="s">
        <v>514</v>
      </c>
      <c r="B5" s="115"/>
      <c r="C5" s="116"/>
      <c r="D5" s="117">
        <v>84564</v>
      </c>
      <c r="E5" s="118"/>
      <c r="F5" s="119">
        <v>90961</v>
      </c>
      <c r="G5" s="120"/>
      <c r="H5" s="121"/>
    </row>
    <row r="6" spans="1:8" x14ac:dyDescent="0.15">
      <c r="A6" s="122"/>
      <c r="B6" s="123"/>
      <c r="C6" s="124"/>
      <c r="D6" s="125">
        <v>13107</v>
      </c>
      <c r="E6" s="126"/>
      <c r="F6" s="127">
        <v>37720</v>
      </c>
      <c r="G6" s="128"/>
      <c r="H6" s="129"/>
    </row>
    <row r="7" spans="1:8" x14ac:dyDescent="0.15">
      <c r="A7" s="110" t="s">
        <v>515</v>
      </c>
      <c r="B7" s="115"/>
      <c r="C7" s="116"/>
      <c r="D7" s="117">
        <v>75142</v>
      </c>
      <c r="E7" s="118"/>
      <c r="F7" s="119">
        <v>106614</v>
      </c>
      <c r="G7" s="120"/>
      <c r="H7" s="121"/>
    </row>
    <row r="8" spans="1:8" x14ac:dyDescent="0.15">
      <c r="A8" s="122"/>
      <c r="B8" s="123"/>
      <c r="C8" s="124"/>
      <c r="D8" s="125">
        <v>13059</v>
      </c>
      <c r="E8" s="126"/>
      <c r="F8" s="127">
        <v>45545</v>
      </c>
      <c r="G8" s="128"/>
      <c r="H8" s="129"/>
    </row>
    <row r="9" spans="1:8" x14ac:dyDescent="0.15">
      <c r="A9" s="110" t="s">
        <v>516</v>
      </c>
      <c r="B9" s="115"/>
      <c r="C9" s="116"/>
      <c r="D9" s="117">
        <v>102954</v>
      </c>
      <c r="E9" s="118"/>
      <c r="F9" s="119">
        <v>85459</v>
      </c>
      <c r="G9" s="120"/>
      <c r="H9" s="121"/>
    </row>
    <row r="10" spans="1:8" x14ac:dyDescent="0.15">
      <c r="A10" s="122"/>
      <c r="B10" s="123"/>
      <c r="C10" s="124"/>
      <c r="D10" s="125">
        <v>12513</v>
      </c>
      <c r="E10" s="126"/>
      <c r="F10" s="127">
        <v>44378</v>
      </c>
      <c r="G10" s="128"/>
      <c r="H10" s="129"/>
    </row>
    <row r="11" spans="1:8" x14ac:dyDescent="0.15">
      <c r="A11" s="110" t="s">
        <v>517</v>
      </c>
      <c r="B11" s="115"/>
      <c r="C11" s="116"/>
      <c r="D11" s="117">
        <v>101724</v>
      </c>
      <c r="E11" s="118"/>
      <c r="F11" s="119">
        <v>83280</v>
      </c>
      <c r="G11" s="120"/>
      <c r="H11" s="121"/>
    </row>
    <row r="12" spans="1:8" x14ac:dyDescent="0.15">
      <c r="A12" s="122"/>
      <c r="B12" s="123"/>
      <c r="C12" s="130"/>
      <c r="D12" s="125">
        <v>13338</v>
      </c>
      <c r="E12" s="126"/>
      <c r="F12" s="127">
        <v>43123</v>
      </c>
      <c r="G12" s="128"/>
      <c r="H12" s="129"/>
    </row>
    <row r="13" spans="1:8" x14ac:dyDescent="0.15">
      <c r="A13" s="110"/>
      <c r="B13" s="115"/>
      <c r="C13" s="131"/>
      <c r="D13" s="132">
        <v>86882</v>
      </c>
      <c r="E13" s="133"/>
      <c r="F13" s="134">
        <v>88405</v>
      </c>
      <c r="G13" s="135"/>
      <c r="H13" s="121"/>
    </row>
    <row r="14" spans="1:8" x14ac:dyDescent="0.15">
      <c r="A14" s="122"/>
      <c r="B14" s="123"/>
      <c r="C14" s="124"/>
      <c r="D14" s="125">
        <v>12219</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4.59</v>
      </c>
      <c r="C19" s="136">
        <f>ROUND(VALUE(SUBSTITUTE(実質収支比率等に係る経年分析!G$48,"▲","-")),2)</f>
        <v>5.05</v>
      </c>
      <c r="D19" s="136">
        <f>ROUND(VALUE(SUBSTITUTE(実質収支比率等に係る経年分析!H$48,"▲","-")),2)</f>
        <v>3.29</v>
      </c>
      <c r="E19" s="136">
        <f>ROUND(VALUE(SUBSTITUTE(実質収支比率等に係る経年分析!I$48,"▲","-")),2)</f>
        <v>4.37</v>
      </c>
      <c r="F19" s="136">
        <f>ROUND(VALUE(SUBSTITUTE(実質収支比率等に係る経年分析!J$48,"▲","-")),2)</f>
        <v>5.07</v>
      </c>
    </row>
    <row r="20" spans="1:11" x14ac:dyDescent="0.15">
      <c r="A20" s="136" t="s">
        <v>43</v>
      </c>
      <c r="B20" s="136">
        <f>ROUND(VALUE(SUBSTITUTE(実質収支比率等に係る経年分析!F$47,"▲","-")),2)</f>
        <v>13.89</v>
      </c>
      <c r="C20" s="136">
        <f>ROUND(VALUE(SUBSTITUTE(実質収支比率等に係る経年分析!G$47,"▲","-")),2)</f>
        <v>15.8</v>
      </c>
      <c r="D20" s="136">
        <f>ROUND(VALUE(SUBSTITUTE(実質収支比率等に係る経年分析!H$47,"▲","-")),2)</f>
        <v>18.57</v>
      </c>
      <c r="E20" s="136">
        <f>ROUND(VALUE(SUBSTITUTE(実質収支比率等に係る経年分析!I$47,"▲","-")),2)</f>
        <v>20.59</v>
      </c>
      <c r="F20" s="136">
        <f>ROUND(VALUE(SUBSTITUTE(実質収支比率等に係る経年分析!J$47,"▲","-")),2)</f>
        <v>21.99</v>
      </c>
    </row>
    <row r="21" spans="1:11" x14ac:dyDescent="0.15">
      <c r="A21" s="136" t="s">
        <v>44</v>
      </c>
      <c r="B21" s="136">
        <f>IF(ISNUMBER(VALUE(SUBSTITUTE(実質収支比率等に係る経年分析!F$49,"▲","-"))),ROUND(VALUE(SUBSTITUTE(実質収支比率等に係る経年分析!F$49,"▲","-")),2),NA())</f>
        <v>0.93</v>
      </c>
      <c r="C21" s="136">
        <f>IF(ISNUMBER(VALUE(SUBSTITUTE(実質収支比率等に係る経年分析!G$49,"▲","-"))),ROUND(VALUE(SUBSTITUTE(実質収支比率等に係る経年分析!G$49,"▲","-")),2),NA())</f>
        <v>3.22</v>
      </c>
      <c r="D21" s="136">
        <f>IF(ISNUMBER(VALUE(SUBSTITUTE(実質収支比率等に係る経年分析!H$49,"▲","-"))),ROUND(VALUE(SUBSTITUTE(実質収支比率等に係る経年分析!H$49,"▲","-")),2),NA())</f>
        <v>0.91</v>
      </c>
      <c r="E21" s="136">
        <f>IF(ISNUMBER(VALUE(SUBSTITUTE(実質収支比率等に係る経年分析!I$49,"▲","-"))),ROUND(VALUE(SUBSTITUTE(実質収支比率等に係る経年分析!I$49,"▲","-")),2),NA())</f>
        <v>3.59</v>
      </c>
      <c r="F21" s="136">
        <f>IF(ISNUMBER(VALUE(SUBSTITUTE(実質収支比率等に係る経年分析!J$49,"▲","-"))),ROUND(VALUE(SUBSTITUTE(実質収支比率等に係る経年分析!J$49,"▲","-")),2),NA())</f>
        <v>3.05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0.03</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0.08</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石垣都市計画土地区画整理事業特別会計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国民健康保険事業特別会計</v>
      </c>
      <c r="B32" s="137">
        <f>IF(ROUND(VALUE(SUBSTITUTE(連結実質赤字比率に係る赤字・黒字の構成分析!F$38,"▲", "-")), 2) &lt; 0, ABS(ROUND(VALUE(SUBSTITUTE(連結実質赤字比率に係る赤字・黒字の構成分析!F$38,"▲", "-")), 2)), NA())</f>
        <v>5.48</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5.14</v>
      </c>
      <c r="E32" s="137" t="e">
        <f>IF(ROUND(VALUE(SUBSTITUTE(連結実質赤字比率に係る赤字・黒字の構成分析!G$38,"▲", "-")), 2) &gt;= 0, ABS(ROUND(VALUE(SUBSTITUTE(連結実質赤字比率に係る赤字・黒字の構成分析!G$38,"▲", "-")), 2)), NA())</f>
        <v>#N/A</v>
      </c>
      <c r="F32" s="137">
        <f>IF(ROUND(VALUE(SUBSTITUTE(連結実質赤字比率に係る赤字・黒字の構成分析!H$38,"▲", "-")), 2) &lt; 0, ABS(ROUND(VALUE(SUBSTITUTE(連結実質赤字比率に係る赤字・黒字の構成分析!H$38,"▲", "-")), 2)), NA())</f>
        <v>3.88</v>
      </c>
      <c r="G32" s="137" t="e">
        <f>IF(ROUND(VALUE(SUBSTITUTE(連結実質赤字比率に係る赤字・黒字の構成分析!H$38,"▲", "-")), 2) &gt;= 0, ABS(ROUND(VALUE(SUBSTITUTE(連結実質赤字比率に係る赤字・黒字の構成分析!H$38,"▲", "-")), 2)), NA())</f>
        <v>#N/A</v>
      </c>
      <c r="H32" s="137">
        <f>IF(ROUND(VALUE(SUBSTITUTE(連結実質赤字比率に係る赤字・黒字の構成分析!I$38,"▲", "-")), 2) &lt; 0, ABS(ROUND(VALUE(SUBSTITUTE(連結実質赤字比率に係る赤字・黒字の構成分析!I$38,"▲", "-")), 2)), NA())</f>
        <v>1.3</v>
      </c>
      <c r="I32" s="137" t="e">
        <f>IF(ROUND(VALUE(SUBSTITUTE(連結実質赤字比率に係る赤字・黒字の構成分析!I$38,"▲", "-")), 2) &gt;= 0, ABS(ROUND(VALUE(SUBSTITUTE(連結実質赤字比率に係る赤字・黒字の構成分析!I$38,"▲", "-")), 2)), NA())</f>
        <v>#N/A</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0.41</v>
      </c>
    </row>
    <row r="33" spans="1:16" x14ac:dyDescent="0.15">
      <c r="A33" s="137" t="str">
        <f>IF(連結実質赤字比率に係る赤字・黒字の構成分析!C$37="",NA(),連結実質赤字比率に係る赤字・黒字の構成分析!C$37)</f>
        <v>港湾事業特別会計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1.01</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0.28000000000000003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1.1000000000000001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4.6100000000000003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5.1100000000000003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4.2699999999999996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1490</v>
      </c>
      <c r="E42" s="138"/>
      <c r="F42" s="138"/>
      <c r="G42" s="138">
        <f>'実質公債費比率（分子）の構造'!L$52</f>
        <v>1507</v>
      </c>
      <c r="H42" s="138"/>
      <c r="I42" s="138"/>
      <c r="J42" s="138">
        <f>'実質公債費比率（分子）の構造'!M$52</f>
        <v>1600</v>
      </c>
      <c r="K42" s="138"/>
      <c r="L42" s="138"/>
      <c r="M42" s="138">
        <f>'実質公債費比率（分子）の構造'!N$52</f>
        <v>1602</v>
      </c>
      <c r="N42" s="138"/>
      <c r="O42" s="138"/>
      <c r="P42" s="138">
        <f>'実質公債費比率（分子）の構造'!O$52</f>
        <v>1567</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31</v>
      </c>
      <c r="C44" s="138"/>
      <c r="D44" s="138"/>
      <c r="E44" s="138">
        <f>'実質公債費比率（分子）の構造'!L$50</f>
        <v>31</v>
      </c>
      <c r="F44" s="138"/>
      <c r="G44" s="138"/>
      <c r="H44" s="138">
        <f>'実質公債費比率（分子）の構造'!M$50</f>
        <v>31</v>
      </c>
      <c r="I44" s="138"/>
      <c r="J44" s="138"/>
      <c r="K44" s="138">
        <f>'実質公債費比率（分子）の構造'!N$50</f>
        <v>31</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316</v>
      </c>
      <c r="C46" s="138"/>
      <c r="D46" s="138"/>
      <c r="E46" s="138">
        <f>'実質公債費比率（分子）の構造'!L$48</f>
        <v>303</v>
      </c>
      <c r="F46" s="138"/>
      <c r="G46" s="138"/>
      <c r="H46" s="138">
        <f>'実質公債費比率（分子）の構造'!M$48</f>
        <v>270</v>
      </c>
      <c r="I46" s="138"/>
      <c r="J46" s="138"/>
      <c r="K46" s="138">
        <f>'実質公債費比率（分子）の構造'!N$48</f>
        <v>212</v>
      </c>
      <c r="L46" s="138"/>
      <c r="M46" s="138"/>
      <c r="N46" s="138">
        <f>'実質公債費比率（分子）の構造'!O$48</f>
        <v>269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2342</v>
      </c>
      <c r="C49" s="138"/>
      <c r="D49" s="138"/>
      <c r="E49" s="138">
        <f>'実質公債費比率（分子）の構造'!L$45</f>
        <v>2193</v>
      </c>
      <c r="F49" s="138"/>
      <c r="G49" s="138"/>
      <c r="H49" s="138">
        <f>'実質公債費比率（分子）の構造'!M$45</f>
        <v>2193</v>
      </c>
      <c r="I49" s="138"/>
      <c r="J49" s="138"/>
      <c r="K49" s="138">
        <f>'実質公債費比率（分子）の構造'!N$45</f>
        <v>2158</v>
      </c>
      <c r="L49" s="138"/>
      <c r="M49" s="138"/>
      <c r="N49" s="138">
        <f>'実質公債費比率（分子）の構造'!O$45</f>
        <v>2101</v>
      </c>
      <c r="O49" s="138"/>
      <c r="P49" s="138"/>
    </row>
    <row r="50" spans="1:16" x14ac:dyDescent="0.15">
      <c r="A50" s="138" t="s">
        <v>59</v>
      </c>
      <c r="B50" s="138" t="e">
        <f>NA()</f>
        <v>#N/A</v>
      </c>
      <c r="C50" s="138">
        <f>IF(ISNUMBER('実質公債費比率（分子）の構造'!K$53),'実質公債費比率（分子）の構造'!K$53,NA())</f>
        <v>1199</v>
      </c>
      <c r="D50" s="138" t="e">
        <f>NA()</f>
        <v>#N/A</v>
      </c>
      <c r="E50" s="138" t="e">
        <f>NA()</f>
        <v>#N/A</v>
      </c>
      <c r="F50" s="138">
        <f>IF(ISNUMBER('実質公債費比率（分子）の構造'!L$53),'実質公債費比率（分子）の構造'!L$53,NA())</f>
        <v>1020</v>
      </c>
      <c r="G50" s="138" t="e">
        <f>NA()</f>
        <v>#N/A</v>
      </c>
      <c r="H50" s="138" t="e">
        <f>NA()</f>
        <v>#N/A</v>
      </c>
      <c r="I50" s="138">
        <f>IF(ISNUMBER('実質公債費比率（分子）の構造'!M$53),'実質公債費比率（分子）の構造'!M$53,NA())</f>
        <v>894</v>
      </c>
      <c r="J50" s="138" t="e">
        <f>NA()</f>
        <v>#N/A</v>
      </c>
      <c r="K50" s="138" t="e">
        <f>NA()</f>
        <v>#N/A</v>
      </c>
      <c r="L50" s="138">
        <f>IF(ISNUMBER('実質公債費比率（分子）の構造'!N$53),'実質公債費比率（分子）の構造'!N$53,NA())</f>
        <v>799</v>
      </c>
      <c r="M50" s="138" t="e">
        <f>NA()</f>
        <v>#N/A</v>
      </c>
      <c r="N50" s="138" t="e">
        <f>NA()</f>
        <v>#N/A</v>
      </c>
      <c r="O50" s="138">
        <f>IF(ISNUMBER('実質公債費比率（分子）の構造'!O$53),'実質公債費比率（分子）の構造'!O$53,NA())</f>
        <v>803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15269</v>
      </c>
      <c r="E56" s="137"/>
      <c r="F56" s="137"/>
      <c r="G56" s="137">
        <f>'将来負担比率（分子）の構造'!J$52</f>
        <v>15837</v>
      </c>
      <c r="H56" s="137"/>
      <c r="I56" s="137"/>
      <c r="J56" s="137">
        <f>'将来負担比率（分子）の構造'!K$52</f>
        <v>15706</v>
      </c>
      <c r="K56" s="137"/>
      <c r="L56" s="137"/>
      <c r="M56" s="137">
        <f>'将来負担比率（分子）の構造'!L$52</f>
        <v>15903</v>
      </c>
      <c r="N56" s="137"/>
      <c r="O56" s="137"/>
      <c r="P56" s="137">
        <f>'将来負担比率（分子）の構造'!M$52</f>
        <v>16559</v>
      </c>
    </row>
    <row r="57" spans="1:16" x14ac:dyDescent="0.15">
      <c r="A57" s="137" t="s">
        <v>36</v>
      </c>
      <c r="B57" s="137"/>
      <c r="C57" s="137"/>
      <c r="D57" s="137">
        <f>'将来負担比率（分子）の構造'!I$51</f>
        <v>597</v>
      </c>
      <c r="E57" s="137"/>
      <c r="F57" s="137"/>
      <c r="G57" s="137">
        <f>'将来負担比率（分子）の構造'!J$51</f>
        <v>503</v>
      </c>
      <c r="H57" s="137"/>
      <c r="I57" s="137"/>
      <c r="J57" s="137">
        <f>'将来負担比率（分子）の構造'!K$51</f>
        <v>464</v>
      </c>
      <c r="K57" s="137"/>
      <c r="L57" s="137"/>
      <c r="M57" s="137">
        <f>'将来負担比率（分子）の構造'!L$51</f>
        <v>368</v>
      </c>
      <c r="N57" s="137"/>
      <c r="O57" s="137"/>
      <c r="P57" s="137">
        <f>'将来負担比率（分子）の構造'!M$51</f>
        <v>312</v>
      </c>
    </row>
    <row r="58" spans="1:16" x14ac:dyDescent="0.15">
      <c r="A58" s="137" t="s">
        <v>35</v>
      </c>
      <c r="B58" s="137"/>
      <c r="C58" s="137"/>
      <c r="D58" s="137">
        <f>'将来負担比率（分子）の構造'!I$50</f>
        <v>3159</v>
      </c>
      <c r="E58" s="137"/>
      <c r="F58" s="137"/>
      <c r="G58" s="137">
        <f>'将来負担比率（分子）の構造'!J$50</f>
        <v>3724</v>
      </c>
      <c r="H58" s="137"/>
      <c r="I58" s="137"/>
      <c r="J58" s="137">
        <f>'将来負担比率（分子）の構造'!K$50</f>
        <v>4265</v>
      </c>
      <c r="K58" s="137"/>
      <c r="L58" s="137"/>
      <c r="M58" s="137">
        <f>'将来負担比率（分子）の構造'!L$50</f>
        <v>4834</v>
      </c>
      <c r="N58" s="137"/>
      <c r="O58" s="137"/>
      <c r="P58" s="137">
        <f>'将来負担比率（分子）の構造'!M$50</f>
        <v>5495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151</v>
      </c>
      <c r="C61" s="137"/>
      <c r="D61" s="137"/>
      <c r="E61" s="137">
        <f>'将来負担比率（分子）の構造'!J$46</f>
        <v>93</v>
      </c>
      <c r="F61" s="137"/>
      <c r="G61" s="137"/>
      <c r="H61" s="137">
        <f>'将来負担比率（分子）の構造'!K$46</f>
        <v>96</v>
      </c>
      <c r="I61" s="137"/>
      <c r="J61" s="137"/>
      <c r="K61" s="137">
        <f>'将来負担比率（分子）の構造'!L$46</f>
        <v>9</v>
      </c>
      <c r="L61" s="137"/>
      <c r="M61" s="137"/>
      <c r="N61" s="137">
        <f>'将来負担比率（分子）の構造'!M$46</f>
        <v>64</v>
      </c>
      <c r="O61" s="137"/>
      <c r="P61" s="137"/>
    </row>
    <row r="62" spans="1:16" x14ac:dyDescent="0.15">
      <c r="A62" s="137" t="s">
        <v>29</v>
      </c>
      <c r="B62" s="137">
        <f>'将来負担比率（分子）の構造'!I$45</f>
        <v>2840</v>
      </c>
      <c r="C62" s="137"/>
      <c r="D62" s="137"/>
      <c r="E62" s="137">
        <f>'将来負担比率（分子）の構造'!J$45</f>
        <v>2193</v>
      </c>
      <c r="F62" s="137"/>
      <c r="G62" s="137"/>
      <c r="H62" s="137">
        <f>'将来負担比率（分子）の構造'!K$45</f>
        <v>1542</v>
      </c>
      <c r="I62" s="137"/>
      <c r="J62" s="137"/>
      <c r="K62" s="137">
        <f>'将来負担比率（分子）の構造'!L$45</f>
        <v>1418</v>
      </c>
      <c r="L62" s="137"/>
      <c r="M62" s="137"/>
      <c r="N62" s="137">
        <f>'将来負担比率（分子）の構造'!M$45</f>
        <v>902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4471</v>
      </c>
      <c r="C64" s="137"/>
      <c r="D64" s="137"/>
      <c r="E64" s="137">
        <f>'将来負担比率（分子）の構造'!J$43</f>
        <v>4774</v>
      </c>
      <c r="F64" s="137"/>
      <c r="G64" s="137"/>
      <c r="H64" s="137">
        <f>'将来負担比率（分子）の構造'!K$43</f>
        <v>4391</v>
      </c>
      <c r="I64" s="137"/>
      <c r="J64" s="137"/>
      <c r="K64" s="137">
        <f>'将来負担比率（分子）の構造'!L$43</f>
        <v>3847</v>
      </c>
      <c r="L64" s="137"/>
      <c r="M64" s="137"/>
      <c r="N64" s="137">
        <f>'将来負担比率（分子）の構造'!M$43</f>
        <v>3392</v>
      </c>
      <c r="O64" s="137"/>
      <c r="P64" s="137"/>
    </row>
    <row r="65" spans="1:16" x14ac:dyDescent="0.15">
      <c r="A65" s="137" t="s">
        <v>26</v>
      </c>
      <c r="B65" s="137">
        <f>'将来負担比率（分子）の構造'!I$42</f>
        <v>326</v>
      </c>
      <c r="C65" s="137"/>
      <c r="D65" s="137"/>
      <c r="E65" s="137">
        <f>'将来負担比率（分子）の構造'!J$42</f>
        <v>67</v>
      </c>
      <c r="F65" s="137"/>
      <c r="G65" s="137"/>
      <c r="H65" s="137">
        <f>'将来負担比率（分子）の構造'!K$42</f>
        <v>35</v>
      </c>
      <c r="I65" s="137"/>
      <c r="J65" s="137"/>
      <c r="K65" s="137">
        <f>'将来負担比率（分子）の構造'!L$42</f>
        <v>14</v>
      </c>
      <c r="L65" s="137"/>
      <c r="M65" s="137"/>
      <c r="N65" s="137">
        <f>'将来負担比率（分子）の構造'!M$42</f>
        <v>2</v>
      </c>
      <c r="O65" s="137"/>
      <c r="P65" s="137"/>
    </row>
    <row r="66" spans="1:16" x14ac:dyDescent="0.15">
      <c r="A66" s="137" t="s">
        <v>25</v>
      </c>
      <c r="B66" s="137">
        <f>'将来負担比率（分子）の構造'!I$41</f>
        <v>20432</v>
      </c>
      <c r="C66" s="137"/>
      <c r="D66" s="137"/>
      <c r="E66" s="137">
        <f>'将来負担比率（分子）の構造'!J$41</f>
        <v>21164</v>
      </c>
      <c r="F66" s="137"/>
      <c r="G66" s="137"/>
      <c r="H66" s="137">
        <f>'将来負担比率（分子）の構造'!K$41</f>
        <v>20943</v>
      </c>
      <c r="I66" s="137"/>
      <c r="J66" s="137"/>
      <c r="K66" s="137">
        <f>'将来負担比率（分子）の構造'!L$41</f>
        <v>21459</v>
      </c>
      <c r="L66" s="137"/>
      <c r="M66" s="137"/>
      <c r="N66" s="137">
        <f>'将来負担比率（分子）の構造'!M$41</f>
        <v>21745</v>
      </c>
      <c r="O66" s="137"/>
      <c r="P66" s="137"/>
    </row>
    <row r="67" spans="1:16" x14ac:dyDescent="0.15">
      <c r="A67" s="137" t="s">
        <v>63</v>
      </c>
      <c r="B67" s="137" t="e">
        <f>NA()</f>
        <v>#N/A</v>
      </c>
      <c r="C67" s="137">
        <f>IF(ISNUMBER('将来負担比率（分子）の構造'!I$53), IF('将来負担比率（分子）の構造'!I$53 &lt; 0, 0, '将来負担比率（分子）の構造'!I$53), NA())</f>
        <v>9195</v>
      </c>
      <c r="D67" s="137" t="e">
        <f>NA()</f>
        <v>#N/A</v>
      </c>
      <c r="E67" s="137" t="e">
        <f>NA()</f>
        <v>#N/A</v>
      </c>
      <c r="F67" s="137">
        <f>IF(ISNUMBER('将来負担比率（分子）の構造'!J$53), IF('将来負担比率（分子）の構造'!J$53 &lt; 0, 0, '将来負担比率（分子）の構造'!J$53), NA())</f>
        <v>8227</v>
      </c>
      <c r="G67" s="137" t="e">
        <f>NA()</f>
        <v>#N/A</v>
      </c>
      <c r="H67" s="137" t="e">
        <f>NA()</f>
        <v>#N/A</v>
      </c>
      <c r="I67" s="137">
        <f>IF(ISNUMBER('将来負担比率（分子）の構造'!K$53), IF('将来負担比率（分子）の構造'!K$53 &lt; 0, 0, '将来負担比率（分子）の構造'!K$53), NA())</f>
        <v>6571</v>
      </c>
      <c r="J67" s="137" t="e">
        <f>NA()</f>
        <v>#N/A</v>
      </c>
      <c r="K67" s="137" t="e">
        <f>NA()</f>
        <v>#N/A</v>
      </c>
      <c r="L67" s="137">
        <f>IF(ISNUMBER('将来負担比率（分子）の構造'!L$53), IF('将来負担比率（分子）の構造'!L$53 &lt; 0, 0, '将来負担比率（分子）の構造'!L$53), NA())</f>
        <v>5642</v>
      </c>
      <c r="M67" s="137" t="e">
        <f>NA()</f>
        <v>#N/A</v>
      </c>
      <c r="N67" s="137" t="e">
        <f>NA()</f>
        <v>#N/A</v>
      </c>
      <c r="O67" s="137">
        <f>IF(ISNUMBER('将来負担比率（分子）の構造'!M$53), IF('将来負担比率（分子）の構造'!M$53 &lt; 0, 0, '将来負担比率（分子）の構造'!M$53), NA())</f>
        <v>3740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7"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5312677</v>
      </c>
      <c r="S5" s="615"/>
      <c r="T5" s="615"/>
      <c r="U5" s="615"/>
      <c r="V5" s="615"/>
      <c r="W5" s="615"/>
      <c r="X5" s="615"/>
      <c r="Y5" s="616"/>
      <c r="Z5" s="617">
        <v>19.2</v>
      </c>
      <c r="AA5" s="617"/>
      <c r="AB5" s="617"/>
      <c r="AC5" s="617"/>
      <c r="AD5" s="618">
        <v>5312677</v>
      </c>
      <c r="AE5" s="618"/>
      <c r="AF5" s="618"/>
      <c r="AG5" s="618"/>
      <c r="AH5" s="618"/>
      <c r="AI5" s="618"/>
      <c r="AJ5" s="618"/>
      <c r="AK5" s="618"/>
      <c r="AL5" s="619">
        <v>39.799999999999997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5312677</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191192</v>
      </c>
      <c r="S6" s="626"/>
      <c r="T6" s="626"/>
      <c r="U6" s="626"/>
      <c r="V6" s="626"/>
      <c r="W6" s="626"/>
      <c r="X6" s="626"/>
      <c r="Y6" s="627"/>
      <c r="Z6" s="628">
        <v>0.7</v>
      </c>
      <c r="AA6" s="628"/>
      <c r="AB6" s="628"/>
      <c r="AC6" s="628"/>
      <c r="AD6" s="629">
        <v>191192</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5312677</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247047</v>
      </c>
      <c r="CS6" s="626"/>
      <c r="CT6" s="626"/>
      <c r="CU6" s="626"/>
      <c r="CV6" s="626"/>
      <c r="CW6" s="626"/>
      <c r="CX6" s="626"/>
      <c r="CY6" s="627"/>
      <c r="CZ6" s="628">
        <v>0.9</v>
      </c>
      <c r="DA6" s="628"/>
      <c r="DB6" s="628"/>
      <c r="DC6" s="628"/>
      <c r="DD6" s="634" t="s">
        <v>210</v>
      </c>
      <c r="DE6" s="626"/>
      <c r="DF6" s="626"/>
      <c r="DG6" s="626"/>
      <c r="DH6" s="626"/>
      <c r="DI6" s="626"/>
      <c r="DJ6" s="626"/>
      <c r="DK6" s="626"/>
      <c r="DL6" s="626"/>
      <c r="DM6" s="626"/>
      <c r="DN6" s="626"/>
      <c r="DO6" s="626"/>
      <c r="DP6" s="627"/>
      <c r="DQ6" s="634">
        <v>247047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3663</v>
      </c>
      <c r="S7" s="626"/>
      <c r="T7" s="626"/>
      <c r="U7" s="626"/>
      <c r="V7" s="626"/>
      <c r="W7" s="626"/>
      <c r="X7" s="626"/>
      <c r="Y7" s="627"/>
      <c r="Z7" s="628">
        <v>0</v>
      </c>
      <c r="AA7" s="628"/>
      <c r="AB7" s="628"/>
      <c r="AC7" s="628"/>
      <c r="AD7" s="629">
        <v>3663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1979527</v>
      </c>
      <c r="BH7" s="626"/>
      <c r="BI7" s="626"/>
      <c r="BJ7" s="626"/>
      <c r="BK7" s="626"/>
      <c r="BL7" s="626"/>
      <c r="BM7" s="626"/>
      <c r="BN7" s="627"/>
      <c r="BO7" s="628">
        <v>37.299999999999997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3100409</v>
      </c>
      <c r="CS7" s="626"/>
      <c r="CT7" s="626"/>
      <c r="CU7" s="626"/>
      <c r="CV7" s="626"/>
      <c r="CW7" s="626"/>
      <c r="CX7" s="626"/>
      <c r="CY7" s="627"/>
      <c r="CZ7" s="628">
        <v>11.6</v>
      </c>
      <c r="DA7" s="628"/>
      <c r="DB7" s="628"/>
      <c r="DC7" s="628"/>
      <c r="DD7" s="634">
        <v>336542</v>
      </c>
      <c r="DE7" s="626"/>
      <c r="DF7" s="626"/>
      <c r="DG7" s="626"/>
      <c r="DH7" s="626"/>
      <c r="DI7" s="626"/>
      <c r="DJ7" s="626"/>
      <c r="DK7" s="626"/>
      <c r="DL7" s="626"/>
      <c r="DM7" s="626"/>
      <c r="DN7" s="626"/>
      <c r="DO7" s="626"/>
      <c r="DP7" s="627"/>
      <c r="DQ7" s="634">
        <v>2356305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5999</v>
      </c>
      <c r="S8" s="626"/>
      <c r="T8" s="626"/>
      <c r="U8" s="626"/>
      <c r="V8" s="626"/>
      <c r="W8" s="626"/>
      <c r="X8" s="626"/>
      <c r="Y8" s="627"/>
      <c r="Z8" s="628">
        <v>0</v>
      </c>
      <c r="AA8" s="628"/>
      <c r="AB8" s="628"/>
      <c r="AC8" s="628"/>
      <c r="AD8" s="629">
        <v>5999</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69544</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10860404</v>
      </c>
      <c r="CS8" s="626"/>
      <c r="CT8" s="626"/>
      <c r="CU8" s="626"/>
      <c r="CV8" s="626"/>
      <c r="CW8" s="626"/>
      <c r="CX8" s="626"/>
      <c r="CY8" s="627"/>
      <c r="CZ8" s="628">
        <v>40.6</v>
      </c>
      <c r="DA8" s="628"/>
      <c r="DB8" s="628"/>
      <c r="DC8" s="628"/>
      <c r="DD8" s="634">
        <v>382350</v>
      </c>
      <c r="DE8" s="626"/>
      <c r="DF8" s="626"/>
      <c r="DG8" s="626"/>
      <c r="DH8" s="626"/>
      <c r="DI8" s="626"/>
      <c r="DJ8" s="626"/>
      <c r="DK8" s="626"/>
      <c r="DL8" s="626"/>
      <c r="DM8" s="626"/>
      <c r="DN8" s="626"/>
      <c r="DO8" s="626"/>
      <c r="DP8" s="627"/>
      <c r="DQ8" s="634">
        <v>4642977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4742</v>
      </c>
      <c r="S9" s="626"/>
      <c r="T9" s="626"/>
      <c r="U9" s="626"/>
      <c r="V9" s="626"/>
      <c r="W9" s="626"/>
      <c r="X9" s="626"/>
      <c r="Y9" s="627"/>
      <c r="Z9" s="628">
        <v>0</v>
      </c>
      <c r="AA9" s="628"/>
      <c r="AB9" s="628"/>
      <c r="AC9" s="628"/>
      <c r="AD9" s="629">
        <v>4742</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1586261</v>
      </c>
      <c r="BH9" s="626"/>
      <c r="BI9" s="626"/>
      <c r="BJ9" s="626"/>
      <c r="BK9" s="626"/>
      <c r="BL9" s="626"/>
      <c r="BM9" s="626"/>
      <c r="BN9" s="627"/>
      <c r="BO9" s="628">
        <v>29.9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1585534</v>
      </c>
      <c r="CS9" s="626"/>
      <c r="CT9" s="626"/>
      <c r="CU9" s="626"/>
      <c r="CV9" s="626"/>
      <c r="CW9" s="626"/>
      <c r="CX9" s="626"/>
      <c r="CY9" s="627"/>
      <c r="CZ9" s="628">
        <v>5.9</v>
      </c>
      <c r="DA9" s="628"/>
      <c r="DB9" s="628"/>
      <c r="DC9" s="628"/>
      <c r="DD9" s="634">
        <v>393062</v>
      </c>
      <c r="DE9" s="626"/>
      <c r="DF9" s="626"/>
      <c r="DG9" s="626"/>
      <c r="DH9" s="626"/>
      <c r="DI9" s="626"/>
      <c r="DJ9" s="626"/>
      <c r="DK9" s="626"/>
      <c r="DL9" s="626"/>
      <c r="DM9" s="626"/>
      <c r="DN9" s="626"/>
      <c r="DO9" s="626"/>
      <c r="DP9" s="627"/>
      <c r="DQ9" s="634">
        <v>1145745</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730612</v>
      </c>
      <c r="S10" s="626"/>
      <c r="T10" s="626"/>
      <c r="U10" s="626"/>
      <c r="V10" s="626"/>
      <c r="W10" s="626"/>
      <c r="X10" s="626"/>
      <c r="Y10" s="627"/>
      <c r="Z10" s="628">
        <v>2.6</v>
      </c>
      <c r="AA10" s="628"/>
      <c r="AB10" s="628"/>
      <c r="AC10" s="628"/>
      <c r="AD10" s="629">
        <v>730612</v>
      </c>
      <c r="AE10" s="629"/>
      <c r="AF10" s="629"/>
      <c r="AG10" s="629"/>
      <c r="AH10" s="629"/>
      <c r="AI10" s="629"/>
      <c r="AJ10" s="629"/>
      <c r="AK10" s="629"/>
      <c r="AL10" s="630">
        <v>5.5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127005</v>
      </c>
      <c r="BH10" s="626"/>
      <c r="BI10" s="626"/>
      <c r="BJ10" s="626"/>
      <c r="BK10" s="626"/>
      <c r="BL10" s="626"/>
      <c r="BM10" s="626"/>
      <c r="BN10" s="627"/>
      <c r="BO10" s="628">
        <v>2.4</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10858</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10858</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196717</v>
      </c>
      <c r="BH11" s="626"/>
      <c r="BI11" s="626"/>
      <c r="BJ11" s="626"/>
      <c r="BK11" s="626"/>
      <c r="BL11" s="626"/>
      <c r="BM11" s="626"/>
      <c r="BN11" s="627"/>
      <c r="BO11" s="628">
        <v>3.7</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1735513</v>
      </c>
      <c r="CS11" s="626"/>
      <c r="CT11" s="626"/>
      <c r="CU11" s="626"/>
      <c r="CV11" s="626"/>
      <c r="CW11" s="626"/>
      <c r="CX11" s="626"/>
      <c r="CY11" s="627"/>
      <c r="CZ11" s="628">
        <v>6.5</v>
      </c>
      <c r="DA11" s="628"/>
      <c r="DB11" s="628"/>
      <c r="DC11" s="628"/>
      <c r="DD11" s="634">
        <v>832193</v>
      </c>
      <c r="DE11" s="626"/>
      <c r="DF11" s="626"/>
      <c r="DG11" s="626"/>
      <c r="DH11" s="626"/>
      <c r="DI11" s="626"/>
      <c r="DJ11" s="626"/>
      <c r="DK11" s="626"/>
      <c r="DL11" s="626"/>
      <c r="DM11" s="626"/>
      <c r="DN11" s="626"/>
      <c r="DO11" s="626"/>
      <c r="DP11" s="627"/>
      <c r="DQ11" s="634">
        <v>609809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2854183</v>
      </c>
      <c r="BH12" s="626"/>
      <c r="BI12" s="626"/>
      <c r="BJ12" s="626"/>
      <c r="BK12" s="626"/>
      <c r="BL12" s="626"/>
      <c r="BM12" s="626"/>
      <c r="BN12" s="627"/>
      <c r="BO12" s="628">
        <v>53.7</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451577</v>
      </c>
      <c r="CS12" s="626"/>
      <c r="CT12" s="626"/>
      <c r="CU12" s="626"/>
      <c r="CV12" s="626"/>
      <c r="CW12" s="626"/>
      <c r="CX12" s="626"/>
      <c r="CY12" s="627"/>
      <c r="CZ12" s="628">
        <v>1.7</v>
      </c>
      <c r="DA12" s="628"/>
      <c r="DB12" s="628"/>
      <c r="DC12" s="628"/>
      <c r="DD12" s="634">
        <v>556</v>
      </c>
      <c r="DE12" s="626"/>
      <c r="DF12" s="626"/>
      <c r="DG12" s="626"/>
      <c r="DH12" s="626"/>
      <c r="DI12" s="626"/>
      <c r="DJ12" s="626"/>
      <c r="DK12" s="626"/>
      <c r="DL12" s="626"/>
      <c r="DM12" s="626"/>
      <c r="DN12" s="626"/>
      <c r="DO12" s="626"/>
      <c r="DP12" s="627"/>
      <c r="DQ12" s="634">
        <v>206772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25986</v>
      </c>
      <c r="S13" s="626"/>
      <c r="T13" s="626"/>
      <c r="U13" s="626"/>
      <c r="V13" s="626"/>
      <c r="W13" s="626"/>
      <c r="X13" s="626"/>
      <c r="Y13" s="627"/>
      <c r="Z13" s="628">
        <v>0.1</v>
      </c>
      <c r="AA13" s="628"/>
      <c r="AB13" s="628"/>
      <c r="AC13" s="628"/>
      <c r="AD13" s="629">
        <v>25986</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2722115</v>
      </c>
      <c r="BH13" s="626"/>
      <c r="BI13" s="626"/>
      <c r="BJ13" s="626"/>
      <c r="BK13" s="626"/>
      <c r="BL13" s="626"/>
      <c r="BM13" s="626"/>
      <c r="BN13" s="627"/>
      <c r="BO13" s="628">
        <v>51.2</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2453851</v>
      </c>
      <c r="CS13" s="626"/>
      <c r="CT13" s="626"/>
      <c r="CU13" s="626"/>
      <c r="CV13" s="626"/>
      <c r="CW13" s="626"/>
      <c r="CX13" s="626"/>
      <c r="CY13" s="627"/>
      <c r="CZ13" s="628">
        <v>9.1999999999999993</v>
      </c>
      <c r="DA13" s="628"/>
      <c r="DB13" s="628"/>
      <c r="DC13" s="628"/>
      <c r="DD13" s="634">
        <v>1275256</v>
      </c>
      <c r="DE13" s="626"/>
      <c r="DF13" s="626"/>
      <c r="DG13" s="626"/>
      <c r="DH13" s="626"/>
      <c r="DI13" s="626"/>
      <c r="DJ13" s="626"/>
      <c r="DK13" s="626"/>
      <c r="DL13" s="626"/>
      <c r="DM13" s="626"/>
      <c r="DN13" s="626"/>
      <c r="DO13" s="626"/>
      <c r="DP13" s="627"/>
      <c r="DQ13" s="634">
        <v>944963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179836</v>
      </c>
      <c r="BH14" s="626"/>
      <c r="BI14" s="626"/>
      <c r="BJ14" s="626"/>
      <c r="BK14" s="626"/>
      <c r="BL14" s="626"/>
      <c r="BM14" s="626"/>
      <c r="BN14" s="627"/>
      <c r="BO14" s="628">
        <v>3.4</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550283</v>
      </c>
      <c r="CS14" s="626"/>
      <c r="CT14" s="626"/>
      <c r="CU14" s="626"/>
      <c r="CV14" s="626"/>
      <c r="CW14" s="626"/>
      <c r="CX14" s="626"/>
      <c r="CY14" s="627"/>
      <c r="CZ14" s="628">
        <v>2.1</v>
      </c>
      <c r="DA14" s="628"/>
      <c r="DB14" s="628"/>
      <c r="DC14" s="628"/>
      <c r="DD14" s="634">
        <v>31291</v>
      </c>
      <c r="DE14" s="626"/>
      <c r="DF14" s="626"/>
      <c r="DG14" s="626"/>
      <c r="DH14" s="626"/>
      <c r="DI14" s="626"/>
      <c r="DJ14" s="626"/>
      <c r="DK14" s="626"/>
      <c r="DL14" s="626"/>
      <c r="DM14" s="626"/>
      <c r="DN14" s="626"/>
      <c r="DO14" s="626"/>
      <c r="DP14" s="627"/>
      <c r="DQ14" s="634">
        <v>464812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13879</v>
      </c>
      <c r="S15" s="626"/>
      <c r="T15" s="626"/>
      <c r="U15" s="626"/>
      <c r="V15" s="626"/>
      <c r="W15" s="626"/>
      <c r="X15" s="626"/>
      <c r="Y15" s="627"/>
      <c r="Z15" s="628">
        <v>0.1</v>
      </c>
      <c r="AA15" s="628"/>
      <c r="AB15" s="628"/>
      <c r="AC15" s="628"/>
      <c r="AD15" s="629">
        <v>13879</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298403</v>
      </c>
      <c r="BH15" s="626"/>
      <c r="BI15" s="626"/>
      <c r="BJ15" s="626"/>
      <c r="BK15" s="626"/>
      <c r="BL15" s="626"/>
      <c r="BM15" s="626"/>
      <c r="BN15" s="627"/>
      <c r="BO15" s="628">
        <v>5.6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3658522</v>
      </c>
      <c r="CS15" s="626"/>
      <c r="CT15" s="626"/>
      <c r="CU15" s="626"/>
      <c r="CV15" s="626"/>
      <c r="CW15" s="626"/>
      <c r="CX15" s="626"/>
      <c r="CY15" s="627"/>
      <c r="CZ15" s="628">
        <v>13.7</v>
      </c>
      <c r="DA15" s="628"/>
      <c r="DB15" s="628"/>
      <c r="DC15" s="628"/>
      <c r="DD15" s="634">
        <v>1760715</v>
      </c>
      <c r="DE15" s="626"/>
      <c r="DF15" s="626"/>
      <c r="DG15" s="626"/>
      <c r="DH15" s="626"/>
      <c r="DI15" s="626"/>
      <c r="DJ15" s="626"/>
      <c r="DK15" s="626"/>
      <c r="DL15" s="626"/>
      <c r="DM15" s="626"/>
      <c r="DN15" s="626"/>
      <c r="DO15" s="626"/>
      <c r="DP15" s="627"/>
      <c r="DQ15" s="634">
        <v>1710934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7404108</v>
      </c>
      <c r="S16" s="626"/>
      <c r="T16" s="626"/>
      <c r="U16" s="626"/>
      <c r="V16" s="626"/>
      <c r="W16" s="626"/>
      <c r="X16" s="626"/>
      <c r="Y16" s="627"/>
      <c r="Z16" s="628">
        <v>26.8</v>
      </c>
      <c r="AA16" s="628"/>
      <c r="AB16" s="628"/>
      <c r="AC16" s="628"/>
      <c r="AD16" s="629">
        <v>6862933</v>
      </c>
      <c r="AE16" s="629"/>
      <c r="AF16" s="629"/>
      <c r="AG16" s="629"/>
      <c r="AH16" s="629"/>
      <c r="AI16" s="629"/>
      <c r="AJ16" s="629"/>
      <c r="AK16" s="629"/>
      <c r="AL16" s="630">
        <v>51.4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728</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5784</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6862933</v>
      </c>
      <c r="S17" s="626"/>
      <c r="T17" s="626"/>
      <c r="U17" s="626"/>
      <c r="V17" s="626"/>
      <c r="W17" s="626"/>
      <c r="X17" s="626"/>
      <c r="Y17" s="627"/>
      <c r="Z17" s="628">
        <v>24.8</v>
      </c>
      <c r="AA17" s="628"/>
      <c r="AB17" s="628"/>
      <c r="AC17" s="628"/>
      <c r="AD17" s="629">
        <v>6862933</v>
      </c>
      <c r="AE17" s="629"/>
      <c r="AF17" s="629"/>
      <c r="AG17" s="629"/>
      <c r="AH17" s="629"/>
      <c r="AI17" s="629"/>
      <c r="AJ17" s="629"/>
      <c r="AK17" s="629"/>
      <c r="AL17" s="630">
        <v>51.4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2119485</v>
      </c>
      <c r="CS17" s="626"/>
      <c r="CT17" s="626"/>
      <c r="CU17" s="626"/>
      <c r="CV17" s="626"/>
      <c r="CW17" s="626"/>
      <c r="CX17" s="626"/>
      <c r="CY17" s="627"/>
      <c r="CZ17" s="628">
        <v>7.9</v>
      </c>
      <c r="DA17" s="628"/>
      <c r="DB17" s="628"/>
      <c r="DC17" s="628"/>
      <c r="DD17" s="634" t="s">
        <v>112</v>
      </c>
      <c r="DE17" s="626"/>
      <c r="DF17" s="626"/>
      <c r="DG17" s="626"/>
      <c r="DH17" s="626"/>
      <c r="DI17" s="626"/>
      <c r="DJ17" s="626"/>
      <c r="DK17" s="626"/>
      <c r="DL17" s="626"/>
      <c r="DM17" s="626"/>
      <c r="DN17" s="626"/>
      <c r="DO17" s="626"/>
      <c r="DP17" s="627"/>
      <c r="DQ17" s="634">
        <v>2090068</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541175</v>
      </c>
      <c r="S18" s="626"/>
      <c r="T18" s="626"/>
      <c r="U18" s="626"/>
      <c r="V18" s="626"/>
      <c r="W18" s="626"/>
      <c r="X18" s="626"/>
      <c r="Y18" s="627"/>
      <c r="Z18" s="628">
        <v>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13692858</v>
      </c>
      <c r="S20" s="626"/>
      <c r="T20" s="626"/>
      <c r="U20" s="626"/>
      <c r="V20" s="626"/>
      <c r="W20" s="626"/>
      <c r="X20" s="626"/>
      <c r="Y20" s="627"/>
      <c r="Z20" s="628">
        <v>49.5</v>
      </c>
      <c r="AA20" s="628"/>
      <c r="AB20" s="628"/>
      <c r="AC20" s="628"/>
      <c r="AD20" s="629">
        <v>13151683</v>
      </c>
      <c r="AE20" s="629"/>
      <c r="AF20" s="629"/>
      <c r="AG20" s="629"/>
      <c r="AH20" s="629"/>
      <c r="AI20" s="629"/>
      <c r="AJ20" s="629"/>
      <c r="AK20" s="629"/>
      <c r="AL20" s="630">
        <v>98.6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26779267</v>
      </c>
      <c r="CS20" s="626"/>
      <c r="CT20" s="626"/>
      <c r="CU20" s="626"/>
      <c r="CV20" s="626"/>
      <c r="CW20" s="626"/>
      <c r="CX20" s="626"/>
      <c r="CY20" s="627"/>
      <c r="CZ20" s="628">
        <v>100</v>
      </c>
      <c r="DA20" s="628"/>
      <c r="DB20" s="628"/>
      <c r="DC20" s="628"/>
      <c r="DD20" s="634">
        <v>5011965</v>
      </c>
      <c r="DE20" s="626"/>
      <c r="DF20" s="626"/>
      <c r="DG20" s="626"/>
      <c r="DH20" s="626"/>
      <c r="DI20" s="626"/>
      <c r="DJ20" s="626"/>
      <c r="DK20" s="626"/>
      <c r="DL20" s="626"/>
      <c r="DM20" s="626"/>
      <c r="DN20" s="626"/>
      <c r="DO20" s="626"/>
      <c r="DP20" s="627"/>
      <c r="DQ20" s="634">
        <v>14430290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4725</v>
      </c>
      <c r="S21" s="626"/>
      <c r="T21" s="626"/>
      <c r="U21" s="626"/>
      <c r="V21" s="626"/>
      <c r="W21" s="626"/>
      <c r="X21" s="626"/>
      <c r="Y21" s="627"/>
      <c r="Z21" s="628">
        <v>0</v>
      </c>
      <c r="AA21" s="628"/>
      <c r="AB21" s="628"/>
      <c r="AC21" s="628"/>
      <c r="AD21" s="629">
        <v>4725</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206026</v>
      </c>
      <c r="S22" s="626"/>
      <c r="T22" s="626"/>
      <c r="U22" s="626"/>
      <c r="V22" s="626"/>
      <c r="W22" s="626"/>
      <c r="X22" s="626"/>
      <c r="Y22" s="627"/>
      <c r="Z22" s="628">
        <v>0.7</v>
      </c>
      <c r="AA22" s="628"/>
      <c r="AB22" s="628"/>
      <c r="AC22" s="628"/>
      <c r="AD22" s="629">
        <v>463</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386462</v>
      </c>
      <c r="S23" s="626"/>
      <c r="T23" s="626"/>
      <c r="U23" s="626"/>
      <c r="V23" s="626"/>
      <c r="W23" s="626"/>
      <c r="X23" s="626"/>
      <c r="Y23" s="627"/>
      <c r="Z23" s="628">
        <v>1.4</v>
      </c>
      <c r="AA23" s="628"/>
      <c r="AB23" s="628"/>
      <c r="AC23" s="628"/>
      <c r="AD23" s="629">
        <v>83492</v>
      </c>
      <c r="AE23" s="629"/>
      <c r="AF23" s="629"/>
      <c r="AG23" s="629"/>
      <c r="AH23" s="629"/>
      <c r="AI23" s="629"/>
      <c r="AJ23" s="629"/>
      <c r="AK23" s="629"/>
      <c r="AL23" s="630">
        <v>0.6</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132553</v>
      </c>
      <c r="S24" s="626"/>
      <c r="T24" s="626"/>
      <c r="U24" s="626"/>
      <c r="V24" s="626"/>
      <c r="W24" s="626"/>
      <c r="X24" s="626"/>
      <c r="Y24" s="627"/>
      <c r="Z24" s="628">
        <v>0.5</v>
      </c>
      <c r="AA24" s="628"/>
      <c r="AB24" s="628"/>
      <c r="AC24" s="628"/>
      <c r="AD24" s="629">
        <v>628</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13243191</v>
      </c>
      <c r="CS24" s="615"/>
      <c r="CT24" s="615"/>
      <c r="CU24" s="615"/>
      <c r="CV24" s="615"/>
      <c r="CW24" s="615"/>
      <c r="CX24" s="615"/>
      <c r="CY24" s="616"/>
      <c r="CZ24" s="652">
        <v>49.5</v>
      </c>
      <c r="DA24" s="653"/>
      <c r="DB24" s="653"/>
      <c r="DC24" s="654"/>
      <c r="DD24" s="651">
        <v>7717956</v>
      </c>
      <c r="DE24" s="615"/>
      <c r="DF24" s="615"/>
      <c r="DG24" s="615"/>
      <c r="DH24" s="615"/>
      <c r="DI24" s="615"/>
      <c r="DJ24" s="615"/>
      <c r="DK24" s="616"/>
      <c r="DL24" s="651">
        <v>7639290</v>
      </c>
      <c r="DM24" s="615"/>
      <c r="DN24" s="615"/>
      <c r="DO24" s="615"/>
      <c r="DP24" s="615"/>
      <c r="DQ24" s="615"/>
      <c r="DR24" s="615"/>
      <c r="DS24" s="615"/>
      <c r="DT24" s="615"/>
      <c r="DU24" s="615"/>
      <c r="DV24" s="616"/>
      <c r="DW24" s="619">
        <v>54.6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5640702</v>
      </c>
      <c r="S25" s="626"/>
      <c r="T25" s="626"/>
      <c r="U25" s="626"/>
      <c r="V25" s="626"/>
      <c r="W25" s="626"/>
      <c r="X25" s="626"/>
      <c r="Y25" s="627"/>
      <c r="Z25" s="628">
        <v>20.399999999999999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4317516</v>
      </c>
      <c r="CS25" s="657"/>
      <c r="CT25" s="657"/>
      <c r="CU25" s="657"/>
      <c r="CV25" s="657"/>
      <c r="CW25" s="657"/>
      <c r="CX25" s="657"/>
      <c r="CY25" s="658"/>
      <c r="CZ25" s="659">
        <v>16.100000000000001</v>
      </c>
      <c r="DA25" s="660"/>
      <c r="DB25" s="660"/>
      <c r="DC25" s="661"/>
      <c r="DD25" s="634">
        <v>3810063</v>
      </c>
      <c r="DE25" s="657"/>
      <c r="DF25" s="657"/>
      <c r="DG25" s="657"/>
      <c r="DH25" s="657"/>
      <c r="DI25" s="657"/>
      <c r="DJ25" s="657"/>
      <c r="DK25" s="658"/>
      <c r="DL25" s="634">
        <v>3732481</v>
      </c>
      <c r="DM25" s="657"/>
      <c r="DN25" s="657"/>
      <c r="DO25" s="657"/>
      <c r="DP25" s="657"/>
      <c r="DQ25" s="657"/>
      <c r="DR25" s="657"/>
      <c r="DS25" s="657"/>
      <c r="DT25" s="657"/>
      <c r="DU25" s="657"/>
      <c r="DV25" s="658"/>
      <c r="DW25" s="630">
        <v>26.7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300</v>
      </c>
      <c r="S26" s="626"/>
      <c r="T26" s="626"/>
      <c r="U26" s="626"/>
      <c r="V26" s="626"/>
      <c r="W26" s="626"/>
      <c r="X26" s="626"/>
      <c r="Y26" s="627"/>
      <c r="Z26" s="628">
        <v>0</v>
      </c>
      <c r="AA26" s="628"/>
      <c r="AB26" s="628"/>
      <c r="AC26" s="628"/>
      <c r="AD26" s="629">
        <v>300</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2726305</v>
      </c>
      <c r="CS26" s="626"/>
      <c r="CT26" s="626"/>
      <c r="CU26" s="626"/>
      <c r="CV26" s="626"/>
      <c r="CW26" s="626"/>
      <c r="CX26" s="626"/>
      <c r="CY26" s="627"/>
      <c r="CZ26" s="659">
        <v>10.199999999999999</v>
      </c>
      <c r="DA26" s="660"/>
      <c r="DB26" s="660"/>
      <c r="DC26" s="661"/>
      <c r="DD26" s="634">
        <v>2386724</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4089179</v>
      </c>
      <c r="S27" s="626"/>
      <c r="T27" s="626"/>
      <c r="U27" s="626"/>
      <c r="V27" s="626"/>
      <c r="W27" s="626"/>
      <c r="X27" s="626"/>
      <c r="Y27" s="627"/>
      <c r="Z27" s="628">
        <v>14.8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5312677</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6806190</v>
      </c>
      <c r="CS27" s="657"/>
      <c r="CT27" s="657"/>
      <c r="CU27" s="657"/>
      <c r="CV27" s="657"/>
      <c r="CW27" s="657"/>
      <c r="CX27" s="657"/>
      <c r="CY27" s="658"/>
      <c r="CZ27" s="659">
        <v>25.4</v>
      </c>
      <c r="DA27" s="660"/>
      <c r="DB27" s="660"/>
      <c r="DC27" s="661"/>
      <c r="DD27" s="634">
        <v>1817825</v>
      </c>
      <c r="DE27" s="657"/>
      <c r="DF27" s="657"/>
      <c r="DG27" s="657"/>
      <c r="DH27" s="657"/>
      <c r="DI27" s="657"/>
      <c r="DJ27" s="657"/>
      <c r="DK27" s="658"/>
      <c r="DL27" s="634">
        <v>1816741</v>
      </c>
      <c r="DM27" s="657"/>
      <c r="DN27" s="657"/>
      <c r="DO27" s="657"/>
      <c r="DP27" s="657"/>
      <c r="DQ27" s="657"/>
      <c r="DR27" s="657"/>
      <c r="DS27" s="657"/>
      <c r="DT27" s="657"/>
      <c r="DU27" s="657"/>
      <c r="DV27" s="658"/>
      <c r="DW27" s="630">
        <v>13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92071</v>
      </c>
      <c r="S28" s="626"/>
      <c r="T28" s="626"/>
      <c r="U28" s="626"/>
      <c r="V28" s="626"/>
      <c r="W28" s="626"/>
      <c r="X28" s="626"/>
      <c r="Y28" s="627"/>
      <c r="Z28" s="628">
        <v>0.3</v>
      </c>
      <c r="AA28" s="628"/>
      <c r="AB28" s="628"/>
      <c r="AC28" s="628"/>
      <c r="AD28" s="629">
        <v>53013</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2119485</v>
      </c>
      <c r="CS28" s="626"/>
      <c r="CT28" s="626"/>
      <c r="CU28" s="626"/>
      <c r="CV28" s="626"/>
      <c r="CW28" s="626"/>
      <c r="CX28" s="626"/>
      <c r="CY28" s="627"/>
      <c r="CZ28" s="659">
        <v>7.9</v>
      </c>
      <c r="DA28" s="660"/>
      <c r="DB28" s="660"/>
      <c r="DC28" s="661"/>
      <c r="DD28" s="634">
        <v>2090068</v>
      </c>
      <c r="DE28" s="626"/>
      <c r="DF28" s="626"/>
      <c r="DG28" s="626"/>
      <c r="DH28" s="626"/>
      <c r="DI28" s="626"/>
      <c r="DJ28" s="626"/>
      <c r="DK28" s="627"/>
      <c r="DL28" s="634">
        <v>2090068</v>
      </c>
      <c r="DM28" s="626"/>
      <c r="DN28" s="626"/>
      <c r="DO28" s="626"/>
      <c r="DP28" s="626"/>
      <c r="DQ28" s="626"/>
      <c r="DR28" s="626"/>
      <c r="DS28" s="626"/>
      <c r="DT28" s="626"/>
      <c r="DU28" s="626"/>
      <c r="DV28" s="627"/>
      <c r="DW28" s="630">
        <v>15</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97986</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2119456</v>
      </c>
      <c r="CS29" s="657"/>
      <c r="CT29" s="657"/>
      <c r="CU29" s="657"/>
      <c r="CV29" s="657"/>
      <c r="CW29" s="657"/>
      <c r="CX29" s="657"/>
      <c r="CY29" s="658"/>
      <c r="CZ29" s="659">
        <v>7.9</v>
      </c>
      <c r="DA29" s="660"/>
      <c r="DB29" s="660"/>
      <c r="DC29" s="661"/>
      <c r="DD29" s="634">
        <v>2090039</v>
      </c>
      <c r="DE29" s="657"/>
      <c r="DF29" s="657"/>
      <c r="DG29" s="657"/>
      <c r="DH29" s="657"/>
      <c r="DI29" s="657"/>
      <c r="DJ29" s="657"/>
      <c r="DK29" s="658"/>
      <c r="DL29" s="634">
        <v>2090039</v>
      </c>
      <c r="DM29" s="657"/>
      <c r="DN29" s="657"/>
      <c r="DO29" s="657"/>
      <c r="DP29" s="657"/>
      <c r="DQ29" s="657"/>
      <c r="DR29" s="657"/>
      <c r="DS29" s="657"/>
      <c r="DT29" s="657"/>
      <c r="DU29" s="657"/>
      <c r="DV29" s="658"/>
      <c r="DW29" s="630">
        <v>15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97893</v>
      </c>
      <c r="S30" s="626"/>
      <c r="T30" s="626"/>
      <c r="U30" s="626"/>
      <c r="V30" s="626"/>
      <c r="W30" s="626"/>
      <c r="X30" s="626"/>
      <c r="Y30" s="627"/>
      <c r="Z30" s="628">
        <v>0.4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98.3</v>
      </c>
      <c r="BH30" s="684"/>
      <c r="BI30" s="684"/>
      <c r="BJ30" s="684"/>
      <c r="BK30" s="684"/>
      <c r="BL30" s="684"/>
      <c r="BM30" s="620">
        <v>96.2</v>
      </c>
      <c r="BN30" s="684"/>
      <c r="BO30" s="684"/>
      <c r="BP30" s="684"/>
      <c r="BQ30" s="685"/>
      <c r="BR30" s="683">
        <v>97.5</v>
      </c>
      <c r="BS30" s="684"/>
      <c r="BT30" s="684"/>
      <c r="BU30" s="684"/>
      <c r="BV30" s="684"/>
      <c r="BW30" s="684"/>
      <c r="BX30" s="620">
        <v>95.5</v>
      </c>
      <c r="BY30" s="684"/>
      <c r="BZ30" s="684"/>
      <c r="CA30" s="684"/>
      <c r="CB30" s="685"/>
      <c r="CD30" s="688"/>
      <c r="CE30" s="689"/>
      <c r="CF30" s="639" t="s">
        <v>292</v>
      </c>
      <c r="CG30" s="640"/>
      <c r="CH30" s="640"/>
      <c r="CI30" s="640"/>
      <c r="CJ30" s="640"/>
      <c r="CK30" s="640"/>
      <c r="CL30" s="640"/>
      <c r="CM30" s="640"/>
      <c r="CN30" s="640"/>
      <c r="CO30" s="640"/>
      <c r="CP30" s="640"/>
      <c r="CQ30" s="641"/>
      <c r="CR30" s="625">
        <v>1901243</v>
      </c>
      <c r="CS30" s="626"/>
      <c r="CT30" s="626"/>
      <c r="CU30" s="626"/>
      <c r="CV30" s="626"/>
      <c r="CW30" s="626"/>
      <c r="CX30" s="626"/>
      <c r="CY30" s="627"/>
      <c r="CZ30" s="659">
        <v>7.1</v>
      </c>
      <c r="DA30" s="660"/>
      <c r="DB30" s="660"/>
      <c r="DC30" s="661"/>
      <c r="DD30" s="634">
        <v>1871826</v>
      </c>
      <c r="DE30" s="626"/>
      <c r="DF30" s="626"/>
      <c r="DG30" s="626"/>
      <c r="DH30" s="626"/>
      <c r="DI30" s="626"/>
      <c r="DJ30" s="626"/>
      <c r="DK30" s="627"/>
      <c r="DL30" s="634">
        <v>1871826</v>
      </c>
      <c r="DM30" s="626"/>
      <c r="DN30" s="626"/>
      <c r="DO30" s="626"/>
      <c r="DP30" s="626"/>
      <c r="DQ30" s="626"/>
      <c r="DR30" s="626"/>
      <c r="DS30" s="626"/>
      <c r="DT30" s="626"/>
      <c r="DU30" s="626"/>
      <c r="DV30" s="627"/>
      <c r="DW30" s="630">
        <v>13.4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834512</v>
      </c>
      <c r="S31" s="626"/>
      <c r="T31" s="626"/>
      <c r="U31" s="626"/>
      <c r="V31" s="626"/>
      <c r="W31" s="626"/>
      <c r="X31" s="626"/>
      <c r="Y31" s="627"/>
      <c r="Z31" s="628">
        <v>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98.2</v>
      </c>
      <c r="BH31" s="657"/>
      <c r="BI31" s="657"/>
      <c r="BJ31" s="657"/>
      <c r="BK31" s="657"/>
      <c r="BL31" s="657"/>
      <c r="BM31" s="631">
        <v>96.7</v>
      </c>
      <c r="BN31" s="681"/>
      <c r="BO31" s="681"/>
      <c r="BP31" s="681"/>
      <c r="BQ31" s="682"/>
      <c r="BR31" s="680">
        <v>97.7</v>
      </c>
      <c r="BS31" s="657"/>
      <c r="BT31" s="657"/>
      <c r="BU31" s="657"/>
      <c r="BV31" s="657"/>
      <c r="BW31" s="657"/>
      <c r="BX31" s="631">
        <v>96.5</v>
      </c>
      <c r="BY31" s="681"/>
      <c r="BZ31" s="681"/>
      <c r="CA31" s="681"/>
      <c r="CB31" s="682"/>
      <c r="CD31" s="688"/>
      <c r="CE31" s="689"/>
      <c r="CF31" s="639" t="s">
        <v>296</v>
      </c>
      <c r="CG31" s="640"/>
      <c r="CH31" s="640"/>
      <c r="CI31" s="640"/>
      <c r="CJ31" s="640"/>
      <c r="CK31" s="640"/>
      <c r="CL31" s="640"/>
      <c r="CM31" s="640"/>
      <c r="CN31" s="640"/>
      <c r="CO31" s="640"/>
      <c r="CP31" s="640"/>
      <c r="CQ31" s="641"/>
      <c r="CR31" s="625">
        <v>218213</v>
      </c>
      <c r="CS31" s="657"/>
      <c r="CT31" s="657"/>
      <c r="CU31" s="657"/>
      <c r="CV31" s="657"/>
      <c r="CW31" s="657"/>
      <c r="CX31" s="657"/>
      <c r="CY31" s="658"/>
      <c r="CZ31" s="659">
        <v>0.8</v>
      </c>
      <c r="DA31" s="660"/>
      <c r="DB31" s="660"/>
      <c r="DC31" s="661"/>
      <c r="DD31" s="634">
        <v>218213</v>
      </c>
      <c r="DE31" s="657"/>
      <c r="DF31" s="657"/>
      <c r="DG31" s="657"/>
      <c r="DH31" s="657"/>
      <c r="DI31" s="657"/>
      <c r="DJ31" s="657"/>
      <c r="DK31" s="658"/>
      <c r="DL31" s="634">
        <v>218213</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197358</v>
      </c>
      <c r="S32" s="626"/>
      <c r="T32" s="626"/>
      <c r="U32" s="626"/>
      <c r="V32" s="626"/>
      <c r="W32" s="626"/>
      <c r="X32" s="626"/>
      <c r="Y32" s="627"/>
      <c r="Z32" s="628">
        <v>0.7</v>
      </c>
      <c r="AA32" s="628"/>
      <c r="AB32" s="628"/>
      <c r="AC32" s="628"/>
      <c r="AD32" s="629">
        <v>47338</v>
      </c>
      <c r="AE32" s="629"/>
      <c r="AF32" s="629"/>
      <c r="AG32" s="629"/>
      <c r="AH32" s="629"/>
      <c r="AI32" s="629"/>
      <c r="AJ32" s="629"/>
      <c r="AK32" s="629"/>
      <c r="AL32" s="630">
        <v>0.4</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98.2</v>
      </c>
      <c r="BH32" s="693"/>
      <c r="BI32" s="693"/>
      <c r="BJ32" s="693"/>
      <c r="BK32" s="693"/>
      <c r="BL32" s="693"/>
      <c r="BM32" s="694">
        <v>95.5</v>
      </c>
      <c r="BN32" s="693"/>
      <c r="BO32" s="693"/>
      <c r="BP32" s="693"/>
      <c r="BQ32" s="695"/>
      <c r="BR32" s="692">
        <v>97.1</v>
      </c>
      <c r="BS32" s="693"/>
      <c r="BT32" s="693"/>
      <c r="BU32" s="693"/>
      <c r="BV32" s="693"/>
      <c r="BW32" s="693"/>
      <c r="BX32" s="694">
        <v>94.2</v>
      </c>
      <c r="BY32" s="693"/>
      <c r="BZ32" s="693"/>
      <c r="CA32" s="693"/>
      <c r="CB32" s="695"/>
      <c r="CD32" s="690"/>
      <c r="CE32" s="691"/>
      <c r="CF32" s="639" t="s">
        <v>299</v>
      </c>
      <c r="CG32" s="640"/>
      <c r="CH32" s="640"/>
      <c r="CI32" s="640"/>
      <c r="CJ32" s="640"/>
      <c r="CK32" s="640"/>
      <c r="CL32" s="640"/>
      <c r="CM32" s="640"/>
      <c r="CN32" s="640"/>
      <c r="CO32" s="640"/>
      <c r="CP32" s="640"/>
      <c r="CQ32" s="641"/>
      <c r="CR32" s="625">
        <v>29</v>
      </c>
      <c r="CS32" s="626"/>
      <c r="CT32" s="626"/>
      <c r="CU32" s="626"/>
      <c r="CV32" s="626"/>
      <c r="CW32" s="626"/>
      <c r="CX32" s="626"/>
      <c r="CY32" s="627"/>
      <c r="CZ32" s="659">
        <v>0</v>
      </c>
      <c r="DA32" s="660"/>
      <c r="DB32" s="660"/>
      <c r="DC32" s="661"/>
      <c r="DD32" s="634">
        <v>29</v>
      </c>
      <c r="DE32" s="626"/>
      <c r="DF32" s="626"/>
      <c r="DG32" s="626"/>
      <c r="DH32" s="626"/>
      <c r="DI32" s="626"/>
      <c r="DJ32" s="626"/>
      <c r="DK32" s="627"/>
      <c r="DL32" s="634">
        <v>29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2187567</v>
      </c>
      <c r="S33" s="626"/>
      <c r="T33" s="626"/>
      <c r="U33" s="626"/>
      <c r="V33" s="626"/>
      <c r="W33" s="626"/>
      <c r="X33" s="626"/>
      <c r="Y33" s="627"/>
      <c r="Z33" s="628">
        <v>7.9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8518327</v>
      </c>
      <c r="CS33" s="657"/>
      <c r="CT33" s="657"/>
      <c r="CU33" s="657"/>
      <c r="CV33" s="657"/>
      <c r="CW33" s="657"/>
      <c r="CX33" s="657"/>
      <c r="CY33" s="658"/>
      <c r="CZ33" s="659">
        <v>31.8</v>
      </c>
      <c r="DA33" s="660"/>
      <c r="DB33" s="660"/>
      <c r="DC33" s="661"/>
      <c r="DD33" s="634">
        <v>6352228</v>
      </c>
      <c r="DE33" s="657"/>
      <c r="DF33" s="657"/>
      <c r="DG33" s="657"/>
      <c r="DH33" s="657"/>
      <c r="DI33" s="657"/>
      <c r="DJ33" s="657"/>
      <c r="DK33" s="658"/>
      <c r="DL33" s="634">
        <v>4094044</v>
      </c>
      <c r="DM33" s="657"/>
      <c r="DN33" s="657"/>
      <c r="DO33" s="657"/>
      <c r="DP33" s="657"/>
      <c r="DQ33" s="657"/>
      <c r="DR33" s="657"/>
      <c r="DS33" s="657"/>
      <c r="DT33" s="657"/>
      <c r="DU33" s="657"/>
      <c r="DV33" s="658"/>
      <c r="DW33" s="630">
        <v>29.3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2658215</v>
      </c>
      <c r="CS34" s="626"/>
      <c r="CT34" s="626"/>
      <c r="CU34" s="626"/>
      <c r="CV34" s="626"/>
      <c r="CW34" s="626"/>
      <c r="CX34" s="626"/>
      <c r="CY34" s="627"/>
      <c r="CZ34" s="659">
        <v>9.9</v>
      </c>
      <c r="DA34" s="660"/>
      <c r="DB34" s="660"/>
      <c r="DC34" s="661"/>
      <c r="DD34" s="634">
        <v>1786608</v>
      </c>
      <c r="DE34" s="626"/>
      <c r="DF34" s="626"/>
      <c r="DG34" s="626"/>
      <c r="DH34" s="626"/>
      <c r="DI34" s="626"/>
      <c r="DJ34" s="626"/>
      <c r="DK34" s="627"/>
      <c r="DL34" s="634">
        <v>1533726</v>
      </c>
      <c r="DM34" s="626"/>
      <c r="DN34" s="626"/>
      <c r="DO34" s="626"/>
      <c r="DP34" s="626"/>
      <c r="DQ34" s="626"/>
      <c r="DR34" s="626"/>
      <c r="DS34" s="626"/>
      <c r="DT34" s="626"/>
      <c r="DU34" s="626"/>
      <c r="DV34" s="627"/>
      <c r="DW34" s="630">
        <v>11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637767</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2719257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57203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989748</v>
      </c>
      <c r="CS35" s="657"/>
      <c r="CT35" s="657"/>
      <c r="CU35" s="657"/>
      <c r="CV35" s="657"/>
      <c r="CW35" s="657"/>
      <c r="CX35" s="657"/>
      <c r="CY35" s="658"/>
      <c r="CZ35" s="659">
        <v>3.7</v>
      </c>
      <c r="DA35" s="660"/>
      <c r="DB35" s="660"/>
      <c r="DC35" s="661"/>
      <c r="DD35" s="634">
        <v>778749</v>
      </c>
      <c r="DE35" s="657"/>
      <c r="DF35" s="657"/>
      <c r="DG35" s="657"/>
      <c r="DH35" s="657"/>
      <c r="DI35" s="657"/>
      <c r="DJ35" s="657"/>
      <c r="DK35" s="658"/>
      <c r="DL35" s="634">
        <v>719357</v>
      </c>
      <c r="DM35" s="657"/>
      <c r="DN35" s="657"/>
      <c r="DO35" s="657"/>
      <c r="DP35" s="657"/>
      <c r="DQ35" s="657"/>
      <c r="DR35" s="657"/>
      <c r="DS35" s="657"/>
      <c r="DT35" s="657"/>
      <c r="DU35" s="657"/>
      <c r="DV35" s="658"/>
      <c r="DW35" s="630">
        <v>5.0999999999999996</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27660192</v>
      </c>
      <c r="S36" s="698"/>
      <c r="T36" s="698"/>
      <c r="U36" s="698"/>
      <c r="V36" s="698"/>
      <c r="W36" s="698"/>
      <c r="X36" s="698"/>
      <c r="Y36" s="699"/>
      <c r="Z36" s="700">
        <v>100</v>
      </c>
      <c r="AA36" s="700"/>
      <c r="AB36" s="700"/>
      <c r="AC36" s="700"/>
      <c r="AD36" s="701">
        <v>13341642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486095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-404291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1555322</v>
      </c>
      <c r="CS36" s="626"/>
      <c r="CT36" s="626"/>
      <c r="CU36" s="626"/>
      <c r="CV36" s="626"/>
      <c r="CW36" s="626"/>
      <c r="CX36" s="626"/>
      <c r="CY36" s="627"/>
      <c r="CZ36" s="659">
        <v>5.8</v>
      </c>
      <c r="DA36" s="660"/>
      <c r="DB36" s="660"/>
      <c r="DC36" s="661"/>
      <c r="DD36" s="634">
        <v>924707</v>
      </c>
      <c r="DE36" s="626"/>
      <c r="DF36" s="626"/>
      <c r="DG36" s="626"/>
      <c r="DH36" s="626"/>
      <c r="DI36" s="626"/>
      <c r="DJ36" s="626"/>
      <c r="DK36" s="627"/>
      <c r="DL36" s="634">
        <v>626224</v>
      </c>
      <c r="DM36" s="626"/>
      <c r="DN36" s="626"/>
      <c r="DO36" s="626"/>
      <c r="DP36" s="626"/>
      <c r="DQ36" s="626"/>
      <c r="DR36" s="626"/>
      <c r="DS36" s="626"/>
      <c r="DT36" s="626"/>
      <c r="DU36" s="626"/>
      <c r="DV36" s="627"/>
      <c r="DW36" s="630">
        <v>4.5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115000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9423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42144</v>
      </c>
      <c r="CS37" s="657"/>
      <c r="CT37" s="657"/>
      <c r="CU37" s="657"/>
      <c r="CV37" s="657"/>
      <c r="CW37" s="657"/>
      <c r="CX37" s="657"/>
      <c r="CY37" s="658"/>
      <c r="CZ37" s="659">
        <v>0.2</v>
      </c>
      <c r="DA37" s="660"/>
      <c r="DB37" s="660"/>
      <c r="DC37" s="661"/>
      <c r="DD37" s="634">
        <v>42144</v>
      </c>
      <c r="DE37" s="657"/>
      <c r="DF37" s="657"/>
      <c r="DG37" s="657"/>
      <c r="DH37" s="657"/>
      <c r="DI37" s="657"/>
      <c r="DJ37" s="657"/>
      <c r="DK37" s="658"/>
      <c r="DL37" s="634">
        <v>42144</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28143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16624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2604257</v>
      </c>
      <c r="CS38" s="626"/>
      <c r="CT38" s="626"/>
      <c r="CU38" s="626"/>
      <c r="CV38" s="626"/>
      <c r="CW38" s="626"/>
      <c r="CX38" s="626"/>
      <c r="CY38" s="627"/>
      <c r="CZ38" s="659">
        <v>9.6999999999999993</v>
      </c>
      <c r="DA38" s="660"/>
      <c r="DB38" s="660"/>
      <c r="DC38" s="661"/>
      <c r="DD38" s="634">
        <v>2233882</v>
      </c>
      <c r="DE38" s="626"/>
      <c r="DF38" s="626"/>
      <c r="DG38" s="626"/>
      <c r="DH38" s="626"/>
      <c r="DI38" s="626"/>
      <c r="DJ38" s="626"/>
      <c r="DK38" s="627"/>
      <c r="DL38" s="634">
        <v>1214737</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72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690335</v>
      </c>
      <c r="CS39" s="657"/>
      <c r="CT39" s="657"/>
      <c r="CU39" s="657"/>
      <c r="CV39" s="657"/>
      <c r="CW39" s="657"/>
      <c r="CX39" s="657"/>
      <c r="CY39" s="658"/>
      <c r="CZ39" s="659">
        <v>2.6</v>
      </c>
      <c r="DA39" s="660"/>
      <c r="DB39" s="660"/>
      <c r="DC39" s="661"/>
      <c r="DD39" s="634">
        <v>623897</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1035872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165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20450</v>
      </c>
      <c r="CS40" s="626"/>
      <c r="CT40" s="626"/>
      <c r="CU40" s="626"/>
      <c r="CV40" s="626"/>
      <c r="CW40" s="626"/>
      <c r="CX40" s="626"/>
      <c r="CY40" s="627"/>
      <c r="CZ40" s="659">
        <v>0.1</v>
      </c>
      <c r="DA40" s="660"/>
      <c r="DB40" s="660"/>
      <c r="DC40" s="661"/>
      <c r="DD40" s="634">
        <v>4385</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1054147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236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5017749</v>
      </c>
      <c r="CS42" s="626"/>
      <c r="CT42" s="626"/>
      <c r="CU42" s="626"/>
      <c r="CV42" s="626"/>
      <c r="CW42" s="626"/>
      <c r="CX42" s="626"/>
      <c r="CY42" s="627"/>
      <c r="CZ42" s="659">
        <v>18.7</v>
      </c>
      <c r="DA42" s="708"/>
      <c r="DB42" s="708"/>
      <c r="DC42" s="709"/>
      <c r="DD42" s="634">
        <v>360106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39369</v>
      </c>
      <c r="CS43" s="657"/>
      <c r="CT43" s="657"/>
      <c r="CU43" s="657"/>
      <c r="CV43" s="657"/>
      <c r="CW43" s="657"/>
      <c r="CX43" s="657"/>
      <c r="CY43" s="658"/>
      <c r="CZ43" s="659">
        <v>0.1</v>
      </c>
      <c r="DA43" s="660"/>
      <c r="DB43" s="660"/>
      <c r="DC43" s="661"/>
      <c r="DD43" s="634">
        <v>27069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5011965</v>
      </c>
      <c r="CS44" s="626"/>
      <c r="CT44" s="626"/>
      <c r="CU44" s="626"/>
      <c r="CV44" s="626"/>
      <c r="CW44" s="626"/>
      <c r="CX44" s="626"/>
      <c r="CY44" s="627"/>
      <c r="CZ44" s="659">
        <v>18.7</v>
      </c>
      <c r="DA44" s="708"/>
      <c r="DB44" s="708"/>
      <c r="DC44" s="709"/>
      <c r="DD44" s="634">
        <v>360106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4218492</v>
      </c>
      <c r="CS45" s="657"/>
      <c r="CT45" s="657"/>
      <c r="CU45" s="657"/>
      <c r="CV45" s="657"/>
      <c r="CW45" s="657"/>
      <c r="CX45" s="657"/>
      <c r="CY45" s="658"/>
      <c r="CZ45" s="659">
        <v>15.8</v>
      </c>
      <c r="DA45" s="660"/>
      <c r="DB45" s="660"/>
      <c r="DC45" s="661"/>
      <c r="DD45" s="634">
        <v>123440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657153</v>
      </c>
      <c r="CS46" s="626"/>
      <c r="CT46" s="626"/>
      <c r="CU46" s="626"/>
      <c r="CV46" s="626"/>
      <c r="CW46" s="626"/>
      <c r="CX46" s="626"/>
      <c r="CY46" s="627"/>
      <c r="CZ46" s="659">
        <v>2.5</v>
      </c>
      <c r="DA46" s="708"/>
      <c r="DB46" s="708"/>
      <c r="DC46" s="709"/>
      <c r="DD46" s="634">
        <v>219946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5784</v>
      </c>
      <c r="CS47" s="657"/>
      <c r="CT47" s="657"/>
      <c r="CU47" s="657"/>
      <c r="CV47" s="657"/>
      <c r="CW47" s="657"/>
      <c r="CX47" s="657"/>
      <c r="CY47" s="658"/>
      <c r="CZ47" s="659">
        <v>0</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26779267</v>
      </c>
      <c r="CS49" s="693"/>
      <c r="CT49" s="693"/>
      <c r="CU49" s="693"/>
      <c r="CV49" s="693"/>
      <c r="CW49" s="693"/>
      <c r="CX49" s="693"/>
      <c r="CY49" s="720"/>
      <c r="CZ49" s="721">
        <v>100</v>
      </c>
      <c r="DA49" s="722"/>
      <c r="DB49" s="722"/>
      <c r="DC49" s="723"/>
      <c r="DD49" s="724">
        <v>14430290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0" zoomScaleNormal="25" zoomScaleSheetLayoutView="70" workbookViewId="0">
      <selection activeCell="CW11" sqref="CW11:DA1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27090</v>
      </c>
      <c r="R7" s="755"/>
      <c r="S7" s="755"/>
      <c r="T7" s="755"/>
      <c r="U7" s="755"/>
      <c r="V7" s="755">
        <v>26243</v>
      </c>
      <c r="W7" s="755"/>
      <c r="X7" s="755"/>
      <c r="Y7" s="755"/>
      <c r="Z7" s="755"/>
      <c r="AA7" s="755">
        <v>847</v>
      </c>
      <c r="AB7" s="755"/>
      <c r="AC7" s="755"/>
      <c r="AD7" s="755"/>
      <c r="AE7" s="756"/>
      <c r="AF7" s="757">
        <v>683</v>
      </c>
      <c r="AG7" s="758"/>
      <c r="AH7" s="758"/>
      <c r="AI7" s="758"/>
      <c r="AJ7" s="759"/>
      <c r="AK7" s="794">
        <v>41</v>
      </c>
      <c r="AL7" s="795"/>
      <c r="AM7" s="795"/>
      <c r="AN7" s="795"/>
      <c r="AO7" s="795"/>
      <c r="AP7" s="795">
        <v>18396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95</v>
      </c>
      <c r="CI7" s="792"/>
      <c r="CJ7" s="792"/>
      <c r="CK7" s="792"/>
      <c r="CL7" s="793"/>
      <c r="CM7" s="791">
        <v>-32</v>
      </c>
      <c r="CN7" s="792"/>
      <c r="CO7" s="792"/>
      <c r="CP7" s="792"/>
      <c r="CQ7" s="793"/>
      <c r="CR7" s="791">
        <v>9</v>
      </c>
      <c r="CS7" s="792"/>
      <c r="CT7" s="792"/>
      <c r="CU7" s="792"/>
      <c r="CV7" s="793"/>
      <c r="CW7" s="791" t="s">
        <v>553</v>
      </c>
      <c r="CX7" s="792"/>
      <c r="CY7" s="792"/>
      <c r="CZ7" s="792"/>
      <c r="DA7" s="793"/>
      <c r="DB7" s="791">
        <v>124</v>
      </c>
      <c r="DC7" s="792"/>
      <c r="DD7" s="792"/>
      <c r="DE7" s="792"/>
      <c r="DF7" s="793"/>
      <c r="DG7" s="791" t="s">
        <v>554</v>
      </c>
      <c r="DH7" s="792"/>
      <c r="DI7" s="792"/>
      <c r="DJ7" s="792"/>
      <c r="DK7" s="793"/>
      <c r="DL7" s="791" t="s">
        <v>554</v>
      </c>
      <c r="DM7" s="792"/>
      <c r="DN7" s="792"/>
      <c r="DO7" s="792"/>
      <c r="DP7" s="793"/>
      <c r="DQ7" s="791" t="s">
        <v>550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849</v>
      </c>
      <c r="R8" s="779"/>
      <c r="S8" s="779"/>
      <c r="T8" s="779"/>
      <c r="U8" s="779"/>
      <c r="V8" s="779">
        <v>849</v>
      </c>
      <c r="W8" s="779"/>
      <c r="X8" s="779"/>
      <c r="Y8" s="779"/>
      <c r="Z8" s="779"/>
      <c r="AA8" s="779" t="s">
        <v>550</v>
      </c>
      <c r="AB8" s="779"/>
      <c r="AC8" s="779"/>
      <c r="AD8" s="779"/>
      <c r="AE8" s="780"/>
      <c r="AF8" s="781" t="s">
        <v>551</v>
      </c>
      <c r="AG8" s="782"/>
      <c r="AH8" s="782"/>
      <c r="AI8" s="782"/>
      <c r="AJ8" s="783"/>
      <c r="AK8" s="784">
        <v>36</v>
      </c>
      <c r="AL8" s="785"/>
      <c r="AM8" s="785"/>
      <c r="AN8" s="785"/>
      <c r="AO8" s="785"/>
      <c r="AP8" s="785">
        <v>1957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39</v>
      </c>
      <c r="CI8" s="802"/>
      <c r="CJ8" s="802"/>
      <c r="CK8" s="802"/>
      <c r="CL8" s="803"/>
      <c r="CM8" s="801">
        <v>15</v>
      </c>
      <c r="CN8" s="802"/>
      <c r="CO8" s="802"/>
      <c r="CP8" s="802"/>
      <c r="CQ8" s="803"/>
      <c r="CR8" s="801">
        <v>9</v>
      </c>
      <c r="CS8" s="802"/>
      <c r="CT8" s="802"/>
      <c r="CU8" s="802"/>
      <c r="CV8" s="803"/>
      <c r="CW8" s="801" t="s">
        <v>552</v>
      </c>
      <c r="CX8" s="802"/>
      <c r="CY8" s="802"/>
      <c r="CZ8" s="802"/>
      <c r="DA8" s="803"/>
      <c r="DB8" s="801" t="s">
        <v>552</v>
      </c>
      <c r="DC8" s="802"/>
      <c r="DD8" s="802"/>
      <c r="DE8" s="802"/>
      <c r="DF8" s="803"/>
      <c r="DG8" s="801" t="s">
        <v>552</v>
      </c>
      <c r="DH8" s="802"/>
      <c r="DI8" s="802"/>
      <c r="DJ8" s="802"/>
      <c r="DK8" s="803"/>
      <c r="DL8" s="801" t="s">
        <v>552</v>
      </c>
      <c r="DM8" s="802"/>
      <c r="DN8" s="802"/>
      <c r="DO8" s="802"/>
      <c r="DP8" s="803"/>
      <c r="DQ8" s="801" t="s">
        <v>552</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115</v>
      </c>
      <c r="R9" s="779"/>
      <c r="S9" s="779"/>
      <c r="T9" s="779"/>
      <c r="U9" s="779"/>
      <c r="V9" s="779">
        <v>82</v>
      </c>
      <c r="W9" s="779"/>
      <c r="X9" s="779"/>
      <c r="Y9" s="779"/>
      <c r="Z9" s="779"/>
      <c r="AA9" s="779">
        <v>33</v>
      </c>
      <c r="AB9" s="779"/>
      <c r="AC9" s="779"/>
      <c r="AD9" s="779"/>
      <c r="AE9" s="780"/>
      <c r="AF9" s="781">
        <v>12</v>
      </c>
      <c r="AG9" s="782"/>
      <c r="AH9" s="782"/>
      <c r="AI9" s="782"/>
      <c r="AJ9" s="783"/>
      <c r="AK9" s="784">
        <v>20</v>
      </c>
      <c r="AL9" s="785"/>
      <c r="AM9" s="785"/>
      <c r="AN9" s="785"/>
      <c r="AO9" s="785"/>
      <c r="AP9" s="785">
        <v>1393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543</v>
      </c>
      <c r="BT9" s="789"/>
      <c r="BU9" s="789"/>
      <c r="BV9" s="789"/>
      <c r="BW9" s="789"/>
      <c r="BX9" s="789"/>
      <c r="BY9" s="789"/>
      <c r="BZ9" s="789"/>
      <c r="CA9" s="789"/>
      <c r="CB9" s="789"/>
      <c r="CC9" s="789"/>
      <c r="CD9" s="789"/>
      <c r="CE9" s="789"/>
      <c r="CF9" s="789"/>
      <c r="CG9" s="790"/>
      <c r="CH9" s="801">
        <v>25</v>
      </c>
      <c r="CI9" s="802"/>
      <c r="CJ9" s="802"/>
      <c r="CK9" s="802"/>
      <c r="CL9" s="803"/>
      <c r="CM9" s="801">
        <v>320</v>
      </c>
      <c r="CN9" s="802"/>
      <c r="CO9" s="802"/>
      <c r="CP9" s="802"/>
      <c r="CQ9" s="803"/>
      <c r="CR9" s="801" t="s">
        <v>552</v>
      </c>
      <c r="CS9" s="802"/>
      <c r="CT9" s="802"/>
      <c r="CU9" s="802"/>
      <c r="CV9" s="803"/>
      <c r="CW9" s="801">
        <v>0</v>
      </c>
      <c r="CX9" s="802"/>
      <c r="CY9" s="802"/>
      <c r="CZ9" s="802"/>
      <c r="DA9" s="803"/>
      <c r="DB9" s="801" t="s">
        <v>552</v>
      </c>
      <c r="DC9" s="802"/>
      <c r="DD9" s="802"/>
      <c r="DE9" s="802"/>
      <c r="DF9" s="803"/>
      <c r="DG9" s="801" t="s">
        <v>552</v>
      </c>
      <c r="DH9" s="802"/>
      <c r="DI9" s="802"/>
      <c r="DJ9" s="802"/>
      <c r="DK9" s="803"/>
      <c r="DL9" s="801">
        <v>71</v>
      </c>
      <c r="DM9" s="802"/>
      <c r="DN9" s="802"/>
      <c r="DO9" s="802"/>
      <c r="DP9" s="803"/>
      <c r="DQ9" s="801">
        <v>64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544</v>
      </c>
      <c r="BT10" s="789"/>
      <c r="BU10" s="789"/>
      <c r="BV10" s="789"/>
      <c r="BW10" s="789"/>
      <c r="BX10" s="789"/>
      <c r="BY10" s="789"/>
      <c r="BZ10" s="789"/>
      <c r="CA10" s="789"/>
      <c r="CB10" s="789"/>
      <c r="CC10" s="789"/>
      <c r="CD10" s="789"/>
      <c r="CE10" s="789"/>
      <c r="CF10" s="789"/>
      <c r="CG10" s="790"/>
      <c r="CH10" s="801">
        <v>257</v>
      </c>
      <c r="CI10" s="802"/>
      <c r="CJ10" s="802"/>
      <c r="CK10" s="802"/>
      <c r="CL10" s="803"/>
      <c r="CM10" s="801">
        <v>14099</v>
      </c>
      <c r="CN10" s="802"/>
      <c r="CO10" s="802"/>
      <c r="CP10" s="802"/>
      <c r="CQ10" s="803"/>
      <c r="CR10" s="801" t="s">
        <v>552</v>
      </c>
      <c r="CS10" s="802"/>
      <c r="CT10" s="802"/>
      <c r="CU10" s="802"/>
      <c r="CV10" s="803"/>
      <c r="CW10" s="801" t="s">
        <v>555</v>
      </c>
      <c r="CX10" s="802"/>
      <c r="CY10" s="802"/>
      <c r="CZ10" s="802"/>
      <c r="DA10" s="803"/>
      <c r="DB10" s="801" t="s">
        <v>552</v>
      </c>
      <c r="DC10" s="802"/>
      <c r="DD10" s="802"/>
      <c r="DE10" s="802"/>
      <c r="DF10" s="803"/>
      <c r="DG10" s="801" t="s">
        <v>557</v>
      </c>
      <c r="DH10" s="802"/>
      <c r="DI10" s="802"/>
      <c r="DJ10" s="802"/>
      <c r="DK10" s="803"/>
      <c r="DL10" s="801">
        <v>18</v>
      </c>
      <c r="DM10" s="802"/>
      <c r="DN10" s="802"/>
      <c r="DO10" s="802"/>
      <c r="DP10" s="803"/>
      <c r="DQ10" s="801" t="s">
        <v>556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27660</v>
      </c>
      <c r="R23" s="814"/>
      <c r="S23" s="814"/>
      <c r="T23" s="814"/>
      <c r="U23" s="814"/>
      <c r="V23" s="814">
        <v>26779</v>
      </c>
      <c r="W23" s="814"/>
      <c r="X23" s="814"/>
      <c r="Y23" s="814"/>
      <c r="Z23" s="814"/>
      <c r="AA23" s="814">
        <v>881</v>
      </c>
      <c r="AB23" s="814"/>
      <c r="AC23" s="814"/>
      <c r="AD23" s="814"/>
      <c r="AE23" s="815"/>
      <c r="AF23" s="816">
        <v>696</v>
      </c>
      <c r="AG23" s="814"/>
      <c r="AH23" s="814"/>
      <c r="AI23" s="814"/>
      <c r="AJ23" s="817"/>
      <c r="AK23" s="818"/>
      <c r="AL23" s="819"/>
      <c r="AM23" s="819"/>
      <c r="AN23" s="819"/>
      <c r="AO23" s="819"/>
      <c r="AP23" s="814">
        <v>21745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8104</v>
      </c>
      <c r="R28" s="843"/>
      <c r="S28" s="843"/>
      <c r="T28" s="843"/>
      <c r="U28" s="843"/>
      <c r="V28" s="843">
        <v>8041</v>
      </c>
      <c r="W28" s="843"/>
      <c r="X28" s="843"/>
      <c r="Y28" s="843"/>
      <c r="Z28" s="843"/>
      <c r="AA28" s="843">
        <v>63</v>
      </c>
      <c r="AB28" s="843"/>
      <c r="AC28" s="843"/>
      <c r="AD28" s="843"/>
      <c r="AE28" s="844"/>
      <c r="AF28" s="845">
        <v>57</v>
      </c>
      <c r="AG28" s="843"/>
      <c r="AH28" s="843"/>
      <c r="AI28" s="843"/>
      <c r="AJ28" s="846"/>
      <c r="AK28" s="847">
        <v>1036</v>
      </c>
      <c r="AL28" s="838"/>
      <c r="AM28" s="838"/>
      <c r="AN28" s="838"/>
      <c r="AO28" s="838"/>
      <c r="AP28" s="838" t="s">
        <v>480</v>
      </c>
      <c r="AQ28" s="838"/>
      <c r="AR28" s="838"/>
      <c r="AS28" s="838"/>
      <c r="AT28" s="838"/>
      <c r="AU28" s="838" t="s">
        <v>480</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3744</v>
      </c>
      <c r="R29" s="779"/>
      <c r="S29" s="779"/>
      <c r="T29" s="779"/>
      <c r="U29" s="779"/>
      <c r="V29" s="779">
        <v>3593</v>
      </c>
      <c r="W29" s="779"/>
      <c r="X29" s="779"/>
      <c r="Y29" s="779"/>
      <c r="Z29" s="779"/>
      <c r="AA29" s="779">
        <v>152</v>
      </c>
      <c r="AB29" s="779"/>
      <c r="AC29" s="779"/>
      <c r="AD29" s="779"/>
      <c r="AE29" s="780"/>
      <c r="AF29" s="781">
        <v>152</v>
      </c>
      <c r="AG29" s="782"/>
      <c r="AH29" s="782"/>
      <c r="AI29" s="782"/>
      <c r="AJ29" s="783"/>
      <c r="AK29" s="850">
        <v>572</v>
      </c>
      <c r="AL29" s="851"/>
      <c r="AM29" s="851"/>
      <c r="AN29" s="851"/>
      <c r="AO29" s="851"/>
      <c r="AP29" s="851" t="s">
        <v>480</v>
      </c>
      <c r="AQ29" s="851"/>
      <c r="AR29" s="851"/>
      <c r="AS29" s="851"/>
      <c r="AT29" s="851"/>
      <c r="AU29" s="851" t="s">
        <v>480</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319</v>
      </c>
      <c r="R30" s="779"/>
      <c r="S30" s="779"/>
      <c r="T30" s="779"/>
      <c r="U30" s="779"/>
      <c r="V30" s="779">
        <v>318</v>
      </c>
      <c r="W30" s="779"/>
      <c r="X30" s="779"/>
      <c r="Y30" s="779"/>
      <c r="Z30" s="779"/>
      <c r="AA30" s="779">
        <v>1</v>
      </c>
      <c r="AB30" s="779"/>
      <c r="AC30" s="779"/>
      <c r="AD30" s="779"/>
      <c r="AE30" s="780"/>
      <c r="AF30" s="781">
        <v>1</v>
      </c>
      <c r="AG30" s="782"/>
      <c r="AH30" s="782"/>
      <c r="AI30" s="782"/>
      <c r="AJ30" s="783"/>
      <c r="AK30" s="850">
        <v>119</v>
      </c>
      <c r="AL30" s="851"/>
      <c r="AM30" s="851"/>
      <c r="AN30" s="851"/>
      <c r="AO30" s="851"/>
      <c r="AP30" s="851" t="s">
        <v>480</v>
      </c>
      <c r="AQ30" s="851"/>
      <c r="AR30" s="851"/>
      <c r="AS30" s="851"/>
      <c r="AT30" s="851"/>
      <c r="AU30" s="851" t="s">
        <v>480</v>
      </c>
      <c r="AV30" s="851"/>
      <c r="AW30" s="851"/>
      <c r="AX30" s="851"/>
      <c r="AY30" s="851"/>
      <c r="AZ30" s="852" t="s">
        <v>550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1823</v>
      </c>
      <c r="R31" s="779"/>
      <c r="S31" s="779"/>
      <c r="T31" s="779"/>
      <c r="U31" s="779"/>
      <c r="V31" s="779">
        <v>1561</v>
      </c>
      <c r="W31" s="779"/>
      <c r="X31" s="779"/>
      <c r="Y31" s="779"/>
      <c r="Z31" s="779"/>
      <c r="AA31" s="779">
        <v>262</v>
      </c>
      <c r="AB31" s="779"/>
      <c r="AC31" s="779"/>
      <c r="AD31" s="779"/>
      <c r="AE31" s="780"/>
      <c r="AF31" s="781">
        <v>1477</v>
      </c>
      <c r="AG31" s="782"/>
      <c r="AH31" s="782"/>
      <c r="AI31" s="782"/>
      <c r="AJ31" s="783"/>
      <c r="AK31" s="850">
        <v>115</v>
      </c>
      <c r="AL31" s="851"/>
      <c r="AM31" s="851"/>
      <c r="AN31" s="851"/>
      <c r="AO31" s="851"/>
      <c r="AP31" s="851">
        <v>5878</v>
      </c>
      <c r="AQ31" s="851"/>
      <c r="AR31" s="851"/>
      <c r="AS31" s="851"/>
      <c r="AT31" s="851"/>
      <c r="AU31" s="851">
        <v>570</v>
      </c>
      <c r="AV31" s="851"/>
      <c r="AW31" s="851"/>
      <c r="AX31" s="851"/>
      <c r="AY31" s="851"/>
      <c r="AZ31" s="852" t="s">
        <v>550</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625</v>
      </c>
      <c r="R32" s="779"/>
      <c r="S32" s="779"/>
      <c r="T32" s="779"/>
      <c r="U32" s="779"/>
      <c r="V32" s="779">
        <v>485</v>
      </c>
      <c r="W32" s="779"/>
      <c r="X32" s="779"/>
      <c r="Y32" s="779"/>
      <c r="Z32" s="779"/>
      <c r="AA32" s="779">
        <v>140</v>
      </c>
      <c r="AB32" s="779"/>
      <c r="AC32" s="779"/>
      <c r="AD32" s="779"/>
      <c r="AE32" s="780"/>
      <c r="AF32" s="781">
        <v>140</v>
      </c>
      <c r="AG32" s="782"/>
      <c r="AH32" s="782"/>
      <c r="AI32" s="782"/>
      <c r="AJ32" s="783"/>
      <c r="AK32" s="850">
        <v>351</v>
      </c>
      <c r="AL32" s="851"/>
      <c r="AM32" s="851"/>
      <c r="AN32" s="851"/>
      <c r="AO32" s="851"/>
      <c r="AP32" s="851">
        <v>1205</v>
      </c>
      <c r="AQ32" s="851"/>
      <c r="AR32" s="851"/>
      <c r="AS32" s="851"/>
      <c r="AT32" s="851"/>
      <c r="AU32" s="851">
        <v>351</v>
      </c>
      <c r="AV32" s="851"/>
      <c r="AW32" s="851"/>
      <c r="AX32" s="851"/>
      <c r="AY32" s="851"/>
      <c r="AZ32" s="852" t="s">
        <v>550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1664</v>
      </c>
      <c r="R33" s="779"/>
      <c r="S33" s="779"/>
      <c r="T33" s="779"/>
      <c r="U33" s="779"/>
      <c r="V33" s="779">
        <v>1639</v>
      </c>
      <c r="W33" s="779"/>
      <c r="X33" s="779"/>
      <c r="Y33" s="779"/>
      <c r="Z33" s="779"/>
      <c r="AA33" s="779">
        <v>25</v>
      </c>
      <c r="AB33" s="779"/>
      <c r="AC33" s="779"/>
      <c r="AD33" s="779"/>
      <c r="AE33" s="780"/>
      <c r="AF33" s="781">
        <v>20</v>
      </c>
      <c r="AG33" s="782"/>
      <c r="AH33" s="782"/>
      <c r="AI33" s="782"/>
      <c r="AJ33" s="783"/>
      <c r="AK33" s="850">
        <v>434</v>
      </c>
      <c r="AL33" s="851"/>
      <c r="AM33" s="851"/>
      <c r="AN33" s="851"/>
      <c r="AO33" s="851"/>
      <c r="AP33" s="851">
        <v>4799</v>
      </c>
      <c r="AQ33" s="851"/>
      <c r="AR33" s="851"/>
      <c r="AS33" s="851"/>
      <c r="AT33" s="851"/>
      <c r="AU33" s="851">
        <v>2203</v>
      </c>
      <c r="AV33" s="851"/>
      <c r="AW33" s="851"/>
      <c r="AX33" s="851"/>
      <c r="AY33" s="851"/>
      <c r="AZ33" s="852" t="s">
        <v>550</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96</v>
      </c>
      <c r="R34" s="779"/>
      <c r="S34" s="779"/>
      <c r="T34" s="779"/>
      <c r="U34" s="779"/>
      <c r="V34" s="779">
        <v>90</v>
      </c>
      <c r="W34" s="779"/>
      <c r="X34" s="779"/>
      <c r="Y34" s="779"/>
      <c r="Z34" s="779"/>
      <c r="AA34" s="779">
        <v>6</v>
      </c>
      <c r="AB34" s="779"/>
      <c r="AC34" s="779"/>
      <c r="AD34" s="779"/>
      <c r="AE34" s="780"/>
      <c r="AF34" s="781">
        <v>6</v>
      </c>
      <c r="AG34" s="782"/>
      <c r="AH34" s="782"/>
      <c r="AI34" s="782"/>
      <c r="AJ34" s="783"/>
      <c r="AK34" s="850">
        <v>268</v>
      </c>
      <c r="AL34" s="851"/>
      <c r="AM34" s="851"/>
      <c r="AN34" s="851"/>
      <c r="AO34" s="851"/>
      <c r="AP34" s="851">
        <v>320</v>
      </c>
      <c r="AQ34" s="851"/>
      <c r="AR34" s="851"/>
      <c r="AS34" s="851"/>
      <c r="AT34" s="851"/>
      <c r="AU34" s="851">
        <v>268</v>
      </c>
      <c r="AV34" s="851"/>
      <c r="AW34" s="851"/>
      <c r="AX34" s="851"/>
      <c r="AY34" s="851"/>
      <c r="AZ34" s="852" t="s">
        <v>552</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1854</v>
      </c>
      <c r="AG63" s="862"/>
      <c r="AH63" s="862"/>
      <c r="AI63" s="862"/>
      <c r="AJ63" s="863"/>
      <c r="AK63" s="864"/>
      <c r="AL63" s="859"/>
      <c r="AM63" s="859"/>
      <c r="AN63" s="859"/>
      <c r="AO63" s="859"/>
      <c r="AP63" s="862">
        <v>12202</v>
      </c>
      <c r="AQ63" s="862"/>
      <c r="AR63" s="862"/>
      <c r="AS63" s="862"/>
      <c r="AT63" s="862"/>
      <c r="AU63" s="862">
        <v>3392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9111</v>
      </c>
      <c r="R68" s="886"/>
      <c r="S68" s="886"/>
      <c r="T68" s="886"/>
      <c r="U68" s="886"/>
      <c r="V68" s="886">
        <v>8473</v>
      </c>
      <c r="W68" s="886"/>
      <c r="X68" s="886"/>
      <c r="Y68" s="886"/>
      <c r="Z68" s="886"/>
      <c r="AA68" s="886">
        <v>638</v>
      </c>
      <c r="AB68" s="886"/>
      <c r="AC68" s="886"/>
      <c r="AD68" s="886"/>
      <c r="AE68" s="886"/>
      <c r="AF68" s="886">
        <v>638</v>
      </c>
      <c r="AG68" s="886"/>
      <c r="AH68" s="886"/>
      <c r="AI68" s="886"/>
      <c r="AJ68" s="886"/>
      <c r="AK68" s="886">
        <v>3</v>
      </c>
      <c r="AL68" s="886"/>
      <c r="AM68" s="886"/>
      <c r="AN68" s="886"/>
      <c r="AO68" s="886"/>
      <c r="AP68" s="886" t="s">
        <v>552</v>
      </c>
      <c r="AQ68" s="886"/>
      <c r="AR68" s="886"/>
      <c r="AS68" s="886"/>
      <c r="AT68" s="886"/>
      <c r="AU68" s="886" t="s">
        <v>554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271</v>
      </c>
      <c r="R69" s="851"/>
      <c r="S69" s="851"/>
      <c r="T69" s="851"/>
      <c r="U69" s="851"/>
      <c r="V69" s="851">
        <v>249</v>
      </c>
      <c r="W69" s="851"/>
      <c r="X69" s="851"/>
      <c r="Y69" s="851"/>
      <c r="Z69" s="851"/>
      <c r="AA69" s="851">
        <v>22</v>
      </c>
      <c r="AB69" s="851"/>
      <c r="AC69" s="851"/>
      <c r="AD69" s="851"/>
      <c r="AE69" s="851"/>
      <c r="AF69" s="851">
        <v>22</v>
      </c>
      <c r="AG69" s="851"/>
      <c r="AH69" s="851"/>
      <c r="AI69" s="851"/>
      <c r="AJ69" s="851"/>
      <c r="AK69" s="851" t="s">
        <v>558</v>
      </c>
      <c r="AL69" s="851"/>
      <c r="AM69" s="851"/>
      <c r="AN69" s="851"/>
      <c r="AO69" s="851"/>
      <c r="AP69" s="851" t="s">
        <v>552</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142626</v>
      </c>
      <c r="R70" s="851"/>
      <c r="S70" s="851"/>
      <c r="T70" s="851"/>
      <c r="U70" s="851"/>
      <c r="V70" s="851">
        <v>136995</v>
      </c>
      <c r="W70" s="851"/>
      <c r="X70" s="851"/>
      <c r="Y70" s="851"/>
      <c r="Z70" s="851"/>
      <c r="AA70" s="851">
        <v>5631</v>
      </c>
      <c r="AB70" s="851"/>
      <c r="AC70" s="851"/>
      <c r="AD70" s="851"/>
      <c r="AE70" s="851"/>
      <c r="AF70" s="851">
        <v>5631</v>
      </c>
      <c r="AG70" s="851"/>
      <c r="AH70" s="851"/>
      <c r="AI70" s="851"/>
      <c r="AJ70" s="851"/>
      <c r="AK70" s="851">
        <v>1078</v>
      </c>
      <c r="AL70" s="851"/>
      <c r="AM70" s="851"/>
      <c r="AN70" s="851"/>
      <c r="AO70" s="851"/>
      <c r="AP70" s="851" t="s">
        <v>552</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56</v>
      </c>
      <c r="R71" s="851"/>
      <c r="S71" s="851"/>
      <c r="T71" s="851"/>
      <c r="U71" s="851"/>
      <c r="V71" s="851">
        <v>54</v>
      </c>
      <c r="W71" s="851"/>
      <c r="X71" s="851"/>
      <c r="Y71" s="851"/>
      <c r="Z71" s="851"/>
      <c r="AA71" s="851">
        <v>2</v>
      </c>
      <c r="AB71" s="851"/>
      <c r="AC71" s="851"/>
      <c r="AD71" s="851"/>
      <c r="AE71" s="851"/>
      <c r="AF71" s="851">
        <v>2</v>
      </c>
      <c r="AG71" s="851"/>
      <c r="AH71" s="851"/>
      <c r="AI71" s="851"/>
      <c r="AJ71" s="851"/>
      <c r="AK71" s="851">
        <v>2</v>
      </c>
      <c r="AL71" s="851"/>
      <c r="AM71" s="851"/>
      <c r="AN71" s="851"/>
      <c r="AO71" s="851"/>
      <c r="AP71" s="851" t="s">
        <v>552</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240</v>
      </c>
      <c r="R72" s="851"/>
      <c r="S72" s="851"/>
      <c r="T72" s="851"/>
      <c r="U72" s="851"/>
      <c r="V72" s="851">
        <v>227</v>
      </c>
      <c r="W72" s="851"/>
      <c r="X72" s="851"/>
      <c r="Y72" s="851"/>
      <c r="Z72" s="851"/>
      <c r="AA72" s="851">
        <v>13</v>
      </c>
      <c r="AB72" s="851"/>
      <c r="AC72" s="851"/>
      <c r="AD72" s="851"/>
      <c r="AE72" s="851"/>
      <c r="AF72" s="851" t="s">
        <v>480</v>
      </c>
      <c r="AG72" s="851"/>
      <c r="AH72" s="851"/>
      <c r="AI72" s="851"/>
      <c r="AJ72" s="851"/>
      <c r="AK72" s="851" t="s">
        <v>480</v>
      </c>
      <c r="AL72" s="851"/>
      <c r="AM72" s="851"/>
      <c r="AN72" s="851"/>
      <c r="AO72" s="851"/>
      <c r="AP72" s="851" t="s">
        <v>480</v>
      </c>
      <c r="AQ72" s="851"/>
      <c r="AR72" s="851"/>
      <c r="AS72" s="851"/>
      <c r="AT72" s="851"/>
      <c r="AU72" s="851" t="s">
        <v>480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6293</v>
      </c>
      <c r="AG88" s="862"/>
      <c r="AH88" s="862"/>
      <c r="AI88" s="862"/>
      <c r="AJ88" s="862"/>
      <c r="AK88" s="859"/>
      <c r="AL88" s="859"/>
      <c r="AM88" s="859"/>
      <c r="AN88" s="859"/>
      <c r="AO88" s="859"/>
      <c r="AP88" s="862" t="s">
        <v>552</v>
      </c>
      <c r="AQ88" s="862"/>
      <c r="AR88" s="862"/>
      <c r="AS88" s="862"/>
      <c r="AT88" s="862"/>
      <c r="AU88" s="862" t="s">
        <v>552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18</v>
      </c>
      <c r="CS102" s="870"/>
      <c r="CT102" s="870"/>
      <c r="CU102" s="870"/>
      <c r="CV102" s="913"/>
      <c r="CW102" s="912" t="s">
        <v>551</v>
      </c>
      <c r="CX102" s="870"/>
      <c r="CY102" s="870"/>
      <c r="CZ102" s="870"/>
      <c r="DA102" s="913"/>
      <c r="DB102" s="912">
        <v>124</v>
      </c>
      <c r="DC102" s="870"/>
      <c r="DD102" s="870"/>
      <c r="DE102" s="870"/>
      <c r="DF102" s="913"/>
      <c r="DG102" s="912" t="s">
        <v>552</v>
      </c>
      <c r="DH102" s="870"/>
      <c r="DI102" s="870"/>
      <c r="DJ102" s="870"/>
      <c r="DK102" s="913"/>
      <c r="DL102" s="912">
        <v>89</v>
      </c>
      <c r="DM102" s="870"/>
      <c r="DN102" s="870"/>
      <c r="DO102" s="870"/>
      <c r="DP102" s="913"/>
      <c r="DQ102" s="912">
        <v>64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2193480</v>
      </c>
      <c r="AB110" s="922"/>
      <c r="AC110" s="922"/>
      <c r="AD110" s="922"/>
      <c r="AE110" s="923"/>
      <c r="AF110" s="924">
        <v>2158423</v>
      </c>
      <c r="AG110" s="922"/>
      <c r="AH110" s="922"/>
      <c r="AI110" s="922"/>
      <c r="AJ110" s="923"/>
      <c r="AK110" s="924">
        <v>2100576</v>
      </c>
      <c r="AL110" s="922"/>
      <c r="AM110" s="922"/>
      <c r="AN110" s="922"/>
      <c r="AO110" s="923"/>
      <c r="AP110" s="925">
        <v>17.2</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20942605</v>
      </c>
      <c r="BR110" s="957"/>
      <c r="BS110" s="957"/>
      <c r="BT110" s="957"/>
      <c r="BU110" s="957"/>
      <c r="BV110" s="957">
        <v>21458824</v>
      </c>
      <c r="BW110" s="957"/>
      <c r="BX110" s="957"/>
      <c r="BY110" s="957"/>
      <c r="BZ110" s="957"/>
      <c r="CA110" s="957">
        <v>21745148</v>
      </c>
      <c r="CB110" s="957"/>
      <c r="CC110" s="957"/>
      <c r="CD110" s="957"/>
      <c r="CE110" s="957"/>
      <c r="CF110" s="971">
        <v>178.4</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35035</v>
      </c>
      <c r="BR111" s="950"/>
      <c r="BS111" s="950"/>
      <c r="BT111" s="950"/>
      <c r="BU111" s="950"/>
      <c r="BV111" s="950">
        <v>13960</v>
      </c>
      <c r="BW111" s="950"/>
      <c r="BX111" s="950"/>
      <c r="BY111" s="950"/>
      <c r="BZ111" s="950"/>
      <c r="CA111" s="950">
        <v>2331</v>
      </c>
      <c r="CB111" s="950"/>
      <c r="CC111" s="950"/>
      <c r="CD111" s="950"/>
      <c r="CE111" s="950"/>
      <c r="CF111" s="944">
        <v>0</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4390575</v>
      </c>
      <c r="BR112" s="950"/>
      <c r="BS112" s="950"/>
      <c r="BT112" s="950"/>
      <c r="BU112" s="950"/>
      <c r="BV112" s="950">
        <v>3846867</v>
      </c>
      <c r="BW112" s="950"/>
      <c r="BX112" s="950"/>
      <c r="BY112" s="950"/>
      <c r="BZ112" s="950"/>
      <c r="CA112" s="950">
        <v>3392068</v>
      </c>
      <c r="CB112" s="950"/>
      <c r="CC112" s="950"/>
      <c r="CD112" s="950"/>
      <c r="CE112" s="950"/>
      <c r="CF112" s="944">
        <v>27.8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30900</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269592</v>
      </c>
      <c r="AB113" s="964"/>
      <c r="AC113" s="964"/>
      <c r="AD113" s="964"/>
      <c r="AE113" s="965"/>
      <c r="AF113" s="966">
        <v>211916</v>
      </c>
      <c r="AG113" s="964"/>
      <c r="AH113" s="964"/>
      <c r="AI113" s="964"/>
      <c r="AJ113" s="965"/>
      <c r="AK113" s="966">
        <v>268714</v>
      </c>
      <c r="AL113" s="964"/>
      <c r="AM113" s="964"/>
      <c r="AN113" s="964"/>
      <c r="AO113" s="965"/>
      <c r="AP113" s="967">
        <v>2.2000000000000002</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1542015</v>
      </c>
      <c r="BR114" s="950"/>
      <c r="BS114" s="950"/>
      <c r="BT114" s="950"/>
      <c r="BU114" s="950"/>
      <c r="BV114" s="950">
        <v>1418443</v>
      </c>
      <c r="BW114" s="950"/>
      <c r="BX114" s="950"/>
      <c r="BY114" s="950"/>
      <c r="BZ114" s="950"/>
      <c r="CA114" s="950">
        <v>902158</v>
      </c>
      <c r="CB114" s="950"/>
      <c r="CC114" s="950"/>
      <c r="CD114" s="950"/>
      <c r="CE114" s="950"/>
      <c r="CF114" s="944">
        <v>7.4</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30900</v>
      </c>
      <c r="AB115" s="964"/>
      <c r="AC115" s="964"/>
      <c r="AD115" s="964"/>
      <c r="AE115" s="965"/>
      <c r="AF115" s="966">
        <v>30900</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95589</v>
      </c>
      <c r="BR115" s="950"/>
      <c r="BS115" s="950"/>
      <c r="BT115" s="950"/>
      <c r="BU115" s="950"/>
      <c r="BV115" s="950">
        <v>8851</v>
      </c>
      <c r="BW115" s="950"/>
      <c r="BX115" s="950"/>
      <c r="BY115" s="950"/>
      <c r="BZ115" s="950"/>
      <c r="CA115" s="950">
        <v>63726</v>
      </c>
      <c r="CB115" s="950"/>
      <c r="CC115" s="950"/>
      <c r="CD115" s="950"/>
      <c r="CE115" s="950"/>
      <c r="CF115" s="944">
        <v>0.5</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v>
      </c>
      <c r="AB116" s="989"/>
      <c r="AC116" s="989"/>
      <c r="AD116" s="989"/>
      <c r="AE116" s="990"/>
      <c r="AF116" s="991">
        <v>4</v>
      </c>
      <c r="AG116" s="989"/>
      <c r="AH116" s="989"/>
      <c r="AI116" s="989"/>
      <c r="AJ116" s="990"/>
      <c r="AK116" s="991">
        <v>29</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2493977</v>
      </c>
      <c r="AB117" s="1007"/>
      <c r="AC117" s="1007"/>
      <c r="AD117" s="1007"/>
      <c r="AE117" s="1008"/>
      <c r="AF117" s="1009">
        <v>2401243</v>
      </c>
      <c r="AG117" s="1007"/>
      <c r="AH117" s="1007"/>
      <c r="AI117" s="1007"/>
      <c r="AJ117" s="1008"/>
      <c r="AK117" s="1009">
        <v>2369319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27005819</v>
      </c>
      <c r="BR119" s="1028"/>
      <c r="BS119" s="1028"/>
      <c r="BT119" s="1028"/>
      <c r="BU119" s="1028"/>
      <c r="BV119" s="1028">
        <v>26746945</v>
      </c>
      <c r="BW119" s="1028"/>
      <c r="BX119" s="1028"/>
      <c r="BY119" s="1028"/>
      <c r="BZ119" s="1028"/>
      <c r="CA119" s="1028">
        <v>26105431</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4135</v>
      </c>
      <c r="DH119" s="1014"/>
      <c r="DI119" s="1014"/>
      <c r="DJ119" s="1014"/>
      <c r="DK119" s="1015"/>
      <c r="DL119" s="1013">
        <v>13960</v>
      </c>
      <c r="DM119" s="1014"/>
      <c r="DN119" s="1014"/>
      <c r="DO119" s="1014"/>
      <c r="DP119" s="1015"/>
      <c r="DQ119" s="1013">
        <v>2331</v>
      </c>
      <c r="DR119" s="1014"/>
      <c r="DS119" s="1014"/>
      <c r="DT119" s="1014"/>
      <c r="DU119" s="1015"/>
      <c r="DV119" s="1016">
        <v>0</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4265314</v>
      </c>
      <c r="BR120" s="957"/>
      <c r="BS120" s="957"/>
      <c r="BT120" s="957"/>
      <c r="BU120" s="957"/>
      <c r="BV120" s="957">
        <v>4834113</v>
      </c>
      <c r="BW120" s="957"/>
      <c r="BX120" s="957"/>
      <c r="BY120" s="957"/>
      <c r="BZ120" s="957"/>
      <c r="CA120" s="957">
        <v>5495058</v>
      </c>
      <c r="CB120" s="957"/>
      <c r="CC120" s="957"/>
      <c r="CD120" s="957"/>
      <c r="CE120" s="957"/>
      <c r="CF120" s="971">
        <v>45.1</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3035315</v>
      </c>
      <c r="DH120" s="957"/>
      <c r="DI120" s="957"/>
      <c r="DJ120" s="957"/>
      <c r="DK120" s="957"/>
      <c r="DL120" s="957">
        <v>2615183</v>
      </c>
      <c r="DM120" s="957"/>
      <c r="DN120" s="957"/>
      <c r="DO120" s="957"/>
      <c r="DP120" s="957"/>
      <c r="DQ120" s="957">
        <v>2202905</v>
      </c>
      <c r="DR120" s="957"/>
      <c r="DS120" s="957"/>
      <c r="DT120" s="957"/>
      <c r="DU120" s="957"/>
      <c r="DV120" s="958">
        <v>18.100000000000001</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30900</v>
      </c>
      <c r="AB121" s="989"/>
      <c r="AC121" s="989"/>
      <c r="AD121" s="989"/>
      <c r="AE121" s="990"/>
      <c r="AF121" s="991">
        <v>30900</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463573</v>
      </c>
      <c r="BR121" s="950"/>
      <c r="BS121" s="950"/>
      <c r="BT121" s="950"/>
      <c r="BU121" s="950"/>
      <c r="BV121" s="950">
        <v>368310</v>
      </c>
      <c r="BW121" s="950"/>
      <c r="BX121" s="950"/>
      <c r="BY121" s="950"/>
      <c r="BZ121" s="950"/>
      <c r="CA121" s="950">
        <v>311533</v>
      </c>
      <c r="CB121" s="950"/>
      <c r="CC121" s="950"/>
      <c r="CD121" s="950"/>
      <c r="CE121" s="950"/>
      <c r="CF121" s="944">
        <v>2.6</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635466</v>
      </c>
      <c r="DH121" s="950"/>
      <c r="DI121" s="950"/>
      <c r="DJ121" s="950"/>
      <c r="DK121" s="950"/>
      <c r="DL121" s="950">
        <v>560778</v>
      </c>
      <c r="DM121" s="950"/>
      <c r="DN121" s="950"/>
      <c r="DO121" s="950"/>
      <c r="DP121" s="950"/>
      <c r="DQ121" s="950">
        <v>570132</v>
      </c>
      <c r="DR121" s="950"/>
      <c r="DS121" s="950"/>
      <c r="DT121" s="950"/>
      <c r="DU121" s="950"/>
      <c r="DV121" s="951">
        <v>4.7</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15706383</v>
      </c>
      <c r="BR122" s="1028"/>
      <c r="BS122" s="1028"/>
      <c r="BT122" s="1028"/>
      <c r="BU122" s="1028"/>
      <c r="BV122" s="1028">
        <v>15902863</v>
      </c>
      <c r="BW122" s="1028"/>
      <c r="BX122" s="1028"/>
      <c r="BY122" s="1028"/>
      <c r="BZ122" s="1028"/>
      <c r="CA122" s="1028">
        <v>16558762</v>
      </c>
      <c r="CB122" s="1028"/>
      <c r="CC122" s="1028"/>
      <c r="CD122" s="1028"/>
      <c r="CE122" s="1028"/>
      <c r="CF122" s="1048">
        <v>135.9</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390605</v>
      </c>
      <c r="DH122" s="950"/>
      <c r="DI122" s="950"/>
      <c r="DJ122" s="950"/>
      <c r="DK122" s="950"/>
      <c r="DL122" s="950">
        <v>375492</v>
      </c>
      <c r="DM122" s="950"/>
      <c r="DN122" s="950"/>
      <c r="DO122" s="950"/>
      <c r="DP122" s="950"/>
      <c r="DQ122" s="950">
        <v>350558</v>
      </c>
      <c r="DR122" s="950"/>
      <c r="DS122" s="950"/>
      <c r="DT122" s="950"/>
      <c r="DU122" s="950"/>
      <c r="DV122" s="951">
        <v>2.9</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20435270</v>
      </c>
      <c r="BR123" s="1096"/>
      <c r="BS123" s="1096"/>
      <c r="BT123" s="1096"/>
      <c r="BU123" s="1096"/>
      <c r="BV123" s="1096">
        <v>21105286</v>
      </c>
      <c r="BW123" s="1096"/>
      <c r="BX123" s="1096"/>
      <c r="BY123" s="1096"/>
      <c r="BZ123" s="1096"/>
      <c r="CA123" s="1096">
        <v>22365353</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329189</v>
      </c>
      <c r="DH123" s="989"/>
      <c r="DI123" s="989"/>
      <c r="DJ123" s="989"/>
      <c r="DK123" s="990"/>
      <c r="DL123" s="991">
        <v>295414</v>
      </c>
      <c r="DM123" s="989"/>
      <c r="DN123" s="989"/>
      <c r="DO123" s="989"/>
      <c r="DP123" s="990"/>
      <c r="DQ123" s="991">
        <v>268473</v>
      </c>
      <c r="DR123" s="989"/>
      <c r="DS123" s="989"/>
      <c r="DT123" s="989"/>
      <c r="DU123" s="990"/>
      <c r="DV123" s="992">
        <v>2.2000000000000002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57.1</v>
      </c>
      <c r="BR124" s="1058"/>
      <c r="BS124" s="1058"/>
      <c r="BT124" s="1058"/>
      <c r="BU124" s="1058"/>
      <c r="BV124" s="1058">
        <v>48.1</v>
      </c>
      <c r="BW124" s="1058"/>
      <c r="BX124" s="1058"/>
      <c r="BY124" s="1058"/>
      <c r="BZ124" s="1058"/>
      <c r="CA124" s="1058">
        <v>30.6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28816</v>
      </c>
      <c r="AB128" s="1078"/>
      <c r="AC128" s="1078"/>
      <c r="AD128" s="1078"/>
      <c r="AE128" s="1079"/>
      <c r="AF128" s="1080">
        <v>29492</v>
      </c>
      <c r="AG128" s="1078"/>
      <c r="AH128" s="1078"/>
      <c r="AI128" s="1078"/>
      <c r="AJ128" s="1079"/>
      <c r="AK128" s="1080">
        <v>29417</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12.88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95589</v>
      </c>
      <c r="DH128" s="1070"/>
      <c r="DI128" s="1070"/>
      <c r="DJ128" s="1070"/>
      <c r="DK128" s="1070"/>
      <c r="DL128" s="1070">
        <v>8851</v>
      </c>
      <c r="DM128" s="1070"/>
      <c r="DN128" s="1070"/>
      <c r="DO128" s="1070"/>
      <c r="DP128" s="1070"/>
      <c r="DQ128" s="1070">
        <v>63726</v>
      </c>
      <c r="DR128" s="1070"/>
      <c r="DS128" s="1070"/>
      <c r="DT128" s="1070"/>
      <c r="DU128" s="1070"/>
      <c r="DV128" s="1071">
        <v>0.5</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13067564</v>
      </c>
      <c r="AB129" s="989"/>
      <c r="AC129" s="989"/>
      <c r="AD129" s="989"/>
      <c r="AE129" s="990"/>
      <c r="AF129" s="991">
        <v>13281840</v>
      </c>
      <c r="AG129" s="989"/>
      <c r="AH129" s="989"/>
      <c r="AI129" s="989"/>
      <c r="AJ129" s="990"/>
      <c r="AK129" s="991">
        <v>13725732</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17.88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1570656</v>
      </c>
      <c r="AB130" s="989"/>
      <c r="AC130" s="989"/>
      <c r="AD130" s="989"/>
      <c r="AE130" s="990"/>
      <c r="AF130" s="991">
        <v>1572291</v>
      </c>
      <c r="AG130" s="989"/>
      <c r="AH130" s="989"/>
      <c r="AI130" s="989"/>
      <c r="AJ130" s="990"/>
      <c r="AK130" s="991">
        <v>1538474</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11496908</v>
      </c>
      <c r="AB131" s="1014"/>
      <c r="AC131" s="1014"/>
      <c r="AD131" s="1014"/>
      <c r="AE131" s="1015"/>
      <c r="AF131" s="1013">
        <v>11709549</v>
      </c>
      <c r="AG131" s="1014"/>
      <c r="AH131" s="1014"/>
      <c r="AI131" s="1014"/>
      <c r="AJ131" s="1015"/>
      <c r="AK131" s="1013">
        <v>12187258</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30.6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7.7803962599999998</v>
      </c>
      <c r="AB132" s="1130"/>
      <c r="AC132" s="1130"/>
      <c r="AD132" s="1130"/>
      <c r="AE132" s="1131"/>
      <c r="AF132" s="1132">
        <v>6.8274192290000002</v>
      </c>
      <c r="AG132" s="1130"/>
      <c r="AH132" s="1130"/>
      <c r="AI132" s="1130"/>
      <c r="AJ132" s="1131"/>
      <c r="AK132" s="1132">
        <v>6.5759500620000004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8.9</v>
      </c>
      <c r="AB133" s="1113"/>
      <c r="AC133" s="1113"/>
      <c r="AD133" s="1113"/>
      <c r="AE133" s="1114"/>
      <c r="AF133" s="1112">
        <v>7.7</v>
      </c>
      <c r="AG133" s="1113"/>
      <c r="AH133" s="1113"/>
      <c r="AI133" s="1113"/>
      <c r="AJ133" s="1114"/>
      <c r="AK133" s="1112">
        <v>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7" zoomScaleNormal="85" zoomScaleSheetLayoutView="55" workbookViewId="0">
      <selection activeCell="AF73" sqref="AF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4317516</v>
      </c>
      <c r="L9" s="266">
        <v>87630</v>
      </c>
      <c r="M9" s="267">
        <v>88814</v>
      </c>
      <c r="N9" s="268">
        <v>-1.3</v>
      </c>
    </row>
    <row r="10" spans="1:16" x14ac:dyDescent="0.15">
      <c r="A10" s="250"/>
      <c r="B10" s="246"/>
      <c r="C10" s="246"/>
      <c r="D10" s="246"/>
      <c r="E10" s="246"/>
      <c r="F10" s="246"/>
      <c r="G10" s="1152" t="s">
        <v>477</v>
      </c>
      <c r="H10" s="1153"/>
      <c r="I10" s="1153"/>
      <c r="J10" s="1154"/>
      <c r="K10" s="269">
        <v>478352</v>
      </c>
      <c r="L10" s="270">
        <v>9709</v>
      </c>
      <c r="M10" s="271">
        <v>7348</v>
      </c>
      <c r="N10" s="272">
        <v>32.1</v>
      </c>
    </row>
    <row r="11" spans="1:16" ht="13.5" customHeight="1" x14ac:dyDescent="0.15">
      <c r="A11" s="250"/>
      <c r="B11" s="246"/>
      <c r="C11" s="246"/>
      <c r="D11" s="246"/>
      <c r="E11" s="246"/>
      <c r="F11" s="246"/>
      <c r="G11" s="1152" t="s">
        <v>478</v>
      </c>
      <c r="H11" s="1153"/>
      <c r="I11" s="1153"/>
      <c r="J11" s="1154"/>
      <c r="K11" s="269">
        <v>27677</v>
      </c>
      <c r="L11" s="270">
        <v>562</v>
      </c>
      <c r="M11" s="271">
        <v>9064</v>
      </c>
      <c r="N11" s="272">
        <v>-93.8</v>
      </c>
    </row>
    <row r="12" spans="1:16" ht="13.5" customHeight="1" x14ac:dyDescent="0.15">
      <c r="A12" s="250"/>
      <c r="B12" s="246"/>
      <c r="C12" s="246"/>
      <c r="D12" s="246"/>
      <c r="E12" s="246"/>
      <c r="F12" s="246"/>
      <c r="G12" s="1152" t="s">
        <v>479</v>
      </c>
      <c r="H12" s="1153"/>
      <c r="I12" s="1153"/>
      <c r="J12" s="1154"/>
      <c r="K12" s="269" t="s">
        <v>480</v>
      </c>
      <c r="L12" s="270" t="s">
        <v>480</v>
      </c>
      <c r="M12" s="271">
        <v>917</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11</v>
      </c>
      <c r="N13" s="272" t="s">
        <v>480</v>
      </c>
    </row>
    <row r="14" spans="1:16" ht="13.5" customHeight="1" x14ac:dyDescent="0.15">
      <c r="A14" s="250"/>
      <c r="B14" s="246"/>
      <c r="C14" s="246"/>
      <c r="D14" s="246"/>
      <c r="E14" s="246"/>
      <c r="F14" s="246"/>
      <c r="G14" s="1152" t="s">
        <v>482</v>
      </c>
      <c r="H14" s="1153"/>
      <c r="I14" s="1153"/>
      <c r="J14" s="1154"/>
      <c r="K14" s="269">
        <v>267824</v>
      </c>
      <c r="L14" s="270">
        <v>5436</v>
      </c>
      <c r="M14" s="271">
        <v>3976</v>
      </c>
      <c r="N14" s="272">
        <v>36.700000000000003</v>
      </c>
    </row>
    <row r="15" spans="1:16" ht="13.5" customHeight="1" x14ac:dyDescent="0.15">
      <c r="A15" s="250"/>
      <c r="B15" s="246"/>
      <c r="C15" s="246"/>
      <c r="D15" s="246"/>
      <c r="E15" s="246"/>
      <c r="F15" s="246"/>
      <c r="G15" s="1152" t="s">
        <v>483</v>
      </c>
      <c r="H15" s="1153"/>
      <c r="I15" s="1153"/>
      <c r="J15" s="1154"/>
      <c r="K15" s="269">
        <v>39369</v>
      </c>
      <c r="L15" s="270">
        <v>799</v>
      </c>
      <c r="M15" s="271">
        <v>2094</v>
      </c>
      <c r="N15" s="272">
        <v>-61.8</v>
      </c>
    </row>
    <row r="16" spans="1:16" x14ac:dyDescent="0.15">
      <c r="A16" s="250"/>
      <c r="B16" s="246"/>
      <c r="C16" s="246"/>
      <c r="D16" s="246"/>
      <c r="E16" s="246"/>
      <c r="F16" s="246"/>
      <c r="G16" s="1155" t="s">
        <v>484</v>
      </c>
      <c r="H16" s="1156"/>
      <c r="I16" s="1156"/>
      <c r="J16" s="1157"/>
      <c r="K16" s="270">
        <v>-524199</v>
      </c>
      <c r="L16" s="270">
        <v>-10639</v>
      </c>
      <c r="M16" s="271">
        <v>-9674</v>
      </c>
      <c r="N16" s="272">
        <v>10</v>
      </c>
    </row>
    <row r="17" spans="1:16" x14ac:dyDescent="0.15">
      <c r="A17" s="250"/>
      <c r="B17" s="246"/>
      <c r="C17" s="246"/>
      <c r="D17" s="246"/>
      <c r="E17" s="246"/>
      <c r="F17" s="246"/>
      <c r="G17" s="1155" t="s">
        <v>170</v>
      </c>
      <c r="H17" s="1156"/>
      <c r="I17" s="1156"/>
      <c r="J17" s="1157"/>
      <c r="K17" s="270">
        <v>4606539</v>
      </c>
      <c r="L17" s="270">
        <v>93496</v>
      </c>
      <c r="M17" s="271">
        <v>102550</v>
      </c>
      <c r="N17" s="272">
        <v>-8.8000000000000007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9.92</v>
      </c>
      <c r="L21" s="283">
        <v>9.9600000000000009</v>
      </c>
      <c r="M21" s="284">
        <v>-0.04</v>
      </c>
      <c r="N21" s="251"/>
      <c r="O21" s="285"/>
      <c r="P21" s="281"/>
    </row>
    <row r="22" spans="1:16" s="286" customFormat="1" x14ac:dyDescent="0.15">
      <c r="A22" s="281"/>
      <c r="B22" s="251"/>
      <c r="C22" s="251"/>
      <c r="D22" s="251"/>
      <c r="E22" s="251"/>
      <c r="F22" s="251"/>
      <c r="G22" s="1147" t="s">
        <v>490</v>
      </c>
      <c r="H22" s="1148"/>
      <c r="I22" s="1148"/>
      <c r="J22" s="1149"/>
      <c r="K22" s="287">
        <v>96.1</v>
      </c>
      <c r="L22" s="288">
        <v>97.8</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2100576</v>
      </c>
      <c r="L32" s="296">
        <v>42634</v>
      </c>
      <c r="M32" s="297">
        <v>68120</v>
      </c>
      <c r="N32" s="298">
        <v>-37.4</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v>13</v>
      </c>
      <c r="N34" s="298" t="s">
        <v>480</v>
      </c>
    </row>
    <row r="35" spans="1:16" ht="27" customHeight="1" x14ac:dyDescent="0.15">
      <c r="A35" s="250"/>
      <c r="B35" s="246"/>
      <c r="C35" s="246"/>
      <c r="D35" s="246"/>
      <c r="E35" s="246"/>
      <c r="F35" s="246"/>
      <c r="G35" s="1163" t="s">
        <v>497</v>
      </c>
      <c r="H35" s="1164"/>
      <c r="I35" s="1164"/>
      <c r="J35" s="1165"/>
      <c r="K35" s="296">
        <v>268714</v>
      </c>
      <c r="L35" s="296">
        <v>5454</v>
      </c>
      <c r="M35" s="297">
        <v>17609</v>
      </c>
      <c r="N35" s="298">
        <v>-69</v>
      </c>
    </row>
    <row r="36" spans="1:16" ht="27" customHeight="1" x14ac:dyDescent="0.15">
      <c r="A36" s="250"/>
      <c r="B36" s="246"/>
      <c r="C36" s="246"/>
      <c r="D36" s="246"/>
      <c r="E36" s="246"/>
      <c r="F36" s="246"/>
      <c r="G36" s="1163" t="s">
        <v>498</v>
      </c>
      <c r="H36" s="1164"/>
      <c r="I36" s="1164"/>
      <c r="J36" s="1165"/>
      <c r="K36" s="296" t="s">
        <v>480</v>
      </c>
      <c r="L36" s="296" t="s">
        <v>480</v>
      </c>
      <c r="M36" s="297">
        <v>2944</v>
      </c>
      <c r="N36" s="298" t="s">
        <v>480</v>
      </c>
    </row>
    <row r="37" spans="1:16" ht="13.5" customHeight="1" x14ac:dyDescent="0.15">
      <c r="A37" s="250"/>
      <c r="B37" s="246"/>
      <c r="C37" s="246"/>
      <c r="D37" s="246"/>
      <c r="E37" s="246"/>
      <c r="F37" s="246"/>
      <c r="G37" s="1163" t="s">
        <v>499</v>
      </c>
      <c r="H37" s="1164"/>
      <c r="I37" s="1164"/>
      <c r="J37" s="1165"/>
      <c r="K37" s="296" t="s">
        <v>480</v>
      </c>
      <c r="L37" s="296" t="s">
        <v>480</v>
      </c>
      <c r="M37" s="297">
        <v>1200</v>
      </c>
      <c r="N37" s="298" t="s">
        <v>480</v>
      </c>
    </row>
    <row r="38" spans="1:16" ht="27" customHeight="1" x14ac:dyDescent="0.15">
      <c r="A38" s="250"/>
      <c r="B38" s="246"/>
      <c r="C38" s="246"/>
      <c r="D38" s="246"/>
      <c r="E38" s="246"/>
      <c r="F38" s="246"/>
      <c r="G38" s="1166" t="s">
        <v>500</v>
      </c>
      <c r="H38" s="1167"/>
      <c r="I38" s="1167"/>
      <c r="J38" s="1168"/>
      <c r="K38" s="299">
        <v>29</v>
      </c>
      <c r="L38" s="299">
        <v>1</v>
      </c>
      <c r="M38" s="300">
        <v>5</v>
      </c>
      <c r="N38" s="301">
        <v>-80</v>
      </c>
      <c r="O38" s="295"/>
    </row>
    <row r="39" spans="1:16" x14ac:dyDescent="0.15">
      <c r="A39" s="250"/>
      <c r="B39" s="246"/>
      <c r="C39" s="246"/>
      <c r="D39" s="246"/>
      <c r="E39" s="246"/>
      <c r="F39" s="246"/>
      <c r="G39" s="1166" t="s">
        <v>501</v>
      </c>
      <c r="H39" s="1167"/>
      <c r="I39" s="1167"/>
      <c r="J39" s="1168"/>
      <c r="K39" s="302">
        <v>-29417</v>
      </c>
      <c r="L39" s="302">
        <v>-597</v>
      </c>
      <c r="M39" s="303">
        <v>-3946</v>
      </c>
      <c r="N39" s="304">
        <v>-84.9</v>
      </c>
      <c r="O39" s="295"/>
    </row>
    <row r="40" spans="1:16" ht="27" customHeight="1" x14ac:dyDescent="0.15">
      <c r="A40" s="250"/>
      <c r="B40" s="246"/>
      <c r="C40" s="246"/>
      <c r="D40" s="246"/>
      <c r="E40" s="246"/>
      <c r="F40" s="246"/>
      <c r="G40" s="1163" t="s">
        <v>502</v>
      </c>
      <c r="H40" s="1164"/>
      <c r="I40" s="1164"/>
      <c r="J40" s="1165"/>
      <c r="K40" s="302">
        <v>-1538474</v>
      </c>
      <c r="L40" s="302">
        <v>-31225</v>
      </c>
      <c r="M40" s="303">
        <v>-59158</v>
      </c>
      <c r="N40" s="304">
        <v>-47.2</v>
      </c>
      <c r="O40" s="295"/>
    </row>
    <row r="41" spans="1:16" x14ac:dyDescent="0.15">
      <c r="A41" s="250"/>
      <c r="B41" s="246"/>
      <c r="C41" s="246"/>
      <c r="D41" s="246"/>
      <c r="E41" s="246"/>
      <c r="F41" s="246"/>
      <c r="G41" s="1169" t="s">
        <v>281</v>
      </c>
      <c r="H41" s="1170"/>
      <c r="I41" s="1170"/>
      <c r="J41" s="1171"/>
      <c r="K41" s="296">
        <v>801428</v>
      </c>
      <c r="L41" s="302">
        <v>16266</v>
      </c>
      <c r="M41" s="303">
        <v>26787</v>
      </c>
      <c r="N41" s="304">
        <v>-39.299999999999997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3393942</v>
      </c>
      <c r="J51" s="322">
        <v>70026</v>
      </c>
      <c r="K51" s="323">
        <v>20.9</v>
      </c>
      <c r="L51" s="324">
        <v>75709</v>
      </c>
      <c r="M51" s="325">
        <v>12.7</v>
      </c>
      <c r="N51" s="326">
        <v>8.1999999999999993</v>
      </c>
    </row>
    <row r="52" spans="1:14" x14ac:dyDescent="0.15">
      <c r="A52" s="250"/>
      <c r="B52" s="246"/>
      <c r="C52" s="246"/>
      <c r="D52" s="246"/>
      <c r="E52" s="246"/>
      <c r="F52" s="246"/>
      <c r="G52" s="327"/>
      <c r="H52" s="328" t="s">
        <v>513</v>
      </c>
      <c r="I52" s="329">
        <v>439953</v>
      </c>
      <c r="J52" s="330">
        <v>9077</v>
      </c>
      <c r="K52" s="331">
        <v>-19.600000000000001</v>
      </c>
      <c r="L52" s="332">
        <v>35212</v>
      </c>
      <c r="M52" s="333">
        <v>0</v>
      </c>
      <c r="N52" s="334">
        <v>-19.600000000000001</v>
      </c>
    </row>
    <row r="53" spans="1:14" x14ac:dyDescent="0.15">
      <c r="A53" s="250"/>
      <c r="B53" s="246"/>
      <c r="C53" s="246"/>
      <c r="D53" s="246"/>
      <c r="E53" s="246"/>
      <c r="F53" s="246"/>
      <c r="G53" s="312" t="s">
        <v>514</v>
      </c>
      <c r="H53" s="313"/>
      <c r="I53" s="321">
        <v>4128088</v>
      </c>
      <c r="J53" s="322">
        <v>84564</v>
      </c>
      <c r="K53" s="323">
        <v>20.8</v>
      </c>
      <c r="L53" s="324">
        <v>90961</v>
      </c>
      <c r="M53" s="325">
        <v>20.100000000000001</v>
      </c>
      <c r="N53" s="326">
        <v>0.7</v>
      </c>
    </row>
    <row r="54" spans="1:14" x14ac:dyDescent="0.15">
      <c r="A54" s="250"/>
      <c r="B54" s="246"/>
      <c r="C54" s="246"/>
      <c r="D54" s="246"/>
      <c r="E54" s="246"/>
      <c r="F54" s="246"/>
      <c r="G54" s="327"/>
      <c r="H54" s="328" t="s">
        <v>513</v>
      </c>
      <c r="I54" s="329">
        <v>639832</v>
      </c>
      <c r="J54" s="330">
        <v>13107</v>
      </c>
      <c r="K54" s="331">
        <v>44.4</v>
      </c>
      <c r="L54" s="332">
        <v>37720</v>
      </c>
      <c r="M54" s="333">
        <v>7.1</v>
      </c>
      <c r="N54" s="334">
        <v>37.299999999999997</v>
      </c>
    </row>
    <row r="55" spans="1:14" x14ac:dyDescent="0.15">
      <c r="A55" s="250"/>
      <c r="B55" s="246"/>
      <c r="C55" s="246"/>
      <c r="D55" s="246"/>
      <c r="E55" s="246"/>
      <c r="F55" s="246"/>
      <c r="G55" s="312" t="s">
        <v>515</v>
      </c>
      <c r="H55" s="313"/>
      <c r="I55" s="321">
        <v>3676454</v>
      </c>
      <c r="J55" s="322">
        <v>75142</v>
      </c>
      <c r="K55" s="323">
        <v>-11.1</v>
      </c>
      <c r="L55" s="324">
        <v>106614</v>
      </c>
      <c r="M55" s="325">
        <v>17.2</v>
      </c>
      <c r="N55" s="326">
        <v>-28.3</v>
      </c>
    </row>
    <row r="56" spans="1:14" x14ac:dyDescent="0.15">
      <c r="A56" s="250"/>
      <c r="B56" s="246"/>
      <c r="C56" s="246"/>
      <c r="D56" s="246"/>
      <c r="E56" s="246"/>
      <c r="F56" s="246"/>
      <c r="G56" s="327"/>
      <c r="H56" s="328" t="s">
        <v>513</v>
      </c>
      <c r="I56" s="329">
        <v>638941</v>
      </c>
      <c r="J56" s="330">
        <v>13059</v>
      </c>
      <c r="K56" s="331">
        <v>-0.4</v>
      </c>
      <c r="L56" s="332">
        <v>45545</v>
      </c>
      <c r="M56" s="333">
        <v>20.7</v>
      </c>
      <c r="N56" s="334">
        <v>-21.1</v>
      </c>
    </row>
    <row r="57" spans="1:14" x14ac:dyDescent="0.15">
      <c r="A57" s="250"/>
      <c r="B57" s="246"/>
      <c r="C57" s="246"/>
      <c r="D57" s="246"/>
      <c r="E57" s="246"/>
      <c r="F57" s="246"/>
      <c r="G57" s="312" t="s">
        <v>516</v>
      </c>
      <c r="H57" s="313"/>
      <c r="I57" s="321">
        <v>5062657</v>
      </c>
      <c r="J57" s="322">
        <v>102954</v>
      </c>
      <c r="K57" s="323">
        <v>37</v>
      </c>
      <c r="L57" s="324">
        <v>85459</v>
      </c>
      <c r="M57" s="325">
        <v>-19.8</v>
      </c>
      <c r="N57" s="326">
        <v>56.8</v>
      </c>
    </row>
    <row r="58" spans="1:14" x14ac:dyDescent="0.15">
      <c r="A58" s="250"/>
      <c r="B58" s="246"/>
      <c r="C58" s="246"/>
      <c r="D58" s="246"/>
      <c r="E58" s="246"/>
      <c r="F58" s="246"/>
      <c r="G58" s="327"/>
      <c r="H58" s="328" t="s">
        <v>513</v>
      </c>
      <c r="I58" s="329">
        <v>615294</v>
      </c>
      <c r="J58" s="330">
        <v>12513</v>
      </c>
      <c r="K58" s="331">
        <v>-4.2</v>
      </c>
      <c r="L58" s="332">
        <v>44378</v>
      </c>
      <c r="M58" s="333">
        <v>-2.6</v>
      </c>
      <c r="N58" s="334">
        <v>-1.6</v>
      </c>
    </row>
    <row r="59" spans="1:14" x14ac:dyDescent="0.15">
      <c r="A59" s="250"/>
      <c r="B59" s="246"/>
      <c r="C59" s="246"/>
      <c r="D59" s="246"/>
      <c r="E59" s="246"/>
      <c r="F59" s="246"/>
      <c r="G59" s="312" t="s">
        <v>517</v>
      </c>
      <c r="H59" s="313"/>
      <c r="I59" s="321">
        <v>5011965</v>
      </c>
      <c r="J59" s="322">
        <v>101724</v>
      </c>
      <c r="K59" s="323">
        <v>-1.2</v>
      </c>
      <c r="L59" s="324">
        <v>83280</v>
      </c>
      <c r="M59" s="325">
        <v>-2.5</v>
      </c>
      <c r="N59" s="326">
        <v>1.3</v>
      </c>
    </row>
    <row r="60" spans="1:14" x14ac:dyDescent="0.15">
      <c r="A60" s="250"/>
      <c r="B60" s="246"/>
      <c r="C60" s="246"/>
      <c r="D60" s="246"/>
      <c r="E60" s="246"/>
      <c r="F60" s="246"/>
      <c r="G60" s="327"/>
      <c r="H60" s="328" t="s">
        <v>513</v>
      </c>
      <c r="I60" s="335">
        <v>657153</v>
      </c>
      <c r="J60" s="330">
        <v>13338</v>
      </c>
      <c r="K60" s="331">
        <v>6.6</v>
      </c>
      <c r="L60" s="332">
        <v>43123</v>
      </c>
      <c r="M60" s="333">
        <v>-2.8</v>
      </c>
      <c r="N60" s="334">
        <v>9.4</v>
      </c>
    </row>
    <row r="61" spans="1:14" x14ac:dyDescent="0.15">
      <c r="A61" s="250"/>
      <c r="B61" s="246"/>
      <c r="C61" s="246"/>
      <c r="D61" s="246"/>
      <c r="E61" s="246"/>
      <c r="F61" s="246"/>
      <c r="G61" s="312" t="s">
        <v>518</v>
      </c>
      <c r="H61" s="336"/>
      <c r="I61" s="337">
        <v>4254621</v>
      </c>
      <c r="J61" s="338">
        <v>86882</v>
      </c>
      <c r="K61" s="339">
        <v>13.3</v>
      </c>
      <c r="L61" s="340">
        <v>88405</v>
      </c>
      <c r="M61" s="341">
        <v>5.5</v>
      </c>
      <c r="N61" s="326">
        <v>7.8</v>
      </c>
    </row>
    <row r="62" spans="1:14" x14ac:dyDescent="0.15">
      <c r="A62" s="250"/>
      <c r="B62" s="246"/>
      <c r="C62" s="246"/>
      <c r="D62" s="246"/>
      <c r="E62" s="246"/>
      <c r="F62" s="246"/>
      <c r="G62" s="327"/>
      <c r="H62" s="328" t="s">
        <v>513</v>
      </c>
      <c r="I62" s="329">
        <v>598235</v>
      </c>
      <c r="J62" s="330">
        <v>12219</v>
      </c>
      <c r="K62" s="331">
        <v>5.4</v>
      </c>
      <c r="L62" s="332">
        <v>41196</v>
      </c>
      <c r="M62" s="333">
        <v>4.5</v>
      </c>
      <c r="N62" s="334">
        <v>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90" zoomScale="80" zoomScaleNormal="80" zoomScaleSheetLayoutView="55" workbookViewId="0">
      <selection activeCell="Q47" sqref="Q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13.89</v>
      </c>
      <c r="G47" s="12">
        <v>15.8</v>
      </c>
      <c r="H47" s="12">
        <v>18.57</v>
      </c>
      <c r="I47" s="12">
        <v>20.59</v>
      </c>
      <c r="J47" s="13">
        <v>21.99</v>
      </c>
    </row>
    <row r="48" spans="2:10" ht="57.75" customHeight="1" x14ac:dyDescent="0.15">
      <c r="B48" s="14"/>
      <c r="C48" s="1174" t="s">
        <v>4</v>
      </c>
      <c r="D48" s="1174"/>
      <c r="E48" s="1175"/>
      <c r="F48" s="15">
        <v>4.59</v>
      </c>
      <c r="G48" s="16">
        <v>5.05</v>
      </c>
      <c r="H48" s="16">
        <v>3.29</v>
      </c>
      <c r="I48" s="16">
        <v>4.37</v>
      </c>
      <c r="J48" s="17">
        <v>5.07</v>
      </c>
    </row>
    <row r="49" spans="2:10" ht="57.75" customHeight="1" thickBot="1" x14ac:dyDescent="0.2">
      <c r="B49" s="18"/>
      <c r="C49" s="1176" t="s">
        <v>5</v>
      </c>
      <c r="D49" s="1176"/>
      <c r="E49" s="1177"/>
      <c r="F49" s="19">
        <v>0.93</v>
      </c>
      <c r="G49" s="20">
        <v>3.22</v>
      </c>
      <c r="H49" s="20">
        <v>0.91</v>
      </c>
      <c r="I49" s="20">
        <v>3.59</v>
      </c>
      <c r="J49" s="21">
        <v>3.05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2018-05-08T07:44:40Z</cp:lastPrinted>
  <dcterms:created xsi:type="dcterms:W3CDTF">2018-01-24T06:45:19Z</dcterms:created>
  <dcterms:modified xsi:type="dcterms:W3CDTF">2018-11-22T06:58:29Z</dcterms:modified>
</cp:coreProperties>
</file>