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11415" tabRatio="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23" i="11" l="1"/>
  <c r="V23" i="11"/>
  <c r="Q23" i="11"/>
  <c r="AP23" i="11"/>
  <c r="AU63" i="11"/>
  <c r="AP63" i="11"/>
  <c r="AU88" i="11"/>
  <c r="AP88" i="11"/>
  <c r="AF88" i="11"/>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U36" i="9"/>
  <c r="C36" i="9"/>
  <c r="CO35" i="9"/>
  <c r="BW35" i="9"/>
  <c r="AM35" i="9"/>
  <c r="CO34" i="9"/>
  <c r="BW34" i="9"/>
  <c r="AM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<sst xmlns="http://schemas.openxmlformats.org/spreadsheetml/2006/main" count="1053" uniqueCount="553">
  <si>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</si>
  <si>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</si>
  <si>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</si>
  <si>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</si>
  <si>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</si>
  <si>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</si>
  <si>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</si>
  <si>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</si>
  <si>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</si>
  <si>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</si>
  <si>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</si>
  <si>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</si>
  <si>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</si>
  <si>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</si>
  <si>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</si>
  <si>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</si>
  <si>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</si>
  <si>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</si>
  <si>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</si>
  <si>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</si>
  <si>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</si>
  <si>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</si>
  <si>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</si>
  <si>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</si>
  <si>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</si>
  <si>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</si>
  <si>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</si>
  <si>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</si>
  <si>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</si>
  <si>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</si>
  <si>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</si>
  <si>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</si>
  <si>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</si>
  <si>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</si>
  <si>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</si>
  <si>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</si>
  <si>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</si>
  <si>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</si>
  <si>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</si>
  <si>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</si>
  <si>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</si>
  <si>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</si>
  <si>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</si>
  <si>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</si>
  <si>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</si>
  <si>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</si>
  <si>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</si>
  <si>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</si>
  <si>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</si>
  <si>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</si>
  <si>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</si>
  <si>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</si>
  <si>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</si>
  <si>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</si>
  <si>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</si>
  <si>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</si>
  <si>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</si>
  <si>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</si>
  <si>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</si>
  <si>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</si>
  <si>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</si>
  <si>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</si>
  <si>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</si>
  <si>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</si>
  <si>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</si>
  <si>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</si>
  <si>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</si>
  <si>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</si>
  <si>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</si>
  <si>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</si>
  <si>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</si>
  <si>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</si>
  <si>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</si>
  <si>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</si>
  <si>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</si>
  <si>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</si>
  <si>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</si>
  <si>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</si>
  <si>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</si>
  <si>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</si>
  <si>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</si>
  <si>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</si>
  <si>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</si>
  <si>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</si>
  <si>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</si>
  <si>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</si>
  <si>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</si>
  <si>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</si>
  <si>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</si>
  <si>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</si>
  <si>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</si>
  <si>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</si>
  <si>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</si>
  <si>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</si>
  <si>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</si>
  <si>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</si>
  <si>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</si>
  <si>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</si>
  <si>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</si>
  <si>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</si>
  <si>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</si>
  <si>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</si>
  <si>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</si>
  <si>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</si>
  <si>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</si>
  <si>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</si>
  <si>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</si>
  <si>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</si>
  <si>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</si>
  <si>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</si>
  <si>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</si>
  <si>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</si>
  <si>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</si>
  <si>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</si>
  <si>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</si>
  <si>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</si>
  <si>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</si>
  <si>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</si>
  <si>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</si>
  <si>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</si>
  <si>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</si>
  <si>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</si>
  <si>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</si>
  <si>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</si>
  <si>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</si>
  <si>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</si>
  <si>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</si>
  <si>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</si>
  <si>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</si>
  <si>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</si>
  <si>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</si>
  <si>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</si>
  <si>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</si>
  <si>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</si>
  <si>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</si>
  <si>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</si>
  <si>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</si>
  <si>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</si>
  <si>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</si>
  <si>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</si>
  <si>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</si>
  <si>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</si>
  <si>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</si>
  <si>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</si>
  <si>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</si>
  <si>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</si>
  <si>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</si>
  <si>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</si>
  <si>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</si>
  <si>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</si>
  <si>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</si>
  <si>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</si>
  <si>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</si>
  <si>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</si>
  <si>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</si>
  <si>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</si>
  <si>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</si>
  <si>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</si>
  <si>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</si>
  <si>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</si>
  <si>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</si>
  <si>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</si>
  <si>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</si>
  <si>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</si>
  <si>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</si>
  <si>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</si>
  <si>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</si>
  <si>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</si>
  <si>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</si>
  <si>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</si>
  <si>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</si>
  <si>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</si>
  <si>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</si>
  <si>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</si>
  <si>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</si>
  <si>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</si>
  <si>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</si>
  <si>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</si>
  <si>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</si>
  <si>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</si>
  <si>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</si>
  <si>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</si>
  <si>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</si>
  <si>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</si>
  <si>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</si>
  <si>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</si>
  <si>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</si>
  <si>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</si>
  <si>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</si>
  <si>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</si>
  <si>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</si>
  <si>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</si>
  <si>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</si>
  <si>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沖縄県伊是名村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</si>
  <si>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</si>
  <si>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</si>
  <si>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</si>
  <si>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</si>
  <si>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</si>
  <si>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</si>
  <si>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</si>
  <si>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</si>
  <si>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</si>
  <si>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</si>
  <si>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</si>
  <si>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</si>
  <si>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</si>
  <si>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</si>
  <si>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</si>
  <si>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</si>
  <si>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</si>
  <si>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</si>
  <si>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</si>
  <si>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</si>
  <si>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</si>
  <si>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</si>
  <si>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</si>
  <si>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</si>
  <si>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</si>
  <si>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</si>
  <si>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</si>
  <si>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</si>
  <si>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</si>
  <si>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</si>
  <si>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</si>
  <si>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</si>
  <si>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</si>
  <si>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</si>
  <si>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</si>
  <si>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</si>
  <si>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</si>
  <si>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</si>
  <si>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</si>
  <si>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</si>
  <si>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</si>
  <si>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</si>
  <si>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</si>
  <si>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</si>
  <si>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</si>
  <si>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</si>
  <si>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</si>
  <si>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</si>
  <si>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</si>
  <si>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</si>
  <si>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</si>
  <si>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</si>
  <si>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</si>
  <si>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</si>
  <si>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</si>
  <si>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</si>
  <si>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</si>
  <si>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</si>
  <si>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</si>
  <si>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</si>
  <si>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</si>
  <si>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</si>
  <si>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</si>
  <si>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</si>
  <si>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</si>
  <si>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</si>
  <si>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</si>
  <si>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</si>
  <si>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</si>
  <si>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</si>
  <si>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</si>
  <si>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</si>
  <si>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</si>
  <si>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</si>
  <si>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</si>
  <si>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</si>
  <si>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</si>
  <si>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</si>
  <si>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</si>
  <si>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</si>
  <si>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</si>
  <si>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</si>
  <si>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</si>
  <si>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</si>
  <si>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</si>
  <si>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</si>
  <si>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</si>
  <si>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</si>
  <si>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</si>
  <si>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</si>
  <si>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</si>
  <si>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</si>
  <si>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</si>
  <si>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</si>
  <si>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</si>
  <si>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</si>
  <si>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</si>
  <si>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</si>
  <si>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</si>
  <si>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</si>
  <si>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</si>
  <si>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</si>
  <si>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</si>
  <si>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</si>
  <si>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</si>
  <si>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</si>
  <si>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</si>
  <si>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</si>
  <si>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</si>
  <si>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</si>
  <si>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</si>
  <si>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</si>
  <si>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</si>
  <si>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</si>
  <si>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</si>
  <si>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</si>
  <si>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</si>
  <si>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</si>
  <si>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</si>
  <si>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</si>
  <si>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</si>
  <si>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港湾整備</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</si>
  <si>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</si>
  <si>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</si>
  <si>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</si>
  <si>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</si>
  <si>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</si>
  <si>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</si>
  <si>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</si>
  <si>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</si>
  <si>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</si>
  <si>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</si>
  <si>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</si>
  <si>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</si>
  <si>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</si>
  <si>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</si>
  <si>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</si>
  <si>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</si>
  <si>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</si>
  <si>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</si>
  <si>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</si>
  <si>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</si>
  <si>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</si>
  <si>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</si>
  <si>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</si>
  <si>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</si>
  <si>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</si>
  <si>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沖縄県伊是名村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</si>
  <si>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</si>
  <si>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</si>
  <si>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</si>
  <si>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</si>
  <si>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</si>
  <si>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</si>
  <si>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</si>
  <si>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</si>
  <si>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</si>
  <si>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</si>
  <si>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</si>
  <si>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</si>
  <si>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</si>
  <si>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</si>
  <si>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</si>
  <si>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</si>
  <si>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</si>
  <si>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</si>
  <si>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</si>
  <si>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</si>
  <si>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</si>
  <si>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</si>
  <si>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</si>
  <si>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</si>
  <si>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</si>
  <si>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</si>
  <si>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</si>
  <si>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</si>
  <si>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</si>
  <si>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</si>
  <si>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</si>
  <si>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</si>
  <si>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</si>
  <si>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</si>
  <si>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</si>
  <si>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</si>
  <si>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</si>
  <si>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</si>
  <si>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農業集落排水事業特別会計</t>
    <phoneticPr fontId="5"/>
  </si>
  <si>
    <t>港湾整備事業特別会計</t>
    <phoneticPr fontId="5"/>
  </si>
  <si>
    <t>船舶運航事業特別会計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</si>
  <si>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</si>
  <si>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</si>
  <si>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</si>
  <si>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</si>
  <si>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</si>
  <si>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</si>
  <si>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</si>
  <si>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</si>
  <si>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</si>
  <si>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</si>
  <si>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</si>
  <si>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</si>
  <si>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</si>
  <si>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</si>
  <si>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</si>
  <si>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</si>
  <si>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</si>
  <si>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</si>
  <si>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</si>
  <si>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</si>
  <si>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</si>
  <si>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</si>
  <si>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</si>
  <si>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</si>
  <si>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</si>
  <si>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</si>
  <si>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</si>
  <si>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</si>
  <si>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</si>
  <si>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</si>
  <si>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</si>
  <si>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</si>
  <si>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</si>
  <si>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</si>
  <si>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</si>
  <si>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</si>
  <si>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</si>
  <si>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</si>
  <si>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</si>
  <si>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</si>
  <si>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</si>
  <si>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</si>
  <si>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</si>
  <si>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</si>
  <si>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</si>
  <si>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</si>
  <si>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</si>
  <si>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</si>
  <si>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</si>
  <si>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</si>
  <si>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</si>
  <si>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</si>
  <si>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</si>
  <si>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</si>
  <si>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</si>
  <si>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</si>
  <si>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</si>
  <si>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</si>
  <si>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</si>
  <si>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</si>
  <si>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</si>
  <si>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</si>
  <si>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</si>
  <si>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</si>
  <si>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</si>
  <si>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</si>
  <si>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</si>
  <si>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</si>
  <si>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</si>
  <si>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</si>
  <si>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</si>
  <si>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</si>
  <si>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</si>
  <si>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</si>
  <si>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</si>
  <si>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</si>
  <si>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</si>
  <si>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</si>
  <si>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</si>
  <si>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</si>
  <si>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</si>
  <si>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</si>
  <si>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</si>
  <si>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</si>
  <si>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</si>
  <si>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</si>
  <si>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</si>
  <si>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</si>
  <si>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</si>
  <si>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</si>
  <si>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</si>
  <si>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</si>
  <si>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</si>
  <si>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</si>
  <si>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</si>
  <si>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</si>
  <si>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</si>
  <si>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</si>
  <si>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</si>
  <si>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</si>
  <si>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</si>
  <si>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</si>
  <si>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</si>
  <si>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</si>
  <si>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</si>
  <si>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</si>
  <si>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</si>
  <si>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</si>
  <si>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</si>
  <si>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</si>
  <si>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</si>
  <si>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</si>
  <si>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</si>
  <si>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</si>
  <si>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</si>
  <si>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</si>
  <si>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</si>
  <si>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</si>
  <si>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</si>
  <si>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</si>
  <si>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</si>
  <si>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</si>
  <si>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</si>
  <si>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</si>
  <si>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</si>
  <si>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</si>
  <si>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</si>
  <si>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</si>
  <si>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</si>
  <si>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</si>
  <si>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</si>
  <si>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</si>
  <si>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</si>
  <si>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</si>
  <si>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</si>
  <si>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</si>
  <si>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</si>
  <si>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</si>
  <si>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</si>
  <si>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船舶運航事業特別会計</t>
  </si>
  <si>
    <t>国民健康保険特別会計</t>
  </si>
  <si>
    <t>▲ 0.11</t>
  </si>
  <si>
    <t>簡易水道事業特別会計</t>
  </si>
  <si>
    <t>農業集落排水事業特別会計</t>
  </si>
  <si>
    <t>育英事業特別会計</t>
  </si>
  <si>
    <t>後期高齢者医療特別会計</t>
  </si>
  <si>
    <t>港湾整備事業特別会計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</si>
  <si>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</si>
  <si>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</si>
  <si>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</si>
  <si>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</si>
  <si>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</si>
  <si>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</si>
  <si>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</si>
  <si>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カンテイ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</si>
  <si>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</si>
  <si>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カンテイ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</si>
  <si>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</si>
  <si>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</si>
  <si>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</si>
  <si>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</si>
  <si>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</si>
  <si>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</si>
  <si>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</si>
  <si>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</si>
  <si>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</si>
  <si>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</si>
  <si>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</si>
  <si>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年々減少傾向にあるものの類似団体平均を上回っている。有形固定資産減価償却率は類似団体平均を下回っている。今後の見通しとして、平成25年度から平成27年度にかけ大型事業を実施に伴い地方債の新規発行を行っており、将来負担比率が増える見込であることから、有形固定資産償却率おいては、公共施設等総合管理計画に基づき今後の老朽化対策に積極的に取り組んでいく。</t>
    <rPh sb="1" eb="3">
      <t>ショウライ</t>
    </rPh>
    <rPh sb="3" eb="5">
      <t>フタン</t>
    </rPh>
    <rPh sb="5" eb="7">
      <t>ヒリツ</t>
    </rPh>
    <rPh sb="13" eb="15">
      <t>ネンネン</t>
    </rPh>
    <rPh sb="15" eb="17">
      <t>ゲンショウ</t>
    </rPh>
    <rPh sb="17" eb="19">
      <t>ケイコウ</t>
    </rPh>
    <rPh sb="25" eb="27">
      <t>ルイニ</t>
    </rPh>
    <rPh sb="27" eb="29">
      <t>ダンタイ</t>
    </rPh>
    <rPh sb="29" eb="31">
      <t>ヘイキン</t>
    </rPh>
    <rPh sb="32" eb="34">
      <t>ウワマワ</t>
    </rPh>
    <rPh sb="39" eb="41">
      <t>ユウケイ</t>
    </rPh>
    <rPh sb="41" eb="45">
      <t>コテイシサン</t>
    </rPh>
    <rPh sb="45" eb="47">
      <t>ゲンカ</t>
    </rPh>
    <rPh sb="47" eb="49">
      <t>ショウキャク</t>
    </rPh>
    <rPh sb="49" eb="50">
      <t>リツ</t>
    </rPh>
    <rPh sb="51" eb="53">
      <t>ルイニ</t>
    </rPh>
    <rPh sb="53" eb="55">
      <t>ダンタイ</t>
    </rPh>
    <rPh sb="55" eb="57">
      <t>ヘイキン</t>
    </rPh>
    <rPh sb="58" eb="60">
      <t>シタマワ</t>
    </rPh>
    <rPh sb="65" eb="67">
      <t>コンゴ</t>
    </rPh>
    <rPh sb="68" eb="70">
      <t>ミトオ</t>
    </rPh>
    <rPh sb="75" eb="77">
      <t>ヘイセイ</t>
    </rPh>
    <rPh sb="79" eb="81">
      <t>ネンド</t>
    </rPh>
    <rPh sb="83" eb="85">
      <t>ヘイセイ</t>
    </rPh>
    <rPh sb="87" eb="89">
      <t>ネンド</t>
    </rPh>
    <rPh sb="92" eb="94">
      <t>オオガタ</t>
    </rPh>
    <rPh sb="94" eb="96">
      <t>ジギョウ</t>
    </rPh>
    <rPh sb="97" eb="99">
      <t>ジッシ</t>
    </rPh>
    <rPh sb="100" eb="101">
      <t>トモナ</t>
    </rPh>
    <rPh sb="102" eb="105">
      <t>チホウサイ</t>
    </rPh>
    <rPh sb="106" eb="108">
      <t>シンキ</t>
    </rPh>
    <rPh sb="108" eb="110">
      <t>ハッコウ</t>
    </rPh>
    <rPh sb="111" eb="112">
      <t>オコナ</t>
    </rPh>
    <rPh sb="117" eb="119">
      <t>ショウライ</t>
    </rPh>
    <rPh sb="119" eb="121">
      <t>フタン</t>
    </rPh>
    <rPh sb="121" eb="123">
      <t>ヒリツ</t>
    </rPh>
    <rPh sb="124" eb="125">
      <t>フ</t>
    </rPh>
    <rPh sb="127" eb="129">
      <t>ミコミ</t>
    </rPh>
    <rPh sb="137" eb="139">
      <t>ユウケイ</t>
    </rPh>
    <rPh sb="139" eb="143">
      <t>コテイシサン</t>
    </rPh>
    <rPh sb="143" eb="146">
      <t>ショウキャクリツ</t>
    </rPh>
    <rPh sb="151" eb="153">
      <t>コウキョウ</t>
    </rPh>
    <rPh sb="153" eb="155">
      <t>シセツ</t>
    </rPh>
    <rPh sb="155" eb="156">
      <t>トウ</t>
    </rPh>
    <rPh sb="156" eb="158">
      <t>ソウゴウ</t>
    </rPh>
    <rPh sb="158" eb="160">
      <t>カンリ</t>
    </rPh>
    <rPh sb="160" eb="162">
      <t>ケイカク</t>
    </rPh>
    <rPh sb="163" eb="165">
      <t>モトズ</t>
    </rPh>
    <rPh sb="166" eb="168">
      <t>コンゴ</t>
    </rPh>
    <rPh sb="169" eb="172">
      <t>ロウキュウカ</t>
    </rPh>
    <rPh sb="172" eb="174">
      <t>タイサク</t>
    </rPh>
    <rPh sb="175" eb="178">
      <t>セッキョクテキ</t>
    </rPh>
    <rPh sb="179" eb="180">
      <t>ト</t>
    </rPh>
    <rPh sb="181" eb="182">
      <t>ク</t>
    </rPh>
    <phoneticPr fontId="5"/>
  </si>
  <si>
    <t>　実質公債費比率が平成23年度から平成25年度にかけ公債費が多額であったことにより、将来負担比率も高い水準であった。財政健全化計画や公債費適正化計画に基づき、地方債の新規発行の抑制や、公債費の繰上償還等の実施に取組、改善した。
　今後の見通しとして、平成25年度から平成27年度にかけ大型事業を実施したことにより、将来負担比率や実質公債費比率も上昇する見込であることから、事業計画を基に新規事業の見直しや計画変更、地方債の
新規発行の抑制や公債費の繰上償還などや、将来負担を見通し財政調整基金の積立など検討し、健全な財政運営に努めていく。</t>
    <rPh sb="1" eb="3">
      <t>ジッシツ</t>
    </rPh>
    <rPh sb="3" eb="6">
      <t>コウサイヒ</t>
    </rPh>
    <rPh sb="6" eb="8">
      <t>ヒリツ</t>
    </rPh>
    <rPh sb="9" eb="11">
      <t>ヘイセイ</t>
    </rPh>
    <rPh sb="13" eb="15">
      <t>ネンド</t>
    </rPh>
    <rPh sb="17" eb="19">
      <t>ヘイセイ</t>
    </rPh>
    <rPh sb="21" eb="23">
      <t>ネンド</t>
    </rPh>
    <rPh sb="26" eb="29">
      <t>コウサイヒ</t>
    </rPh>
    <rPh sb="30" eb="32">
      <t>タガク</t>
    </rPh>
    <rPh sb="42" eb="44">
      <t>ショウライ</t>
    </rPh>
    <rPh sb="44" eb="46">
      <t>フタン</t>
    </rPh>
    <rPh sb="46" eb="48">
      <t>ヒリツ</t>
    </rPh>
    <rPh sb="49" eb="50">
      <t>タカ</t>
    </rPh>
    <rPh sb="51" eb="53">
      <t>スイジュン</t>
    </rPh>
    <rPh sb="58" eb="60">
      <t>ザイセイ</t>
    </rPh>
    <rPh sb="60" eb="63">
      <t>ケンゼンカ</t>
    </rPh>
    <rPh sb="63" eb="65">
      <t>ケイカク</t>
    </rPh>
    <rPh sb="66" eb="69">
      <t>コウサイヒ</t>
    </rPh>
    <rPh sb="69" eb="72">
      <t>テキセイカ</t>
    </rPh>
    <rPh sb="72" eb="74">
      <t>ケイカク</t>
    </rPh>
    <rPh sb="75" eb="76">
      <t>モト</t>
    </rPh>
    <rPh sb="79" eb="82">
      <t>チホウサイ</t>
    </rPh>
    <rPh sb="83" eb="85">
      <t>シンキ</t>
    </rPh>
    <rPh sb="85" eb="87">
      <t>ハッコウ</t>
    </rPh>
    <rPh sb="88" eb="90">
      <t>ヨクセイ</t>
    </rPh>
    <rPh sb="92" eb="95">
      <t>コウサイヒ</t>
    </rPh>
    <rPh sb="96" eb="98">
      <t>クリアゲ</t>
    </rPh>
    <rPh sb="98" eb="100">
      <t>ショウカン</t>
    </rPh>
    <rPh sb="100" eb="101">
      <t>トウ</t>
    </rPh>
    <rPh sb="102" eb="104">
      <t>ジッシ</t>
    </rPh>
    <rPh sb="105" eb="107">
      <t>トリクミ</t>
    </rPh>
    <rPh sb="108" eb="110">
      <t>カイゼン</t>
    </rPh>
    <rPh sb="115" eb="117">
      <t>コンゴ</t>
    </rPh>
    <rPh sb="118" eb="120">
      <t>ミトオ</t>
    </rPh>
    <rPh sb="125" eb="127">
      <t>ヘイセイ</t>
    </rPh>
    <rPh sb="129" eb="131">
      <t>ネンド</t>
    </rPh>
    <rPh sb="133" eb="135">
      <t>ヘイセイ</t>
    </rPh>
    <rPh sb="137" eb="139">
      <t>ネンド</t>
    </rPh>
    <rPh sb="142" eb="144">
      <t>オオガタ</t>
    </rPh>
    <rPh sb="144" eb="146">
      <t>ジギョウ</t>
    </rPh>
    <rPh sb="147" eb="149">
      <t>ジッシ</t>
    </rPh>
    <rPh sb="157" eb="159">
      <t>ショウライ</t>
    </rPh>
    <rPh sb="159" eb="161">
      <t>フタン</t>
    </rPh>
    <rPh sb="161" eb="163">
      <t>ヒリツ</t>
    </rPh>
    <rPh sb="164" eb="166">
      <t>ジッシツ</t>
    </rPh>
    <rPh sb="166" eb="169">
      <t>コウサイヒ</t>
    </rPh>
    <rPh sb="169" eb="171">
      <t>ヒリツ</t>
    </rPh>
    <rPh sb="172" eb="174">
      <t>ジョウショウ</t>
    </rPh>
    <rPh sb="176" eb="178">
      <t>ミコミ</t>
    </rPh>
    <rPh sb="186" eb="188">
      <t>ジギョウ</t>
    </rPh>
    <rPh sb="188" eb="190">
      <t>ケイカク</t>
    </rPh>
    <rPh sb="191" eb="192">
      <t>モト</t>
    </rPh>
    <rPh sb="193" eb="195">
      <t>シンキ</t>
    </rPh>
    <rPh sb="195" eb="197">
      <t>ジギョウ</t>
    </rPh>
    <rPh sb="198" eb="200">
      <t>ミナオ</t>
    </rPh>
    <rPh sb="202" eb="204">
      <t>ケイカク</t>
    </rPh>
    <rPh sb="204" eb="206">
      <t>ヘンコウ</t>
    </rPh>
    <rPh sb="207" eb="210">
      <t>チホウサイ</t>
    </rPh>
    <rPh sb="212" eb="214">
      <t>シンキ</t>
    </rPh>
    <rPh sb="214" eb="216">
      <t>ハッコウ</t>
    </rPh>
    <rPh sb="217" eb="219">
      <t>ヨクセイ</t>
    </rPh>
    <rPh sb="220" eb="223">
      <t>コウサイヒ</t>
    </rPh>
    <rPh sb="224" eb="226">
      <t>クリアゲ</t>
    </rPh>
    <rPh sb="226" eb="228">
      <t>ショウカン</t>
    </rPh>
    <rPh sb="232" eb="234">
      <t>ショウライ</t>
    </rPh>
    <rPh sb="234" eb="236">
      <t>フタン</t>
    </rPh>
    <rPh sb="237" eb="239">
      <t>ミトオ</t>
    </rPh>
    <rPh sb="240" eb="242">
      <t>ザイセイ</t>
    </rPh>
    <rPh sb="242" eb="246">
      <t>チョウセイキキン</t>
    </rPh>
    <rPh sb="247" eb="249">
      <t>ツミタテ</t>
    </rPh>
    <rPh sb="251" eb="253">
      <t>ケントウ</t>
    </rPh>
    <rPh sb="255" eb="257">
      <t>ケンゼン</t>
    </rPh>
    <rPh sb="258" eb="260">
      <t>ザイセイ</t>
    </rPh>
    <rPh sb="260" eb="262">
      <t>ウンエイ</t>
    </rPh>
    <rPh sb="263" eb="26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</si>
</sst>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496888</c:v>
                </c:pt>
                <c:pt idx="1">
                  <c:v>619951</c:v>
                </c:pt>
                <c:pt idx="2">
                  <c:v>1743576</c:v>
                </c:pt>
                <c:pt idx="3">
                  <c:v>3166951</c:v>
                </c:pt>
                <c:pt idx="4">
                  <c:v>1499084</c:v>
                </c:pt>
              </c:numCache>
            </c:numRef>
          </c:val>
          <c:smooth val="0"/>
        </c:ser>
        <c:dLbls>
          <c:showLegendKey val="0"/>
          <c:showVal val="0"/>
          <c:showCatName val="0"/>
          <c:showSerName val="0"/>
          <c:showPercent val="0"/>
          <c:showBubbleSize val="0"/>
        </c:dLbls>
        <c:marker val="1"/>
        <c:smooth val="0"/>
        <c:axId val="108748800"/>
        <c:axId val="108750336"/>
      </c:lineChart>
      <c:catAx>
        <c:axId val="108748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50336"/>
        <c:crosses val="autoZero"/>
        <c:auto val="1"/>
        <c:lblAlgn val="ctr"/>
        <c:lblOffset val="100"/>
        <c:tickLblSkip val="1"/>
        <c:tickMarkSkip val="1"/>
        <c:noMultiLvlLbl val="0"/>
      </c:catAx>
      <c:valAx>
        <c:axId val="108750336"/>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4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12.52</c:v>
                </c:pt>
                <c:pt idx="1">
                  <c:v>13.39</c:v>
                </c:pt>
                <c:pt idx="2">
                  <c:v>15.62</c:v>
                </c:pt>
                <c:pt idx="3">
                  <c:v>14.89</c:v>
                </c:pt>
                <c:pt idx="4">
                  <c:v>21.59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15.51</c:v>
                </c:pt>
                <c:pt idx="1">
                  <c:v>17.239999999999998</c:v>
                </c:pt>
                <c:pt idx="2">
                  <c:v>13.61</c:v>
                </c:pt>
                <c:pt idx="3">
                  <c:v>18.28</c:v>
                </c:pt>
                <c:pt idx="4">
                  <c:v>44.29</c:v>
                </c:pt>
              </c:numCache>
            </c:numRef>
          </c:val>
        </c:ser>
        <c:dLbls>
          <c:showLegendKey val="0"/>
          <c:showVal val="0"/>
          <c:showCatName val="0"/>
          <c:showSerName val="0"/>
          <c:showPercent val="0"/>
          <c:showBubbleSize val="0"/>
        </c:dLbls>
        <c:gapWidth val="250"/>
        <c:overlap val="100"/>
        <c:axId val="130502656"/>
        <c:axId val="13050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9.14</c:v>
                </c:pt>
                <c:pt idx="1">
                  <c:v>4.46</c:v>
                </c:pt>
                <c:pt idx="2">
                  <c:v>1.33</c:v>
                </c:pt>
                <c:pt idx="3">
                  <c:v>3.77</c:v>
                </c:pt>
                <c:pt idx="4">
                  <c:v>35.65</c:v>
                </c:pt>
              </c:numCache>
            </c:numRef>
          </c:val>
          <c:smooth val="0"/>
        </c:ser>
        <c:dLbls>
          <c:showLegendKey val="0"/>
          <c:showVal val="0"/>
          <c:showCatName val="0"/>
          <c:showSerName val="0"/>
          <c:showPercent val="0"/>
          <c:showBubbleSize val="0"/>
        </c:dLbls>
        <c:marker val="1"/>
        <c:smooth val="0"/>
        <c:axId val="130502656"/>
        <c:axId val="130504576"/>
      </c:lineChart>
      <c:catAx>
        <c:axId val="13050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04576"/>
        <c:crosses val="autoZero"/>
        <c:auto val="1"/>
        <c:lblAlgn val="ctr"/>
        <c:lblOffset val="100"/>
        <c:tickLblSkip val="1"/>
        <c:tickMarkSkip val="1"/>
        <c:noMultiLvlLbl val="0"/>
      </c:catAx>
      <c:valAx>
        <c:axId val="13050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0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0.05</c:v>
                </c:pt>
                <c:pt idx="4">
                  <c:v>#N/A</c:v>
                </c:pt>
                <c:pt idx="5">
                  <c:v>0.12</c:v>
                </c:pt>
                <c:pt idx="6">
                  <c:v>#N/A</c:v>
                </c:pt>
                <c:pt idx="7">
                  <c:v>0.09</c:v>
                </c:pt>
                <c:pt idx="8">
                  <c:v>#N/A</c:v>
                </c:pt>
                <c:pt idx="9">
                  <c:v>7.0000000000000007E-2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0.1</c:v>
                </c:pt>
                <c:pt idx="4">
                  <c:v>#N/A</c:v>
                </c:pt>
                <c:pt idx="5">
                  <c:v>0.02</c:v>
                </c:pt>
                <c:pt idx="6">
                  <c:v>#N/A</c:v>
                </c:pt>
                <c:pt idx="7">
                  <c:v>0.02</c:v>
                </c:pt>
                <c:pt idx="8">
                  <c:v>#N/A</c:v>
                </c:pt>
                <c:pt idx="9">
                  <c:v>0.09</c:v>
                </c:pt>
              </c:numCache>
            </c:numRef>
          </c:val>
        </c:ser>
        <c:ser>
          <c:idx val="4"/>
          <c:order val="4"/>
          <c:tx>
            <c:strRef>
              <c:f>データシート!$A$31</c:f>
              <c:strCache>
                <c:ptCount val="1"/>
                <c:pt idx="0">
                  <c:v>育英事業特別会計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0.11</c:v>
                </c:pt>
                <c:pt idx="4">
                  <c:v>#N/A</c:v>
                </c:pt>
                <c:pt idx="5">
                  <c:v>0.09</c:v>
                </c:pt>
                <c:pt idx="6">
                  <c:v>#N/A</c:v>
                </c:pt>
                <c:pt idx="7">
                  <c:v>0.09</c:v>
                </c:pt>
                <c:pt idx="8">
                  <c:v>#N/A</c:v>
                </c:pt>
                <c:pt idx="9">
                  <c:v>0.11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0.08</c:v>
                </c:pt>
                <c:pt idx="4">
                  <c:v>#N/A</c:v>
                </c:pt>
                <c:pt idx="5">
                  <c:v>0.42</c:v>
                </c:pt>
                <c:pt idx="6">
                  <c:v>#N/A</c:v>
                </c:pt>
                <c:pt idx="7">
                  <c:v>0.15</c:v>
                </c:pt>
                <c:pt idx="8">
                  <c:v>#N/A</c:v>
                </c:pt>
                <c:pt idx="9">
                  <c:v>0.26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0.36</c:v>
                </c:pt>
                <c:pt idx="4">
                  <c:v>#N/A</c:v>
                </c:pt>
                <c:pt idx="5">
                  <c:v>0.41</c:v>
                </c:pt>
                <c:pt idx="6">
                  <c:v>#N/A</c:v>
                </c:pt>
                <c:pt idx="7">
                  <c:v>0.59</c:v>
                </c:pt>
                <c:pt idx="8">
                  <c:v>#N/A</c:v>
                </c:pt>
                <c:pt idx="9">
                  <c:v>0.65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1.61</c:v>
                </c:pt>
                <c:pt idx="2">
                  <c:v>#N/A</c:v>
                </c:pt>
                <c:pt idx="3">
                  <c:v>1.07</c:v>
                </c:pt>
                <c:pt idx="4">
                  <c:v>0.11</c:v>
                </c:pt>
                <c:pt idx="5">
                  <c:v>#N/A</c:v>
                </c:pt>
                <c:pt idx="6">
                  <c:v>#N/A</c:v>
                </c:pt>
                <c:pt idx="7">
                  <c:v>2.39</c:v>
                </c:pt>
                <c:pt idx="8">
                  <c:v>#N/A</c:v>
                </c:pt>
                <c:pt idx="9">
                  <c:v>0.87</c:v>
                </c:pt>
              </c:numCache>
            </c:numRef>
          </c:val>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0.24</c:v>
                </c:pt>
                <c:pt idx="4">
                  <c:v>#N/A</c:v>
                </c:pt>
                <c:pt idx="5">
                  <c:v>0.33</c:v>
                </c:pt>
                <c:pt idx="6">
                  <c:v>#N/A</c:v>
                </c:pt>
                <c:pt idx="7">
                  <c:v>4.08</c:v>
                </c:pt>
                <c:pt idx="8">
                  <c:v>#N/A</c:v>
                </c:pt>
                <c:pt idx="9">
                  <c:v>5.78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12.46</c:v>
                </c:pt>
                <c:pt idx="2">
                  <c:v>#N/A</c:v>
                </c:pt>
                <c:pt idx="3">
                  <c:v>13.2</c:v>
                </c:pt>
                <c:pt idx="4">
                  <c:v>#N/A</c:v>
                </c:pt>
                <c:pt idx="5">
                  <c:v>15.53</c:v>
                </c:pt>
                <c:pt idx="6">
                  <c:v>#N/A</c:v>
                </c:pt>
                <c:pt idx="7">
                  <c:v>14.95</c:v>
                </c:pt>
                <c:pt idx="8">
                  <c:v>#N/A</c:v>
                </c:pt>
                <c:pt idx="9">
                  <c:v>21.37</c:v>
                </c:pt>
              </c:numCache>
            </c:numRef>
          </c:val>
        </c:ser>
        <c:dLbls>
          <c:showLegendKey val="0"/>
          <c:showVal val="0"/>
          <c:showCatName val="0"/>
          <c:showSerName val="0"/>
          <c:showPercent val="0"/>
          <c:showBubbleSize val="0"/>
        </c:dLbls>
        <c:gapWidth val="150"/>
        <c:overlap val="100"/>
        <c:axId val="131253760"/>
        <c:axId val="131255296"/>
      </c:barChart>
      <c:catAx>
        <c:axId val="1312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55296"/>
        <c:crosses val="autoZero"/>
        <c:auto val="1"/>
        <c:lblAlgn val="ctr"/>
        <c:lblOffset val="100"/>
        <c:tickLblSkip val="1"/>
        <c:tickMarkSkip val="1"/>
        <c:noMultiLvlLbl val="0"/>
      </c:catAx>
      <c:valAx>
        <c:axId val="13125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5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229</c:v>
                </c:pt>
                <c:pt idx="5">
                  <c:v>187</c:v>
                </c:pt>
                <c:pt idx="8">
                  <c:v>180</c:v>
                </c:pt>
                <c:pt idx="11">
                  <c:v>174</c:v>
                </c:pt>
                <c:pt idx="14">
                  <c:v>174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3</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2</c:v>
                </c:pt>
                <c:pt idx="6">
                  <c:v>2</c:v>
                </c:pt>
                <c:pt idx="9">
                  <c:v>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c:v>
                </c:pt>
                <c:pt idx="3">
                  <c:v>37</c:v>
                </c:pt>
                <c:pt idx="6">
                  <c:v>37</c:v>
                </c:pt>
                <c:pt idx="9">
                  <c:v>34</c:v>
                </c:pt>
                <c:pt idx="12">
                  <c:v>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368</c:v>
                </c:pt>
                <c:pt idx="3">
                  <c:v>294</c:v>
                </c:pt>
                <c:pt idx="6">
                  <c:v>209</c:v>
                </c:pt>
                <c:pt idx="9">
                  <c:v>189</c:v>
                </c:pt>
                <c:pt idx="12">
                  <c:v>210</c:v>
                </c:pt>
              </c:numCache>
            </c:numRef>
          </c:val>
        </c:ser>
        <c:dLbls>
          <c:showLegendKey val="0"/>
          <c:showVal val="0"/>
          <c:showCatName val="0"/>
          <c:showSerName val="0"/>
          <c:showPercent val="0"/>
          <c:showBubbleSize val="0"/>
        </c:dLbls>
        <c:gapWidth val="100"/>
        <c:overlap val="100"/>
        <c:axId val="3282048"/>
        <c:axId val="328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179</c:v>
                </c:pt>
                <c:pt idx="2">
                  <c:v>#N/A</c:v>
                </c:pt>
                <c:pt idx="3">
                  <c:v>#N/A</c:v>
                </c:pt>
                <c:pt idx="4">
                  <c:v>147</c:v>
                </c:pt>
                <c:pt idx="5">
                  <c:v>#N/A</c:v>
                </c:pt>
                <c:pt idx="6">
                  <c:v>#N/A</c:v>
                </c:pt>
                <c:pt idx="7">
                  <c:v>71</c:v>
                </c:pt>
                <c:pt idx="8">
                  <c:v>#N/A</c:v>
                </c:pt>
                <c:pt idx="9">
                  <c:v>#N/A</c:v>
                </c:pt>
                <c:pt idx="10">
                  <c:v>52</c:v>
                </c:pt>
                <c:pt idx="11">
                  <c:v>#N/A</c:v>
                </c:pt>
                <c:pt idx="12">
                  <c:v>#N/A</c:v>
                </c:pt>
                <c:pt idx="13">
                  <c:v>70</c:v>
                </c:pt>
                <c:pt idx="14">
                  <c:v>#N/A</c:v>
                </c:pt>
              </c:numCache>
            </c:numRef>
          </c:val>
          <c:smooth val="0"/>
        </c:ser>
        <c:dLbls>
          <c:showLegendKey val="0"/>
          <c:showVal val="0"/>
          <c:showCatName val="0"/>
          <c:showSerName val="0"/>
          <c:showPercent val="0"/>
          <c:showBubbleSize val="0"/>
        </c:dLbls>
        <c:marker val="1"/>
        <c:smooth val="0"/>
        <c:axId val="3282048"/>
        <c:axId val="3283968"/>
      </c:lineChart>
      <c:catAx>
        <c:axId val="328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3968"/>
        <c:crosses val="autoZero"/>
        <c:auto val="1"/>
        <c:lblAlgn val="ctr"/>
        <c:lblOffset val="100"/>
        <c:tickLblSkip val="1"/>
        <c:tickMarkSkip val="1"/>
        <c:noMultiLvlLbl val="0"/>
      </c:catAx>
      <c:valAx>
        <c:axId val="328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1499</c:v>
                </c:pt>
                <c:pt idx="5">
                  <c:v>1403</c:v>
                </c:pt>
                <c:pt idx="8">
                  <c:v>1541</c:v>
                </c:pt>
                <c:pt idx="11">
                  <c:v>1768</c:v>
                </c:pt>
                <c:pt idx="14">
                  <c:v>1958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c:v>
                </c:pt>
                <c:pt idx="5">
                  <c:v>32</c:v>
                </c:pt>
                <c:pt idx="8">
                  <c:v>52</c:v>
                </c:pt>
                <c:pt idx="11">
                  <c:v>54</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270</c:v>
                </c:pt>
                <c:pt idx="5">
                  <c:v>301</c:v>
                </c:pt>
                <c:pt idx="8">
                  <c:v>286</c:v>
                </c:pt>
                <c:pt idx="11">
                  <c:v>382</c:v>
                </c:pt>
                <c:pt idx="14">
                  <c:v>758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493</c:v>
                </c:pt>
                <c:pt idx="3">
                  <c:v>338</c:v>
                </c:pt>
                <c:pt idx="6">
                  <c:v>345</c:v>
                </c:pt>
                <c:pt idx="9">
                  <c:v>180</c:v>
                </c:pt>
                <c:pt idx="12">
                  <c:v>152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c:v>
                </c:pt>
                <c:pt idx="3">
                  <c:v>14</c:v>
                </c:pt>
                <c:pt idx="6">
                  <c:v>12</c:v>
                </c:pt>
                <c:pt idx="9">
                  <c:v>11</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287</c:v>
                </c:pt>
                <c:pt idx="3">
                  <c:v>241</c:v>
                </c:pt>
                <c:pt idx="6">
                  <c:v>214</c:v>
                </c:pt>
                <c:pt idx="9">
                  <c:v>183</c:v>
                </c:pt>
                <c:pt idx="12">
                  <c:v>152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2074</c:v>
                </c:pt>
                <c:pt idx="3">
                  <c:v>2016</c:v>
                </c:pt>
                <c:pt idx="6">
                  <c:v>2031</c:v>
                </c:pt>
                <c:pt idx="9">
                  <c:v>2302</c:v>
                </c:pt>
                <c:pt idx="12">
                  <c:v>2586</c:v>
                </c:pt>
              </c:numCache>
            </c:numRef>
          </c:val>
        </c:ser>
        <c:dLbls>
          <c:showLegendKey val="0"/>
          <c:showVal val="0"/>
          <c:showCatName val="0"/>
          <c:showSerName val="0"/>
          <c:showPercent val="0"/>
          <c:showBubbleSize val="0"/>
        </c:dLbls>
        <c:gapWidth val="100"/>
        <c:overlap val="100"/>
        <c:axId val="128365312"/>
        <c:axId val="12836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1053</c:v>
                </c:pt>
                <c:pt idx="2">
                  <c:v>#N/A</c:v>
                </c:pt>
                <c:pt idx="3">
                  <c:v>#N/A</c:v>
                </c:pt>
                <c:pt idx="4">
                  <c:v>872</c:v>
                </c:pt>
                <c:pt idx="5">
                  <c:v>#N/A</c:v>
                </c:pt>
                <c:pt idx="6">
                  <c:v>#N/A</c:v>
                </c:pt>
                <c:pt idx="7">
                  <c:v>724</c:v>
                </c:pt>
                <c:pt idx="8">
                  <c:v>#N/A</c:v>
                </c:pt>
                <c:pt idx="9">
                  <c:v>#N/A</c:v>
                </c:pt>
                <c:pt idx="10">
                  <c:v>472</c:v>
                </c:pt>
                <c:pt idx="11">
                  <c:v>#N/A</c:v>
                </c:pt>
                <c:pt idx="12">
                  <c:v>#N/A</c:v>
                </c:pt>
                <c:pt idx="13">
                  <c:v>139</c:v>
                </c:pt>
                <c:pt idx="14">
                  <c:v>#N/A</c:v>
                </c:pt>
              </c:numCache>
            </c:numRef>
          </c:val>
          <c:smooth val="0"/>
        </c:ser>
        <c:dLbls>
          <c:showLegendKey val="0"/>
          <c:showVal val="0"/>
          <c:showCatName val="0"/>
          <c:showSerName val="0"/>
          <c:showPercent val="0"/>
          <c:showBubbleSize val="0"/>
        </c:dLbls>
        <c:marker val="1"/>
        <c:smooth val="0"/>
        <c:axId val="128365312"/>
        <c:axId val="128367232"/>
      </c:lineChart>
      <c:catAx>
        <c:axId val="12836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67232"/>
        <c:crosses val="autoZero"/>
        <c:auto val="1"/>
        <c:lblAlgn val="ctr"/>
        <c:lblOffset val="100"/>
        <c:tickLblSkip val="1"/>
        <c:tickMarkSkip val="1"/>
        <c:noMultiLvlLbl val="0"/>
      </c:catAx>
      <c:valAx>
        <c:axId val="12836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6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39.9</c:v>
                </c:pt>
              </c:numCache>
            </c:numRef>
          </c:xVal>
          <c:yVal>
            <c:numRef>
              <c:f>公会計指標分析・財政指標組合せ分析表!$K$51:$O$51</c:f>
              <c:numCache>
                <c:formatCode>#,##0.0;"▲ "#,##0.0</c:formatCode>
                <c:ptCount val="5"/>
                <c:pt idx="4">
                  <c:v>13.3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31511040"/>
        <c:axId val="131512960"/>
      </c:scatterChart>
      <c:valAx>
        <c:axId val="131511040"/>
        <c:scaling>
          <c:orientation val="minMax"/>
          <c:max val="53"/>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12960"/>
        <c:crosses val="autoZero"/>
        <c:crossBetween val="midCat"/>
      </c:valAx>
      <c:valAx>
        <c:axId val="1315129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5110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22.8</c:v>
                </c:pt>
                <c:pt idx="1">
                  <c:v>18.600000000000001</c:v>
                </c:pt>
                <c:pt idx="2">
                  <c:v>13.7</c:v>
                </c:pt>
                <c:pt idx="3">
                  <c:v>9.5</c:v>
                </c:pt>
                <c:pt idx="4">
                  <c:v>6.6</c:v>
                </c:pt>
              </c:numCache>
            </c:numRef>
          </c:xVal>
          <c:yVal>
            <c:numRef>
              <c:f>公会計指標分析・財政指標組合せ分析表!$K$73:$O$73</c:f>
              <c:numCache>
                <c:formatCode>#,##0.0;"▲ "#,##0.0</c:formatCode>
                <c:ptCount val="5"/>
                <c:pt idx="0">
                  <c:v>107.3</c:v>
                </c:pt>
                <c:pt idx="1">
                  <c:v>92.1</c:v>
                </c:pt>
                <c:pt idx="2">
                  <c:v>76.7</c:v>
                </c:pt>
                <c:pt idx="3">
                  <c:v>50.2</c:v>
                </c:pt>
                <c:pt idx="4">
                  <c:v>13.3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2.6710327419742847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670059710388458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3857280"/>
        <c:axId val="133859200"/>
      </c:scatterChart>
      <c:valAx>
        <c:axId val="133857280"/>
        <c:scaling>
          <c:orientation val="minMax"/>
          <c:max val="25"/>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59200"/>
        <c:crosses val="autoZero"/>
        <c:crossBetween val="midCat"/>
      </c:valAx>
      <c:valAx>
        <c:axId val="13385920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85728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実質公債費比率については、大型事業に伴う過去に起こした地方債償還金が平成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年度において償還が完了したことにより、平成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年度にかけ元利償還金の減少に牽引して算入公債費等も減少した。平成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新規発行した地方債が据置期間による利子や据置期間を終え元金の償還が始まり元利償還金が増加したことにより今後算入公債費等も増加する見込みであることから、地方債の新規発行の抑制や事業の見直しなど償還額の平準化を図り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将来負担額については、公営企業債等繰入見込については、償還金の減少により緩やかに減少している。また、退職手当負担見込は減少しているものの平成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年度において退職者の増により負担額は増える見込である。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グラフのとおり一般会計等に係る地方債の現在高が増加傾向にあり新規地方債の発行の抑制、中長期的な事業の見直しや繰上償還等の検討を図り健全な財政運営に努める。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1,506
15.42
4,871,786
4,599,677
261,976
1,213,619
2,586,055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[ 39.9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類似団体より低い水準にあるが、個々の公共施設では高い施設もあり、個別計画策定の推進し、公共施設の老朽化の調査を行い平準化に努めていく。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64" name="直線コネクタ 63"/>
        <xdr:cNvCxnSpPr/>
      </xdr:nvCxnSpPr>
      <xdr:spPr>
        <a:xfrm flipV="1">
          <a:off x="4760595" y="473688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65" name="有形固定資産減価償却率最小値テキスト"/>
        <xdr:cNvSpPr txBox="1"/>
      </xdr:nvSpPr>
      <xdr:spPr>
        <a:xfrm>
          <a:off x="4813300" y="602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66" name="直線コネクタ 65"/>
        <xdr:cNvCxnSpPr/>
      </xdr:nvCxnSpPr>
      <xdr:spPr>
        <a:xfrm>
          <a:off x="4673600" y="601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67" name="有形固定資産減価償却率最大値テキスト"/>
        <xdr:cNvSpPr txBox="1"/>
      </xdr:nvSpPr>
      <xdr:spPr>
        <a:xfrm>
          <a:off x="4813300" y="451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68" name="直線コネクタ 67"/>
        <xdr:cNvCxnSpPr/>
      </xdr:nvCxnSpPr>
      <xdr:spPr>
        <a:xfrm>
          <a:off x="4673600" y="473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39387</xdr:rowOff>
    </xdr:from>
    <xdr:ext cx="405111" cy="259045"/>
    <xdr:sp macro="" textlink="">
      <xdr:nvSpPr>
        <xdr:cNvPr id="69" name="有形固定資産減価償却率平均値テキスト"/>
        <xdr:cNvSpPr txBox="1"/>
      </xdr:nvSpPr>
      <xdr:spPr>
        <a:xfrm>
          <a:off x="4813300" y="535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0" name="フローチャート : 判断 69"/>
        <xdr:cNvSpPr/>
      </xdr:nvSpPr>
      <xdr:spPr>
        <a:xfrm>
          <a:off x="4711700" y="55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94615</xdr:rowOff>
    </xdr:from>
    <xdr:to>
      <xdr:col>3</xdr:col>
      <xdr:colOff>1222375</xdr:colOff>
      <xdr:row>35</xdr:row>
      <xdr:rowOff>24765</xdr:rowOff>
    </xdr:to>
    <xdr:sp macro="" textlink="">
      <xdr:nvSpPr>
        <xdr:cNvPr id="76" name="円/楕円 75"/>
        <xdr:cNvSpPr/>
      </xdr:nvSpPr>
      <xdr:spPr>
        <a:xfrm>
          <a:off x="47117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34</xdr:row>
      <xdr:rowOff>9542</xdr:rowOff>
    </xdr:from>
    <xdr:ext cx="405111" cy="259045"/>
    <xdr:sp macro="" textlink="">
      <xdr:nvSpPr>
        <xdr:cNvPr id="77" name="有形固定資産減価償却率該当値テキスト"/>
        <xdr:cNvSpPr txBox="1"/>
      </xdr:nvSpPr>
      <xdr:spPr>
        <a:xfrm>
          <a:off x="4813300" y="58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1,506
15.42
4,871,786
4,599,677
261,976
1,213,619
2,586,055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167657</xdr:rowOff>
    </xdr:from>
    <xdr:ext cx="405111" cy="259045"/>
    <xdr:sp macro="" textlink="">
      <xdr:nvSpPr>
        <xdr:cNvPr id="62" name="【道路】&#10;有形固定資産減価償却率平均値テキスト"/>
        <xdr:cNvSpPr txBox="1"/>
      </xdr:nvSpPr>
      <xdr:spPr>
        <a:xfrm>
          <a:off x="4724400" y="651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61595</xdr:rowOff>
    </xdr:from>
    <xdr:to>
      <xdr:col>6</xdr:col>
      <xdr:colOff>561975</xdr:colOff>
      <xdr:row>37</xdr:row>
      <xdr:rowOff>163195</xdr:rowOff>
    </xdr:to>
    <xdr:sp macro="" textlink="">
      <xdr:nvSpPr>
        <xdr:cNvPr id="69" name="円/楕円 68"/>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84472</xdr:rowOff>
    </xdr:from>
    <xdr:ext cx="405111" cy="259045"/>
    <xdr:sp macro="" textlink="">
      <xdr:nvSpPr>
        <xdr:cNvPr id="70" name="【道路】&#10;有形固定資産減価償却率該当値テキスト"/>
        <xdr:cNvSpPr txBox="1"/>
      </xdr:nvSpPr>
      <xdr:spPr>
        <a:xfrm>
          <a:off x="47244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10566400" y="676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133301</xdr:rowOff>
    </xdr:from>
    <xdr:to>
      <xdr:col>15</xdr:col>
      <xdr:colOff>231775</xdr:colOff>
      <xdr:row>41</xdr:row>
      <xdr:rowOff>63451</xdr:rowOff>
    </xdr:to>
    <xdr:sp macro="" textlink="">
      <xdr:nvSpPr>
        <xdr:cNvPr id="104" name="円/楕円 103"/>
        <xdr:cNvSpPr/>
      </xdr:nvSpPr>
      <xdr:spPr>
        <a:xfrm>
          <a:off x="10426700" y="69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48228</xdr:rowOff>
    </xdr:from>
    <xdr:ext cx="534377" cy="259045"/>
    <xdr:sp macro="" textlink="">
      <xdr:nvSpPr>
        <xdr:cNvPr id="105" name="【道路】&#10;一人当たり延長該当値テキスト"/>
        <xdr:cNvSpPr txBox="1"/>
      </xdr:nvSpPr>
      <xdr:spPr>
        <a:xfrm>
          <a:off x="10566400" y="69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634865" y="9614263"/>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44649</xdr:rowOff>
    </xdr:from>
    <xdr:ext cx="405111" cy="259045"/>
    <xdr:sp macro="" textlink="">
      <xdr:nvSpPr>
        <xdr:cNvPr id="133" name="【橋りょう・トンネル】&#10;有形固定資産減価償却率最小値テキスト"/>
        <xdr:cNvSpPr txBox="1"/>
      </xdr:nvSpPr>
      <xdr:spPr>
        <a:xfrm>
          <a:off x="4724400" y="1118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546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131190</xdr:rowOff>
    </xdr:from>
    <xdr:ext cx="405111" cy="259045"/>
    <xdr:sp macro="" textlink="">
      <xdr:nvSpPr>
        <xdr:cNvPr id="135" name="【橋りょう・トンネル】&#10;有形固定資産減価償却率最大値テキスト"/>
        <xdr:cNvSpPr txBox="1"/>
      </xdr:nvSpPr>
      <xdr:spPr>
        <a:xfrm>
          <a:off x="47244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112503</xdr:rowOff>
    </xdr:from>
    <xdr:ext cx="405111" cy="259045"/>
    <xdr:sp macro="" textlink="">
      <xdr:nvSpPr>
        <xdr:cNvPr id="137" name="【橋りょう・トンネル】&#10;有形固定資産減価償却率平均値テキスト"/>
        <xdr:cNvSpPr txBox="1"/>
      </xdr:nvSpPr>
      <xdr:spPr>
        <a:xfrm>
          <a:off x="47244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42273</xdr:rowOff>
    </xdr:from>
    <xdr:to>
      <xdr:col>6</xdr:col>
      <xdr:colOff>561975</xdr:colOff>
      <xdr:row>63</xdr:row>
      <xdr:rowOff>143873</xdr:rowOff>
    </xdr:to>
    <xdr:sp macro="" textlink="">
      <xdr:nvSpPr>
        <xdr:cNvPr id="144" name="円/楕円 143"/>
        <xdr:cNvSpPr/>
      </xdr:nvSpPr>
      <xdr:spPr>
        <a:xfrm>
          <a:off x="4584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20700</xdr:rowOff>
    </xdr:from>
    <xdr:ext cx="405111" cy="259045"/>
    <xdr:sp macro="" textlink="">
      <xdr:nvSpPr>
        <xdr:cNvPr id="145" name="【橋りょう・トンネル】&#10;有形固定資産減価償却率該当値テキスト"/>
        <xdr:cNvSpPr txBox="1"/>
      </xdr:nvSpPr>
      <xdr:spPr>
        <a:xfrm>
          <a:off x="4724400"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9" name="テキスト ボックス 15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1" name="テキスト ボックス 16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3" name="テキスト ボックス 16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10476865" y="9577005"/>
          <a:ext cx="0" cy="150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116191</xdr:rowOff>
    </xdr:from>
    <xdr:ext cx="534377" cy="259045"/>
    <xdr:sp macro="" textlink="">
      <xdr:nvSpPr>
        <xdr:cNvPr id="172" name="【橋りょう・トンネル】&#10;一人当たり有形固定資産（償却資産）額最小値テキスト"/>
        <xdr:cNvSpPr txBox="1"/>
      </xdr:nvSpPr>
      <xdr:spPr>
        <a:xfrm>
          <a:off x="10566400" y="110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10388600" y="110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93932</xdr:rowOff>
    </xdr:from>
    <xdr:ext cx="690189" cy="259045"/>
    <xdr:sp macro="" textlink="">
      <xdr:nvSpPr>
        <xdr:cNvPr id="174" name="【橋りょう・トンネル】&#10;一人当たり有形固定資産（償却資産）額最大値テキスト"/>
        <xdr:cNvSpPr txBox="1"/>
      </xdr:nvSpPr>
      <xdr:spPr>
        <a:xfrm>
          <a:off x="10566400" y="9352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10388600" y="957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145745</xdr:rowOff>
    </xdr:from>
    <xdr:ext cx="599010" cy="259045"/>
    <xdr:sp macro="" textlink="">
      <xdr:nvSpPr>
        <xdr:cNvPr id="176" name="【橋りょう・トンネル】&#10;一人当たり有形固定資産（償却資産）額平均値テキスト"/>
        <xdr:cNvSpPr txBox="1"/>
      </xdr:nvSpPr>
      <xdr:spPr>
        <a:xfrm>
          <a:off x="10566400" y="1060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10426700" y="107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24914</xdr:rowOff>
    </xdr:from>
    <xdr:to>
      <xdr:col>15</xdr:col>
      <xdr:colOff>231775</xdr:colOff>
      <xdr:row>64</xdr:row>
      <xdr:rowOff>126514</xdr:rowOff>
    </xdr:to>
    <xdr:sp macro="" textlink="">
      <xdr:nvSpPr>
        <xdr:cNvPr id="183" name="円/楕円 182"/>
        <xdr:cNvSpPr/>
      </xdr:nvSpPr>
      <xdr:spPr>
        <a:xfrm>
          <a:off x="10426700" y="10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111291</xdr:rowOff>
    </xdr:from>
    <xdr:ext cx="599010" cy="259045"/>
    <xdr:sp macro="" textlink="">
      <xdr:nvSpPr>
        <xdr:cNvPr id="184" name="【橋りょう・トンネル】&#10;一人当たり有形固定資産（償却資産）額該当値テキスト"/>
        <xdr:cNvSpPr txBox="1"/>
      </xdr:nvSpPr>
      <xdr:spPr>
        <a:xfrm>
          <a:off x="10566400" y="1091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6" name="テキスト ボックス 19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6" name="テキスト ボックス 20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211"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213"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93453</xdr:rowOff>
    </xdr:from>
    <xdr:ext cx="405111" cy="259045"/>
    <xdr:sp macro="" textlink="">
      <xdr:nvSpPr>
        <xdr:cNvPr id="215" name="【公営住宅】&#10;有形固定資産減価償却率平均値テキスト"/>
        <xdr:cNvSpPr txBox="1"/>
      </xdr:nvSpPr>
      <xdr:spPr>
        <a:xfrm>
          <a:off x="4724400" y="1380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122827</xdr:rowOff>
    </xdr:from>
    <xdr:to>
      <xdr:col>6</xdr:col>
      <xdr:colOff>561975</xdr:colOff>
      <xdr:row>82</xdr:row>
      <xdr:rowOff>52977</xdr:rowOff>
    </xdr:to>
    <xdr:sp macro="" textlink="">
      <xdr:nvSpPr>
        <xdr:cNvPr id="222" name="円/楕円 221"/>
        <xdr:cNvSpPr/>
      </xdr:nvSpPr>
      <xdr:spPr>
        <a:xfrm>
          <a:off x="4584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101254</xdr:rowOff>
    </xdr:from>
    <xdr:ext cx="405111" cy="259045"/>
    <xdr:sp macro="" textlink="">
      <xdr:nvSpPr>
        <xdr:cNvPr id="223" name="【公営住宅】&#10;有形固定資産減価償却率該当値テキスト"/>
        <xdr:cNvSpPr txBox="1"/>
      </xdr:nvSpPr>
      <xdr:spPr>
        <a:xfrm>
          <a:off x="4724400"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248"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76089</xdr:rowOff>
    </xdr:from>
    <xdr:ext cx="469744" cy="259045"/>
    <xdr:sp macro="" textlink="">
      <xdr:nvSpPr>
        <xdr:cNvPr id="252" name="【公営住宅】&#10;一人当たり面積平均値テキスト"/>
        <xdr:cNvSpPr txBox="1"/>
      </xdr:nvSpPr>
      <xdr:spPr>
        <a:xfrm>
          <a:off x="10566400" y="1413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160083</xdr:rowOff>
    </xdr:from>
    <xdr:to>
      <xdr:col>15</xdr:col>
      <xdr:colOff>231775</xdr:colOff>
      <xdr:row>84</xdr:row>
      <xdr:rowOff>90233</xdr:rowOff>
    </xdr:to>
    <xdr:sp macro="" textlink="">
      <xdr:nvSpPr>
        <xdr:cNvPr id="259" name="円/楕円 258"/>
        <xdr:cNvSpPr/>
      </xdr:nvSpPr>
      <xdr:spPr>
        <a:xfrm>
          <a:off x="10426700" y="1439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138510</xdr:rowOff>
    </xdr:from>
    <xdr:ext cx="469744" cy="259045"/>
    <xdr:sp macro="" textlink="">
      <xdr:nvSpPr>
        <xdr:cNvPr id="260" name="【公営住宅】&#10;一人当たり面積該当値テキスト"/>
        <xdr:cNvSpPr txBox="1"/>
      </xdr:nvSpPr>
      <xdr:spPr>
        <a:xfrm>
          <a:off x="10566400" y="1436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3" name="テキスト ボックス 2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105918</xdr:rowOff>
    </xdr:from>
    <xdr:to>
      <xdr:col>6</xdr:col>
      <xdr:colOff>510540</xdr:colOff>
      <xdr:row>108</xdr:row>
      <xdr:rowOff>57913</xdr:rowOff>
    </xdr:to>
    <xdr:cxnSp macro="">
      <xdr:nvCxnSpPr>
        <xdr:cNvPr id="283" name="直線コネクタ 282"/>
        <xdr:cNvCxnSpPr/>
      </xdr:nvCxnSpPr>
      <xdr:spPr>
        <a:xfrm flipV="1">
          <a:off x="4634865" y="17422368"/>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61740</xdr:rowOff>
    </xdr:from>
    <xdr:ext cx="405111" cy="259045"/>
    <xdr:sp macro="" textlink="">
      <xdr:nvSpPr>
        <xdr:cNvPr id="284" name="【港湾・漁港】&#10;有形固定資産減価償却率最小値テキスト"/>
        <xdr:cNvSpPr txBox="1"/>
      </xdr:nvSpPr>
      <xdr:spPr>
        <a:xfrm>
          <a:off x="47244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108</xdr:row>
      <xdr:rowOff>57913</xdr:rowOff>
    </xdr:from>
    <xdr:to>
      <xdr:col>6</xdr:col>
      <xdr:colOff>600075</xdr:colOff>
      <xdr:row>108</xdr:row>
      <xdr:rowOff>57913</xdr:rowOff>
    </xdr:to>
    <xdr:cxnSp macro="">
      <xdr:nvCxnSpPr>
        <xdr:cNvPr id="285" name="直線コネクタ 284"/>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52595</xdr:rowOff>
    </xdr:from>
    <xdr:ext cx="405111" cy="259045"/>
    <xdr:sp macro="" textlink="">
      <xdr:nvSpPr>
        <xdr:cNvPr id="286" name="【港湾・漁港】&#10;有形固定資産減価償却率最大値テキスト"/>
        <xdr:cNvSpPr txBox="1"/>
      </xdr:nvSpPr>
      <xdr:spPr>
        <a:xfrm>
          <a:off x="4724400" y="1719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101</xdr:row>
      <xdr:rowOff>105918</xdr:rowOff>
    </xdr:from>
    <xdr:to>
      <xdr:col>6</xdr:col>
      <xdr:colOff>600075</xdr:colOff>
      <xdr:row>101</xdr:row>
      <xdr:rowOff>105918</xdr:rowOff>
    </xdr:to>
    <xdr:cxnSp macro="">
      <xdr:nvCxnSpPr>
        <xdr:cNvPr id="287" name="直線コネクタ 286"/>
        <xdr:cNvCxnSpPr/>
      </xdr:nvCxnSpPr>
      <xdr:spPr>
        <a:xfrm>
          <a:off x="4546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145559</xdr:rowOff>
    </xdr:from>
    <xdr:ext cx="405111" cy="259045"/>
    <xdr:sp macro="" textlink="">
      <xdr:nvSpPr>
        <xdr:cNvPr id="288" name="【港湾・漁港】&#10;有形固定資産減価償却率平均値テキスト"/>
        <xdr:cNvSpPr txBox="1"/>
      </xdr:nvSpPr>
      <xdr:spPr>
        <a:xfrm>
          <a:off x="4724400" y="1831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167132</xdr:rowOff>
    </xdr:from>
    <xdr:to>
      <xdr:col>6</xdr:col>
      <xdr:colOff>561975</xdr:colOff>
      <xdr:row>107</xdr:row>
      <xdr:rowOff>97282</xdr:rowOff>
    </xdr:to>
    <xdr:sp macro="" textlink="">
      <xdr:nvSpPr>
        <xdr:cNvPr id="289" name="フローチャート : 判断 288"/>
        <xdr:cNvSpPr/>
      </xdr:nvSpPr>
      <xdr:spPr>
        <a:xfrm>
          <a:off x="4584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34544</xdr:rowOff>
    </xdr:from>
    <xdr:to>
      <xdr:col>6</xdr:col>
      <xdr:colOff>561975</xdr:colOff>
      <xdr:row>106</xdr:row>
      <xdr:rowOff>136144</xdr:rowOff>
    </xdr:to>
    <xdr:sp macro="" textlink="">
      <xdr:nvSpPr>
        <xdr:cNvPr id="295" name="円/楕円 294"/>
        <xdr:cNvSpPr/>
      </xdr:nvSpPr>
      <xdr:spPr>
        <a:xfrm>
          <a:off x="4584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57421</xdr:rowOff>
    </xdr:from>
    <xdr:ext cx="405111" cy="259045"/>
    <xdr:sp macro="" textlink="">
      <xdr:nvSpPr>
        <xdr:cNvPr id="296" name="【港湾・漁港】&#10;有形固定資産減価償却率該当値テキスト"/>
        <xdr:cNvSpPr txBox="1"/>
      </xdr:nvSpPr>
      <xdr:spPr>
        <a:xfrm>
          <a:off x="4724400" y="1805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07" name="直線コネクタ 3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08" name="テキスト ボックス 30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9" name="直線コネクタ 3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106</xdr:row>
      <xdr:rowOff>80934</xdr:rowOff>
    </xdr:from>
    <xdr:ext cx="685572" cy="259045"/>
    <xdr:sp macro="" textlink="">
      <xdr:nvSpPr>
        <xdr:cNvPr id="310" name="テキスト ボックス 309"/>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1" name="直線コネクタ 3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97263</xdr:rowOff>
    </xdr:from>
    <xdr:ext cx="685572" cy="259045"/>
    <xdr:sp macro="" textlink="">
      <xdr:nvSpPr>
        <xdr:cNvPr id="312" name="テキスト ボックス 311"/>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3" name="直線コネクタ 3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113591</xdr:rowOff>
    </xdr:from>
    <xdr:ext cx="685572" cy="259045"/>
    <xdr:sp macro="" textlink="">
      <xdr:nvSpPr>
        <xdr:cNvPr id="314" name="テキスト ボックス 313"/>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5" name="直線コネクタ 3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129920</xdr:rowOff>
    </xdr:from>
    <xdr:ext cx="685572" cy="259045"/>
    <xdr:sp macro="" textlink="">
      <xdr:nvSpPr>
        <xdr:cNvPr id="316" name="テキスト ボックス 315"/>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7" name="直線コネクタ 3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146248</xdr:rowOff>
    </xdr:from>
    <xdr:ext cx="685572" cy="259045"/>
    <xdr:sp macro="" textlink="">
      <xdr:nvSpPr>
        <xdr:cNvPr id="318" name="テキスト ボックス 317"/>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0" name="テキスト ボックス 3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1"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144058</xdr:rowOff>
    </xdr:from>
    <xdr:to>
      <xdr:col>15</xdr:col>
      <xdr:colOff>180340</xdr:colOff>
      <xdr:row>108</xdr:row>
      <xdr:rowOff>112491</xdr:rowOff>
    </xdr:to>
    <xdr:cxnSp macro="">
      <xdr:nvCxnSpPr>
        <xdr:cNvPr id="322" name="直線コネクタ 321"/>
        <xdr:cNvCxnSpPr/>
      </xdr:nvCxnSpPr>
      <xdr:spPr>
        <a:xfrm flipV="1">
          <a:off x="10476865" y="17289058"/>
          <a:ext cx="0" cy="1340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116318</xdr:rowOff>
    </xdr:from>
    <xdr:ext cx="599010" cy="259045"/>
    <xdr:sp macro="" textlink="">
      <xdr:nvSpPr>
        <xdr:cNvPr id="323" name="【港湾・漁港】&#10;一人当たり有形固定資産（償却資産）額最小値テキスト"/>
        <xdr:cNvSpPr txBox="1"/>
      </xdr:nvSpPr>
      <xdr:spPr>
        <a:xfrm>
          <a:off x="10566400" y="1863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288,873</a:t>
          </a:r>
          <a:endParaRPr kumimoji="1" lang="ja-JP" altLang="en-US" sz="1000" b="1">
            <a:latin typeface="ＭＳ Ｐゴシック"/>
          </a:endParaRPr>
        </a:p>
      </xdr:txBody>
    </xdr:sp>
    <xdr:clientData/>
  </xdr:oneCellAnchor>
  <xdr:twoCellAnchor>
    <xdr:from>
      <xdr:col>15</xdr:col>
      <xdr:colOff>92075</xdr:colOff>
      <xdr:row>108</xdr:row>
      <xdr:rowOff>112491</xdr:rowOff>
    </xdr:from>
    <xdr:to>
      <xdr:col>15</xdr:col>
      <xdr:colOff>269875</xdr:colOff>
      <xdr:row>108</xdr:row>
      <xdr:rowOff>112491</xdr:rowOff>
    </xdr:to>
    <xdr:cxnSp macro="">
      <xdr:nvCxnSpPr>
        <xdr:cNvPr id="324" name="直線コネクタ 323"/>
        <xdr:cNvCxnSpPr/>
      </xdr:nvCxnSpPr>
      <xdr:spPr>
        <a:xfrm>
          <a:off x="10388600" y="1862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90735</xdr:rowOff>
    </xdr:from>
    <xdr:ext cx="690189" cy="259045"/>
    <xdr:sp macro="" textlink="">
      <xdr:nvSpPr>
        <xdr:cNvPr id="325" name="【港湾・漁港】&#10;一人当たり有形固定資産（償却資産）額最大値テキスト"/>
        <xdr:cNvSpPr txBox="1"/>
      </xdr:nvSpPr>
      <xdr:spPr>
        <a:xfrm>
          <a:off x="10566400" y="17064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4,392,209</a:t>
          </a:r>
          <a:endParaRPr kumimoji="1" lang="ja-JP" altLang="en-US" sz="1000" b="1">
            <a:latin typeface="ＭＳ Ｐゴシック"/>
          </a:endParaRPr>
        </a:p>
      </xdr:txBody>
    </xdr:sp>
    <xdr:clientData/>
  </xdr:oneCellAnchor>
  <xdr:twoCellAnchor>
    <xdr:from>
      <xdr:col>15</xdr:col>
      <xdr:colOff>92075</xdr:colOff>
      <xdr:row>100</xdr:row>
      <xdr:rowOff>144058</xdr:rowOff>
    </xdr:from>
    <xdr:to>
      <xdr:col>15</xdr:col>
      <xdr:colOff>269875</xdr:colOff>
      <xdr:row>100</xdr:row>
      <xdr:rowOff>144058</xdr:rowOff>
    </xdr:to>
    <xdr:cxnSp macro="">
      <xdr:nvCxnSpPr>
        <xdr:cNvPr id="326" name="直線コネクタ 325"/>
        <xdr:cNvCxnSpPr/>
      </xdr:nvCxnSpPr>
      <xdr:spPr>
        <a:xfrm>
          <a:off x="10388600" y="1728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8588</xdr:rowOff>
    </xdr:from>
    <xdr:ext cx="690189" cy="259045"/>
    <xdr:sp macro="" textlink="">
      <xdr:nvSpPr>
        <xdr:cNvPr id="327" name="【港湾・漁港】&#10;一人当たり有形固定資産（償却資産）額平均値テキスト"/>
        <xdr:cNvSpPr txBox="1"/>
      </xdr:nvSpPr>
      <xdr:spPr>
        <a:xfrm>
          <a:off x="10566400" y="181822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1,435,421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30161</xdr:rowOff>
    </xdr:from>
    <xdr:to>
      <xdr:col>15</xdr:col>
      <xdr:colOff>231775</xdr:colOff>
      <xdr:row>106</xdr:row>
      <xdr:rowOff>131761</xdr:rowOff>
    </xdr:to>
    <xdr:sp macro="" textlink="">
      <xdr:nvSpPr>
        <xdr:cNvPr id="328" name="フローチャート : 判断 327"/>
        <xdr:cNvSpPr/>
      </xdr:nvSpPr>
      <xdr:spPr>
        <a:xfrm>
          <a:off x="10426700" y="1820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103</xdr:row>
      <xdr:rowOff>104397</xdr:rowOff>
    </xdr:from>
    <xdr:to>
      <xdr:col>15</xdr:col>
      <xdr:colOff>231775</xdr:colOff>
      <xdr:row>104</xdr:row>
      <xdr:rowOff>34547</xdr:rowOff>
    </xdr:to>
    <xdr:sp macro="" textlink="">
      <xdr:nvSpPr>
        <xdr:cNvPr id="334" name="円/楕円 333"/>
        <xdr:cNvSpPr/>
      </xdr:nvSpPr>
      <xdr:spPr>
        <a:xfrm>
          <a:off x="10426700" y="177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127274</xdr:rowOff>
    </xdr:from>
    <xdr:ext cx="690189" cy="259045"/>
    <xdr:sp macro="" textlink="">
      <xdr:nvSpPr>
        <xdr:cNvPr id="335" name="【港湾・漁港】&#10;一人当たり有形固定資産（償却資産）額該当値テキスト"/>
        <xdr:cNvSpPr txBox="1"/>
      </xdr:nvSpPr>
      <xdr:spPr>
        <a:xfrm>
          <a:off x="10566400" y="17615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2,783,105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6" name="正方形/長方形 33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3" name="正方形/長方形 34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60" name="直線コネクタ 359"/>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361"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62" name="直線コネクタ 361"/>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63"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64" name="直線コネクタ 363"/>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116857</xdr:rowOff>
    </xdr:from>
    <xdr:ext cx="405111" cy="259045"/>
    <xdr:sp macro="" textlink="">
      <xdr:nvSpPr>
        <xdr:cNvPr id="365" name="【認定こども園・幼稚園・保育所】&#10;有形固定資産減価償却率平均値テキスト"/>
        <xdr:cNvSpPr txBox="1"/>
      </xdr:nvSpPr>
      <xdr:spPr>
        <a:xfrm>
          <a:off x="16408400" y="628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66" name="フローチャート : 判断 365"/>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143510</xdr:rowOff>
    </xdr:from>
    <xdr:to>
      <xdr:col>23</xdr:col>
      <xdr:colOff>568325</xdr:colOff>
      <xdr:row>40</xdr:row>
      <xdr:rowOff>73660</xdr:rowOff>
    </xdr:to>
    <xdr:sp macro="" textlink="">
      <xdr:nvSpPr>
        <xdr:cNvPr id="372" name="円/楕円 371"/>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121937</xdr:rowOff>
    </xdr:from>
    <xdr:ext cx="405111" cy="259045"/>
    <xdr:sp macro="" textlink="">
      <xdr:nvSpPr>
        <xdr:cNvPr id="373" name="【認定こども園・幼稚園・保育所】&#10;有形固定資産減価償却率該当値テキスト"/>
        <xdr:cNvSpPr txBox="1"/>
      </xdr:nvSpPr>
      <xdr:spPr>
        <a:xfrm>
          <a:off x="164084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4" name="正方形/長方形 37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1" name="正方形/長方形 38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4" name="テキスト ボックス 38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6" name="テキスト ボックス 38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8" name="テキスト ボックス 38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0" name="テキスト ボックス 38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2" name="テキスト ボックス 39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4" name="テキスト ボックス 39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98" name="直線コネクタ 397"/>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99"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400" name="直線コネクタ 399"/>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401"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402" name="直線コネクタ 40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403"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04" name="フローチャート : 判断 40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34925</xdr:rowOff>
    </xdr:from>
    <xdr:to>
      <xdr:col>32</xdr:col>
      <xdr:colOff>238125</xdr:colOff>
      <xdr:row>38</xdr:row>
      <xdr:rowOff>136525</xdr:rowOff>
    </xdr:to>
    <xdr:sp macro="" textlink="">
      <xdr:nvSpPr>
        <xdr:cNvPr id="410" name="円/楕円 409"/>
        <xdr:cNvSpPr/>
      </xdr:nvSpPr>
      <xdr:spPr>
        <a:xfrm>
          <a:off x="22110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57802</xdr:rowOff>
    </xdr:from>
    <xdr:ext cx="469744" cy="259045"/>
    <xdr:sp macro="" textlink="">
      <xdr:nvSpPr>
        <xdr:cNvPr id="411" name="【認定こども園・幼稚園・保育所】&#10;一人当たり面積該当値テキスト"/>
        <xdr:cNvSpPr txBox="1"/>
      </xdr:nvSpPr>
      <xdr:spPr>
        <a:xfrm>
          <a:off x="22250400"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2" name="正方形/長方形 41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9" name="正方形/長方形 41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23" name="テキスト ボックス 42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435" name="直線コネクタ 434"/>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436"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437" name="直線コネクタ 436"/>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438"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439" name="直線コネクタ 438"/>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93997</xdr:rowOff>
    </xdr:from>
    <xdr:ext cx="405111" cy="259045"/>
    <xdr:sp macro="" textlink="">
      <xdr:nvSpPr>
        <xdr:cNvPr id="440" name="【学校施設】&#10;有形固定資産減価償却率平均値テキスト"/>
        <xdr:cNvSpPr txBox="1"/>
      </xdr:nvSpPr>
      <xdr:spPr>
        <a:xfrm>
          <a:off x="164084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441" name="フローチャート : 判断 440"/>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447" name="円/楕円 446"/>
        <xdr:cNvSpPr/>
      </xdr:nvSpPr>
      <xdr:spPr>
        <a:xfrm>
          <a:off x="16268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59072</xdr:rowOff>
    </xdr:from>
    <xdr:ext cx="405111" cy="259045"/>
    <xdr:sp macro="" textlink="">
      <xdr:nvSpPr>
        <xdr:cNvPr id="448" name="【学校施設】&#10;有形固定資産減価償却率該当値テキスト"/>
        <xdr:cNvSpPr txBox="1"/>
      </xdr:nvSpPr>
      <xdr:spPr>
        <a:xfrm>
          <a:off x="16408400"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9" name="正方形/長方形 44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6" name="正方形/長方形 45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75" name="直線コネクタ 474"/>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76"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77" name="直線コネクタ 476"/>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78"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79" name="直線コネクタ 478"/>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164228</xdr:rowOff>
    </xdr:from>
    <xdr:ext cx="469744" cy="259045"/>
    <xdr:sp macro="" textlink="">
      <xdr:nvSpPr>
        <xdr:cNvPr id="480" name="【学校施設】&#10;一人当たり面積平均値テキスト"/>
        <xdr:cNvSpPr txBox="1"/>
      </xdr:nvSpPr>
      <xdr:spPr>
        <a:xfrm>
          <a:off x="22250400" y="10794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81" name="フローチャート : 判断 480"/>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117711</xdr:rowOff>
    </xdr:from>
    <xdr:to>
      <xdr:col>32</xdr:col>
      <xdr:colOff>238125</xdr:colOff>
      <xdr:row>62</xdr:row>
      <xdr:rowOff>47861</xdr:rowOff>
    </xdr:to>
    <xdr:sp macro="" textlink="">
      <xdr:nvSpPr>
        <xdr:cNvPr id="487" name="円/楕円 486"/>
        <xdr:cNvSpPr/>
      </xdr:nvSpPr>
      <xdr:spPr>
        <a:xfrm>
          <a:off x="22110700" y="105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140588</xdr:rowOff>
    </xdr:from>
    <xdr:ext cx="469744" cy="259045"/>
    <xdr:sp macro="" textlink="">
      <xdr:nvSpPr>
        <xdr:cNvPr id="488" name="【学校施設】&#10;一人当たり面積該当値テキスト"/>
        <xdr:cNvSpPr txBox="1"/>
      </xdr:nvSpPr>
      <xdr:spPr>
        <a:xfrm>
          <a:off x="22250400" y="104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9" name="正方形/長方形 48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6" name="正方形/長方形 49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97" name="正方形/長方形 49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04" name="正方形/長方形 503"/>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505" name="正方形/長方形 50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2" name="正方形/長方形 511"/>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513" name="正方形/長方形 51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4" name="正方形/長方形 5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5" name="正方形/長方形 5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6" name="正方形/長方形 5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7" name="正方形/長方形 5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8" name="正方形/長方形 5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9" name="正方形/長方形 5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20" name="正方形/長方形 519"/>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21" name="正方形/長方形 52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2" name="正方形/長方形 5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3" name="テキスト ボックス 52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a:t>
          </a:r>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港湾・漁港</a:t>
          </a:r>
          <a:r>
            <a:rPr kumimoji="1" lang="en-US" altLang="ja-JP" sz="1300">
              <a:latin typeface="ＭＳ Ｐゴシック"/>
            </a:rPr>
            <a:t>】</a:t>
          </a:r>
          <a:r>
            <a:rPr kumimoji="1" lang="ja-JP" altLang="en-US" sz="1300">
              <a:latin typeface="ＭＳ Ｐゴシック"/>
            </a:rPr>
            <a:t>で、低い施設は、</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・道路においては、昭和</a:t>
          </a:r>
          <a:r>
            <a:rPr kumimoji="1" lang="en-US" altLang="ja-JP" sz="1300">
              <a:latin typeface="ＭＳ Ｐゴシック"/>
            </a:rPr>
            <a:t>29</a:t>
          </a:r>
          <a:r>
            <a:rPr kumimoji="1" lang="ja-JP" altLang="en-US" sz="1300">
              <a:latin typeface="ＭＳ Ｐゴシック"/>
            </a:rPr>
            <a:t>年から昭和</a:t>
          </a:r>
          <a:r>
            <a:rPr kumimoji="1" lang="en-US" altLang="ja-JP" sz="1300">
              <a:latin typeface="ＭＳ Ｐゴシック"/>
            </a:rPr>
            <a:t>60</a:t>
          </a:r>
          <a:r>
            <a:rPr kumimoji="1" lang="ja-JP" altLang="en-US" sz="1300">
              <a:latin typeface="ＭＳ Ｐゴシック"/>
            </a:rPr>
            <a:t>年にかけ数多く路線を整備を行った。現在、道路舗装の剥離や凹凸など老朽化著しい箇所など住民のライフラインとして優先順位の高い路線から道路改良事業を実施している。</a:t>
          </a:r>
          <a:endParaRPr kumimoji="1" lang="en-US" altLang="ja-JP" sz="1300">
            <a:latin typeface="ＭＳ Ｐゴシック"/>
          </a:endParaRPr>
        </a:p>
        <a:p>
          <a:r>
            <a:rPr kumimoji="1" lang="ja-JP" altLang="en-US" sz="1300">
              <a:latin typeface="ＭＳ Ｐゴシック"/>
            </a:rPr>
            <a:t>・港湾・漁港においては、個別計画に沿って老朽化の把握や長寿命化や更新などの検討を図っていく。</a:t>
          </a:r>
          <a:endParaRPr kumimoji="1" lang="en-US" altLang="ja-JP" sz="1300">
            <a:latin typeface="ＭＳ Ｐゴシック"/>
          </a:endParaRPr>
        </a:p>
        <a:p>
          <a:r>
            <a:rPr kumimoji="1" lang="ja-JP" altLang="en-US" sz="1300">
              <a:latin typeface="ＭＳ Ｐゴシック"/>
            </a:rPr>
            <a:t>・学校施設においては、中学校校舎の耐震基準を満たしておらず平成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年度において立替を実施した事により、今後維持管理費については減少する見込みである。しかし、小学校校舎については、耐震基準が低く、今後立替が見込まれる。</a:t>
          </a:r>
          <a:endParaRPr kumimoji="1" lang="en-US" altLang="ja-JP" sz="1300">
            <a:latin typeface="ＭＳ Ｐゴシック"/>
          </a:endParaRPr>
        </a:p>
        <a:p>
          <a:r>
            <a:rPr kumimoji="1" lang="ja-JP" altLang="en-US" sz="1300">
              <a:latin typeface="ＭＳ Ｐゴシック"/>
            </a:rPr>
            <a:t>・公営住宅においては、昭和</a:t>
          </a:r>
          <a:r>
            <a:rPr kumimoji="1" lang="en-US" altLang="ja-JP" sz="1300">
              <a:latin typeface="ＭＳ Ｐゴシック"/>
            </a:rPr>
            <a:t>57</a:t>
          </a:r>
          <a:r>
            <a:rPr kumimoji="1" lang="ja-JP" altLang="en-US" sz="1300">
              <a:latin typeface="ＭＳ Ｐゴシック"/>
            </a:rPr>
            <a:t>年から平成</a:t>
          </a:r>
          <a:r>
            <a:rPr kumimoji="1" lang="en-US" altLang="ja-JP" sz="1300">
              <a:latin typeface="ＭＳ Ｐゴシック"/>
            </a:rPr>
            <a:t>12</a:t>
          </a:r>
          <a:r>
            <a:rPr kumimoji="1" lang="ja-JP" altLang="en-US" sz="1300">
              <a:latin typeface="ＭＳ Ｐゴシック"/>
            </a:rPr>
            <a:t>年において建築整備を行った。年々維持管理費は増加傾向にあり、個別計画に沿った長寿命化（耐震補強）等及び更新といった検討を図っていく。</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1,506
15.42
4,871,786
4,599,677
261,976
1,213,619
2,586,055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0</xdr:rowOff>
    </xdr:to>
    <xdr:cxnSp macro="">
      <xdr:nvCxnSpPr>
        <xdr:cNvPr id="73" name="直線コネクタ 72"/>
        <xdr:cNvCxnSpPr/>
      </xdr:nvCxnSpPr>
      <xdr:spPr>
        <a:xfrm flipV="1">
          <a:off x="4634865" y="952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3827</xdr:rowOff>
    </xdr:from>
    <xdr:ext cx="405111" cy="259045"/>
    <xdr:sp macro="" textlink="">
      <xdr:nvSpPr>
        <xdr:cNvPr id="74" name="【体育館・プール】&#10;有形固定資産減価償却率最小値テキスト"/>
        <xdr:cNvSpPr txBox="1"/>
      </xdr:nvSpPr>
      <xdr:spPr>
        <a:xfrm>
          <a:off x="47244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63</xdr:row>
      <xdr:rowOff>0</xdr:rowOff>
    </xdr:from>
    <xdr:to>
      <xdr:col>6</xdr:col>
      <xdr:colOff>600075</xdr:colOff>
      <xdr:row>63</xdr:row>
      <xdr:rowOff>0</xdr:rowOff>
    </xdr:to>
    <xdr:cxnSp macro="">
      <xdr:nvCxnSpPr>
        <xdr:cNvPr id="75" name="直線コネクタ 74"/>
        <xdr:cNvCxnSpPr/>
      </xdr:nvCxnSpPr>
      <xdr:spPr>
        <a:xfrm>
          <a:off x="4546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71137</xdr:rowOff>
    </xdr:from>
    <xdr:ext cx="405111" cy="259045"/>
    <xdr:sp macro="" textlink="">
      <xdr:nvSpPr>
        <xdr:cNvPr id="78" name="【体育館・プール】&#10;有形固定資産減価償却率平均値テキスト"/>
        <xdr:cNvSpPr txBox="1"/>
      </xdr:nvSpPr>
      <xdr:spPr>
        <a:xfrm>
          <a:off x="47244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48260</xdr:rowOff>
    </xdr:from>
    <xdr:to>
      <xdr:col>6</xdr:col>
      <xdr:colOff>561975</xdr:colOff>
      <xdr:row>59</xdr:row>
      <xdr:rowOff>149860</xdr:rowOff>
    </xdr:to>
    <xdr:sp macro="" textlink="">
      <xdr:nvSpPr>
        <xdr:cNvPr id="79" name="フローチャート : 判断 78"/>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36830</xdr:rowOff>
    </xdr:from>
    <xdr:to>
      <xdr:col>6</xdr:col>
      <xdr:colOff>561975</xdr:colOff>
      <xdr:row>62</xdr:row>
      <xdr:rowOff>138430</xdr:rowOff>
    </xdr:to>
    <xdr:sp macro="" textlink="">
      <xdr:nvSpPr>
        <xdr:cNvPr id="85" name="円/楕円 84"/>
        <xdr:cNvSpPr/>
      </xdr:nvSpPr>
      <xdr:spPr>
        <a:xfrm>
          <a:off x="4584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123207</xdr:rowOff>
    </xdr:from>
    <xdr:ext cx="405111" cy="259045"/>
    <xdr:sp macro="" textlink="">
      <xdr:nvSpPr>
        <xdr:cNvPr id="86" name="【体育館・プール】&#10;有形固定資産減価償却率該当値テキスト"/>
        <xdr:cNvSpPr txBox="1"/>
      </xdr:nvSpPr>
      <xdr:spPr>
        <a:xfrm>
          <a:off x="4724400" y="1058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54864</xdr:rowOff>
    </xdr:from>
    <xdr:to>
      <xdr:col>15</xdr:col>
      <xdr:colOff>180340</xdr:colOff>
      <xdr:row>63</xdr:row>
      <xdr:rowOff>62179</xdr:rowOff>
    </xdr:to>
    <xdr:cxnSp macro="">
      <xdr:nvCxnSpPr>
        <xdr:cNvPr id="108" name="直線コネクタ 107"/>
        <xdr:cNvCxnSpPr/>
      </xdr:nvCxnSpPr>
      <xdr:spPr>
        <a:xfrm flipV="1">
          <a:off x="10476865" y="9827514"/>
          <a:ext cx="0" cy="1036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66006</xdr:rowOff>
    </xdr:from>
    <xdr:ext cx="469744" cy="259045"/>
    <xdr:sp macro="" textlink="">
      <xdr:nvSpPr>
        <xdr:cNvPr id="109" name="【体育館・プール】&#10;一人当たり面積最小値テキスト"/>
        <xdr:cNvSpPr txBox="1"/>
      </xdr:nvSpPr>
      <xdr:spPr>
        <a:xfrm>
          <a:off x="10566400" y="1086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0.239</a:t>
          </a:r>
          <a:endParaRPr kumimoji="1" lang="ja-JP" altLang="en-US" sz="1000" b="1">
            <a:latin typeface="ＭＳ Ｐゴシック"/>
          </a:endParaRPr>
        </a:p>
      </xdr:txBody>
    </xdr:sp>
    <xdr:clientData/>
  </xdr:oneCellAnchor>
  <xdr:twoCellAnchor>
    <xdr:from>
      <xdr:col>15</xdr:col>
      <xdr:colOff>92075</xdr:colOff>
      <xdr:row>63</xdr:row>
      <xdr:rowOff>62179</xdr:rowOff>
    </xdr:from>
    <xdr:to>
      <xdr:col>15</xdr:col>
      <xdr:colOff>269875</xdr:colOff>
      <xdr:row>63</xdr:row>
      <xdr:rowOff>62179</xdr:rowOff>
    </xdr:to>
    <xdr:cxnSp macro="">
      <xdr:nvCxnSpPr>
        <xdr:cNvPr id="110" name="直線コネクタ 109"/>
        <xdr:cNvCxnSpPr/>
      </xdr:nvCxnSpPr>
      <xdr:spPr>
        <a:xfrm>
          <a:off x="10388600" y="1086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1541</xdr:rowOff>
    </xdr:from>
    <xdr:ext cx="469744" cy="259045"/>
    <xdr:sp macro="" textlink="">
      <xdr:nvSpPr>
        <xdr:cNvPr id="111" name="【体育館・プール】&#10;一人当たり面積最大値テキスト"/>
        <xdr:cNvSpPr txBox="1"/>
      </xdr:nvSpPr>
      <xdr:spPr>
        <a:xfrm>
          <a:off x="10566400" y="96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a:t>
          </a:r>
          <a:endParaRPr kumimoji="1" lang="ja-JP" altLang="en-US" sz="1000" b="1">
            <a:latin typeface="ＭＳ Ｐゴシック"/>
          </a:endParaRPr>
        </a:p>
      </xdr:txBody>
    </xdr:sp>
    <xdr:clientData/>
  </xdr:oneCellAnchor>
  <xdr:twoCellAnchor>
    <xdr:from>
      <xdr:col>15</xdr:col>
      <xdr:colOff>92075</xdr:colOff>
      <xdr:row>57</xdr:row>
      <xdr:rowOff>54864</xdr:rowOff>
    </xdr:from>
    <xdr:to>
      <xdr:col>15</xdr:col>
      <xdr:colOff>269875</xdr:colOff>
      <xdr:row>57</xdr:row>
      <xdr:rowOff>54864</xdr:rowOff>
    </xdr:to>
    <xdr:cxnSp macro="">
      <xdr:nvCxnSpPr>
        <xdr:cNvPr id="112" name="直線コネクタ 111"/>
        <xdr:cNvCxnSpPr/>
      </xdr:nvCxnSpPr>
      <xdr:spPr>
        <a:xfrm>
          <a:off x="10388600" y="9827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105021</xdr:rowOff>
    </xdr:from>
    <xdr:ext cx="469744" cy="259045"/>
    <xdr:sp macro="" textlink="">
      <xdr:nvSpPr>
        <xdr:cNvPr id="113" name="【体育館・プール】&#10;一人当たり面積平均値テキスト"/>
        <xdr:cNvSpPr txBox="1"/>
      </xdr:nvSpPr>
      <xdr:spPr>
        <a:xfrm>
          <a:off x="10566400" y="1039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126594</xdr:rowOff>
    </xdr:from>
    <xdr:to>
      <xdr:col>15</xdr:col>
      <xdr:colOff>231775</xdr:colOff>
      <xdr:row>61</xdr:row>
      <xdr:rowOff>56744</xdr:rowOff>
    </xdr:to>
    <xdr:sp macro="" textlink="">
      <xdr:nvSpPr>
        <xdr:cNvPr id="114" name="フローチャート : 判断 113"/>
        <xdr:cNvSpPr/>
      </xdr:nvSpPr>
      <xdr:spPr>
        <a:xfrm>
          <a:off x="10426700" y="104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4064</xdr:rowOff>
    </xdr:from>
    <xdr:to>
      <xdr:col>15</xdr:col>
      <xdr:colOff>231775</xdr:colOff>
      <xdr:row>57</xdr:row>
      <xdr:rowOff>105664</xdr:rowOff>
    </xdr:to>
    <xdr:sp macro="" textlink="">
      <xdr:nvSpPr>
        <xdr:cNvPr id="120" name="円/楕円 119"/>
        <xdr:cNvSpPr/>
      </xdr:nvSpPr>
      <xdr:spPr>
        <a:xfrm>
          <a:off x="10426700" y="9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128541</xdr:rowOff>
    </xdr:from>
    <xdr:ext cx="469744" cy="259045"/>
    <xdr:sp macro="" textlink="">
      <xdr:nvSpPr>
        <xdr:cNvPr id="121" name="【体育館・プール】&#10;一人当たり面積該当値テキスト"/>
        <xdr:cNvSpPr txBox="1"/>
      </xdr:nvSpPr>
      <xdr:spPr>
        <a:xfrm>
          <a:off x="10566400" y="972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0" name="正方形/長方形 12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1" name="正方形/長方形 1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2" name="正方形/長方形 1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3" name="正方形/長方形 1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4" name="正方形/長方形 1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5" name="正方形/長方形 1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6" name="正方形/長方形 1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7" name="正方形/長方形 13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9" name="正方形/長方形 1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0" name="正方形/長方形 1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1" name="正方形/長方形 1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2" name="正方形/長方形 1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3" name="正方形/長方形 1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4" name="正方形/長方形 1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 name="正方形/長方形 14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6" name="正方形/長方形 14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7" name="正方形/長方形 1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48" name="正方形/長方形 1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49" name="正方形/長方形 1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0" name="正方形/長方形 1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1" name="正方形/長方形 1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2" name="正方形/長方形 1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53" name="正方形/長方形 152"/>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54" name="正方形/長方形 15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5" name="正方形/長方形 1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6" name="正方形/長方形 1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7" name="正方形/長方形 1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8" name="正方形/長方形 1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9" name="正方形/長方形 1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0" name="正方形/長方形 1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61" name="正方形/長方形 160"/>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2" name="テキスト ボックス 1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3" name="直線コネクタ 1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164" name="テキスト ボックス 1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65" name="直線コネクタ 1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66" name="テキスト ボックス 16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67" name="直線コネクタ 1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68" name="テキスト ボックス 1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69" name="直線コネクタ 1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70" name="テキスト ボックス 1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71" name="直線コネクタ 1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72" name="テキスト ボックス 1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3" name="直線コネクタ 1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74" name="テキスト ボックス 1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75" name="直線コネクタ 1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76" name="テキスト ボックス 17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7" name="直線コネクタ 1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78" name="テキスト ボックス 17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9"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5987</xdr:rowOff>
    </xdr:from>
    <xdr:to>
      <xdr:col>23</xdr:col>
      <xdr:colOff>516889</xdr:colOff>
      <xdr:row>41</xdr:row>
      <xdr:rowOff>51707</xdr:rowOff>
    </xdr:to>
    <xdr:cxnSp macro="">
      <xdr:nvCxnSpPr>
        <xdr:cNvPr id="180" name="直線コネクタ 179"/>
        <xdr:cNvCxnSpPr/>
      </xdr:nvCxnSpPr>
      <xdr:spPr>
        <a:xfrm flipV="1">
          <a:off x="16318864" y="5663837"/>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181"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182" name="直線コネクタ 181"/>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124114</xdr:rowOff>
    </xdr:from>
    <xdr:ext cx="405111" cy="259045"/>
    <xdr:sp macro="" textlink="">
      <xdr:nvSpPr>
        <xdr:cNvPr id="183" name="【一般廃棄物処理施設】&#10;有形固定資産減価償却率最大値テキスト"/>
        <xdr:cNvSpPr txBox="1"/>
      </xdr:nvSpPr>
      <xdr:spPr>
        <a:xfrm>
          <a:off x="164084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5987</xdr:rowOff>
    </xdr:from>
    <xdr:to>
      <xdr:col>23</xdr:col>
      <xdr:colOff>606425</xdr:colOff>
      <xdr:row>33</xdr:row>
      <xdr:rowOff>5987</xdr:rowOff>
    </xdr:to>
    <xdr:cxnSp macro="">
      <xdr:nvCxnSpPr>
        <xdr:cNvPr id="184" name="直線コネクタ 183"/>
        <xdr:cNvCxnSpPr/>
      </xdr:nvCxnSpPr>
      <xdr:spPr>
        <a:xfrm>
          <a:off x="16230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20519</xdr:rowOff>
    </xdr:from>
    <xdr:ext cx="405111" cy="259045"/>
    <xdr:sp macro="" textlink="">
      <xdr:nvSpPr>
        <xdr:cNvPr id="185" name="【一般廃棄物処理施設】&#10;有形固定資産減価償却率平均値テキスト"/>
        <xdr:cNvSpPr txBox="1"/>
      </xdr:nvSpPr>
      <xdr:spPr>
        <a:xfrm>
          <a:off x="16408400" y="619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169092</xdr:rowOff>
    </xdr:from>
    <xdr:to>
      <xdr:col>23</xdr:col>
      <xdr:colOff>568325</xdr:colOff>
      <xdr:row>37</xdr:row>
      <xdr:rowOff>99242</xdr:rowOff>
    </xdr:to>
    <xdr:sp macro="" textlink="">
      <xdr:nvSpPr>
        <xdr:cNvPr id="186" name="フローチャート : 判断 185"/>
        <xdr:cNvSpPr/>
      </xdr:nvSpPr>
      <xdr:spPr>
        <a:xfrm>
          <a:off x="162687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7" name="テキスト ボックス 1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8" name="テキスト ボックス 1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9" name="テキスト ボックス 1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0" name="テキスト ボックス 1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1" name="テキスト ボックス 1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144599</xdr:rowOff>
    </xdr:from>
    <xdr:to>
      <xdr:col>23</xdr:col>
      <xdr:colOff>568325</xdr:colOff>
      <xdr:row>40</xdr:row>
      <xdr:rowOff>74749</xdr:rowOff>
    </xdr:to>
    <xdr:sp macro="" textlink="">
      <xdr:nvSpPr>
        <xdr:cNvPr id="192" name="円/楕円 191"/>
        <xdr:cNvSpPr/>
      </xdr:nvSpPr>
      <xdr:spPr>
        <a:xfrm>
          <a:off x="162687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123026</xdr:rowOff>
    </xdr:from>
    <xdr:ext cx="405111" cy="259045"/>
    <xdr:sp macro="" textlink="">
      <xdr:nvSpPr>
        <xdr:cNvPr id="193" name="【一般廃棄物処理施設】&#10;有形固定資産減価償却率該当値テキスト"/>
        <xdr:cNvSpPr txBox="1"/>
      </xdr:nvSpPr>
      <xdr:spPr>
        <a:xfrm>
          <a:off x="16408400"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4" name="正方形/長方形 19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5" name="正方形/長方形 1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6" name="正方形/長方形 1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7" name="正方形/長方形 1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8" name="正方形/長方形 1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9" name="正方形/長方形 1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0" name="正方形/長方形 1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01" name="正方形/長方形 20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2" name="テキスト ボックス 2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3" name="直線コネクタ 2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04" name="直線コネクタ 20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05" name="テキスト ボックス 20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06" name="直線コネクタ 20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39</xdr:row>
      <xdr:rowOff>138084</xdr:rowOff>
    </xdr:from>
    <xdr:ext cx="685572" cy="259045"/>
    <xdr:sp macro="" textlink="">
      <xdr:nvSpPr>
        <xdr:cNvPr id="207" name="テキスト ボックス 206"/>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08" name="直線コネクタ 20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37</xdr:row>
      <xdr:rowOff>154412</xdr:rowOff>
    </xdr:from>
    <xdr:ext cx="685572" cy="259045"/>
    <xdr:sp macro="" textlink="">
      <xdr:nvSpPr>
        <xdr:cNvPr id="209" name="テキスト ボックス 208"/>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10" name="直線コネクタ 20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170741</xdr:rowOff>
    </xdr:from>
    <xdr:ext cx="685572" cy="259045"/>
    <xdr:sp macro="" textlink="">
      <xdr:nvSpPr>
        <xdr:cNvPr id="211" name="テキスト ボックス 210"/>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12" name="直線コネクタ 21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13" name="テキスト ボックス 21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14" name="直線コネクタ 21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15" name="テキスト ボックス 21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6" name="直線コネクタ 2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17" name="テキスト ボックス 21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8"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129365</xdr:rowOff>
    </xdr:from>
    <xdr:to>
      <xdr:col>32</xdr:col>
      <xdr:colOff>186689</xdr:colOff>
      <xdr:row>42</xdr:row>
      <xdr:rowOff>91900</xdr:rowOff>
    </xdr:to>
    <xdr:cxnSp macro="">
      <xdr:nvCxnSpPr>
        <xdr:cNvPr id="219" name="直線コネクタ 218"/>
        <xdr:cNvCxnSpPr/>
      </xdr:nvCxnSpPr>
      <xdr:spPr>
        <a:xfrm flipV="1">
          <a:off x="22160864" y="5787215"/>
          <a:ext cx="0" cy="15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95727</xdr:rowOff>
    </xdr:from>
    <xdr:ext cx="469744" cy="259045"/>
    <xdr:sp macro="" textlink="">
      <xdr:nvSpPr>
        <xdr:cNvPr id="220" name="【一般廃棄物処理施設】&#10;一人当たり有形固定資産（償却資産）額最小値テキスト"/>
        <xdr:cNvSpPr txBox="1"/>
      </xdr:nvSpPr>
      <xdr:spPr>
        <a:xfrm>
          <a:off x="22250400" y="72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32</xdr:col>
      <xdr:colOff>98425</xdr:colOff>
      <xdr:row>42</xdr:row>
      <xdr:rowOff>91900</xdr:rowOff>
    </xdr:from>
    <xdr:to>
      <xdr:col>32</xdr:col>
      <xdr:colOff>276225</xdr:colOff>
      <xdr:row>42</xdr:row>
      <xdr:rowOff>91900</xdr:rowOff>
    </xdr:to>
    <xdr:cxnSp macro="">
      <xdr:nvCxnSpPr>
        <xdr:cNvPr id="221" name="直線コネクタ 220"/>
        <xdr:cNvCxnSpPr/>
      </xdr:nvCxnSpPr>
      <xdr:spPr>
        <a:xfrm>
          <a:off x="22072600" y="72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76042</xdr:rowOff>
    </xdr:from>
    <xdr:ext cx="690189" cy="259045"/>
    <xdr:sp macro="" textlink="">
      <xdr:nvSpPr>
        <xdr:cNvPr id="222" name="【一般廃棄物処理施設】&#10;一人当たり有形固定資産（償却資産）額最大値テキスト"/>
        <xdr:cNvSpPr txBox="1"/>
      </xdr:nvSpPr>
      <xdr:spPr>
        <a:xfrm>
          <a:off x="22250400" y="556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4,612,201</a:t>
          </a:r>
          <a:endParaRPr kumimoji="1" lang="ja-JP" altLang="en-US" sz="1000" b="1">
            <a:latin typeface="ＭＳ Ｐゴシック"/>
          </a:endParaRPr>
        </a:p>
      </xdr:txBody>
    </xdr:sp>
    <xdr:clientData/>
  </xdr:oneCellAnchor>
  <xdr:twoCellAnchor>
    <xdr:from>
      <xdr:col>32</xdr:col>
      <xdr:colOff>98425</xdr:colOff>
      <xdr:row>33</xdr:row>
      <xdr:rowOff>129365</xdr:rowOff>
    </xdr:from>
    <xdr:to>
      <xdr:col>32</xdr:col>
      <xdr:colOff>276225</xdr:colOff>
      <xdr:row>33</xdr:row>
      <xdr:rowOff>129365</xdr:rowOff>
    </xdr:to>
    <xdr:cxnSp macro="">
      <xdr:nvCxnSpPr>
        <xdr:cNvPr id="223" name="直線コネクタ 222"/>
        <xdr:cNvCxnSpPr/>
      </xdr:nvCxnSpPr>
      <xdr:spPr>
        <a:xfrm>
          <a:off x="22072600" y="578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87197</xdr:rowOff>
    </xdr:from>
    <xdr:ext cx="599010" cy="259045"/>
    <xdr:sp macro="" textlink="">
      <xdr:nvSpPr>
        <xdr:cNvPr id="224" name="【一般廃棄物処理施設】&#10;一人当たり有形固定資産（償却資産）額平均値テキスト"/>
        <xdr:cNvSpPr txBox="1"/>
      </xdr:nvSpPr>
      <xdr:spPr>
        <a:xfrm>
          <a:off x="22250400" y="7116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319,711</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108770</xdr:rowOff>
    </xdr:from>
    <xdr:to>
      <xdr:col>32</xdr:col>
      <xdr:colOff>238125</xdr:colOff>
      <xdr:row>42</xdr:row>
      <xdr:rowOff>38920</xdr:rowOff>
    </xdr:to>
    <xdr:sp macro="" textlink="">
      <xdr:nvSpPr>
        <xdr:cNvPr id="225" name="フローチャート : 判断 224"/>
        <xdr:cNvSpPr/>
      </xdr:nvSpPr>
      <xdr:spPr>
        <a:xfrm>
          <a:off x="22110700" y="71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6" name="テキスト ボックス 2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7" name="テキスト ボックス 2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8" name="テキスト ボックス 2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9" name="テキスト ボックス 2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0" name="テキスト ボックス 2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19054</xdr:rowOff>
    </xdr:from>
    <xdr:to>
      <xdr:col>32</xdr:col>
      <xdr:colOff>238125</xdr:colOff>
      <xdr:row>41</xdr:row>
      <xdr:rowOff>120654</xdr:rowOff>
    </xdr:to>
    <xdr:sp macro="" textlink="">
      <xdr:nvSpPr>
        <xdr:cNvPr id="231" name="円/楕円 230"/>
        <xdr:cNvSpPr/>
      </xdr:nvSpPr>
      <xdr:spPr>
        <a:xfrm>
          <a:off x="22110700" y="704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41931</xdr:rowOff>
    </xdr:from>
    <xdr:ext cx="599010" cy="259045"/>
    <xdr:sp macro="" textlink="">
      <xdr:nvSpPr>
        <xdr:cNvPr id="232" name="【一般廃棄物処理施設】&#10;一人当たり有形固定資産（償却資産）額該当値テキスト"/>
        <xdr:cNvSpPr txBox="1"/>
      </xdr:nvSpPr>
      <xdr:spPr>
        <a:xfrm>
          <a:off x="22250400" y="689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33" name="正方形/長方形 23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4" name="正方形/長方形 2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5" name="正方形/長方形 2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6" name="正方形/長方形 2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7" name="正方形/長方形 2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8" name="正方形/長方形 2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9" name="正方形/長方形 2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40" name="正方形/長方形 23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1" name="テキスト ボックス 2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2" name="直線コネクタ 2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3" name="テキスト ボックス 2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4" name="直線コネクタ 2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5" name="テキスト ボックス 2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6" name="直線コネクタ 2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7" name="テキスト ボックス 2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8" name="直線コネクタ 2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9" name="テキスト ボックス 2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0" name="直線コネクタ 2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1" name="テキスト ボックス 2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2" name="直線コネクタ 2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3" name="テキスト ボックス 25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4" name="直線コネクタ 2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5" name="テキスト ボックス 2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0</xdr:rowOff>
    </xdr:to>
    <xdr:cxnSp macro="">
      <xdr:nvCxnSpPr>
        <xdr:cNvPr id="257" name="直線コネクタ 256"/>
        <xdr:cNvCxnSpPr/>
      </xdr:nvCxnSpPr>
      <xdr:spPr>
        <a:xfrm flipV="1">
          <a:off x="16318864" y="960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258" name="【保健センター・保健所】&#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259" name="直線コネクタ 258"/>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260"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261" name="直線コネクタ 260"/>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86377</xdr:rowOff>
    </xdr:from>
    <xdr:ext cx="405111" cy="259045"/>
    <xdr:sp macro="" textlink="">
      <xdr:nvSpPr>
        <xdr:cNvPr id="262" name="【保健センター・保健所】&#10;有形固定資産減価償却率平均値テキスト"/>
        <xdr:cNvSpPr txBox="1"/>
      </xdr:nvSpPr>
      <xdr:spPr>
        <a:xfrm>
          <a:off x="164084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263" name="フローチャート : 判断 262"/>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4" name="テキスト ボックス 2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5" name="テキスト ボックス 2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6" name="テキスト ボックス 2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7" name="テキスト ボックス 2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8" name="テキスト ボックス 2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120650</xdr:rowOff>
    </xdr:from>
    <xdr:to>
      <xdr:col>23</xdr:col>
      <xdr:colOff>568325</xdr:colOff>
      <xdr:row>65</xdr:row>
      <xdr:rowOff>50800</xdr:rowOff>
    </xdr:to>
    <xdr:sp macro="" textlink="">
      <xdr:nvSpPr>
        <xdr:cNvPr id="269" name="円/楕円 268"/>
        <xdr:cNvSpPr/>
      </xdr:nvSpPr>
      <xdr:spPr>
        <a:xfrm>
          <a:off x="16268700" y="110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64</xdr:row>
      <xdr:rowOff>35577</xdr:rowOff>
    </xdr:from>
    <xdr:ext cx="405111" cy="259045"/>
    <xdr:sp macro="" textlink="">
      <xdr:nvSpPr>
        <xdr:cNvPr id="270" name="【保健センター・保健所】&#10;有形固定資産減価償却率該当値テキスト"/>
        <xdr:cNvSpPr txBox="1"/>
      </xdr:nvSpPr>
      <xdr:spPr>
        <a:xfrm>
          <a:off x="16408400" y="1100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71" name="正方形/長方形 27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2" name="正方形/長方形 2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3" name="正方形/長方形 2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4" name="正方形/長方形 2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5" name="正方形/長方形 2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6" name="正方形/長方形 2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7" name="正方形/長方形 2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8" name="正方形/長方形 27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9" name="テキスト ボックス 2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0" name="直線コネクタ 2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1" name="直線コネクタ 2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2" name="テキスト ボックス 2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3" name="直線コネクタ 2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4" name="テキスト ボックス 2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5" name="直線コネクタ 2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6" name="テキスト ボックス 2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7" name="直線コネクタ 2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88" name="テキスト ボックス 2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89" name="直線コネクタ 2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0" name="テキスト ボックス 2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1" name="直線コネクタ 2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2" name="テキスト ボックス 2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3" name="直線コネクタ 2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4" name="テキスト ボックス 2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5"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150223</xdr:rowOff>
    </xdr:from>
    <xdr:to>
      <xdr:col>32</xdr:col>
      <xdr:colOff>186689</xdr:colOff>
      <xdr:row>64</xdr:row>
      <xdr:rowOff>34834</xdr:rowOff>
    </xdr:to>
    <xdr:cxnSp macro="">
      <xdr:nvCxnSpPr>
        <xdr:cNvPr id="296" name="直線コネクタ 295"/>
        <xdr:cNvCxnSpPr/>
      </xdr:nvCxnSpPr>
      <xdr:spPr>
        <a:xfrm flipV="1">
          <a:off x="22160864" y="9408523"/>
          <a:ext cx="0" cy="159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38661</xdr:rowOff>
    </xdr:from>
    <xdr:ext cx="469744" cy="259045"/>
    <xdr:sp macro="" textlink="">
      <xdr:nvSpPr>
        <xdr:cNvPr id="297" name="【保健センター・保健所】&#10;一人当たり面積最小値テキスト"/>
        <xdr:cNvSpPr txBox="1"/>
      </xdr:nvSpPr>
      <xdr:spPr>
        <a:xfrm>
          <a:off x="22250400"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0.088</a:t>
          </a:r>
          <a:endParaRPr kumimoji="1" lang="ja-JP" altLang="en-US" sz="1000" b="1">
            <a:latin typeface="ＭＳ Ｐゴシック"/>
          </a:endParaRPr>
        </a:p>
      </xdr:txBody>
    </xdr:sp>
    <xdr:clientData/>
  </xdr:oneCellAnchor>
  <xdr:twoCellAnchor>
    <xdr:from>
      <xdr:col>32</xdr:col>
      <xdr:colOff>98425</xdr:colOff>
      <xdr:row>64</xdr:row>
      <xdr:rowOff>34834</xdr:rowOff>
    </xdr:from>
    <xdr:to>
      <xdr:col>32</xdr:col>
      <xdr:colOff>276225</xdr:colOff>
      <xdr:row>64</xdr:row>
      <xdr:rowOff>34834</xdr:rowOff>
    </xdr:to>
    <xdr:cxnSp macro="">
      <xdr:nvCxnSpPr>
        <xdr:cNvPr id="298" name="直線コネクタ 297"/>
        <xdr:cNvCxnSpPr/>
      </xdr:nvCxnSpPr>
      <xdr:spPr>
        <a:xfrm>
          <a:off x="22072600" y="110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96900</xdr:rowOff>
    </xdr:from>
    <xdr:ext cx="469744" cy="259045"/>
    <xdr:sp macro="" textlink="">
      <xdr:nvSpPr>
        <xdr:cNvPr id="299" name="【保健センター・保健所】&#10;一人当たり面積最大値テキスト"/>
        <xdr:cNvSpPr txBox="1"/>
      </xdr:nvSpPr>
      <xdr:spPr>
        <a:xfrm>
          <a:off x="22250400" y="91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54</xdr:row>
      <xdr:rowOff>150223</xdr:rowOff>
    </xdr:from>
    <xdr:to>
      <xdr:col>32</xdr:col>
      <xdr:colOff>276225</xdr:colOff>
      <xdr:row>54</xdr:row>
      <xdr:rowOff>150223</xdr:rowOff>
    </xdr:to>
    <xdr:cxnSp macro="">
      <xdr:nvCxnSpPr>
        <xdr:cNvPr id="300" name="直線コネクタ 299"/>
        <xdr:cNvCxnSpPr/>
      </xdr:nvCxnSpPr>
      <xdr:spPr>
        <a:xfrm>
          <a:off x="22072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138628</xdr:rowOff>
    </xdr:from>
    <xdr:ext cx="469744" cy="259045"/>
    <xdr:sp macro="" textlink="">
      <xdr:nvSpPr>
        <xdr:cNvPr id="301" name="【保健センター・保健所】&#10;一人当たり面積平均値テキスト"/>
        <xdr:cNvSpPr txBox="1"/>
      </xdr:nvSpPr>
      <xdr:spPr>
        <a:xfrm>
          <a:off x="22250400" y="1059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115751</xdr:rowOff>
    </xdr:from>
    <xdr:to>
      <xdr:col>32</xdr:col>
      <xdr:colOff>238125</xdr:colOff>
      <xdr:row>63</xdr:row>
      <xdr:rowOff>45901</xdr:rowOff>
    </xdr:to>
    <xdr:sp macro="" textlink="">
      <xdr:nvSpPr>
        <xdr:cNvPr id="302" name="フローチャート : 判断 301"/>
        <xdr:cNvSpPr/>
      </xdr:nvSpPr>
      <xdr:spPr>
        <a:xfrm>
          <a:off x="221107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03" name="テキスト ボックス 3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4" name="テキスト ボックス 3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5" name="テキスト ボックス 3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6" name="テキスト ボックス 3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7" name="テキスト ボックス 3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117928</xdr:rowOff>
    </xdr:from>
    <xdr:to>
      <xdr:col>32</xdr:col>
      <xdr:colOff>238125</xdr:colOff>
      <xdr:row>63</xdr:row>
      <xdr:rowOff>48078</xdr:rowOff>
    </xdr:to>
    <xdr:sp macro="" textlink="">
      <xdr:nvSpPr>
        <xdr:cNvPr id="308" name="円/楕円 307"/>
        <xdr:cNvSpPr/>
      </xdr:nvSpPr>
      <xdr:spPr>
        <a:xfrm>
          <a:off x="221107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96355</xdr:rowOff>
    </xdr:from>
    <xdr:ext cx="469744" cy="259045"/>
    <xdr:sp macro="" textlink="">
      <xdr:nvSpPr>
        <xdr:cNvPr id="309" name="【保健センター・保健所】&#10;一人当たり面積該当値テキスト"/>
        <xdr:cNvSpPr txBox="1"/>
      </xdr:nvSpPr>
      <xdr:spPr>
        <a:xfrm>
          <a:off x="22250400"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10" name="正方形/長方形 30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1" name="正方形/長方形 3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2" name="正方形/長方形 3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3" name="正方形/長方形 3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4" name="正方形/長方形 3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5" name="正方形/長方形 3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6" name="正方形/長方形 3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7" name="正方形/長方形 316"/>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8" name="正方形/長方形 31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9" name="正方形/長方形 3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0" name="正方形/長方形 3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1" name="正方形/長方形 3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2" name="正方形/長方形 3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3" name="正方形/長方形 3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4" name="正方形/長方形 3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5" name="正方形/長方形 32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6" name="正方形/長方形 32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7" name="正方形/長方形 3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8" name="正方形/長方形 3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9" name="正方形/長方形 3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0" name="正方形/長方形 3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1" name="正方形/長方形 3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2" name="正方形/長方形 3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33" name="正方形/長方形 33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4" name="テキスト ボックス 3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5" name="直線コネクタ 3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6" name="テキスト ボックス 33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7" name="直線コネクタ 3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38" name="テキスト ボックス 3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9" name="直線コネクタ 3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0" name="テキスト ボックス 3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1" name="直線コネクタ 3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2" name="テキスト ボックス 3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3" name="直線コネクタ 3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4" name="テキスト ボックス 3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5" name="直線コネクタ 3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6" name="テキスト ボックス 34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7" name="直線コネクタ 3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8" name="テキスト ボックス 3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350" name="直線コネクタ 349"/>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351"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352" name="直線コネクタ 35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5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54" name="直線コネクタ 35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129557</xdr:rowOff>
    </xdr:from>
    <xdr:ext cx="405111" cy="259045"/>
    <xdr:sp macro="" textlink="">
      <xdr:nvSpPr>
        <xdr:cNvPr id="355" name="【庁舎】&#10;有形固定資産減価償却率平均値テキスト"/>
        <xdr:cNvSpPr txBox="1"/>
      </xdr:nvSpPr>
      <xdr:spPr>
        <a:xfrm>
          <a:off x="164084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356" name="フローチャート : 判断 355"/>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7" name="テキスト ボックス 3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8" name="テキスト ボックス 3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9" name="テキスト ボックス 3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0" name="テキスト ボックス 3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1" name="テキスト ボックス 3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36830</xdr:rowOff>
    </xdr:from>
    <xdr:to>
      <xdr:col>23</xdr:col>
      <xdr:colOff>568325</xdr:colOff>
      <xdr:row>101</xdr:row>
      <xdr:rowOff>138430</xdr:rowOff>
    </xdr:to>
    <xdr:sp macro="" textlink="">
      <xdr:nvSpPr>
        <xdr:cNvPr id="362" name="円/楕円 361"/>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59707</xdr:rowOff>
    </xdr:from>
    <xdr:ext cx="405111" cy="259045"/>
    <xdr:sp macro="" textlink="">
      <xdr:nvSpPr>
        <xdr:cNvPr id="363" name="【庁舎】&#10;有形固定資産減価償却率該当値テキスト"/>
        <xdr:cNvSpPr txBox="1"/>
      </xdr:nvSpPr>
      <xdr:spPr>
        <a:xfrm>
          <a:off x="164084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64" name="正方形/長方形 36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5" name="正方形/長方形 3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6" name="正方形/長方形 3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7" name="正方形/長方形 3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8" name="正方形/長方形 3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9" name="正方形/長方形 3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0" name="正方形/長方形 3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71" name="正方形/長方形 37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2" name="テキスト ボックス 3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3" name="直線コネクタ 3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74" name="直線コネクタ 3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75" name="テキスト ボックス 3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76" name="直線コネクタ 3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77" name="テキスト ボックス 3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78" name="直線コネクタ 3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79" name="テキスト ボックス 3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0" name="直線コネクタ 3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1" name="テキスト ボックス 3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2" name="直線コネクタ 3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83" name="テキスト ボックス 3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84" name="直線コネクタ 3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85" name="テキスト ボックス 3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6" name="直線コネクタ 3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7" name="テキスト ボックス 3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8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389" name="直線コネクタ 388"/>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390"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391" name="直線コネクタ 390"/>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392"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393" name="直線コネクタ 392"/>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162904</xdr:rowOff>
    </xdr:from>
    <xdr:ext cx="469744" cy="259045"/>
    <xdr:sp macro="" textlink="">
      <xdr:nvSpPr>
        <xdr:cNvPr id="394" name="【庁舎】&#10;一人当たり面積平均値テキスト"/>
        <xdr:cNvSpPr txBox="1"/>
      </xdr:nvSpPr>
      <xdr:spPr>
        <a:xfrm>
          <a:off x="22250400" y="18165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395" name="フローチャート : 判断 394"/>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6" name="テキスト ボックス 3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7" name="テキスト ボックス 3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8" name="テキスト ボックス 3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9" name="テキスト ボックス 3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0" name="テキスト ボックス 3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136761</xdr:rowOff>
    </xdr:from>
    <xdr:to>
      <xdr:col>32</xdr:col>
      <xdr:colOff>238125</xdr:colOff>
      <xdr:row>108</xdr:row>
      <xdr:rowOff>66911</xdr:rowOff>
    </xdr:to>
    <xdr:sp macro="" textlink="">
      <xdr:nvSpPr>
        <xdr:cNvPr id="401" name="円/楕円 400"/>
        <xdr:cNvSpPr/>
      </xdr:nvSpPr>
      <xdr:spPr>
        <a:xfrm>
          <a:off x="22110700" y="184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51688</xdr:rowOff>
    </xdr:from>
    <xdr:ext cx="469744" cy="259045"/>
    <xdr:sp macro="" textlink="">
      <xdr:nvSpPr>
        <xdr:cNvPr id="402" name="【庁舎】&#10;一人当たり面積該当値テキスト"/>
        <xdr:cNvSpPr txBox="1"/>
      </xdr:nvSpPr>
      <xdr:spPr>
        <a:xfrm>
          <a:off x="22250400" y="183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03" name="正方形/長方形 40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4" name="正方形/長方形 4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5" name="テキスト ボックス 40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類似団体と比較して、有形固定資産減価償却率が高くなっている施設は、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で、低い施設は、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rPr>
            <a:t>・庁舎においては、昭和</a:t>
          </a:r>
          <a:r>
            <a:rPr lang="en-US" altLang="ja-JP" sz="1400">
              <a:effectLst/>
            </a:rPr>
            <a:t>44</a:t>
          </a:r>
          <a:r>
            <a:rPr lang="ja-JP" altLang="en-US" sz="1400">
              <a:effectLst/>
            </a:rPr>
            <a:t>年度に建築され有形固定資産減価償却率も類似団体を上回っている。今後、更新の検討しなければならない。</a:t>
          </a:r>
          <a:endParaRPr lang="en-US"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rPr>
            <a:t>・一般廃棄物施設については平成</a:t>
          </a:r>
          <a:r>
            <a:rPr lang="en-US" altLang="ja-JP" sz="1400">
              <a:effectLst/>
            </a:rPr>
            <a:t>22</a:t>
          </a:r>
          <a:r>
            <a:rPr lang="ja-JP" altLang="en-US" sz="1400">
              <a:effectLst/>
            </a:rPr>
            <a:t>年度に建築され類似団体を下回っている。今後、維持管理費については、増える見込である。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1,506
15.42
4,871,786
4,599,677
261,976
1,213,619
2,586,055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72(22</a:t>
          </a:r>
          <a:r>
            <a:rPr kumimoji="1" lang="ja-JP" altLang="en-US" sz="1300">
              <a:latin typeface="ＭＳ Ｐゴシック"/>
            </a:rPr>
            <a:t>国調：</a:t>
          </a:r>
          <a:r>
            <a:rPr kumimoji="1" lang="en-US" altLang="ja-JP" sz="1300">
              <a:latin typeface="ＭＳ Ｐゴシック"/>
            </a:rPr>
            <a:t>1,589</a:t>
          </a:r>
          <a:r>
            <a:rPr kumimoji="1" lang="ja-JP" altLang="en-US" sz="1300">
              <a:latin typeface="ＭＳ Ｐゴシック"/>
            </a:rPr>
            <a:t> → </a:t>
          </a:r>
          <a:r>
            <a:rPr kumimoji="1" lang="en-US" altLang="ja-JP" sz="1300">
              <a:latin typeface="ＭＳ Ｐゴシック"/>
            </a:rPr>
            <a:t>27</a:t>
          </a:r>
          <a:r>
            <a:rPr kumimoji="1" lang="ja-JP" altLang="en-US" sz="1300">
              <a:latin typeface="ＭＳ Ｐゴシック"/>
            </a:rPr>
            <a:t>国調：</a:t>
          </a:r>
          <a:r>
            <a:rPr kumimoji="1" lang="en-US" altLang="ja-JP" sz="1300">
              <a:latin typeface="ＭＳ Ｐゴシック"/>
            </a:rPr>
            <a:t>1,517</a:t>
          </a:r>
          <a:r>
            <a:rPr kumimoji="1" lang="ja-JP" altLang="en-US" sz="1300">
              <a:latin typeface="ＭＳ Ｐゴシック"/>
            </a:rPr>
            <a:t>）の減少や高齢化に伴い第</a:t>
          </a:r>
          <a:r>
            <a:rPr kumimoji="1" lang="en-US" altLang="ja-JP" sz="1300">
              <a:latin typeface="ＭＳ Ｐゴシック"/>
            </a:rPr>
            <a:t>1</a:t>
          </a:r>
          <a:r>
            <a:rPr kumimoji="1" lang="ja-JP" altLang="en-US" sz="1300">
              <a:latin typeface="ＭＳ Ｐゴシック"/>
            </a:rPr>
            <a:t>次産業△</a:t>
          </a:r>
          <a:r>
            <a:rPr kumimoji="1" lang="en-US" altLang="ja-JP" sz="1300">
              <a:latin typeface="ＭＳ Ｐゴシック"/>
            </a:rPr>
            <a:t>78</a:t>
          </a:r>
          <a:r>
            <a:rPr kumimoji="1" lang="ja-JP" altLang="en-US" sz="1300">
              <a:latin typeface="ＭＳ Ｐゴシック"/>
            </a:rPr>
            <a:t>（</a:t>
          </a:r>
          <a:r>
            <a:rPr kumimoji="1" lang="en-US" altLang="ja-JP" sz="1300">
              <a:latin typeface="ＭＳ Ｐゴシック"/>
            </a:rPr>
            <a:t>17</a:t>
          </a:r>
          <a:r>
            <a:rPr kumimoji="1" lang="ja-JP" altLang="en-US" sz="1300">
              <a:latin typeface="ＭＳ Ｐゴシック"/>
            </a:rPr>
            <a:t>国調：</a:t>
          </a:r>
          <a:r>
            <a:rPr kumimoji="1" lang="en-US" altLang="ja-JP" sz="1300">
              <a:latin typeface="ＭＳ Ｐゴシック"/>
            </a:rPr>
            <a:t>257 </a:t>
          </a:r>
          <a:r>
            <a:rPr kumimoji="1" lang="ja-JP" altLang="en-US" sz="1300">
              <a:latin typeface="ＭＳ Ｐゴシック"/>
            </a:rPr>
            <a:t>→ </a:t>
          </a:r>
          <a:r>
            <a:rPr kumimoji="1" lang="en-US" altLang="ja-JP" sz="1300">
              <a:latin typeface="ＭＳ Ｐゴシック"/>
            </a:rPr>
            <a:t>22</a:t>
          </a:r>
          <a:r>
            <a:rPr kumimoji="1" lang="ja-JP" altLang="en-US" sz="1300">
              <a:latin typeface="ＭＳ Ｐゴシック"/>
            </a:rPr>
            <a:t>国調：</a:t>
          </a:r>
          <a:r>
            <a:rPr kumimoji="1" lang="en-US" altLang="ja-JP" sz="1300">
              <a:latin typeface="ＭＳ Ｐゴシック"/>
            </a:rPr>
            <a:t>179</a:t>
          </a:r>
          <a:r>
            <a:rPr kumimoji="1" lang="ja-JP" altLang="en-US" sz="1300">
              <a:latin typeface="ＭＳ Ｐゴシック"/>
            </a:rPr>
            <a:t>）で減少しているなど、村全体の税収が少なく自主財源が乏しいため、類似団体平均値を下回っている。投資的経費の見直しや自主財源の確保の強化を図り財政基盤の強化に努める。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2" name="直線コネクタ 71"/>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5" name="直線コネクタ 74"/>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8" name="直線コネクタ 77"/>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経常収支比率については、本村の対前年度比△</a:t>
          </a:r>
          <a:r>
            <a:rPr kumimoji="1" lang="en-US" altLang="ja-JP" sz="1300">
              <a:latin typeface="ＭＳ Ｐゴシック"/>
            </a:rPr>
            <a:t>3.9</a:t>
          </a:r>
          <a:r>
            <a:rPr kumimoji="1" lang="ja-JP" altLang="en-US" sz="1300">
              <a:latin typeface="ＭＳ Ｐゴシック"/>
            </a:rPr>
            <a:t>％（</a:t>
          </a:r>
          <a:r>
            <a:rPr kumimoji="1" lang="en-US" altLang="ja-JP" sz="1300">
              <a:latin typeface="ＭＳ Ｐゴシック"/>
            </a:rPr>
            <a:t>91.6</a:t>
          </a:r>
          <a:r>
            <a:rPr kumimoji="1" lang="ja-JP" altLang="en-US" sz="1300">
              <a:latin typeface="ＭＳ Ｐゴシック"/>
            </a:rPr>
            <a:t>％ → </a:t>
          </a:r>
          <a:r>
            <a:rPr kumimoji="1" lang="en-US" altLang="ja-JP" sz="1300">
              <a:latin typeface="ＭＳ Ｐゴシック"/>
            </a:rPr>
            <a:t>87.7</a:t>
          </a:r>
          <a:r>
            <a:rPr kumimoji="1" lang="ja-JP" altLang="en-US" sz="1300">
              <a:latin typeface="ＭＳ Ｐゴシック"/>
            </a:rPr>
            <a:t>％）と改善してきているものの、類似団体平均値を上回っており義務的経費△</a:t>
          </a:r>
          <a:r>
            <a:rPr kumimoji="1" lang="en-US" altLang="ja-JP" sz="1300">
              <a:latin typeface="ＭＳ Ｐゴシック"/>
            </a:rPr>
            <a:t>1.7</a:t>
          </a:r>
          <a:r>
            <a:rPr kumimoji="1" lang="ja-JP" altLang="en-US" sz="1300">
              <a:latin typeface="ＭＳ Ｐゴシック"/>
            </a:rPr>
            <a:t>％（</a:t>
          </a:r>
          <a:r>
            <a:rPr kumimoji="1" lang="en-US" altLang="ja-JP" sz="1300">
              <a:latin typeface="ＭＳ Ｐゴシック"/>
            </a:rPr>
            <a:t>62.5</a:t>
          </a:r>
          <a:r>
            <a:rPr kumimoji="1" lang="ja-JP" altLang="en-US" sz="1300">
              <a:latin typeface="ＭＳ Ｐゴシック"/>
            </a:rPr>
            <a:t>％ → </a:t>
          </a:r>
          <a:r>
            <a:rPr kumimoji="1" lang="en-US" altLang="ja-JP" sz="1300">
              <a:latin typeface="ＭＳ Ｐゴシック"/>
            </a:rPr>
            <a:t>60.8</a:t>
          </a:r>
          <a:r>
            <a:rPr kumimoji="1" lang="ja-JP" altLang="en-US" sz="1300">
              <a:latin typeface="ＭＳ Ｐゴシック"/>
            </a:rPr>
            <a:t>％）依然と高い水準であり、財政構造の硬直化が続くと見込まれる。今後も継続して新規職員採用や年齢構成の改善、新規地方債発行の抑制など図り、健全な財政運営に努める。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95976</xdr:rowOff>
    </xdr:from>
    <xdr:to>
      <xdr:col>7</xdr:col>
      <xdr:colOff>152400</xdr:colOff>
      <xdr:row>65</xdr:row>
      <xdr:rowOff>116115</xdr:rowOff>
    </xdr:to>
    <xdr:cxnSp macro="">
      <xdr:nvCxnSpPr>
        <xdr:cNvPr id="129" name="直線コネクタ 128"/>
        <xdr:cNvCxnSpPr/>
      </xdr:nvCxnSpPr>
      <xdr:spPr>
        <a:xfrm flipV="1">
          <a:off x="4953000" y="10040076"/>
          <a:ext cx="0" cy="1220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88192</xdr:rowOff>
    </xdr:from>
    <xdr:ext cx="762000" cy="259045"/>
    <xdr:sp macro="" textlink="">
      <xdr:nvSpPr>
        <xdr:cNvPr id="130" name="財政構造の弾力性最小値テキスト"/>
        <xdr:cNvSpPr txBox="1"/>
      </xdr:nvSpPr>
      <xdr:spPr>
        <a:xfrm>
          <a:off x="5041900" y="1123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65</xdr:row>
      <xdr:rowOff>116115</xdr:rowOff>
    </xdr:from>
    <xdr:to>
      <xdr:col>7</xdr:col>
      <xdr:colOff>241300</xdr:colOff>
      <xdr:row>65</xdr:row>
      <xdr:rowOff>116115</xdr:rowOff>
    </xdr:to>
    <xdr:cxnSp macro="">
      <xdr:nvCxnSpPr>
        <xdr:cNvPr id="131" name="直線コネクタ 130"/>
        <xdr:cNvCxnSpPr/>
      </xdr:nvCxnSpPr>
      <xdr:spPr>
        <a:xfrm>
          <a:off x="4864100" y="112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10903</xdr:rowOff>
    </xdr:from>
    <xdr:ext cx="762000" cy="259045"/>
    <xdr:sp macro="" textlink="">
      <xdr:nvSpPr>
        <xdr:cNvPr id="132" name="財政構造の弾力性最大値テキスト"/>
        <xdr:cNvSpPr txBox="1"/>
      </xdr:nvSpPr>
      <xdr:spPr>
        <a:xfrm>
          <a:off x="5041900" y="97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95976</xdr:rowOff>
    </xdr:from>
    <xdr:to>
      <xdr:col>7</xdr:col>
      <xdr:colOff>241300</xdr:colOff>
      <xdr:row>58</xdr:row>
      <xdr:rowOff>95976</xdr:rowOff>
    </xdr:to>
    <xdr:cxnSp macro="">
      <xdr:nvCxnSpPr>
        <xdr:cNvPr id="133" name="直線コネクタ 132"/>
        <xdr:cNvCxnSpPr/>
      </xdr:nvCxnSpPr>
      <xdr:spPr>
        <a:xfrm>
          <a:off x="4864100" y="100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86723</xdr:rowOff>
    </xdr:from>
    <xdr:to>
      <xdr:col>7</xdr:col>
      <xdr:colOff>152400</xdr:colOff>
      <xdr:row>64</xdr:row>
      <xdr:rowOff>49712</xdr:rowOff>
    </xdr:to>
    <xdr:cxnSp macro="">
      <xdr:nvCxnSpPr>
        <xdr:cNvPr id="134" name="直線コネクタ 133"/>
        <xdr:cNvCxnSpPr/>
      </xdr:nvCxnSpPr>
      <xdr:spPr>
        <a:xfrm flipV="1">
          <a:off x="4114800" y="10888073"/>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109237</xdr:rowOff>
    </xdr:from>
    <xdr:ext cx="762000" cy="259045"/>
    <xdr:sp macro="" textlink="">
      <xdr:nvSpPr>
        <xdr:cNvPr id="135" name="財政構造の弾力性平均値テキスト"/>
        <xdr:cNvSpPr txBox="1"/>
      </xdr:nvSpPr>
      <xdr:spPr>
        <a:xfrm>
          <a:off x="5041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36" name="フローチャート : 判断 135"/>
        <xdr:cNvSpPr/>
      </xdr:nvSpPr>
      <xdr:spPr>
        <a:xfrm>
          <a:off x="4902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49712</xdr:rowOff>
    </xdr:from>
    <xdr:to>
      <xdr:col>6</xdr:col>
      <xdr:colOff>0</xdr:colOff>
      <xdr:row>66</xdr:row>
      <xdr:rowOff>82550</xdr:rowOff>
    </xdr:to>
    <xdr:cxnSp macro="">
      <xdr:nvCxnSpPr>
        <xdr:cNvPr id="137" name="直線コネクタ 136"/>
        <xdr:cNvCxnSpPr/>
      </xdr:nvCxnSpPr>
      <xdr:spPr>
        <a:xfrm flipV="1">
          <a:off x="3225800" y="11022512"/>
          <a:ext cx="889000" cy="3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7438</xdr:rowOff>
    </xdr:from>
    <xdr:to>
      <xdr:col>6</xdr:col>
      <xdr:colOff>50800</xdr:colOff>
      <xdr:row>62</xdr:row>
      <xdr:rowOff>109038</xdr:rowOff>
    </xdr:to>
    <xdr:sp macro="" textlink="">
      <xdr:nvSpPr>
        <xdr:cNvPr id="138" name="フローチャート : 判断 137"/>
        <xdr:cNvSpPr/>
      </xdr:nvSpPr>
      <xdr:spPr>
        <a:xfrm>
          <a:off x="4064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119215</xdr:rowOff>
    </xdr:from>
    <xdr:ext cx="736600" cy="259045"/>
    <xdr:sp macro="" textlink="">
      <xdr:nvSpPr>
        <xdr:cNvPr id="139" name="テキスト ボックス 138"/>
        <xdr:cNvSpPr txBox="1"/>
      </xdr:nvSpPr>
      <xdr:spPr>
        <a:xfrm>
          <a:off x="3733800" y="10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82550</xdr:rowOff>
    </xdr:from>
    <xdr:to>
      <xdr:col>4</xdr:col>
      <xdr:colOff>482600</xdr:colOff>
      <xdr:row>66</xdr:row>
      <xdr:rowOff>148046</xdr:rowOff>
    </xdr:to>
    <xdr:cxnSp macro="">
      <xdr:nvCxnSpPr>
        <xdr:cNvPr id="140" name="直線コネクタ 139"/>
        <xdr:cNvCxnSpPr/>
      </xdr:nvCxnSpPr>
      <xdr:spPr>
        <a:xfrm flipV="1">
          <a:off x="2336800" y="11398250"/>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41" name="フローチャート : 判断 140"/>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42" name="テキスト ボックス 141"/>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150585</xdr:rowOff>
    </xdr:from>
    <xdr:to>
      <xdr:col>3</xdr:col>
      <xdr:colOff>279400</xdr:colOff>
      <xdr:row>66</xdr:row>
      <xdr:rowOff>148046</xdr:rowOff>
    </xdr:to>
    <xdr:cxnSp macro="">
      <xdr:nvCxnSpPr>
        <xdr:cNvPr id="143" name="直線コネクタ 142"/>
        <xdr:cNvCxnSpPr/>
      </xdr:nvCxnSpPr>
      <xdr:spPr>
        <a:xfrm>
          <a:off x="1447800" y="11294835"/>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65133</xdr:rowOff>
    </xdr:from>
    <xdr:to>
      <xdr:col>3</xdr:col>
      <xdr:colOff>330200</xdr:colOff>
      <xdr:row>61</xdr:row>
      <xdr:rowOff>166733</xdr:rowOff>
    </xdr:to>
    <xdr:sp macro="" textlink="">
      <xdr:nvSpPr>
        <xdr:cNvPr id="144" name="フローチャート : 判断 143"/>
        <xdr:cNvSpPr/>
      </xdr:nvSpPr>
      <xdr:spPr>
        <a:xfrm>
          <a:off x="2286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5460</xdr:rowOff>
    </xdr:from>
    <xdr:ext cx="762000" cy="259045"/>
    <xdr:sp macro="" textlink="">
      <xdr:nvSpPr>
        <xdr:cNvPr id="145" name="テキスト ボックス 144"/>
        <xdr:cNvSpPr txBox="1"/>
      </xdr:nvSpPr>
      <xdr:spPr>
        <a:xfrm>
          <a:off x="1955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154759</xdr:rowOff>
    </xdr:from>
    <xdr:to>
      <xdr:col>2</xdr:col>
      <xdr:colOff>127000</xdr:colOff>
      <xdr:row>62</xdr:row>
      <xdr:rowOff>84909</xdr:rowOff>
    </xdr:to>
    <xdr:sp macro="" textlink="">
      <xdr:nvSpPr>
        <xdr:cNvPr id="146" name="フローチャート : 判断 145"/>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95086</xdr:rowOff>
    </xdr:from>
    <xdr:ext cx="762000" cy="259045"/>
    <xdr:sp macro="" textlink="">
      <xdr:nvSpPr>
        <xdr:cNvPr id="147" name="テキスト ボックス 146"/>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35923</xdr:rowOff>
    </xdr:from>
    <xdr:to>
      <xdr:col>7</xdr:col>
      <xdr:colOff>203200</xdr:colOff>
      <xdr:row>63</xdr:row>
      <xdr:rowOff>137523</xdr:rowOff>
    </xdr:to>
    <xdr:sp macro="" textlink="">
      <xdr:nvSpPr>
        <xdr:cNvPr id="153" name="円/楕円 152"/>
        <xdr:cNvSpPr/>
      </xdr:nvSpPr>
      <xdr:spPr>
        <a:xfrm>
          <a:off x="4902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8000</xdr:rowOff>
    </xdr:from>
    <xdr:ext cx="762000" cy="259045"/>
    <xdr:sp macro="" textlink="">
      <xdr:nvSpPr>
        <xdr:cNvPr id="154" name="財政構造の弾力性該当値テキスト"/>
        <xdr:cNvSpPr txBox="1"/>
      </xdr:nvSpPr>
      <xdr:spPr>
        <a:xfrm>
          <a:off x="5041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170362</xdr:rowOff>
    </xdr:from>
    <xdr:to>
      <xdr:col>6</xdr:col>
      <xdr:colOff>50800</xdr:colOff>
      <xdr:row>64</xdr:row>
      <xdr:rowOff>100512</xdr:rowOff>
    </xdr:to>
    <xdr:sp macro="" textlink="">
      <xdr:nvSpPr>
        <xdr:cNvPr id="155" name="円/楕円 154"/>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85289</xdr:rowOff>
    </xdr:from>
    <xdr:ext cx="736600" cy="259045"/>
    <xdr:sp macro="" textlink="">
      <xdr:nvSpPr>
        <xdr:cNvPr id="156" name="テキスト ボックス 155"/>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7" name="円/楕円 156"/>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118127</xdr:rowOff>
    </xdr:from>
    <xdr:ext cx="762000" cy="259045"/>
    <xdr:sp macro="" textlink="">
      <xdr:nvSpPr>
        <xdr:cNvPr id="158" name="テキスト ボックス 157"/>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97246</xdr:rowOff>
    </xdr:from>
    <xdr:to>
      <xdr:col>3</xdr:col>
      <xdr:colOff>330200</xdr:colOff>
      <xdr:row>67</xdr:row>
      <xdr:rowOff>27396</xdr:rowOff>
    </xdr:to>
    <xdr:sp macro="" textlink="">
      <xdr:nvSpPr>
        <xdr:cNvPr id="159" name="円/楕円 158"/>
        <xdr:cNvSpPr/>
      </xdr:nvSpPr>
      <xdr:spPr>
        <a:xfrm>
          <a:off x="2286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12173</xdr:rowOff>
    </xdr:from>
    <xdr:ext cx="762000" cy="259045"/>
    <xdr:sp macro="" textlink="">
      <xdr:nvSpPr>
        <xdr:cNvPr id="160" name="テキスト ボックス 159"/>
        <xdr:cNvSpPr txBox="1"/>
      </xdr:nvSpPr>
      <xdr:spPr>
        <a:xfrm>
          <a:off x="1955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99785</xdr:rowOff>
    </xdr:from>
    <xdr:to>
      <xdr:col>2</xdr:col>
      <xdr:colOff>127000</xdr:colOff>
      <xdr:row>66</xdr:row>
      <xdr:rowOff>29935</xdr:rowOff>
    </xdr:to>
    <xdr:sp macro="" textlink="">
      <xdr:nvSpPr>
        <xdr:cNvPr id="161" name="円/楕円 160"/>
        <xdr:cNvSpPr/>
      </xdr:nvSpPr>
      <xdr:spPr>
        <a:xfrm>
          <a:off x="1397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14712</xdr:rowOff>
    </xdr:from>
    <xdr:ext cx="762000" cy="259045"/>
    <xdr:sp macro="" textlink="">
      <xdr:nvSpPr>
        <xdr:cNvPr id="162" name="テキスト ボックス 161"/>
        <xdr:cNvSpPr txBox="1"/>
      </xdr:nvSpPr>
      <xdr:spPr>
        <a:xfrm>
          <a:off x="1066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[566,516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人件費・物件費等の状況については、類似団体平均値を上回っている。本村においては緩やかに増加している。要因として人件費△</a:t>
          </a:r>
          <a:r>
            <a:rPr kumimoji="1" lang="en-US" altLang="ja-JP" sz="1300">
              <a:latin typeface="ＭＳ Ｐゴシック"/>
            </a:rPr>
            <a:t>17,030</a:t>
          </a:r>
          <a:r>
            <a:rPr kumimoji="1" lang="ja-JP" altLang="en-US" sz="1300">
              <a:latin typeface="ＭＳ Ｐゴシック"/>
            </a:rPr>
            <a:t>千円（</a:t>
          </a:r>
          <a:r>
            <a:rPr kumimoji="1" lang="en-US" altLang="ja-JP" sz="1300">
              <a:latin typeface="ＭＳ Ｐゴシック"/>
            </a:rPr>
            <a:t>539,581</a:t>
          </a:r>
          <a:r>
            <a:rPr kumimoji="1" lang="ja-JP" altLang="en-US" sz="1300">
              <a:latin typeface="ＭＳ Ｐゴシック"/>
            </a:rPr>
            <a:t>千円 → </a:t>
          </a:r>
          <a:r>
            <a:rPr kumimoji="1" lang="en-US" altLang="ja-JP" sz="1300">
              <a:latin typeface="ＭＳ Ｐゴシック"/>
            </a:rPr>
            <a:t>522,551</a:t>
          </a:r>
          <a:r>
            <a:rPr kumimoji="1" lang="ja-JP" altLang="en-US" sz="1300">
              <a:latin typeface="ＭＳ Ｐゴシック"/>
            </a:rPr>
            <a:t>千円）決算額を比較しても減少しているものの依然と高いことや物件費△</a:t>
          </a:r>
          <a:r>
            <a:rPr kumimoji="1" lang="en-US" altLang="ja-JP" sz="1300">
              <a:latin typeface="ＭＳ Ｐゴシック"/>
            </a:rPr>
            <a:t>5,633</a:t>
          </a:r>
          <a:r>
            <a:rPr kumimoji="1" lang="ja-JP" altLang="en-US" sz="1300">
              <a:latin typeface="ＭＳ Ｐゴシック"/>
            </a:rPr>
            <a:t>千円（</a:t>
          </a:r>
          <a:r>
            <a:rPr kumimoji="1" lang="en-US" altLang="ja-JP" sz="1300">
              <a:latin typeface="ＭＳ Ｐゴシック"/>
            </a:rPr>
            <a:t>400,358</a:t>
          </a:r>
          <a:r>
            <a:rPr kumimoji="1" lang="ja-JP" altLang="en-US" sz="1300">
              <a:latin typeface="ＭＳ Ｐゴシック"/>
            </a:rPr>
            <a:t>千円</a:t>
          </a:r>
          <a:r>
            <a:rPr kumimoji="1" lang="ja-JP" altLang="en-US" sz="1300" baseline="0">
              <a:latin typeface="ＭＳ Ｐゴシック"/>
            </a:rPr>
            <a:t> → </a:t>
          </a:r>
          <a:r>
            <a:rPr kumimoji="1" lang="en-US" altLang="ja-JP" sz="1300" baseline="0">
              <a:latin typeface="ＭＳ Ｐゴシック"/>
            </a:rPr>
            <a:t>394,725</a:t>
          </a:r>
          <a:r>
            <a:rPr kumimoji="1" lang="ja-JP" altLang="en-US" sz="1300" baseline="0">
              <a:latin typeface="ＭＳ Ｐゴシック"/>
            </a:rPr>
            <a:t>千円</a:t>
          </a:r>
          <a:r>
            <a:rPr kumimoji="1" lang="ja-JP" altLang="en-US" sz="1300">
              <a:latin typeface="ＭＳ Ｐゴシック"/>
            </a:rPr>
            <a:t>）においても減となっているものの高い推移をしていることが要因である。人件費については、今後も高い数値が続くと見込である。また、公共施設を多く抱えている本村において維持管理費を見直しコスト削減を図っ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3" name="直線コネクタ 192"/>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4"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5" name="直線コネクタ 194"/>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6"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7" name="直線コネクタ 196"/>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153020</xdr:rowOff>
    </xdr:from>
    <xdr:to>
      <xdr:col>7</xdr:col>
      <xdr:colOff>152400</xdr:colOff>
      <xdr:row>83</xdr:row>
      <xdr:rowOff>163818</xdr:rowOff>
    </xdr:to>
    <xdr:cxnSp macro="">
      <xdr:nvCxnSpPr>
        <xdr:cNvPr id="198" name="直線コネクタ 197"/>
        <xdr:cNvCxnSpPr/>
      </xdr:nvCxnSpPr>
      <xdr:spPr>
        <a:xfrm>
          <a:off x="4114800" y="14383370"/>
          <a:ext cx="8382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9"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200" name="フローチャート : 判断 199"/>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143804</xdr:rowOff>
    </xdr:from>
    <xdr:to>
      <xdr:col>6</xdr:col>
      <xdr:colOff>0</xdr:colOff>
      <xdr:row>83</xdr:row>
      <xdr:rowOff>153020</xdr:rowOff>
    </xdr:to>
    <xdr:cxnSp macro="">
      <xdr:nvCxnSpPr>
        <xdr:cNvPr id="201" name="直線コネクタ 200"/>
        <xdr:cNvCxnSpPr/>
      </xdr:nvCxnSpPr>
      <xdr:spPr>
        <a:xfrm>
          <a:off x="3225800" y="14374154"/>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2" name="フローチャート : 判断 201"/>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3" name="テキスト ボックス 202"/>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95845</xdr:rowOff>
    </xdr:from>
    <xdr:to>
      <xdr:col>4</xdr:col>
      <xdr:colOff>482600</xdr:colOff>
      <xdr:row>83</xdr:row>
      <xdr:rowOff>143804</xdr:rowOff>
    </xdr:to>
    <xdr:cxnSp macro="">
      <xdr:nvCxnSpPr>
        <xdr:cNvPr id="204" name="直線コネクタ 203"/>
        <xdr:cNvCxnSpPr/>
      </xdr:nvCxnSpPr>
      <xdr:spPr>
        <a:xfrm>
          <a:off x="2336800" y="14326195"/>
          <a:ext cx="889000" cy="4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5" name="フローチャート : 判断 204"/>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6" name="テキスト ボックス 205"/>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68035</xdr:rowOff>
    </xdr:from>
    <xdr:to>
      <xdr:col>3</xdr:col>
      <xdr:colOff>279400</xdr:colOff>
      <xdr:row>83</xdr:row>
      <xdr:rowOff>95845</xdr:rowOff>
    </xdr:to>
    <xdr:cxnSp macro="">
      <xdr:nvCxnSpPr>
        <xdr:cNvPr id="207" name="直線コネクタ 206"/>
        <xdr:cNvCxnSpPr/>
      </xdr:nvCxnSpPr>
      <xdr:spPr>
        <a:xfrm>
          <a:off x="1447800" y="14298385"/>
          <a:ext cx="889000" cy="2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8" name="フローチャート : 判断 207"/>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9" name="テキスト ボックス 208"/>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10" name="フローチャート : 判断 209"/>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11" name="テキスト ボックス 210"/>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113018</xdr:rowOff>
    </xdr:from>
    <xdr:to>
      <xdr:col>7</xdr:col>
      <xdr:colOff>203200</xdr:colOff>
      <xdr:row>84</xdr:row>
      <xdr:rowOff>43168</xdr:rowOff>
    </xdr:to>
    <xdr:sp macro="" textlink="">
      <xdr:nvSpPr>
        <xdr:cNvPr id="217" name="円/楕円 216"/>
        <xdr:cNvSpPr/>
      </xdr:nvSpPr>
      <xdr:spPr>
        <a:xfrm>
          <a:off x="4902200" y="143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85095</xdr:rowOff>
    </xdr:from>
    <xdr:ext cx="762000" cy="259045"/>
    <xdr:sp macro="" textlink="">
      <xdr:nvSpPr>
        <xdr:cNvPr id="218" name="人件費・物件費等の状況該当値テキスト"/>
        <xdr:cNvSpPr txBox="1"/>
      </xdr:nvSpPr>
      <xdr:spPr>
        <a:xfrm>
          <a:off x="5041900" y="1431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566,516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102220</xdr:rowOff>
    </xdr:from>
    <xdr:to>
      <xdr:col>6</xdr:col>
      <xdr:colOff>50800</xdr:colOff>
      <xdr:row>84</xdr:row>
      <xdr:rowOff>32370</xdr:rowOff>
    </xdr:to>
    <xdr:sp macro="" textlink="">
      <xdr:nvSpPr>
        <xdr:cNvPr id="219" name="円/楕円 218"/>
        <xdr:cNvSpPr/>
      </xdr:nvSpPr>
      <xdr:spPr>
        <a:xfrm>
          <a:off x="4064000" y="14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17147</xdr:rowOff>
    </xdr:from>
    <xdr:ext cx="736600" cy="259045"/>
    <xdr:sp macro="" textlink="">
      <xdr:nvSpPr>
        <xdr:cNvPr id="220" name="テキスト ボックス 219"/>
        <xdr:cNvSpPr txBox="1"/>
      </xdr:nvSpPr>
      <xdr:spPr>
        <a:xfrm>
          <a:off x="3733800" y="1441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557,119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93004</xdr:rowOff>
    </xdr:from>
    <xdr:to>
      <xdr:col>4</xdr:col>
      <xdr:colOff>533400</xdr:colOff>
      <xdr:row>84</xdr:row>
      <xdr:rowOff>23154</xdr:rowOff>
    </xdr:to>
    <xdr:sp macro="" textlink="">
      <xdr:nvSpPr>
        <xdr:cNvPr id="221" name="円/楕円 220"/>
        <xdr:cNvSpPr/>
      </xdr:nvSpPr>
      <xdr:spPr>
        <a:xfrm>
          <a:off x="3175000" y="14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7931</xdr:rowOff>
    </xdr:from>
    <xdr:ext cx="762000" cy="259045"/>
    <xdr:sp macro="" textlink="">
      <xdr:nvSpPr>
        <xdr:cNvPr id="222" name="テキスト ボックス 221"/>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549,097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45045</xdr:rowOff>
    </xdr:from>
    <xdr:to>
      <xdr:col>3</xdr:col>
      <xdr:colOff>330200</xdr:colOff>
      <xdr:row>83</xdr:row>
      <xdr:rowOff>146645</xdr:rowOff>
    </xdr:to>
    <xdr:sp macro="" textlink="">
      <xdr:nvSpPr>
        <xdr:cNvPr id="223" name="円/楕円 222"/>
        <xdr:cNvSpPr/>
      </xdr:nvSpPr>
      <xdr:spPr>
        <a:xfrm>
          <a:off x="2286000" y="142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131422</xdr:rowOff>
    </xdr:from>
    <xdr:ext cx="762000" cy="259045"/>
    <xdr:sp macro="" textlink="">
      <xdr:nvSpPr>
        <xdr:cNvPr id="224" name="テキスト ボックス 223"/>
        <xdr:cNvSpPr txBox="1"/>
      </xdr:nvSpPr>
      <xdr:spPr>
        <a:xfrm>
          <a:off x="1955800" y="1436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507,360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17235</xdr:rowOff>
    </xdr:from>
    <xdr:to>
      <xdr:col>2</xdr:col>
      <xdr:colOff>127000</xdr:colOff>
      <xdr:row>83</xdr:row>
      <xdr:rowOff>118835</xdr:rowOff>
    </xdr:to>
    <xdr:sp macro="" textlink="">
      <xdr:nvSpPr>
        <xdr:cNvPr id="225" name="円/楕円 224"/>
        <xdr:cNvSpPr/>
      </xdr:nvSpPr>
      <xdr:spPr>
        <a:xfrm>
          <a:off x="1397000" y="142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103612</xdr:rowOff>
    </xdr:from>
    <xdr:ext cx="762000" cy="259045"/>
    <xdr:sp macro="" textlink="">
      <xdr:nvSpPr>
        <xdr:cNvPr id="226" name="テキスト ボックス 225"/>
        <xdr:cNvSpPr txBox="1"/>
      </xdr:nvSpPr>
      <xdr:spPr>
        <a:xfrm>
          <a:off x="1066800" y="1433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483,157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類似団体平均値を下回ってはいるものの依然として高い。職員の年齢構成に偏りがあり、今後も高い数値が続くと見込まれ、定年退職者に伴う補充新規職員の計画的な採用等に努めていく。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3" name="直線コネクタ 252"/>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4"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5" name="直線コネクタ 254"/>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6"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7" name="直線コネクタ 256"/>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103887</xdr:rowOff>
    </xdr:from>
    <xdr:to>
      <xdr:col>24</xdr:col>
      <xdr:colOff>558800</xdr:colOff>
      <xdr:row>87</xdr:row>
      <xdr:rowOff>152146</xdr:rowOff>
    </xdr:to>
    <xdr:cxnSp macro="">
      <xdr:nvCxnSpPr>
        <xdr:cNvPr id="258" name="直線コネクタ 257"/>
        <xdr:cNvCxnSpPr/>
      </xdr:nvCxnSpPr>
      <xdr:spPr>
        <a:xfrm>
          <a:off x="16179800" y="150200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9"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60" name="フローチャート : 判断 259"/>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103887</xdr:rowOff>
    </xdr:from>
    <xdr:to>
      <xdr:col>23</xdr:col>
      <xdr:colOff>406400</xdr:colOff>
      <xdr:row>87</xdr:row>
      <xdr:rowOff>137668</xdr:rowOff>
    </xdr:to>
    <xdr:cxnSp macro="">
      <xdr:nvCxnSpPr>
        <xdr:cNvPr id="261" name="直線コネクタ 260"/>
        <xdr:cNvCxnSpPr/>
      </xdr:nvCxnSpPr>
      <xdr:spPr>
        <a:xfrm flipV="1">
          <a:off x="15290800" y="15020037"/>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2" name="フローチャート : 判断 261"/>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3" name="テキスト ボックス 262"/>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137668</xdr:rowOff>
    </xdr:from>
    <xdr:to>
      <xdr:col>22</xdr:col>
      <xdr:colOff>203200</xdr:colOff>
      <xdr:row>89</xdr:row>
      <xdr:rowOff>55372</xdr:rowOff>
    </xdr:to>
    <xdr:cxnSp macro="">
      <xdr:nvCxnSpPr>
        <xdr:cNvPr id="264" name="直線コネクタ 263"/>
        <xdr:cNvCxnSpPr/>
      </xdr:nvCxnSpPr>
      <xdr:spPr>
        <a:xfrm flipV="1">
          <a:off x="14401800" y="1505381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5" name="フローチャート : 判断 264"/>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6" name="テキスト ボックス 265"/>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161798</xdr:rowOff>
    </xdr:from>
    <xdr:to>
      <xdr:col>21</xdr:col>
      <xdr:colOff>0</xdr:colOff>
      <xdr:row>89</xdr:row>
      <xdr:rowOff>55372</xdr:rowOff>
    </xdr:to>
    <xdr:cxnSp macro="">
      <xdr:nvCxnSpPr>
        <xdr:cNvPr id="267" name="直線コネクタ 266"/>
        <xdr:cNvCxnSpPr/>
      </xdr:nvCxnSpPr>
      <xdr:spPr>
        <a:xfrm>
          <a:off x="13512800" y="15077948"/>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8" name="フローチャート : 判断 267"/>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9" name="テキスト ボックス 268"/>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70" name="フローチャート : 判断 269"/>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71" name="テキスト ボックス 270"/>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77" name="円/楕円 276"/>
        <xdr:cNvSpPr/>
      </xdr:nvSpPr>
      <xdr:spPr>
        <a:xfrm>
          <a:off x="169672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117873</xdr:rowOff>
    </xdr:from>
    <xdr:ext cx="762000" cy="259045"/>
    <xdr:sp macro="" textlink="">
      <xdr:nvSpPr>
        <xdr:cNvPr id="278" name="給与水準   （国との比較）該当値テキスト"/>
        <xdr:cNvSpPr txBox="1"/>
      </xdr:nvSpPr>
      <xdr:spPr>
        <a:xfrm>
          <a:off x="171069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53087</xdr:rowOff>
    </xdr:from>
    <xdr:to>
      <xdr:col>23</xdr:col>
      <xdr:colOff>457200</xdr:colOff>
      <xdr:row>87</xdr:row>
      <xdr:rowOff>154687</xdr:rowOff>
    </xdr:to>
    <xdr:sp macro="" textlink="">
      <xdr:nvSpPr>
        <xdr:cNvPr id="279" name="円/楕円 278"/>
        <xdr:cNvSpPr/>
      </xdr:nvSpPr>
      <xdr:spPr>
        <a:xfrm>
          <a:off x="16129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164864</xdr:rowOff>
    </xdr:from>
    <xdr:ext cx="736600" cy="259045"/>
    <xdr:sp macro="" textlink="">
      <xdr:nvSpPr>
        <xdr:cNvPr id="280" name="テキスト ボックス 279"/>
        <xdr:cNvSpPr txBox="1"/>
      </xdr:nvSpPr>
      <xdr:spPr>
        <a:xfrm>
          <a:off x="15798800" y="14738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86868</xdr:rowOff>
    </xdr:from>
    <xdr:to>
      <xdr:col>22</xdr:col>
      <xdr:colOff>254000</xdr:colOff>
      <xdr:row>88</xdr:row>
      <xdr:rowOff>17018</xdr:rowOff>
    </xdr:to>
    <xdr:sp macro="" textlink="">
      <xdr:nvSpPr>
        <xdr:cNvPr id="281" name="円/楕円 280"/>
        <xdr:cNvSpPr/>
      </xdr:nvSpPr>
      <xdr:spPr>
        <a:xfrm>
          <a:off x="15240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82" name="テキスト ボックス 281"/>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4572</xdr:rowOff>
    </xdr:from>
    <xdr:to>
      <xdr:col>21</xdr:col>
      <xdr:colOff>50800</xdr:colOff>
      <xdr:row>89</xdr:row>
      <xdr:rowOff>106172</xdr:rowOff>
    </xdr:to>
    <xdr:sp macro="" textlink="">
      <xdr:nvSpPr>
        <xdr:cNvPr id="283" name="円/楕円 282"/>
        <xdr:cNvSpPr/>
      </xdr:nvSpPr>
      <xdr:spPr>
        <a:xfrm>
          <a:off x="14351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116349</xdr:rowOff>
    </xdr:from>
    <xdr:ext cx="762000" cy="259045"/>
    <xdr:sp macro="" textlink="">
      <xdr:nvSpPr>
        <xdr:cNvPr id="284" name="テキスト ボックス 283"/>
        <xdr:cNvSpPr txBox="1"/>
      </xdr:nvSpPr>
      <xdr:spPr>
        <a:xfrm>
          <a:off x="14020800" y="1503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85" name="円/楕円 284"/>
        <xdr:cNvSpPr/>
      </xdr:nvSpPr>
      <xdr:spPr>
        <a:xfrm>
          <a:off x="13462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51325</xdr:rowOff>
    </xdr:from>
    <xdr:ext cx="762000" cy="259045"/>
    <xdr:sp macro="" textlink="">
      <xdr:nvSpPr>
        <xdr:cNvPr id="286" name="テキスト ボックス 285"/>
        <xdr:cNvSpPr txBox="1"/>
      </xdr:nvSpPr>
      <xdr:spPr>
        <a:xfrm>
          <a:off x="13131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昭和</a:t>
          </a:r>
          <a:r>
            <a:rPr kumimoji="1" lang="en-US" altLang="ja-JP" sz="1300" baseline="0">
              <a:latin typeface="ＭＳ Ｐゴシック"/>
            </a:rPr>
            <a:t>54</a:t>
          </a:r>
          <a:r>
            <a:rPr kumimoji="1" lang="ja-JP" altLang="en-US" sz="1300" baseline="0">
              <a:latin typeface="ＭＳ Ｐゴシック"/>
            </a:rPr>
            <a:t>年度から昭和</a:t>
          </a:r>
          <a:r>
            <a:rPr kumimoji="1" lang="en-US" altLang="ja-JP" sz="1300" baseline="0">
              <a:latin typeface="ＭＳ Ｐゴシック"/>
            </a:rPr>
            <a:t>58</a:t>
          </a:r>
          <a:r>
            <a:rPr kumimoji="1" lang="ja-JP" altLang="en-US" sz="1300" baseline="0">
              <a:latin typeface="ＭＳ Ｐゴシック"/>
            </a:rPr>
            <a:t>年度にかけ</a:t>
          </a:r>
          <a:r>
            <a:rPr kumimoji="1" lang="en-US" altLang="ja-JP" sz="1300" baseline="0">
              <a:latin typeface="ＭＳ Ｐゴシック"/>
            </a:rPr>
            <a:t>5</a:t>
          </a:r>
          <a:r>
            <a:rPr kumimoji="1" lang="ja-JP" altLang="en-US" sz="1300" baseline="0">
              <a:latin typeface="ＭＳ Ｐゴシック"/>
            </a:rPr>
            <a:t>年間で</a:t>
          </a:r>
          <a:r>
            <a:rPr kumimoji="1" lang="en-US" altLang="ja-JP" sz="1300" baseline="0">
              <a:latin typeface="ＭＳ Ｐゴシック"/>
            </a:rPr>
            <a:t>21</a:t>
          </a:r>
          <a:r>
            <a:rPr kumimoji="1" lang="ja-JP" altLang="en-US" sz="1300" baseline="0">
              <a:latin typeface="ＭＳ Ｐゴシック"/>
            </a:rPr>
            <a:t>人を採用したことや、定年退職者がいるものの人口減少などの要因があり、類似団体平均値を上回っている。今後も定年退職者が増える見込で、補充新規職員の採用や財政状況を考慮しつつ、定員管理の適正化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28270</xdr:rowOff>
    </xdr:from>
    <xdr:to>
      <xdr:col>24</xdr:col>
      <xdr:colOff>558800</xdr:colOff>
      <xdr:row>64</xdr:row>
      <xdr:rowOff>28753</xdr:rowOff>
    </xdr:to>
    <xdr:cxnSp macro="">
      <xdr:nvCxnSpPr>
        <xdr:cNvPr id="318" name="直線コネクタ 317"/>
        <xdr:cNvCxnSpPr/>
      </xdr:nvCxnSpPr>
      <xdr:spPr>
        <a:xfrm>
          <a:off x="16179800" y="11001070"/>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151943</xdr:rowOff>
    </xdr:from>
    <xdr:to>
      <xdr:col>23</xdr:col>
      <xdr:colOff>406400</xdr:colOff>
      <xdr:row>64</xdr:row>
      <xdr:rowOff>28270</xdr:rowOff>
    </xdr:to>
    <xdr:cxnSp macro="">
      <xdr:nvCxnSpPr>
        <xdr:cNvPr id="321" name="直線コネクタ 320"/>
        <xdr:cNvCxnSpPr/>
      </xdr:nvCxnSpPr>
      <xdr:spPr>
        <a:xfrm>
          <a:off x="15290800" y="10953293"/>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98616</xdr:rowOff>
    </xdr:from>
    <xdr:to>
      <xdr:col>22</xdr:col>
      <xdr:colOff>203200</xdr:colOff>
      <xdr:row>63</xdr:row>
      <xdr:rowOff>151943</xdr:rowOff>
    </xdr:to>
    <xdr:cxnSp macro="">
      <xdr:nvCxnSpPr>
        <xdr:cNvPr id="324" name="直線コネクタ 323"/>
        <xdr:cNvCxnSpPr/>
      </xdr:nvCxnSpPr>
      <xdr:spPr>
        <a:xfrm>
          <a:off x="14401800" y="10899966"/>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87033</xdr:rowOff>
    </xdr:from>
    <xdr:to>
      <xdr:col>21</xdr:col>
      <xdr:colOff>0</xdr:colOff>
      <xdr:row>63</xdr:row>
      <xdr:rowOff>98616</xdr:rowOff>
    </xdr:to>
    <xdr:cxnSp macro="">
      <xdr:nvCxnSpPr>
        <xdr:cNvPr id="327" name="直線コネクタ 326"/>
        <xdr:cNvCxnSpPr/>
      </xdr:nvCxnSpPr>
      <xdr:spPr>
        <a:xfrm>
          <a:off x="13512800" y="1088838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149403</xdr:rowOff>
    </xdr:from>
    <xdr:to>
      <xdr:col>24</xdr:col>
      <xdr:colOff>609600</xdr:colOff>
      <xdr:row>64</xdr:row>
      <xdr:rowOff>79553</xdr:rowOff>
    </xdr:to>
    <xdr:sp macro="" textlink="">
      <xdr:nvSpPr>
        <xdr:cNvPr id="337" name="円/楕円 336"/>
        <xdr:cNvSpPr/>
      </xdr:nvSpPr>
      <xdr:spPr>
        <a:xfrm>
          <a:off x="16967200" y="109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121480</xdr:rowOff>
    </xdr:from>
    <xdr:ext cx="762000" cy="259045"/>
    <xdr:sp macro="" textlink="">
      <xdr:nvSpPr>
        <xdr:cNvPr id="338" name="定員管理の状況該当値テキスト"/>
        <xdr:cNvSpPr txBox="1"/>
      </xdr:nvSpPr>
      <xdr:spPr>
        <a:xfrm>
          <a:off x="17106900" y="1092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148920</xdr:rowOff>
    </xdr:from>
    <xdr:to>
      <xdr:col>23</xdr:col>
      <xdr:colOff>457200</xdr:colOff>
      <xdr:row>64</xdr:row>
      <xdr:rowOff>79070</xdr:rowOff>
    </xdr:to>
    <xdr:sp macro="" textlink="">
      <xdr:nvSpPr>
        <xdr:cNvPr id="339" name="円/楕円 338"/>
        <xdr:cNvSpPr/>
      </xdr:nvSpPr>
      <xdr:spPr>
        <a:xfrm>
          <a:off x="16129000" y="109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63847</xdr:rowOff>
    </xdr:from>
    <xdr:ext cx="736600" cy="259045"/>
    <xdr:sp macro="" textlink="">
      <xdr:nvSpPr>
        <xdr:cNvPr id="340" name="テキスト ボックス 339"/>
        <xdr:cNvSpPr txBox="1"/>
      </xdr:nvSpPr>
      <xdr:spPr>
        <a:xfrm>
          <a:off x="15798800" y="1103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101143</xdr:rowOff>
    </xdr:from>
    <xdr:to>
      <xdr:col>22</xdr:col>
      <xdr:colOff>254000</xdr:colOff>
      <xdr:row>64</xdr:row>
      <xdr:rowOff>31293</xdr:rowOff>
    </xdr:to>
    <xdr:sp macro="" textlink="">
      <xdr:nvSpPr>
        <xdr:cNvPr id="341" name="円/楕円 340"/>
        <xdr:cNvSpPr/>
      </xdr:nvSpPr>
      <xdr:spPr>
        <a:xfrm>
          <a:off x="15240000" y="109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16070</xdr:rowOff>
    </xdr:from>
    <xdr:ext cx="762000" cy="259045"/>
    <xdr:sp macro="" textlink="">
      <xdr:nvSpPr>
        <xdr:cNvPr id="342" name="テキスト ボックス 341"/>
        <xdr:cNvSpPr txBox="1"/>
      </xdr:nvSpPr>
      <xdr:spPr>
        <a:xfrm>
          <a:off x="14909800" y="109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47816</xdr:rowOff>
    </xdr:from>
    <xdr:to>
      <xdr:col>21</xdr:col>
      <xdr:colOff>50800</xdr:colOff>
      <xdr:row>63</xdr:row>
      <xdr:rowOff>149416</xdr:rowOff>
    </xdr:to>
    <xdr:sp macro="" textlink="">
      <xdr:nvSpPr>
        <xdr:cNvPr id="343" name="円/楕円 342"/>
        <xdr:cNvSpPr/>
      </xdr:nvSpPr>
      <xdr:spPr>
        <a:xfrm>
          <a:off x="14351000" y="10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134193</xdr:rowOff>
    </xdr:from>
    <xdr:ext cx="762000" cy="259045"/>
    <xdr:sp macro="" textlink="">
      <xdr:nvSpPr>
        <xdr:cNvPr id="344" name="テキスト ボックス 343"/>
        <xdr:cNvSpPr txBox="1"/>
      </xdr:nvSpPr>
      <xdr:spPr>
        <a:xfrm>
          <a:off x="14020800" y="1093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36233</xdr:rowOff>
    </xdr:from>
    <xdr:to>
      <xdr:col>19</xdr:col>
      <xdr:colOff>533400</xdr:colOff>
      <xdr:row>63</xdr:row>
      <xdr:rowOff>137833</xdr:rowOff>
    </xdr:to>
    <xdr:sp macro="" textlink="">
      <xdr:nvSpPr>
        <xdr:cNvPr id="345" name="円/楕円 344"/>
        <xdr:cNvSpPr/>
      </xdr:nvSpPr>
      <xdr:spPr>
        <a:xfrm>
          <a:off x="13462000" y="108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122610</xdr:rowOff>
    </xdr:from>
    <xdr:ext cx="762000" cy="259045"/>
    <xdr:sp macro="" textlink="">
      <xdr:nvSpPr>
        <xdr:cNvPr id="346" name="テキスト ボックス 345"/>
        <xdr:cNvSpPr txBox="1"/>
      </xdr:nvSpPr>
      <xdr:spPr>
        <a:xfrm>
          <a:off x="13131800" y="1092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実質公債費比率については、対前年度比△</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9.5</a:t>
          </a:r>
          <a:r>
            <a:rPr kumimoji="1" lang="ja-JP" altLang="en-US" sz="1300">
              <a:latin typeface="ＭＳ Ｐゴシック"/>
            </a:rPr>
            <a:t>％ → </a:t>
          </a:r>
          <a:r>
            <a:rPr kumimoji="1" lang="en-US" altLang="ja-JP" sz="1300">
              <a:latin typeface="ＭＳ Ｐゴシック"/>
            </a:rPr>
            <a:t>6.6</a:t>
          </a:r>
          <a:r>
            <a:rPr kumimoji="1" lang="ja-JP" altLang="en-US" sz="1300">
              <a:latin typeface="ＭＳ Ｐゴシック"/>
            </a:rPr>
            <a:t>％）と改善している。翌年度以降公債費が増える見込であり平準化を図るため、償還金の繰上償還や中長期的な事業見直しによる新規地方債発行の抑制など図り、健全な財政運営に努める。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42</xdr:row>
      <xdr:rowOff>109855</xdr:rowOff>
    </xdr:to>
    <xdr:cxnSp macro="">
      <xdr:nvCxnSpPr>
        <xdr:cNvPr id="374" name="直線コネクタ 373"/>
        <xdr:cNvCxnSpPr/>
      </xdr:nvCxnSpPr>
      <xdr:spPr>
        <a:xfrm flipV="1">
          <a:off x="17018000" y="6317403"/>
          <a:ext cx="0" cy="993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81932</xdr:rowOff>
    </xdr:from>
    <xdr:ext cx="762000" cy="259045"/>
    <xdr:sp macro="" textlink="">
      <xdr:nvSpPr>
        <xdr:cNvPr id="375" name="公債費負担の状況最小値テキスト"/>
        <xdr:cNvSpPr txBox="1"/>
      </xdr:nvSpPr>
      <xdr:spPr>
        <a:xfrm>
          <a:off x="17106900" y="72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42</xdr:row>
      <xdr:rowOff>109855</xdr:rowOff>
    </xdr:from>
    <xdr:to>
      <xdr:col>24</xdr:col>
      <xdr:colOff>647700</xdr:colOff>
      <xdr:row>42</xdr:row>
      <xdr:rowOff>109855</xdr:rowOff>
    </xdr:to>
    <xdr:cxnSp macro="">
      <xdr:nvCxnSpPr>
        <xdr:cNvPr id="376" name="直線コネクタ 375"/>
        <xdr:cNvCxnSpPr/>
      </xdr:nvCxnSpPr>
      <xdr:spPr>
        <a:xfrm>
          <a:off x="16929100" y="731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7"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8" name="直線コネクタ 377"/>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161713</xdr:rowOff>
    </xdr:from>
    <xdr:to>
      <xdr:col>24</xdr:col>
      <xdr:colOff>558800</xdr:colOff>
      <xdr:row>40</xdr:row>
      <xdr:rowOff>106892</xdr:rowOff>
    </xdr:to>
    <xdr:cxnSp macro="">
      <xdr:nvCxnSpPr>
        <xdr:cNvPr id="379" name="直線コネクタ 378"/>
        <xdr:cNvCxnSpPr/>
      </xdr:nvCxnSpPr>
      <xdr:spPr>
        <a:xfrm flipV="1">
          <a:off x="16179800" y="6848263"/>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131250</xdr:rowOff>
    </xdr:from>
    <xdr:ext cx="762000" cy="259045"/>
    <xdr:sp macro="" textlink="">
      <xdr:nvSpPr>
        <xdr:cNvPr id="380"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81" name="フローチャート : 判断 380"/>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106892</xdr:rowOff>
    </xdr:from>
    <xdr:to>
      <xdr:col>23</xdr:col>
      <xdr:colOff>406400</xdr:colOff>
      <xdr:row>41</xdr:row>
      <xdr:rowOff>104352</xdr:rowOff>
    </xdr:to>
    <xdr:cxnSp macro="">
      <xdr:nvCxnSpPr>
        <xdr:cNvPr id="382" name="直線コネクタ 381"/>
        <xdr:cNvCxnSpPr/>
      </xdr:nvCxnSpPr>
      <xdr:spPr>
        <a:xfrm flipV="1">
          <a:off x="15290800" y="696489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104352</xdr:rowOff>
    </xdr:from>
    <xdr:to>
      <xdr:col>22</xdr:col>
      <xdr:colOff>203200</xdr:colOff>
      <xdr:row>42</xdr:row>
      <xdr:rowOff>129963</xdr:rowOff>
    </xdr:to>
    <xdr:cxnSp macro="">
      <xdr:nvCxnSpPr>
        <xdr:cNvPr id="385" name="直線コネクタ 384"/>
        <xdr:cNvCxnSpPr/>
      </xdr:nvCxnSpPr>
      <xdr:spPr>
        <a:xfrm flipV="1">
          <a:off x="14401800" y="7133802"/>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44027</xdr:rowOff>
    </xdr:from>
    <xdr:to>
      <xdr:col>22</xdr:col>
      <xdr:colOff>254000</xdr:colOff>
      <xdr:row>40</xdr:row>
      <xdr:rowOff>145627</xdr:rowOff>
    </xdr:to>
    <xdr:sp macro="" textlink="">
      <xdr:nvSpPr>
        <xdr:cNvPr id="386" name="フローチャート : 判断 385"/>
        <xdr:cNvSpPr/>
      </xdr:nvSpPr>
      <xdr:spPr>
        <a:xfrm>
          <a:off x="15240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387" name="テキスト ボックス 386"/>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129963</xdr:rowOff>
    </xdr:from>
    <xdr:to>
      <xdr:col>21</xdr:col>
      <xdr:colOff>0</xdr:colOff>
      <xdr:row>43</xdr:row>
      <xdr:rowOff>127423</xdr:rowOff>
    </xdr:to>
    <xdr:cxnSp macro="">
      <xdr:nvCxnSpPr>
        <xdr:cNvPr id="388" name="直線コネクタ 387"/>
        <xdr:cNvCxnSpPr/>
      </xdr:nvCxnSpPr>
      <xdr:spPr>
        <a:xfrm flipV="1">
          <a:off x="13512800" y="733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80221</xdr:rowOff>
    </xdr:from>
    <xdr:to>
      <xdr:col>21</xdr:col>
      <xdr:colOff>50800</xdr:colOff>
      <xdr:row>41</xdr:row>
      <xdr:rowOff>10371</xdr:rowOff>
    </xdr:to>
    <xdr:sp macro="" textlink="">
      <xdr:nvSpPr>
        <xdr:cNvPr id="389" name="フローチャート : 判断 388"/>
        <xdr:cNvSpPr/>
      </xdr:nvSpPr>
      <xdr:spPr>
        <a:xfrm>
          <a:off x="14351000" y="693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20548</xdr:rowOff>
    </xdr:from>
    <xdr:ext cx="762000" cy="259045"/>
    <xdr:sp macro="" textlink="">
      <xdr:nvSpPr>
        <xdr:cNvPr id="390" name="テキスト ボックス 389"/>
        <xdr:cNvSpPr txBox="1"/>
      </xdr:nvSpPr>
      <xdr:spPr>
        <a:xfrm>
          <a:off x="14020800" y="670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391" name="フローチャート : 判断 390"/>
        <xdr:cNvSpPr/>
      </xdr:nvSpPr>
      <xdr:spPr>
        <a:xfrm>
          <a:off x="13462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72831</xdr:rowOff>
    </xdr:from>
    <xdr:ext cx="762000" cy="259045"/>
    <xdr:sp macro="" textlink="">
      <xdr:nvSpPr>
        <xdr:cNvPr id="392" name="テキスト ボックス 391"/>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110913</xdr:rowOff>
    </xdr:from>
    <xdr:to>
      <xdr:col>24</xdr:col>
      <xdr:colOff>609600</xdr:colOff>
      <xdr:row>40</xdr:row>
      <xdr:rowOff>41063</xdr:rowOff>
    </xdr:to>
    <xdr:sp macro="" textlink="">
      <xdr:nvSpPr>
        <xdr:cNvPr id="398" name="円/楕円 397"/>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127440</xdr:rowOff>
    </xdr:from>
    <xdr:ext cx="762000" cy="259045"/>
    <xdr:sp macro="" textlink="">
      <xdr:nvSpPr>
        <xdr:cNvPr id="399"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56092</xdr:rowOff>
    </xdr:from>
    <xdr:to>
      <xdr:col>23</xdr:col>
      <xdr:colOff>457200</xdr:colOff>
      <xdr:row>40</xdr:row>
      <xdr:rowOff>157692</xdr:rowOff>
    </xdr:to>
    <xdr:sp macro="" textlink="">
      <xdr:nvSpPr>
        <xdr:cNvPr id="400" name="円/楕円 399"/>
        <xdr:cNvSpPr/>
      </xdr:nvSpPr>
      <xdr:spPr>
        <a:xfrm>
          <a:off x="16129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142469</xdr:rowOff>
    </xdr:from>
    <xdr:ext cx="736600" cy="259045"/>
    <xdr:sp macro="" textlink="">
      <xdr:nvSpPr>
        <xdr:cNvPr id="401" name="テキスト ボックス 400"/>
        <xdr:cNvSpPr txBox="1"/>
      </xdr:nvSpPr>
      <xdr:spPr>
        <a:xfrm>
          <a:off x="15798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53552</xdr:rowOff>
    </xdr:from>
    <xdr:to>
      <xdr:col>22</xdr:col>
      <xdr:colOff>254000</xdr:colOff>
      <xdr:row>41</xdr:row>
      <xdr:rowOff>155152</xdr:rowOff>
    </xdr:to>
    <xdr:sp macro="" textlink="">
      <xdr:nvSpPr>
        <xdr:cNvPr id="402" name="円/楕円 401"/>
        <xdr:cNvSpPr/>
      </xdr:nvSpPr>
      <xdr:spPr>
        <a:xfrm>
          <a:off x="15240000" y="70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139929</xdr:rowOff>
    </xdr:from>
    <xdr:ext cx="762000" cy="259045"/>
    <xdr:sp macro="" textlink="">
      <xdr:nvSpPr>
        <xdr:cNvPr id="403" name="テキスト ボックス 402"/>
        <xdr:cNvSpPr txBox="1"/>
      </xdr:nvSpPr>
      <xdr:spPr>
        <a:xfrm>
          <a:off x="14909800" y="716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79163</xdr:rowOff>
    </xdr:from>
    <xdr:to>
      <xdr:col>21</xdr:col>
      <xdr:colOff>50800</xdr:colOff>
      <xdr:row>43</xdr:row>
      <xdr:rowOff>9313</xdr:rowOff>
    </xdr:to>
    <xdr:sp macro="" textlink="">
      <xdr:nvSpPr>
        <xdr:cNvPr id="404" name="円/楕円 403"/>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165540</xdr:rowOff>
    </xdr:from>
    <xdr:ext cx="762000" cy="259045"/>
    <xdr:sp macro="" textlink="">
      <xdr:nvSpPr>
        <xdr:cNvPr id="405" name="テキスト ボックス 404"/>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06" name="円/楕円 405"/>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07" name="テキスト ボックス 406"/>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将来負担比率については、過去の大型事業に伴う地方債により類似団体平均値を上回っている。対前年度比△</a:t>
          </a:r>
          <a:r>
            <a:rPr kumimoji="1" lang="en-US" altLang="ja-JP" sz="1300" baseline="0">
              <a:latin typeface="ＭＳ Ｐゴシック"/>
            </a:rPr>
            <a:t>36.9</a:t>
          </a:r>
          <a:r>
            <a:rPr kumimoji="1" lang="ja-JP" altLang="en-US" sz="1300" baseline="0">
              <a:latin typeface="ＭＳ Ｐゴシック"/>
            </a:rPr>
            <a:t>％（</a:t>
          </a:r>
          <a:r>
            <a:rPr kumimoji="1" lang="en-US" altLang="ja-JP" sz="1300" baseline="0">
              <a:latin typeface="ＭＳ Ｐゴシック"/>
            </a:rPr>
            <a:t>50.2</a:t>
          </a:r>
          <a:r>
            <a:rPr kumimoji="1" lang="ja-JP" altLang="en-US" sz="1300" baseline="0">
              <a:latin typeface="ＭＳ Ｐゴシック"/>
            </a:rPr>
            <a:t>％ → </a:t>
          </a:r>
          <a:r>
            <a:rPr kumimoji="1" lang="en-US" altLang="ja-JP" sz="1300" baseline="0">
              <a:latin typeface="ＭＳ Ｐゴシック"/>
            </a:rPr>
            <a:t>13.3</a:t>
          </a:r>
          <a:r>
            <a:rPr kumimoji="1" lang="ja-JP" altLang="en-US" sz="1300" baseline="0">
              <a:latin typeface="ＭＳ Ｐゴシック"/>
            </a:rPr>
            <a:t>％）と減少している。要因としては、財政調整基金や減債基金の積立により充当可能基金の増加により減少した。今後、公債費（償還金）も増える見込があり、新規発行地方債の抑制や繰上償還など計画的に実施し健全な財政運営に努める。</a:t>
          </a:r>
          <a:endParaRPr kumimoji="1" lang="en-US" altLang="ja-JP" sz="13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6" name="直線コネクタ 435"/>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7"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8" name="直線コネクタ 437"/>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148660</xdr:rowOff>
    </xdr:from>
    <xdr:to>
      <xdr:col>24</xdr:col>
      <xdr:colOff>558800</xdr:colOff>
      <xdr:row>17</xdr:row>
      <xdr:rowOff>128975</xdr:rowOff>
    </xdr:to>
    <xdr:cxnSp macro="">
      <xdr:nvCxnSpPr>
        <xdr:cNvPr id="441" name="直線コネクタ 440"/>
        <xdr:cNvCxnSpPr/>
      </xdr:nvCxnSpPr>
      <xdr:spPr>
        <a:xfrm flipV="1">
          <a:off x="16179800" y="2548960"/>
          <a:ext cx="8382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3" name="フローチャート :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128975</xdr:rowOff>
    </xdr:from>
    <xdr:to>
      <xdr:col>23</xdr:col>
      <xdr:colOff>406400</xdr:colOff>
      <xdr:row>19</xdr:row>
      <xdr:rowOff>141323</xdr:rowOff>
    </xdr:to>
    <xdr:cxnSp macro="">
      <xdr:nvCxnSpPr>
        <xdr:cNvPr id="444" name="直線コネクタ 443"/>
        <xdr:cNvCxnSpPr/>
      </xdr:nvCxnSpPr>
      <xdr:spPr>
        <a:xfrm flipV="1">
          <a:off x="15290800" y="3043625"/>
          <a:ext cx="889000" cy="3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5" name="フローチャート :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141323</xdr:rowOff>
    </xdr:from>
    <xdr:to>
      <xdr:col>22</xdr:col>
      <xdr:colOff>203200</xdr:colOff>
      <xdr:row>21</xdr:row>
      <xdr:rowOff>4868</xdr:rowOff>
    </xdr:to>
    <xdr:cxnSp macro="">
      <xdr:nvCxnSpPr>
        <xdr:cNvPr id="447" name="直線コネクタ 446"/>
        <xdr:cNvCxnSpPr/>
      </xdr:nvCxnSpPr>
      <xdr:spPr>
        <a:xfrm flipV="1">
          <a:off x="14401800" y="3398873"/>
          <a:ext cx="889000" cy="20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8" name="フローチャート :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4868</xdr:rowOff>
    </xdr:from>
    <xdr:to>
      <xdr:col>21</xdr:col>
      <xdr:colOff>0</xdr:colOff>
      <xdr:row>22</xdr:row>
      <xdr:rowOff>37183</xdr:rowOff>
    </xdr:to>
    <xdr:cxnSp macro="">
      <xdr:nvCxnSpPr>
        <xdr:cNvPr id="450" name="直線コネクタ 449"/>
        <xdr:cNvCxnSpPr/>
      </xdr:nvCxnSpPr>
      <xdr:spPr>
        <a:xfrm flipV="1">
          <a:off x="13512800" y="3605318"/>
          <a:ext cx="8890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1" name="フローチャート :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3" name="フローチャート :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97860</xdr:rowOff>
    </xdr:from>
    <xdr:to>
      <xdr:col>24</xdr:col>
      <xdr:colOff>609600</xdr:colOff>
      <xdr:row>15</xdr:row>
      <xdr:rowOff>28010</xdr:rowOff>
    </xdr:to>
    <xdr:sp macro="" textlink="">
      <xdr:nvSpPr>
        <xdr:cNvPr id="460" name="円/楕円 459"/>
        <xdr:cNvSpPr/>
      </xdr:nvSpPr>
      <xdr:spPr>
        <a:xfrm>
          <a:off x="16967200" y="24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69937</xdr:rowOff>
    </xdr:from>
    <xdr:ext cx="762000" cy="259045"/>
    <xdr:sp macro="" textlink="">
      <xdr:nvSpPr>
        <xdr:cNvPr id="461" name="将来負担の状況該当値テキスト"/>
        <xdr:cNvSpPr txBox="1"/>
      </xdr:nvSpPr>
      <xdr:spPr>
        <a:xfrm>
          <a:off x="17106900" y="24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78175</xdr:rowOff>
    </xdr:from>
    <xdr:to>
      <xdr:col>23</xdr:col>
      <xdr:colOff>457200</xdr:colOff>
      <xdr:row>18</xdr:row>
      <xdr:rowOff>8325</xdr:rowOff>
    </xdr:to>
    <xdr:sp macro="" textlink="">
      <xdr:nvSpPr>
        <xdr:cNvPr id="462" name="円/楕円 461"/>
        <xdr:cNvSpPr/>
      </xdr:nvSpPr>
      <xdr:spPr>
        <a:xfrm>
          <a:off x="16129000" y="29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164552</xdr:rowOff>
    </xdr:from>
    <xdr:ext cx="736600" cy="259045"/>
    <xdr:sp macro="" textlink="">
      <xdr:nvSpPr>
        <xdr:cNvPr id="463" name="テキスト ボックス 462"/>
        <xdr:cNvSpPr txBox="1"/>
      </xdr:nvSpPr>
      <xdr:spPr>
        <a:xfrm>
          <a:off x="15798800" y="307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90523</xdr:rowOff>
    </xdr:from>
    <xdr:to>
      <xdr:col>22</xdr:col>
      <xdr:colOff>254000</xdr:colOff>
      <xdr:row>20</xdr:row>
      <xdr:rowOff>20673</xdr:rowOff>
    </xdr:to>
    <xdr:sp macro="" textlink="">
      <xdr:nvSpPr>
        <xdr:cNvPr id="464" name="円/楕円 463"/>
        <xdr:cNvSpPr/>
      </xdr:nvSpPr>
      <xdr:spPr>
        <a:xfrm>
          <a:off x="15240000" y="33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5450</xdr:rowOff>
    </xdr:from>
    <xdr:ext cx="762000" cy="259045"/>
    <xdr:sp macro="" textlink="">
      <xdr:nvSpPr>
        <xdr:cNvPr id="465" name="テキスト ボックス 464"/>
        <xdr:cNvSpPr txBox="1"/>
      </xdr:nvSpPr>
      <xdr:spPr>
        <a:xfrm>
          <a:off x="14909800" y="34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125518</xdr:rowOff>
    </xdr:from>
    <xdr:to>
      <xdr:col>21</xdr:col>
      <xdr:colOff>50800</xdr:colOff>
      <xdr:row>21</xdr:row>
      <xdr:rowOff>55668</xdr:rowOff>
    </xdr:to>
    <xdr:sp macro="" textlink="">
      <xdr:nvSpPr>
        <xdr:cNvPr id="466" name="円/楕円 465"/>
        <xdr:cNvSpPr/>
      </xdr:nvSpPr>
      <xdr:spPr>
        <a:xfrm>
          <a:off x="14351000" y="35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40445</xdr:rowOff>
    </xdr:from>
    <xdr:ext cx="762000" cy="259045"/>
    <xdr:sp macro="" textlink="">
      <xdr:nvSpPr>
        <xdr:cNvPr id="467" name="テキスト ボックス 466"/>
        <xdr:cNvSpPr txBox="1"/>
      </xdr:nvSpPr>
      <xdr:spPr>
        <a:xfrm>
          <a:off x="14020800" y="364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157833</xdr:rowOff>
    </xdr:from>
    <xdr:to>
      <xdr:col>19</xdr:col>
      <xdr:colOff>533400</xdr:colOff>
      <xdr:row>22</xdr:row>
      <xdr:rowOff>87983</xdr:rowOff>
    </xdr:to>
    <xdr:sp macro="" textlink="">
      <xdr:nvSpPr>
        <xdr:cNvPr id="468" name="円/楕円 467"/>
        <xdr:cNvSpPr/>
      </xdr:nvSpPr>
      <xdr:spPr>
        <a:xfrm>
          <a:off x="13462000" y="37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72760</xdr:rowOff>
    </xdr:from>
    <xdr:ext cx="762000" cy="259045"/>
    <xdr:sp macro="" textlink="">
      <xdr:nvSpPr>
        <xdr:cNvPr id="469" name="テキスト ボックス 468"/>
        <xdr:cNvSpPr txBox="1"/>
      </xdr:nvSpPr>
      <xdr:spPr>
        <a:xfrm>
          <a:off x="13131800" y="384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1,506
15.42
4,871,786
4,599,677
261,976
1,213,619
2,586,055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人件費にかかる経常収支については、類似団体平均値（</a:t>
          </a:r>
          <a:r>
            <a:rPr kumimoji="1" lang="en-US" altLang="ja-JP" sz="1300" baseline="0">
              <a:latin typeface="ＭＳ Ｐゴシック"/>
            </a:rPr>
            <a:t>23.1</a:t>
          </a:r>
          <a:r>
            <a:rPr kumimoji="1" lang="ja-JP" altLang="en-US" sz="1300" baseline="0">
              <a:latin typeface="ＭＳ Ｐゴシック"/>
            </a:rPr>
            <a:t>％）を大幅に上回っている。対前年度比△</a:t>
          </a:r>
          <a:r>
            <a:rPr kumimoji="1" lang="en-US" altLang="ja-JP" sz="1300" baseline="0">
              <a:latin typeface="ＭＳ Ｐゴシック"/>
            </a:rPr>
            <a:t>2.7</a:t>
          </a:r>
          <a:r>
            <a:rPr kumimoji="1" lang="ja-JP" altLang="en-US" sz="1300" baseline="0">
              <a:latin typeface="ＭＳ Ｐゴシック"/>
            </a:rPr>
            <a:t>％（</a:t>
          </a:r>
          <a:r>
            <a:rPr kumimoji="1" lang="en-US" altLang="ja-JP" sz="1300" baseline="0">
              <a:latin typeface="ＭＳ Ｐゴシック"/>
            </a:rPr>
            <a:t>44.0</a:t>
          </a:r>
          <a:r>
            <a:rPr kumimoji="1" lang="ja-JP" altLang="en-US" sz="1300" baseline="0">
              <a:latin typeface="ＭＳ Ｐゴシック"/>
            </a:rPr>
            <a:t>％ → </a:t>
          </a:r>
          <a:r>
            <a:rPr kumimoji="1" lang="en-US" altLang="ja-JP" sz="1300" baseline="0">
              <a:latin typeface="ＭＳ Ｐゴシック"/>
            </a:rPr>
            <a:t>41.3</a:t>
          </a:r>
          <a:r>
            <a:rPr kumimoji="1" lang="ja-JP" altLang="en-US" sz="1300" baseline="0">
              <a:latin typeface="ＭＳ Ｐゴシック"/>
            </a:rPr>
            <a:t>％）と改善しているが、職員の年齢構成に偏りがあり今後も高い水準が続く見込であることから改善に向け新規職員の計画的な採用を図っていく。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40</xdr:row>
      <xdr:rowOff>31750</xdr:rowOff>
    </xdr:to>
    <xdr:cxnSp macro="">
      <xdr:nvCxnSpPr>
        <xdr:cNvPr id="61" name="直線コネクタ 60"/>
        <xdr:cNvCxnSpPr/>
      </xdr:nvCxnSpPr>
      <xdr:spPr>
        <a:xfrm flipV="1">
          <a:off x="4826000" y="577342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3827</xdr:rowOff>
    </xdr:from>
    <xdr:ext cx="762000" cy="259045"/>
    <xdr:sp macro="" textlink="">
      <xdr:nvSpPr>
        <xdr:cNvPr id="62" name="人件費最小値テキスト"/>
        <xdr:cNvSpPr txBox="1"/>
      </xdr:nvSpPr>
      <xdr:spPr>
        <a:xfrm>
          <a:off x="4914900" y="68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40</xdr:row>
      <xdr:rowOff>31750</xdr:rowOff>
    </xdr:from>
    <xdr:to>
      <xdr:col>7</xdr:col>
      <xdr:colOff>104775</xdr:colOff>
      <xdr:row>40</xdr:row>
      <xdr:rowOff>31750</xdr:rowOff>
    </xdr:to>
    <xdr:cxnSp macro="">
      <xdr:nvCxnSpPr>
        <xdr:cNvPr id="63" name="直線コネクタ 62"/>
        <xdr:cNvCxnSpPr/>
      </xdr:nvCxnSpPr>
      <xdr:spPr>
        <a:xfrm>
          <a:off x="4737100" y="68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157480</xdr:rowOff>
    </xdr:from>
    <xdr:to>
      <xdr:col>7</xdr:col>
      <xdr:colOff>15875</xdr:colOff>
      <xdr:row>40</xdr:row>
      <xdr:rowOff>88900</xdr:rowOff>
    </xdr:to>
    <xdr:cxnSp macro="">
      <xdr:nvCxnSpPr>
        <xdr:cNvPr id="66" name="直線コネクタ 65"/>
        <xdr:cNvCxnSpPr/>
      </xdr:nvCxnSpPr>
      <xdr:spPr>
        <a:xfrm flipV="1">
          <a:off x="3987800" y="68440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115587</xdr:rowOff>
    </xdr:from>
    <xdr:ext cx="762000" cy="259045"/>
    <xdr:sp macro="" textlink="">
      <xdr:nvSpPr>
        <xdr:cNvPr id="67" name="人件費平均値テキスト"/>
        <xdr:cNvSpPr txBox="1"/>
      </xdr:nvSpPr>
      <xdr:spPr>
        <a:xfrm>
          <a:off x="4914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99060</xdr:rowOff>
    </xdr:from>
    <xdr:to>
      <xdr:col>7</xdr:col>
      <xdr:colOff>66675</xdr:colOff>
      <xdr:row>36</xdr:row>
      <xdr:rowOff>29210</xdr:rowOff>
    </xdr:to>
    <xdr:sp macro="" textlink="">
      <xdr:nvSpPr>
        <xdr:cNvPr id="68" name="フローチャート : 判断 67"/>
        <xdr:cNvSpPr/>
      </xdr:nvSpPr>
      <xdr:spPr>
        <a:xfrm>
          <a:off x="4775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88900</xdr:rowOff>
    </xdr:from>
    <xdr:to>
      <xdr:col>5</xdr:col>
      <xdr:colOff>549275</xdr:colOff>
      <xdr:row>41</xdr:row>
      <xdr:rowOff>20320</xdr:rowOff>
    </xdr:to>
    <xdr:cxnSp macro="">
      <xdr:nvCxnSpPr>
        <xdr:cNvPr id="69" name="直線コネクタ 68"/>
        <xdr:cNvCxnSpPr/>
      </xdr:nvCxnSpPr>
      <xdr:spPr>
        <a:xfrm flipV="1">
          <a:off x="3098800" y="69469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121920</xdr:rowOff>
    </xdr:from>
    <xdr:to>
      <xdr:col>5</xdr:col>
      <xdr:colOff>600075</xdr:colOff>
      <xdr:row>36</xdr:row>
      <xdr:rowOff>52070</xdr:rowOff>
    </xdr:to>
    <xdr:sp macro="" textlink="">
      <xdr:nvSpPr>
        <xdr:cNvPr id="70" name="フローチャート : 判断 69"/>
        <xdr:cNvSpPr/>
      </xdr:nvSpPr>
      <xdr:spPr>
        <a:xfrm>
          <a:off x="3937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62247</xdr:rowOff>
    </xdr:from>
    <xdr:ext cx="736600" cy="259045"/>
    <xdr:sp macro="" textlink="">
      <xdr:nvSpPr>
        <xdr:cNvPr id="71" name="テキスト ボックス 70"/>
        <xdr:cNvSpPr txBox="1"/>
      </xdr:nvSpPr>
      <xdr:spPr>
        <a:xfrm>
          <a:off x="3606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153670</xdr:rowOff>
    </xdr:from>
    <xdr:to>
      <xdr:col>4</xdr:col>
      <xdr:colOff>346075</xdr:colOff>
      <xdr:row>41</xdr:row>
      <xdr:rowOff>20320</xdr:rowOff>
    </xdr:to>
    <xdr:cxnSp macro="">
      <xdr:nvCxnSpPr>
        <xdr:cNvPr id="72" name="直線コネクタ 71"/>
        <xdr:cNvCxnSpPr/>
      </xdr:nvCxnSpPr>
      <xdr:spPr>
        <a:xfrm>
          <a:off x="2209800" y="7011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80010</xdr:rowOff>
    </xdr:from>
    <xdr:to>
      <xdr:col>4</xdr:col>
      <xdr:colOff>396875</xdr:colOff>
      <xdr:row>36</xdr:row>
      <xdr:rowOff>10160</xdr:rowOff>
    </xdr:to>
    <xdr:sp macro="" textlink="">
      <xdr:nvSpPr>
        <xdr:cNvPr id="73" name="フローチャート : 判断 72"/>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74" name="テキスト ボックス 73"/>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81280</xdr:rowOff>
    </xdr:from>
    <xdr:to>
      <xdr:col>3</xdr:col>
      <xdr:colOff>142875</xdr:colOff>
      <xdr:row>40</xdr:row>
      <xdr:rowOff>153670</xdr:rowOff>
    </xdr:to>
    <xdr:cxnSp macro="">
      <xdr:nvCxnSpPr>
        <xdr:cNvPr id="75" name="直線コネクタ 74"/>
        <xdr:cNvCxnSpPr/>
      </xdr:nvCxnSpPr>
      <xdr:spPr>
        <a:xfrm>
          <a:off x="1320800" y="676783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95250</xdr:rowOff>
    </xdr:from>
    <xdr:to>
      <xdr:col>3</xdr:col>
      <xdr:colOff>193675</xdr:colOff>
      <xdr:row>36</xdr:row>
      <xdr:rowOff>25400</xdr:rowOff>
    </xdr:to>
    <xdr:sp macro="" textlink="">
      <xdr:nvSpPr>
        <xdr:cNvPr id="76" name="フローチャート : 判断 75"/>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77" name="テキスト ボックス 76"/>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106680</xdr:rowOff>
    </xdr:from>
    <xdr:to>
      <xdr:col>7</xdr:col>
      <xdr:colOff>66675</xdr:colOff>
      <xdr:row>40</xdr:row>
      <xdr:rowOff>36830</xdr:rowOff>
    </xdr:to>
    <xdr:sp macro="" textlink="">
      <xdr:nvSpPr>
        <xdr:cNvPr id="85" name="円/楕円 84"/>
        <xdr:cNvSpPr/>
      </xdr:nvSpPr>
      <xdr:spPr>
        <a:xfrm>
          <a:off x="47752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15257</xdr:rowOff>
    </xdr:from>
    <xdr:ext cx="762000" cy="259045"/>
    <xdr:sp macro="" textlink="">
      <xdr:nvSpPr>
        <xdr:cNvPr id="86" name="人件費該当値テキスト"/>
        <xdr:cNvSpPr txBox="1"/>
      </xdr:nvSpPr>
      <xdr:spPr>
        <a:xfrm>
          <a:off x="4914900" y="670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38100</xdr:rowOff>
    </xdr:from>
    <xdr:to>
      <xdr:col>5</xdr:col>
      <xdr:colOff>600075</xdr:colOff>
      <xdr:row>40</xdr:row>
      <xdr:rowOff>139700</xdr:rowOff>
    </xdr:to>
    <xdr:sp macro="" textlink="">
      <xdr:nvSpPr>
        <xdr:cNvPr id="87" name="円/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140970</xdr:rowOff>
    </xdr:from>
    <xdr:to>
      <xdr:col>4</xdr:col>
      <xdr:colOff>396875</xdr:colOff>
      <xdr:row>41</xdr:row>
      <xdr:rowOff>71120</xdr:rowOff>
    </xdr:to>
    <xdr:sp macro="" textlink="">
      <xdr:nvSpPr>
        <xdr:cNvPr id="89" name="円/楕円 88"/>
        <xdr:cNvSpPr/>
      </xdr:nvSpPr>
      <xdr:spPr>
        <a:xfrm>
          <a:off x="30480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55897</xdr:rowOff>
    </xdr:from>
    <xdr:ext cx="762000" cy="259045"/>
    <xdr:sp macro="" textlink="">
      <xdr:nvSpPr>
        <xdr:cNvPr id="90" name="テキスト ボックス 89"/>
        <xdr:cNvSpPr txBox="1"/>
      </xdr:nvSpPr>
      <xdr:spPr>
        <a:xfrm>
          <a:off x="2717800" y="708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102870</xdr:rowOff>
    </xdr:from>
    <xdr:to>
      <xdr:col>3</xdr:col>
      <xdr:colOff>193675</xdr:colOff>
      <xdr:row>41</xdr:row>
      <xdr:rowOff>33020</xdr:rowOff>
    </xdr:to>
    <xdr:sp macro="" textlink="">
      <xdr:nvSpPr>
        <xdr:cNvPr id="91" name="円/楕円 90"/>
        <xdr:cNvSpPr/>
      </xdr:nvSpPr>
      <xdr:spPr>
        <a:xfrm>
          <a:off x="2159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17797</xdr:rowOff>
    </xdr:from>
    <xdr:ext cx="762000" cy="259045"/>
    <xdr:sp macro="" textlink="">
      <xdr:nvSpPr>
        <xdr:cNvPr id="92" name="テキスト ボックス 91"/>
        <xdr:cNvSpPr txBox="1"/>
      </xdr:nvSpPr>
      <xdr:spPr>
        <a:xfrm>
          <a:off x="1828800" y="70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30480</xdr:rowOff>
    </xdr:from>
    <xdr:to>
      <xdr:col>1</xdr:col>
      <xdr:colOff>676275</xdr:colOff>
      <xdr:row>39</xdr:row>
      <xdr:rowOff>132080</xdr:rowOff>
    </xdr:to>
    <xdr:sp macro="" textlink="">
      <xdr:nvSpPr>
        <xdr:cNvPr id="93" name="円/楕円 92"/>
        <xdr:cNvSpPr/>
      </xdr:nvSpPr>
      <xdr:spPr>
        <a:xfrm>
          <a:off x="127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116857</xdr:rowOff>
    </xdr:from>
    <xdr:ext cx="762000" cy="259045"/>
    <xdr:sp macro="" textlink="">
      <xdr:nvSpPr>
        <xdr:cNvPr id="94" name="テキスト ボックス 93"/>
        <xdr:cNvSpPr txBox="1"/>
      </xdr:nvSpPr>
      <xdr:spPr>
        <a:xfrm>
          <a:off x="939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物件費については、類似団体平均値を</a:t>
          </a:r>
          <a:r>
            <a:rPr kumimoji="1" lang="en-US" altLang="ja-JP" sz="1300">
              <a:latin typeface="ＭＳ Ｐゴシック"/>
            </a:rPr>
            <a:t>3.0</a:t>
          </a:r>
          <a:r>
            <a:rPr kumimoji="1" lang="ja-JP" altLang="en-US" sz="1300">
              <a:latin typeface="ＭＳ Ｐゴシック"/>
            </a:rPr>
            <a:t>％上回っているが、本村の対前年度比△</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18.7</a:t>
          </a:r>
          <a:r>
            <a:rPr kumimoji="1" lang="ja-JP" altLang="en-US" sz="1300">
              <a:latin typeface="ＭＳ Ｐゴシック"/>
            </a:rPr>
            <a:t>％ → </a:t>
          </a:r>
          <a:r>
            <a:rPr kumimoji="1" lang="en-US" altLang="ja-JP" sz="1300">
              <a:latin typeface="ＭＳ Ｐゴシック"/>
            </a:rPr>
            <a:t>16.9</a:t>
          </a:r>
          <a:r>
            <a:rPr kumimoji="1" lang="ja-JP" altLang="en-US" sz="1300">
              <a:latin typeface="ＭＳ Ｐゴシック"/>
            </a:rPr>
            <a:t>％）改善している。しかし、依然と高い水準であり、公共施設の維持管理に係る光熱水費や修繕等が今後も高い水準が続く見込であり、維持管理費や全体的な物件費の見直しを行いコスト削減へ努める。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2" name="直線コネクタ 121"/>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43180</xdr:rowOff>
    </xdr:from>
    <xdr:to>
      <xdr:col>24</xdr:col>
      <xdr:colOff>31750</xdr:colOff>
      <xdr:row>19</xdr:row>
      <xdr:rowOff>8890</xdr:rowOff>
    </xdr:to>
    <xdr:cxnSp macro="">
      <xdr:nvCxnSpPr>
        <xdr:cNvPr id="127" name="直線コネクタ 126"/>
        <xdr:cNvCxnSpPr/>
      </xdr:nvCxnSpPr>
      <xdr:spPr>
        <a:xfrm flipV="1">
          <a:off x="15671800" y="31292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8"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9" name="フローチャート : 判断 128"/>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8890</xdr:rowOff>
    </xdr:from>
    <xdr:to>
      <xdr:col>22</xdr:col>
      <xdr:colOff>565150</xdr:colOff>
      <xdr:row>19</xdr:row>
      <xdr:rowOff>16510</xdr:rowOff>
    </xdr:to>
    <xdr:cxnSp macro="">
      <xdr:nvCxnSpPr>
        <xdr:cNvPr id="130" name="直線コネクタ 129"/>
        <xdr:cNvCxnSpPr/>
      </xdr:nvCxnSpPr>
      <xdr:spPr>
        <a:xfrm flipV="1">
          <a:off x="14782800" y="326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1" name="フローチャート :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16510</xdr:rowOff>
    </xdr:from>
    <xdr:to>
      <xdr:col>21</xdr:col>
      <xdr:colOff>361950</xdr:colOff>
      <xdr:row>19</xdr:row>
      <xdr:rowOff>85090</xdr:rowOff>
    </xdr:to>
    <xdr:cxnSp macro="">
      <xdr:nvCxnSpPr>
        <xdr:cNvPr id="133" name="直線コネクタ 132"/>
        <xdr:cNvCxnSpPr/>
      </xdr:nvCxnSpPr>
      <xdr:spPr>
        <a:xfrm flipV="1">
          <a:off x="13893800" y="327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4" name="フローチャート :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19</xdr:row>
      <xdr:rowOff>85090</xdr:rowOff>
    </xdr:to>
    <xdr:cxnSp macro="">
      <xdr:nvCxnSpPr>
        <xdr:cNvPr id="136" name="直線コネクタ 135"/>
        <xdr:cNvCxnSpPr/>
      </xdr:nvCxnSpPr>
      <xdr:spPr>
        <a:xfrm>
          <a:off x="13004800" y="31597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7" name="フローチャート : 判断 136"/>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8" name="テキスト ボックス 137"/>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9" name="フローチャート : 判断 138"/>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40" name="テキスト ボックス 139"/>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6" name="円/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129540</xdr:rowOff>
    </xdr:from>
    <xdr:to>
      <xdr:col>22</xdr:col>
      <xdr:colOff>615950</xdr:colOff>
      <xdr:row>19</xdr:row>
      <xdr:rowOff>59690</xdr:rowOff>
    </xdr:to>
    <xdr:sp macro="" textlink="">
      <xdr:nvSpPr>
        <xdr:cNvPr id="148" name="円/楕円 147"/>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44467</xdr:rowOff>
    </xdr:from>
    <xdr:ext cx="736600" cy="259045"/>
    <xdr:sp macro="" textlink="">
      <xdr:nvSpPr>
        <xdr:cNvPr id="149" name="テキスト ボックス 148"/>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137160</xdr:rowOff>
    </xdr:from>
    <xdr:to>
      <xdr:col>21</xdr:col>
      <xdr:colOff>412750</xdr:colOff>
      <xdr:row>19</xdr:row>
      <xdr:rowOff>67310</xdr:rowOff>
    </xdr:to>
    <xdr:sp macro="" textlink="">
      <xdr:nvSpPr>
        <xdr:cNvPr id="150" name="円/楕円 149"/>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52087</xdr:rowOff>
    </xdr:from>
    <xdr:ext cx="762000" cy="259045"/>
    <xdr:sp macro="" textlink="">
      <xdr:nvSpPr>
        <xdr:cNvPr id="151" name="テキスト ボックス 150"/>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34290</xdr:rowOff>
    </xdr:from>
    <xdr:to>
      <xdr:col>20</xdr:col>
      <xdr:colOff>209550</xdr:colOff>
      <xdr:row>19</xdr:row>
      <xdr:rowOff>135890</xdr:rowOff>
    </xdr:to>
    <xdr:sp macro="" textlink="">
      <xdr:nvSpPr>
        <xdr:cNvPr id="152" name="円/楕円 151"/>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120667</xdr:rowOff>
    </xdr:from>
    <xdr:ext cx="762000" cy="259045"/>
    <xdr:sp macro="" textlink="">
      <xdr:nvSpPr>
        <xdr:cNvPr id="153" name="テキスト ボックス 152"/>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22860</xdr:rowOff>
    </xdr:from>
    <xdr:to>
      <xdr:col>19</xdr:col>
      <xdr:colOff>6350</xdr:colOff>
      <xdr:row>18</xdr:row>
      <xdr:rowOff>124460</xdr:rowOff>
    </xdr:to>
    <xdr:sp macro="" textlink="">
      <xdr:nvSpPr>
        <xdr:cNvPr id="154" name="円/楕円 153"/>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109237</xdr:rowOff>
    </xdr:from>
    <xdr:ext cx="762000" cy="259045"/>
    <xdr:sp macro="" textlink="">
      <xdr:nvSpPr>
        <xdr:cNvPr id="155" name="テキスト ボックス 154"/>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扶助費については、類似団体平均値とほぼ同じように推移している。本村においては、高齢化が進んでおり自立支援給付費等が増加しており今後も増える見込である。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4" name="直線コネクタ 183"/>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5"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6" name="直線コネクタ 185"/>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7"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8" name="直線コネクタ 187"/>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69850</xdr:rowOff>
    </xdr:to>
    <xdr:cxnSp macro="">
      <xdr:nvCxnSpPr>
        <xdr:cNvPr id="189" name="直線コネクタ 188"/>
        <xdr:cNvCxnSpPr/>
      </xdr:nvCxnSpPr>
      <xdr:spPr>
        <a:xfrm>
          <a:off x="3987800" y="94179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90"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91" name="フローチャート : 判断 190"/>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102507</xdr:rowOff>
    </xdr:to>
    <xdr:cxnSp macro="">
      <xdr:nvCxnSpPr>
        <xdr:cNvPr id="192" name="直線コネクタ 191"/>
        <xdr:cNvCxnSpPr/>
      </xdr:nvCxnSpPr>
      <xdr:spPr>
        <a:xfrm flipV="1">
          <a:off x="3098800" y="94179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3" name="フローチャート : 判断 192"/>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4" name="テキスト ボックス 193"/>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55</xdr:row>
      <xdr:rowOff>102507</xdr:rowOff>
    </xdr:to>
    <xdr:cxnSp macro="">
      <xdr:nvCxnSpPr>
        <xdr:cNvPr id="195" name="直線コネクタ 194"/>
        <xdr:cNvCxnSpPr/>
      </xdr:nvCxnSpPr>
      <xdr:spPr>
        <a:xfrm>
          <a:off x="2209800" y="93363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6" name="フローチャート : 判断 195"/>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7" name="テキスト ボックス 196"/>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78015</xdr:rowOff>
    </xdr:to>
    <xdr:cxnSp macro="">
      <xdr:nvCxnSpPr>
        <xdr:cNvPr id="198" name="直線コネクタ 197"/>
        <xdr:cNvCxnSpPr/>
      </xdr:nvCxnSpPr>
      <xdr:spPr>
        <a:xfrm>
          <a:off x="1320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9" name="フローチャート : 判断 198"/>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00" name="テキスト ボックス 199"/>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1" name="フローチャート : 判断 200"/>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2" name="テキスト ボックス 201"/>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8" name="円/楕円 207"/>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9"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0" name="円/楕円 209"/>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1" name="テキスト ボックス 210"/>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2" name="円/楕円 211"/>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3" name="テキスト ボックス 212"/>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4" name="円/楕円 213"/>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5" name="テキスト ボックス 214"/>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6" name="円/楕円 215"/>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7" name="テキスト ボックス 216"/>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類似団体平均値を下回っている。操出金が減少しており、要因としては公営企業会計において発行した地方債償還金が減り、操出金が減ったが、事業収入で維持管理費がまかなえないのが現状であり今後も続くと見込まれる。対策として、特別会計において自主財源の確保や料金の見直しなどを検討し強化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2" name="直線コネクタ 241"/>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3"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4" name="直線コネクタ 243"/>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5"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6" name="直線コネクタ 245"/>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5842</xdr:rowOff>
    </xdr:from>
    <xdr:to>
      <xdr:col>24</xdr:col>
      <xdr:colOff>31750</xdr:colOff>
      <xdr:row>55</xdr:row>
      <xdr:rowOff>42418</xdr:rowOff>
    </xdr:to>
    <xdr:cxnSp macro="">
      <xdr:nvCxnSpPr>
        <xdr:cNvPr id="247" name="直線コネクタ 246"/>
        <xdr:cNvCxnSpPr/>
      </xdr:nvCxnSpPr>
      <xdr:spPr>
        <a:xfrm flipV="1">
          <a:off x="15671800" y="94355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8"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9" name="フローチャート : 判断 248"/>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42418</xdr:rowOff>
    </xdr:from>
    <xdr:to>
      <xdr:col>22</xdr:col>
      <xdr:colOff>565150</xdr:colOff>
      <xdr:row>55</xdr:row>
      <xdr:rowOff>152146</xdr:rowOff>
    </xdr:to>
    <xdr:cxnSp macro="">
      <xdr:nvCxnSpPr>
        <xdr:cNvPr id="250" name="直線コネクタ 249"/>
        <xdr:cNvCxnSpPr/>
      </xdr:nvCxnSpPr>
      <xdr:spPr>
        <a:xfrm flipV="1">
          <a:off x="14782800" y="94721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51" name="フローチャート : 判断 250"/>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2" name="テキスト ボックス 251"/>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161290</xdr:rowOff>
    </xdr:from>
    <xdr:to>
      <xdr:col>21</xdr:col>
      <xdr:colOff>361950</xdr:colOff>
      <xdr:row>55</xdr:row>
      <xdr:rowOff>152146</xdr:rowOff>
    </xdr:to>
    <xdr:cxnSp macro="">
      <xdr:nvCxnSpPr>
        <xdr:cNvPr id="253" name="直線コネクタ 252"/>
        <xdr:cNvCxnSpPr/>
      </xdr:nvCxnSpPr>
      <xdr:spPr>
        <a:xfrm>
          <a:off x="13893800" y="9248140"/>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4" name="フローチャート : 判断 253"/>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5" name="テキスト ボックス 254"/>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138430</xdr:rowOff>
    </xdr:from>
    <xdr:to>
      <xdr:col>20</xdr:col>
      <xdr:colOff>158750</xdr:colOff>
      <xdr:row>53</xdr:row>
      <xdr:rowOff>161290</xdr:rowOff>
    </xdr:to>
    <xdr:cxnSp macro="">
      <xdr:nvCxnSpPr>
        <xdr:cNvPr id="256" name="直線コネクタ 255"/>
        <xdr:cNvCxnSpPr/>
      </xdr:nvCxnSpPr>
      <xdr:spPr>
        <a:xfrm>
          <a:off x="13004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9" name="フローチャート : 判断 258"/>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60" name="テキスト ボックス 259"/>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126492</xdr:rowOff>
    </xdr:from>
    <xdr:to>
      <xdr:col>24</xdr:col>
      <xdr:colOff>82550</xdr:colOff>
      <xdr:row>55</xdr:row>
      <xdr:rowOff>56642</xdr:rowOff>
    </xdr:to>
    <xdr:sp macro="" textlink="">
      <xdr:nvSpPr>
        <xdr:cNvPr id="266" name="円/楕円 265"/>
        <xdr:cNvSpPr/>
      </xdr:nvSpPr>
      <xdr:spPr>
        <a:xfrm>
          <a:off x="164592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143019</xdr:rowOff>
    </xdr:from>
    <xdr:ext cx="762000" cy="259045"/>
    <xdr:sp macro="" textlink="">
      <xdr:nvSpPr>
        <xdr:cNvPr id="267" name="その他該当値テキスト"/>
        <xdr:cNvSpPr txBox="1"/>
      </xdr:nvSpPr>
      <xdr:spPr>
        <a:xfrm>
          <a:off x="16598900" y="922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163068</xdr:rowOff>
    </xdr:from>
    <xdr:to>
      <xdr:col>22</xdr:col>
      <xdr:colOff>615950</xdr:colOff>
      <xdr:row>55</xdr:row>
      <xdr:rowOff>93218</xdr:rowOff>
    </xdr:to>
    <xdr:sp macro="" textlink="">
      <xdr:nvSpPr>
        <xdr:cNvPr id="268" name="円/楕円 267"/>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103395</xdr:rowOff>
    </xdr:from>
    <xdr:ext cx="736600" cy="259045"/>
    <xdr:sp macro="" textlink="">
      <xdr:nvSpPr>
        <xdr:cNvPr id="269" name="テキスト ボックス 268"/>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70" name="円/楕円 269"/>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71" name="テキスト ボックス 270"/>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110490</xdr:rowOff>
    </xdr:from>
    <xdr:to>
      <xdr:col>20</xdr:col>
      <xdr:colOff>209550</xdr:colOff>
      <xdr:row>54</xdr:row>
      <xdr:rowOff>40640</xdr:rowOff>
    </xdr:to>
    <xdr:sp macro="" textlink="">
      <xdr:nvSpPr>
        <xdr:cNvPr id="272" name="円/楕円 271"/>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50817</xdr:rowOff>
    </xdr:from>
    <xdr:ext cx="762000" cy="259045"/>
    <xdr:sp macro="" textlink="">
      <xdr:nvSpPr>
        <xdr:cNvPr id="273" name="テキスト ボックス 272"/>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87630</xdr:rowOff>
    </xdr:from>
    <xdr:to>
      <xdr:col>19</xdr:col>
      <xdr:colOff>6350</xdr:colOff>
      <xdr:row>54</xdr:row>
      <xdr:rowOff>17780</xdr:rowOff>
    </xdr:to>
    <xdr:sp macro="" textlink="">
      <xdr:nvSpPr>
        <xdr:cNvPr id="274" name="円/楕円 273"/>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27957</xdr:rowOff>
    </xdr:from>
    <xdr:ext cx="762000" cy="259045"/>
    <xdr:sp macro="" textlink="">
      <xdr:nvSpPr>
        <xdr:cNvPr id="275" name="テキスト ボックス 274"/>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補助費等については、類似団体平均値を下回っている。今後も健全な財政運営を図るため、補助の必要性を継続的に検証し平準化を図っていく。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300" name="直線コネクタ 299"/>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3"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4" name="直線コネクタ 303"/>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62992</xdr:rowOff>
    </xdr:from>
    <xdr:to>
      <xdr:col>24</xdr:col>
      <xdr:colOff>31750</xdr:colOff>
      <xdr:row>34</xdr:row>
      <xdr:rowOff>76708</xdr:rowOff>
    </xdr:to>
    <xdr:cxnSp macro="">
      <xdr:nvCxnSpPr>
        <xdr:cNvPr id="305" name="直線コネクタ 304"/>
        <xdr:cNvCxnSpPr/>
      </xdr:nvCxnSpPr>
      <xdr:spPr>
        <a:xfrm>
          <a:off x="15671800" y="58922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6"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7" name="フローチャート : 判断 306"/>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62992</xdr:rowOff>
    </xdr:from>
    <xdr:to>
      <xdr:col>22</xdr:col>
      <xdr:colOff>565150</xdr:colOff>
      <xdr:row>35</xdr:row>
      <xdr:rowOff>10414</xdr:rowOff>
    </xdr:to>
    <xdr:cxnSp macro="">
      <xdr:nvCxnSpPr>
        <xdr:cNvPr id="308" name="直線コネクタ 307"/>
        <xdr:cNvCxnSpPr/>
      </xdr:nvCxnSpPr>
      <xdr:spPr>
        <a:xfrm flipV="1">
          <a:off x="14782800" y="58922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9" name="フローチャート :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36</xdr:row>
      <xdr:rowOff>26416</xdr:rowOff>
    </xdr:to>
    <xdr:cxnSp macro="">
      <xdr:nvCxnSpPr>
        <xdr:cNvPr id="311" name="直線コネクタ 310"/>
        <xdr:cNvCxnSpPr/>
      </xdr:nvCxnSpPr>
      <xdr:spPr>
        <a:xfrm flipV="1">
          <a:off x="13893800" y="60111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2" name="フローチャート : 判断 311"/>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3" name="テキスト ボックス 312"/>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44704</xdr:rowOff>
    </xdr:to>
    <xdr:cxnSp macro="">
      <xdr:nvCxnSpPr>
        <xdr:cNvPr id="314" name="直線コネクタ 313"/>
        <xdr:cNvCxnSpPr/>
      </xdr:nvCxnSpPr>
      <xdr:spPr>
        <a:xfrm flipV="1">
          <a:off x="13004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5" name="フローチャート : 判断 314"/>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6" name="テキスト ボックス 315"/>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7" name="フローチャート : 判断 316"/>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8" name="テキスト ボックス 317"/>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24" name="円/楕円 323"/>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105935</xdr:rowOff>
    </xdr:from>
    <xdr:ext cx="762000" cy="259045"/>
    <xdr:sp macro="" textlink="">
      <xdr:nvSpPr>
        <xdr:cNvPr id="325"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xdr:rowOff>
    </xdr:from>
    <xdr:to>
      <xdr:col>22</xdr:col>
      <xdr:colOff>615950</xdr:colOff>
      <xdr:row>34</xdr:row>
      <xdr:rowOff>113792</xdr:rowOff>
    </xdr:to>
    <xdr:sp macro="" textlink="">
      <xdr:nvSpPr>
        <xdr:cNvPr id="326" name="円/楕円 325"/>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123969</xdr:rowOff>
    </xdr:from>
    <xdr:ext cx="736600" cy="259045"/>
    <xdr:sp macro="" textlink="">
      <xdr:nvSpPr>
        <xdr:cNvPr id="327" name="テキスト ボックス 326"/>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28" name="円/楕円 327"/>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29" name="テキスト ボックス 328"/>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0" name="円/楕円 329"/>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1" name="テキスト ボックス 330"/>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2" name="円/楕円 331"/>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3" name="テキスト ボックス 332"/>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年度において類似団体平均値を下回っているが、本村において対前年度比</a:t>
          </a:r>
          <a:r>
            <a:rPr kumimoji="1" lang="en-US" altLang="ja-JP" sz="1300">
              <a:latin typeface="ＭＳ Ｐゴシック"/>
            </a:rPr>
            <a:t>0.6</a:t>
          </a:r>
          <a:r>
            <a:rPr kumimoji="1" lang="ja-JP" altLang="en-US" sz="1300">
              <a:latin typeface="ＭＳ Ｐゴシック"/>
            </a:rPr>
            <a:t>％（</a:t>
          </a:r>
          <a:r>
            <a:rPr kumimoji="1" lang="en-US" altLang="ja-JP" sz="1300">
              <a:latin typeface="ＭＳ Ｐゴシック"/>
            </a:rPr>
            <a:t>16.0</a:t>
          </a:r>
          <a:r>
            <a:rPr kumimoji="1" lang="ja-JP" altLang="en-US" sz="1300">
              <a:latin typeface="ＭＳ Ｐゴシック"/>
            </a:rPr>
            <a:t>％ → </a:t>
          </a:r>
          <a:r>
            <a:rPr kumimoji="1" lang="en-US" altLang="ja-JP" sz="1300">
              <a:latin typeface="ＭＳ Ｐゴシック"/>
            </a:rPr>
            <a:t>16.6</a:t>
          </a:r>
          <a:r>
            <a:rPr kumimoji="1" lang="ja-JP" altLang="en-US" sz="1300">
              <a:latin typeface="ＭＳ Ｐゴシック"/>
            </a:rPr>
            <a:t>％）と悪化しており、今後も据置期間を終え元金の償還が増える見込であることから、改善に向け繰上償還や新規事業の見直し等、新規地方債の抑制を図り健全な財政運営に努める。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60" name="直線コネクタ 359"/>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3"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4" name="直線コネクタ 363"/>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76</xdr:row>
      <xdr:rowOff>111761</xdr:rowOff>
    </xdr:to>
    <xdr:cxnSp macro="">
      <xdr:nvCxnSpPr>
        <xdr:cNvPr id="365" name="直線コネクタ 364"/>
        <xdr:cNvCxnSpPr/>
      </xdr:nvCxnSpPr>
      <xdr:spPr>
        <a:xfrm>
          <a:off x="3987800" y="13119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6"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7" name="フローチャート : 判断 366"/>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77</xdr:row>
      <xdr:rowOff>8889</xdr:rowOff>
    </xdr:to>
    <xdr:cxnSp macro="">
      <xdr:nvCxnSpPr>
        <xdr:cNvPr id="368" name="直線コネクタ 367"/>
        <xdr:cNvCxnSpPr/>
      </xdr:nvCxnSpPr>
      <xdr:spPr>
        <a:xfrm flipV="1">
          <a:off x="3098800" y="13119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9" name="フローチャート : 判断 368"/>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0" name="テキスト ボックス 369"/>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78</xdr:row>
      <xdr:rowOff>81280</xdr:rowOff>
    </xdr:to>
    <xdr:cxnSp macro="">
      <xdr:nvCxnSpPr>
        <xdr:cNvPr id="371" name="直線コネクタ 370"/>
        <xdr:cNvCxnSpPr/>
      </xdr:nvCxnSpPr>
      <xdr:spPr>
        <a:xfrm flipV="1">
          <a:off x="2209800" y="132105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2" name="フローチャート : 判断 371"/>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3" name="テキスト ボックス 372"/>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79</xdr:row>
      <xdr:rowOff>73661</xdr:rowOff>
    </xdr:to>
    <xdr:cxnSp macro="">
      <xdr:nvCxnSpPr>
        <xdr:cNvPr id="374" name="直線コネクタ 373"/>
        <xdr:cNvCxnSpPr/>
      </xdr:nvCxnSpPr>
      <xdr:spPr>
        <a:xfrm flipV="1">
          <a:off x="1320800" y="134543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5" name="フローチャート : 判断 374"/>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6" name="テキスト ボックス 375"/>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7" name="フローチャート :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8" name="テキスト ボックス 37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84" name="円/楕円 383"/>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85"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86" name="円/楕円 385"/>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87" name="テキスト ボックス 38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88" name="円/楕円 387"/>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89" name="テキスト ボックス 38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0" name="円/楕円 389"/>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1" name="テキスト ボックス 39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22861</xdr:rowOff>
    </xdr:from>
    <xdr:to>
      <xdr:col>1</xdr:col>
      <xdr:colOff>676275</xdr:colOff>
      <xdr:row>79</xdr:row>
      <xdr:rowOff>124461</xdr:rowOff>
    </xdr:to>
    <xdr:sp macro="" textlink="">
      <xdr:nvSpPr>
        <xdr:cNvPr id="392" name="円/楕円 391"/>
        <xdr:cNvSpPr/>
      </xdr:nvSpPr>
      <xdr:spPr>
        <a:xfrm>
          <a:off x="1270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109238</xdr:rowOff>
    </xdr:from>
    <xdr:ext cx="762000" cy="259045"/>
    <xdr:sp macro="" textlink="">
      <xdr:nvSpPr>
        <xdr:cNvPr id="393" name="テキスト ボックス 392"/>
        <xdr:cNvSpPr txBox="1"/>
      </xdr:nvSpPr>
      <xdr:spPr>
        <a:xfrm>
          <a:off x="939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公債費以外について、類似団体平均値を</a:t>
          </a:r>
          <a:r>
            <a:rPr kumimoji="1" lang="en-US" altLang="ja-JP" sz="1300">
              <a:latin typeface="ＭＳ Ｐゴシック"/>
            </a:rPr>
            <a:t>9.2</a:t>
          </a:r>
          <a:r>
            <a:rPr kumimoji="1" lang="ja-JP" altLang="en-US" sz="1300">
              <a:latin typeface="ＭＳ Ｐゴシック"/>
            </a:rPr>
            <a:t>％上回っている。一番の要因として義務的経費の内、人件費にしめる経常収支比率が△</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44.0</a:t>
          </a:r>
          <a:r>
            <a:rPr kumimoji="1" lang="ja-JP" altLang="en-US" sz="1300">
              <a:latin typeface="ＭＳ Ｐゴシック"/>
            </a:rPr>
            <a:t>％ → </a:t>
          </a:r>
          <a:r>
            <a:rPr kumimoji="1" lang="en-US" altLang="ja-JP" sz="1300">
              <a:latin typeface="ＭＳ Ｐゴシック"/>
            </a:rPr>
            <a:t>41.3</a:t>
          </a:r>
          <a:r>
            <a:rPr kumimoji="1" lang="ja-JP" altLang="en-US" sz="1300">
              <a:latin typeface="ＭＳ Ｐゴシック"/>
            </a:rPr>
            <a:t>％）減少しているものの経常経費の</a:t>
          </a:r>
          <a:r>
            <a:rPr kumimoji="1" lang="en-US" altLang="ja-JP" sz="1300">
              <a:latin typeface="ＭＳ Ｐゴシック"/>
            </a:rPr>
            <a:t>40</a:t>
          </a:r>
          <a:r>
            <a:rPr kumimoji="1" lang="ja-JP" altLang="en-US" sz="1300">
              <a:latin typeface="ＭＳ Ｐゴシック"/>
            </a:rPr>
            <a:t>％をしめている。今後も人件費においては、高い数値が続くと見込まれ、過去に多くの職員を採用した職員の定年退職に伴う補充の新規職員の計画的な採用に取り組む必要がある。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146594</xdr:rowOff>
    </xdr:from>
    <xdr:to>
      <xdr:col>24</xdr:col>
      <xdr:colOff>31750</xdr:colOff>
      <xdr:row>80</xdr:row>
      <xdr:rowOff>74749</xdr:rowOff>
    </xdr:to>
    <xdr:cxnSp macro="">
      <xdr:nvCxnSpPr>
        <xdr:cNvPr id="423" name="直線コネクタ 422"/>
        <xdr:cNvCxnSpPr/>
      </xdr:nvCxnSpPr>
      <xdr:spPr>
        <a:xfrm flipV="1">
          <a:off x="16510000" y="12490994"/>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46826</xdr:rowOff>
    </xdr:from>
    <xdr:ext cx="762000" cy="259045"/>
    <xdr:sp macro="" textlink="">
      <xdr:nvSpPr>
        <xdr:cNvPr id="424" name="公債費以外最小値テキスト"/>
        <xdr:cNvSpPr txBox="1"/>
      </xdr:nvSpPr>
      <xdr:spPr>
        <a:xfrm>
          <a:off x="16598900" y="137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80</xdr:row>
      <xdr:rowOff>74749</xdr:rowOff>
    </xdr:from>
    <xdr:to>
      <xdr:col>24</xdr:col>
      <xdr:colOff>120650</xdr:colOff>
      <xdr:row>80</xdr:row>
      <xdr:rowOff>74749</xdr:rowOff>
    </xdr:to>
    <xdr:cxnSp macro="">
      <xdr:nvCxnSpPr>
        <xdr:cNvPr id="425" name="直線コネクタ 424"/>
        <xdr:cNvCxnSpPr/>
      </xdr:nvCxnSpPr>
      <xdr:spPr>
        <a:xfrm>
          <a:off x="16421100" y="137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61521</xdr:rowOff>
    </xdr:from>
    <xdr:ext cx="762000" cy="259045"/>
    <xdr:sp macro="" textlink="">
      <xdr:nvSpPr>
        <xdr:cNvPr id="426" name="公債費以外最大値テキスト"/>
        <xdr:cNvSpPr txBox="1"/>
      </xdr:nvSpPr>
      <xdr:spPr>
        <a:xfrm>
          <a:off x="16598900" y="1223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72</xdr:row>
      <xdr:rowOff>146594</xdr:rowOff>
    </xdr:from>
    <xdr:to>
      <xdr:col>24</xdr:col>
      <xdr:colOff>120650</xdr:colOff>
      <xdr:row>72</xdr:row>
      <xdr:rowOff>146594</xdr:rowOff>
    </xdr:to>
    <xdr:cxnSp macro="">
      <xdr:nvCxnSpPr>
        <xdr:cNvPr id="427" name="直線コネクタ 426"/>
        <xdr:cNvCxnSpPr/>
      </xdr:nvCxnSpPr>
      <xdr:spPr>
        <a:xfrm>
          <a:off x="16421100" y="1249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97608</xdr:rowOff>
    </xdr:from>
    <xdr:to>
      <xdr:col>24</xdr:col>
      <xdr:colOff>31750</xdr:colOff>
      <xdr:row>79</xdr:row>
      <xdr:rowOff>73116</xdr:rowOff>
    </xdr:to>
    <xdr:cxnSp macro="">
      <xdr:nvCxnSpPr>
        <xdr:cNvPr id="428" name="直線コネクタ 427"/>
        <xdr:cNvCxnSpPr/>
      </xdr:nvCxnSpPr>
      <xdr:spPr>
        <a:xfrm flipV="1">
          <a:off x="15671800" y="13470708"/>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105790</xdr:rowOff>
    </xdr:from>
    <xdr:ext cx="762000" cy="259045"/>
    <xdr:sp macro="" textlink="">
      <xdr:nvSpPr>
        <xdr:cNvPr id="429" name="公債費以外平均値テキスト"/>
        <xdr:cNvSpPr txBox="1"/>
      </xdr:nvSpPr>
      <xdr:spPr>
        <a:xfrm>
          <a:off x="16598900" y="12964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89263</xdr:rowOff>
    </xdr:from>
    <xdr:to>
      <xdr:col>24</xdr:col>
      <xdr:colOff>82550</xdr:colOff>
      <xdr:row>77</xdr:row>
      <xdr:rowOff>19413</xdr:rowOff>
    </xdr:to>
    <xdr:sp macro="" textlink="">
      <xdr:nvSpPr>
        <xdr:cNvPr id="430" name="フローチャート : 判断 429"/>
        <xdr:cNvSpPr/>
      </xdr:nvSpPr>
      <xdr:spPr>
        <a:xfrm>
          <a:off x="164592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73116</xdr:rowOff>
    </xdr:from>
    <xdr:to>
      <xdr:col>22</xdr:col>
      <xdr:colOff>565150</xdr:colOff>
      <xdr:row>81</xdr:row>
      <xdr:rowOff>7801</xdr:rowOff>
    </xdr:to>
    <xdr:cxnSp macro="">
      <xdr:nvCxnSpPr>
        <xdr:cNvPr id="431" name="直線コネクタ 430"/>
        <xdr:cNvCxnSpPr/>
      </xdr:nvCxnSpPr>
      <xdr:spPr>
        <a:xfrm flipV="1">
          <a:off x="14782800" y="13617666"/>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128451</xdr:rowOff>
    </xdr:from>
    <xdr:to>
      <xdr:col>22</xdr:col>
      <xdr:colOff>615950</xdr:colOff>
      <xdr:row>77</xdr:row>
      <xdr:rowOff>58601</xdr:rowOff>
    </xdr:to>
    <xdr:sp macro="" textlink="">
      <xdr:nvSpPr>
        <xdr:cNvPr id="432" name="フローチャート : 判断 431"/>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68778</xdr:rowOff>
    </xdr:from>
    <xdr:ext cx="736600" cy="259045"/>
    <xdr:sp macro="" textlink="">
      <xdr:nvSpPr>
        <xdr:cNvPr id="433" name="テキスト ボックス 432"/>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32294</xdr:rowOff>
    </xdr:from>
    <xdr:to>
      <xdr:col>21</xdr:col>
      <xdr:colOff>361950</xdr:colOff>
      <xdr:row>81</xdr:row>
      <xdr:rowOff>7801</xdr:rowOff>
    </xdr:to>
    <xdr:cxnSp macro="">
      <xdr:nvCxnSpPr>
        <xdr:cNvPr id="434" name="直線コネクタ 433"/>
        <xdr:cNvCxnSpPr/>
      </xdr:nvCxnSpPr>
      <xdr:spPr>
        <a:xfrm>
          <a:off x="13893800" y="1374829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5" name="フローチャート : 判断 434"/>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6" name="テキスト ボックス 435"/>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74749</xdr:rowOff>
    </xdr:from>
    <xdr:to>
      <xdr:col>20</xdr:col>
      <xdr:colOff>158750</xdr:colOff>
      <xdr:row>80</xdr:row>
      <xdr:rowOff>32294</xdr:rowOff>
    </xdr:to>
    <xdr:cxnSp macro="">
      <xdr:nvCxnSpPr>
        <xdr:cNvPr id="437" name="直線コネクタ 436"/>
        <xdr:cNvCxnSpPr/>
      </xdr:nvCxnSpPr>
      <xdr:spPr>
        <a:xfrm>
          <a:off x="13004800" y="13447849"/>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23949</xdr:rowOff>
    </xdr:from>
    <xdr:to>
      <xdr:col>20</xdr:col>
      <xdr:colOff>209550</xdr:colOff>
      <xdr:row>76</xdr:row>
      <xdr:rowOff>125549</xdr:rowOff>
    </xdr:to>
    <xdr:sp macro="" textlink="">
      <xdr:nvSpPr>
        <xdr:cNvPr id="438" name="フローチャート : 判断 437"/>
        <xdr:cNvSpPr/>
      </xdr:nvSpPr>
      <xdr:spPr>
        <a:xfrm>
          <a:off x="13843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135726</xdr:rowOff>
    </xdr:from>
    <xdr:ext cx="762000" cy="259045"/>
    <xdr:sp macro="" textlink="">
      <xdr:nvSpPr>
        <xdr:cNvPr id="439" name="テキスト ボックス 438"/>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40" name="フローチャート : 判断 439"/>
        <xdr:cNvSpPr/>
      </xdr:nvSpPr>
      <xdr:spPr>
        <a:xfrm>
          <a:off x="12954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158586</xdr:rowOff>
    </xdr:from>
    <xdr:ext cx="762000" cy="259045"/>
    <xdr:sp macro="" textlink="">
      <xdr:nvSpPr>
        <xdr:cNvPr id="441" name="テキスト ボックス 440"/>
        <xdr:cNvSpPr txBox="1"/>
      </xdr:nvSpPr>
      <xdr:spPr>
        <a:xfrm>
          <a:off x="12623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46808</xdr:rowOff>
    </xdr:from>
    <xdr:to>
      <xdr:col>24</xdr:col>
      <xdr:colOff>82550</xdr:colOff>
      <xdr:row>78</xdr:row>
      <xdr:rowOff>148408</xdr:rowOff>
    </xdr:to>
    <xdr:sp macro="" textlink="">
      <xdr:nvSpPr>
        <xdr:cNvPr id="447" name="円/楕円 446"/>
        <xdr:cNvSpPr/>
      </xdr:nvSpPr>
      <xdr:spPr>
        <a:xfrm>
          <a:off x="164592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18885</xdr:rowOff>
    </xdr:from>
    <xdr:ext cx="762000" cy="259045"/>
    <xdr:sp macro="" textlink="">
      <xdr:nvSpPr>
        <xdr:cNvPr id="448" name="公債費以外該当値テキスト"/>
        <xdr:cNvSpPr txBox="1"/>
      </xdr:nvSpPr>
      <xdr:spPr>
        <a:xfrm>
          <a:off x="165989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22316</xdr:rowOff>
    </xdr:from>
    <xdr:to>
      <xdr:col>22</xdr:col>
      <xdr:colOff>615950</xdr:colOff>
      <xdr:row>79</xdr:row>
      <xdr:rowOff>123916</xdr:rowOff>
    </xdr:to>
    <xdr:sp macro="" textlink="">
      <xdr:nvSpPr>
        <xdr:cNvPr id="449" name="円/楕円 448"/>
        <xdr:cNvSpPr/>
      </xdr:nvSpPr>
      <xdr:spPr>
        <a:xfrm>
          <a:off x="15621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108693</xdr:rowOff>
    </xdr:from>
    <xdr:ext cx="736600" cy="259045"/>
    <xdr:sp macro="" textlink="">
      <xdr:nvSpPr>
        <xdr:cNvPr id="450" name="テキスト ボックス 449"/>
        <xdr:cNvSpPr txBox="1"/>
      </xdr:nvSpPr>
      <xdr:spPr>
        <a:xfrm>
          <a:off x="15290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128451</xdr:rowOff>
    </xdr:from>
    <xdr:to>
      <xdr:col>21</xdr:col>
      <xdr:colOff>412750</xdr:colOff>
      <xdr:row>81</xdr:row>
      <xdr:rowOff>58601</xdr:rowOff>
    </xdr:to>
    <xdr:sp macro="" textlink="">
      <xdr:nvSpPr>
        <xdr:cNvPr id="451" name="円/楕円 450"/>
        <xdr:cNvSpPr/>
      </xdr:nvSpPr>
      <xdr:spPr>
        <a:xfrm>
          <a:off x="14732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43378</xdr:rowOff>
    </xdr:from>
    <xdr:ext cx="762000" cy="259045"/>
    <xdr:sp macro="" textlink="">
      <xdr:nvSpPr>
        <xdr:cNvPr id="452" name="テキスト ボックス 451"/>
        <xdr:cNvSpPr txBox="1"/>
      </xdr:nvSpPr>
      <xdr:spPr>
        <a:xfrm>
          <a:off x="14401800" y="1393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152944</xdr:rowOff>
    </xdr:from>
    <xdr:to>
      <xdr:col>20</xdr:col>
      <xdr:colOff>209550</xdr:colOff>
      <xdr:row>80</xdr:row>
      <xdr:rowOff>83094</xdr:rowOff>
    </xdr:to>
    <xdr:sp macro="" textlink="">
      <xdr:nvSpPr>
        <xdr:cNvPr id="453" name="円/楕円 452"/>
        <xdr:cNvSpPr/>
      </xdr:nvSpPr>
      <xdr:spPr>
        <a:xfrm>
          <a:off x="13843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67871</xdr:rowOff>
    </xdr:from>
    <xdr:ext cx="762000" cy="259045"/>
    <xdr:sp macro="" textlink="">
      <xdr:nvSpPr>
        <xdr:cNvPr id="454" name="テキスト ボックス 453"/>
        <xdr:cNvSpPr txBox="1"/>
      </xdr:nvSpPr>
      <xdr:spPr>
        <a:xfrm>
          <a:off x="13512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23949</xdr:rowOff>
    </xdr:from>
    <xdr:to>
      <xdr:col>19</xdr:col>
      <xdr:colOff>6350</xdr:colOff>
      <xdr:row>78</xdr:row>
      <xdr:rowOff>125549</xdr:rowOff>
    </xdr:to>
    <xdr:sp macro="" textlink="">
      <xdr:nvSpPr>
        <xdr:cNvPr id="455" name="円/楕円 454"/>
        <xdr:cNvSpPr/>
      </xdr:nvSpPr>
      <xdr:spPr>
        <a:xfrm>
          <a:off x="12954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110326</xdr:rowOff>
    </xdr:from>
    <xdr:ext cx="762000" cy="259045"/>
    <xdr:sp macro="" textlink="">
      <xdr:nvSpPr>
        <xdr:cNvPr id="456" name="テキスト ボックス 455"/>
        <xdr:cNvSpPr txBox="1"/>
      </xdr:nvSpPr>
      <xdr:spPr>
        <a:xfrm>
          <a:off x="12623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沖縄県伊是名村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117033</xdr:rowOff>
    </xdr:from>
    <xdr:to>
      <xdr:col>4</xdr:col>
      <xdr:colOff>1117600</xdr:colOff>
      <xdr:row>16</xdr:row>
      <xdr:rowOff>118614</xdr:rowOff>
    </xdr:to>
    <xdr:cxnSp macro="">
      <xdr:nvCxnSpPr>
        <xdr:cNvPr id="49" name="直線コネクタ 48"/>
        <xdr:cNvCxnSpPr/>
      </xdr:nvCxnSpPr>
      <xdr:spPr bwMode="auto">
        <a:xfrm flipV="1">
          <a:off x="5003800" y="2907858"/>
          <a:ext cx="647700" cy="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118614</xdr:rowOff>
    </xdr:from>
    <xdr:to>
      <xdr:col>4</xdr:col>
      <xdr:colOff>469900</xdr:colOff>
      <xdr:row>17</xdr:row>
      <xdr:rowOff>16826</xdr:rowOff>
    </xdr:to>
    <xdr:cxnSp macro="">
      <xdr:nvCxnSpPr>
        <xdr:cNvPr id="52" name="直線コネクタ 51"/>
        <xdr:cNvCxnSpPr/>
      </xdr:nvCxnSpPr>
      <xdr:spPr bwMode="auto">
        <a:xfrm flipV="1">
          <a:off x="4305300" y="2909439"/>
          <a:ext cx="698500" cy="6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163345</xdr:rowOff>
    </xdr:from>
    <xdr:to>
      <xdr:col>3</xdr:col>
      <xdr:colOff>904875</xdr:colOff>
      <xdr:row>17</xdr:row>
      <xdr:rowOff>16826</xdr:rowOff>
    </xdr:to>
    <xdr:cxnSp macro="">
      <xdr:nvCxnSpPr>
        <xdr:cNvPr id="55" name="直線コネクタ 54"/>
        <xdr:cNvCxnSpPr/>
      </xdr:nvCxnSpPr>
      <xdr:spPr bwMode="auto">
        <a:xfrm>
          <a:off x="3606800" y="2954170"/>
          <a:ext cx="698500" cy="2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163345</xdr:rowOff>
    </xdr:from>
    <xdr:to>
      <xdr:col>3</xdr:col>
      <xdr:colOff>206375</xdr:colOff>
      <xdr:row>16</xdr:row>
      <xdr:rowOff>167681</xdr:rowOff>
    </xdr:to>
    <xdr:cxnSp macro="">
      <xdr:nvCxnSpPr>
        <xdr:cNvPr id="58" name="直線コネクタ 57"/>
        <xdr:cNvCxnSpPr/>
      </xdr:nvCxnSpPr>
      <xdr:spPr bwMode="auto">
        <a:xfrm flipV="1">
          <a:off x="2908300" y="2954170"/>
          <a:ext cx="698500" cy="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66233</xdr:rowOff>
    </xdr:from>
    <xdr:to>
      <xdr:col>5</xdr:col>
      <xdr:colOff>34925</xdr:colOff>
      <xdr:row>16</xdr:row>
      <xdr:rowOff>167833</xdr:rowOff>
    </xdr:to>
    <xdr:sp macro="" textlink="">
      <xdr:nvSpPr>
        <xdr:cNvPr id="68" name="円/楕円 67"/>
        <xdr:cNvSpPr/>
      </xdr:nvSpPr>
      <xdr:spPr bwMode="auto">
        <a:xfrm>
          <a:off x="5600700" y="285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82760</xdr:rowOff>
    </xdr:from>
    <xdr:ext cx="762000" cy="259045"/>
    <xdr:sp macro="" textlink="">
      <xdr:nvSpPr>
        <xdr:cNvPr id="69" name="人口1人当たり決算額の推移該当値テキスト130"/>
        <xdr:cNvSpPr txBox="1"/>
      </xdr:nvSpPr>
      <xdr:spPr>
        <a:xfrm>
          <a:off x="5740400" y="270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340,232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67814</xdr:rowOff>
    </xdr:from>
    <xdr:to>
      <xdr:col>4</xdr:col>
      <xdr:colOff>520700</xdr:colOff>
      <xdr:row>16</xdr:row>
      <xdr:rowOff>169414</xdr:rowOff>
    </xdr:to>
    <xdr:sp macro="" textlink="">
      <xdr:nvSpPr>
        <xdr:cNvPr id="70" name="円/楕円 69"/>
        <xdr:cNvSpPr/>
      </xdr:nvSpPr>
      <xdr:spPr bwMode="auto">
        <a:xfrm>
          <a:off x="4953000" y="2858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8141</xdr:rowOff>
    </xdr:from>
    <xdr:ext cx="736600" cy="259045"/>
    <xdr:sp macro="" textlink="">
      <xdr:nvSpPr>
        <xdr:cNvPr id="71" name="テキスト ボックス 70"/>
        <xdr:cNvSpPr txBox="1"/>
      </xdr:nvSpPr>
      <xdr:spPr>
        <a:xfrm>
          <a:off x="4622800" y="262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339,402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137476</xdr:rowOff>
    </xdr:from>
    <xdr:to>
      <xdr:col>3</xdr:col>
      <xdr:colOff>955675</xdr:colOff>
      <xdr:row>17</xdr:row>
      <xdr:rowOff>67626</xdr:rowOff>
    </xdr:to>
    <xdr:sp macro="" textlink="">
      <xdr:nvSpPr>
        <xdr:cNvPr id="72" name="円/楕円 71"/>
        <xdr:cNvSpPr/>
      </xdr:nvSpPr>
      <xdr:spPr bwMode="auto">
        <a:xfrm>
          <a:off x="4254500" y="292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77803</xdr:rowOff>
    </xdr:from>
    <xdr:ext cx="762000" cy="259045"/>
    <xdr:sp macro="" textlink="">
      <xdr:nvSpPr>
        <xdr:cNvPr id="73" name="テキスト ボックス 72"/>
        <xdr:cNvSpPr txBox="1"/>
      </xdr:nvSpPr>
      <xdr:spPr>
        <a:xfrm>
          <a:off x="3924300" y="269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302,834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112545</xdr:rowOff>
    </xdr:from>
    <xdr:to>
      <xdr:col>3</xdr:col>
      <xdr:colOff>257175</xdr:colOff>
      <xdr:row>17</xdr:row>
      <xdr:rowOff>42695</xdr:rowOff>
    </xdr:to>
    <xdr:sp macro="" textlink="">
      <xdr:nvSpPr>
        <xdr:cNvPr id="74" name="円/楕円 73"/>
        <xdr:cNvSpPr/>
      </xdr:nvSpPr>
      <xdr:spPr bwMode="auto">
        <a:xfrm>
          <a:off x="3556000" y="290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52872</xdr:rowOff>
    </xdr:from>
    <xdr:ext cx="762000" cy="259045"/>
    <xdr:sp macro="" textlink="">
      <xdr:nvSpPr>
        <xdr:cNvPr id="75" name="テキスト ボックス 74"/>
        <xdr:cNvSpPr txBox="1"/>
      </xdr:nvSpPr>
      <xdr:spPr>
        <a:xfrm>
          <a:off x="3225800" y="267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116881</xdr:rowOff>
    </xdr:from>
    <xdr:to>
      <xdr:col>2</xdr:col>
      <xdr:colOff>692150</xdr:colOff>
      <xdr:row>17</xdr:row>
      <xdr:rowOff>47031</xdr:rowOff>
    </xdr:to>
    <xdr:sp macro="" textlink="">
      <xdr:nvSpPr>
        <xdr:cNvPr id="76" name="円/楕円 75"/>
        <xdr:cNvSpPr/>
      </xdr:nvSpPr>
      <xdr:spPr bwMode="auto">
        <a:xfrm>
          <a:off x="2857500" y="290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57208</xdr:rowOff>
    </xdr:from>
    <xdr:ext cx="762000" cy="259045"/>
    <xdr:sp macro="" textlink="">
      <xdr:nvSpPr>
        <xdr:cNvPr id="77" name="テキスト ボックス 76"/>
        <xdr:cNvSpPr txBox="1"/>
      </xdr:nvSpPr>
      <xdr:spPr>
        <a:xfrm>
          <a:off x="2527300" y="267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210569</xdr:rowOff>
    </xdr:from>
    <xdr:to>
      <xdr:col>4</xdr:col>
      <xdr:colOff>1117600</xdr:colOff>
      <xdr:row>35</xdr:row>
      <xdr:rowOff>313179</xdr:rowOff>
    </xdr:to>
    <xdr:cxnSp macro="">
      <xdr:nvCxnSpPr>
        <xdr:cNvPr id="110" name="直線コネクタ 109"/>
        <xdr:cNvCxnSpPr/>
      </xdr:nvCxnSpPr>
      <xdr:spPr bwMode="auto">
        <a:xfrm flipV="1">
          <a:off x="5003800" y="6820919"/>
          <a:ext cx="647700" cy="10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195346</xdr:rowOff>
    </xdr:from>
    <xdr:ext cx="762000" cy="259045"/>
    <xdr:sp macro="" textlink="">
      <xdr:nvSpPr>
        <xdr:cNvPr id="111" name="人口1人当たり決算額の推移平均値テキスト445"/>
        <xdr:cNvSpPr txBox="1"/>
      </xdr:nvSpPr>
      <xdr:spPr>
        <a:xfrm>
          <a:off x="5740400" y="680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218341</xdr:rowOff>
    </xdr:from>
    <xdr:to>
      <xdr:col>4</xdr:col>
      <xdr:colOff>469900</xdr:colOff>
      <xdr:row>35</xdr:row>
      <xdr:rowOff>313179</xdr:rowOff>
    </xdr:to>
    <xdr:cxnSp macro="">
      <xdr:nvCxnSpPr>
        <xdr:cNvPr id="113" name="直線コネクタ 112"/>
        <xdr:cNvCxnSpPr/>
      </xdr:nvCxnSpPr>
      <xdr:spPr bwMode="auto">
        <a:xfrm>
          <a:off x="4305300" y="6828691"/>
          <a:ext cx="698500" cy="9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182557</xdr:rowOff>
    </xdr:from>
    <xdr:to>
      <xdr:col>3</xdr:col>
      <xdr:colOff>904875</xdr:colOff>
      <xdr:row>35</xdr:row>
      <xdr:rowOff>218341</xdr:rowOff>
    </xdr:to>
    <xdr:cxnSp macro="">
      <xdr:nvCxnSpPr>
        <xdr:cNvPr id="116" name="直線コネクタ 115"/>
        <xdr:cNvCxnSpPr/>
      </xdr:nvCxnSpPr>
      <xdr:spPr bwMode="auto">
        <a:xfrm>
          <a:off x="3606800" y="6450007"/>
          <a:ext cx="698500" cy="378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42251</xdr:rowOff>
    </xdr:from>
    <xdr:to>
      <xdr:col>3</xdr:col>
      <xdr:colOff>206375</xdr:colOff>
      <xdr:row>34</xdr:row>
      <xdr:rowOff>182557</xdr:rowOff>
    </xdr:to>
    <xdr:cxnSp macro="">
      <xdr:nvCxnSpPr>
        <xdr:cNvPr id="119" name="直線コネクタ 118"/>
        <xdr:cNvCxnSpPr/>
      </xdr:nvCxnSpPr>
      <xdr:spPr bwMode="auto">
        <a:xfrm>
          <a:off x="2908300" y="6309701"/>
          <a:ext cx="698500" cy="14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159769</xdr:rowOff>
    </xdr:from>
    <xdr:to>
      <xdr:col>5</xdr:col>
      <xdr:colOff>34925</xdr:colOff>
      <xdr:row>35</xdr:row>
      <xdr:rowOff>261369</xdr:rowOff>
    </xdr:to>
    <xdr:sp macro="" textlink="">
      <xdr:nvSpPr>
        <xdr:cNvPr id="129" name="円/楕円 128"/>
        <xdr:cNvSpPr/>
      </xdr:nvSpPr>
      <xdr:spPr bwMode="auto">
        <a:xfrm>
          <a:off x="5600700" y="677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4846</xdr:rowOff>
    </xdr:from>
    <xdr:ext cx="762000" cy="259045"/>
    <xdr:sp macro="" textlink="">
      <xdr:nvSpPr>
        <xdr:cNvPr id="130" name="人口1人当たり決算額の推移該当値テキスト445"/>
        <xdr:cNvSpPr txBox="1"/>
      </xdr:nvSpPr>
      <xdr:spPr>
        <a:xfrm>
          <a:off x="5740400" y="661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262379</xdr:rowOff>
    </xdr:from>
    <xdr:to>
      <xdr:col>4</xdr:col>
      <xdr:colOff>520700</xdr:colOff>
      <xdr:row>36</xdr:row>
      <xdr:rowOff>21079</xdr:rowOff>
    </xdr:to>
    <xdr:sp macro="" textlink="">
      <xdr:nvSpPr>
        <xdr:cNvPr id="131" name="円/楕円 130"/>
        <xdr:cNvSpPr/>
      </xdr:nvSpPr>
      <xdr:spPr bwMode="auto">
        <a:xfrm>
          <a:off x="4953000" y="687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5856</xdr:rowOff>
    </xdr:from>
    <xdr:ext cx="736600" cy="259045"/>
    <xdr:sp macro="" textlink="">
      <xdr:nvSpPr>
        <xdr:cNvPr id="132" name="テキスト ボックス 131"/>
        <xdr:cNvSpPr txBox="1"/>
      </xdr:nvSpPr>
      <xdr:spPr>
        <a:xfrm>
          <a:off x="4622800" y="695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167541</xdr:rowOff>
    </xdr:from>
    <xdr:to>
      <xdr:col>3</xdr:col>
      <xdr:colOff>955675</xdr:colOff>
      <xdr:row>35</xdr:row>
      <xdr:rowOff>269141</xdr:rowOff>
    </xdr:to>
    <xdr:sp macro="" textlink="">
      <xdr:nvSpPr>
        <xdr:cNvPr id="133" name="円/楕円 132"/>
        <xdr:cNvSpPr/>
      </xdr:nvSpPr>
      <xdr:spPr bwMode="auto">
        <a:xfrm>
          <a:off x="4254500" y="677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253918</xdr:rowOff>
    </xdr:from>
    <xdr:ext cx="762000" cy="259045"/>
    <xdr:sp macro="" textlink="">
      <xdr:nvSpPr>
        <xdr:cNvPr id="134" name="テキスト ボックス 133"/>
        <xdr:cNvSpPr txBox="1"/>
      </xdr:nvSpPr>
      <xdr:spPr>
        <a:xfrm>
          <a:off x="3924300" y="686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131757</xdr:rowOff>
    </xdr:from>
    <xdr:to>
      <xdr:col>3</xdr:col>
      <xdr:colOff>257175</xdr:colOff>
      <xdr:row>34</xdr:row>
      <xdr:rowOff>233357</xdr:rowOff>
    </xdr:to>
    <xdr:sp macro="" textlink="">
      <xdr:nvSpPr>
        <xdr:cNvPr id="135" name="円/楕円 134"/>
        <xdr:cNvSpPr/>
      </xdr:nvSpPr>
      <xdr:spPr bwMode="auto">
        <a:xfrm>
          <a:off x="3556000" y="639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243534</xdr:rowOff>
    </xdr:from>
    <xdr:ext cx="762000" cy="259045"/>
    <xdr:sp macro="" textlink="">
      <xdr:nvSpPr>
        <xdr:cNvPr id="136" name="テキスト ボックス 135"/>
        <xdr:cNvSpPr txBox="1"/>
      </xdr:nvSpPr>
      <xdr:spPr>
        <a:xfrm>
          <a:off x="3225800" y="616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95,209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334351</xdr:rowOff>
    </xdr:from>
    <xdr:to>
      <xdr:col>2</xdr:col>
      <xdr:colOff>692150</xdr:colOff>
      <xdr:row>34</xdr:row>
      <xdr:rowOff>93051</xdr:rowOff>
    </xdr:to>
    <xdr:sp macro="" textlink="">
      <xdr:nvSpPr>
        <xdr:cNvPr id="137" name="円/楕円 136"/>
        <xdr:cNvSpPr/>
      </xdr:nvSpPr>
      <xdr:spPr bwMode="auto">
        <a:xfrm>
          <a:off x="2857500" y="6258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103228</xdr:rowOff>
    </xdr:from>
    <xdr:ext cx="762000" cy="259045"/>
    <xdr:sp macro="" textlink="">
      <xdr:nvSpPr>
        <xdr:cNvPr id="138" name="テキスト ボックス 137"/>
        <xdr:cNvSpPr txBox="1"/>
      </xdr:nvSpPr>
      <xdr:spPr>
        <a:xfrm>
          <a:off x="2527300" y="60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1,506
15.42
4,871,786
4,599,677
261,976
1,213,619
2,586,055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150960</xdr:rowOff>
    </xdr:from>
    <xdr:to>
      <xdr:col>6</xdr:col>
      <xdr:colOff>511175</xdr:colOff>
      <xdr:row>34</xdr:row>
      <xdr:rowOff>167338</xdr:rowOff>
    </xdr:to>
    <xdr:cxnSp macro="">
      <xdr:nvCxnSpPr>
        <xdr:cNvPr id="63" name="直線コネクタ 62"/>
        <xdr:cNvCxnSpPr/>
      </xdr:nvCxnSpPr>
      <xdr:spPr>
        <a:xfrm>
          <a:off x="3797300" y="5980260"/>
          <a:ext cx="8382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150960</xdr:rowOff>
    </xdr:from>
    <xdr:to>
      <xdr:col>5</xdr:col>
      <xdr:colOff>358775</xdr:colOff>
      <xdr:row>35</xdr:row>
      <xdr:rowOff>7664</xdr:rowOff>
    </xdr:to>
    <xdr:cxnSp macro="">
      <xdr:nvCxnSpPr>
        <xdr:cNvPr id="66" name="直線コネクタ 65"/>
        <xdr:cNvCxnSpPr/>
      </xdr:nvCxnSpPr>
      <xdr:spPr>
        <a:xfrm flipV="1">
          <a:off x="2908300" y="5980260"/>
          <a:ext cx="889000" cy="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157302</xdr:rowOff>
    </xdr:from>
    <xdr:to>
      <xdr:col>4</xdr:col>
      <xdr:colOff>155575</xdr:colOff>
      <xdr:row>35</xdr:row>
      <xdr:rowOff>7664</xdr:rowOff>
    </xdr:to>
    <xdr:cxnSp macro="">
      <xdr:nvCxnSpPr>
        <xdr:cNvPr id="69" name="直線コネクタ 68"/>
        <xdr:cNvCxnSpPr/>
      </xdr:nvCxnSpPr>
      <xdr:spPr>
        <a:xfrm>
          <a:off x="2019300" y="5986602"/>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157302</xdr:rowOff>
    </xdr:from>
    <xdr:to>
      <xdr:col>2</xdr:col>
      <xdr:colOff>638175</xdr:colOff>
      <xdr:row>35</xdr:row>
      <xdr:rowOff>90832</xdr:rowOff>
    </xdr:to>
    <xdr:cxnSp macro="">
      <xdr:nvCxnSpPr>
        <xdr:cNvPr id="72" name="直線コネクタ 71"/>
        <xdr:cNvCxnSpPr/>
      </xdr:nvCxnSpPr>
      <xdr:spPr>
        <a:xfrm flipV="1">
          <a:off x="1130300" y="5986602"/>
          <a:ext cx="889000" cy="10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116538</xdr:rowOff>
    </xdr:from>
    <xdr:to>
      <xdr:col>6</xdr:col>
      <xdr:colOff>561975</xdr:colOff>
      <xdr:row>35</xdr:row>
      <xdr:rowOff>46688</xdr:rowOff>
    </xdr:to>
    <xdr:sp macro="" textlink="">
      <xdr:nvSpPr>
        <xdr:cNvPr id="82" name="円/楕円 81"/>
        <xdr:cNvSpPr/>
      </xdr:nvSpPr>
      <xdr:spPr>
        <a:xfrm>
          <a:off x="4584700" y="59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139415</xdr:rowOff>
    </xdr:from>
    <xdr:ext cx="599010" cy="259045"/>
    <xdr:sp macro="" textlink="">
      <xdr:nvSpPr>
        <xdr:cNvPr id="83" name="人件費該当値テキスト"/>
        <xdr:cNvSpPr txBox="1"/>
      </xdr:nvSpPr>
      <xdr:spPr>
        <a:xfrm>
          <a:off x="4686300" y="57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100160</xdr:rowOff>
    </xdr:from>
    <xdr:to>
      <xdr:col>5</xdr:col>
      <xdr:colOff>409575</xdr:colOff>
      <xdr:row>35</xdr:row>
      <xdr:rowOff>30310</xdr:rowOff>
    </xdr:to>
    <xdr:sp macro="" textlink="">
      <xdr:nvSpPr>
        <xdr:cNvPr id="84" name="円/楕円 83"/>
        <xdr:cNvSpPr/>
      </xdr:nvSpPr>
      <xdr:spPr>
        <a:xfrm>
          <a:off x="3746500" y="59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46837</xdr:rowOff>
    </xdr:from>
    <xdr:ext cx="599010" cy="259045"/>
    <xdr:sp macro="" textlink="">
      <xdr:nvSpPr>
        <xdr:cNvPr id="85" name="テキスト ボックス 84"/>
        <xdr:cNvSpPr txBox="1"/>
      </xdr:nvSpPr>
      <xdr:spPr>
        <a:xfrm>
          <a:off x="3497794" y="570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128314</xdr:rowOff>
    </xdr:from>
    <xdr:to>
      <xdr:col>4</xdr:col>
      <xdr:colOff>206375</xdr:colOff>
      <xdr:row>35</xdr:row>
      <xdr:rowOff>58464</xdr:rowOff>
    </xdr:to>
    <xdr:sp macro="" textlink="">
      <xdr:nvSpPr>
        <xdr:cNvPr id="86" name="円/楕円 85"/>
        <xdr:cNvSpPr/>
      </xdr:nvSpPr>
      <xdr:spPr>
        <a:xfrm>
          <a:off x="2857500" y="59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74991</xdr:rowOff>
    </xdr:from>
    <xdr:ext cx="599010" cy="259045"/>
    <xdr:sp macro="" textlink="">
      <xdr:nvSpPr>
        <xdr:cNvPr id="87" name="テキスト ボックス 86"/>
        <xdr:cNvSpPr txBox="1"/>
      </xdr:nvSpPr>
      <xdr:spPr>
        <a:xfrm>
          <a:off x="2608794" y="573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106502</xdr:rowOff>
    </xdr:from>
    <xdr:to>
      <xdr:col>3</xdr:col>
      <xdr:colOff>3175</xdr:colOff>
      <xdr:row>35</xdr:row>
      <xdr:rowOff>36652</xdr:rowOff>
    </xdr:to>
    <xdr:sp macro="" textlink="">
      <xdr:nvSpPr>
        <xdr:cNvPr id="88" name="円/楕円 87"/>
        <xdr:cNvSpPr/>
      </xdr:nvSpPr>
      <xdr:spPr>
        <a:xfrm>
          <a:off x="1968500" y="59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53179</xdr:rowOff>
    </xdr:from>
    <xdr:ext cx="599010" cy="259045"/>
    <xdr:sp macro="" textlink="">
      <xdr:nvSpPr>
        <xdr:cNvPr id="89" name="テキスト ボックス 88"/>
        <xdr:cNvSpPr txBox="1"/>
      </xdr:nvSpPr>
      <xdr:spPr>
        <a:xfrm>
          <a:off x="1719794" y="571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40032</xdr:rowOff>
    </xdr:from>
    <xdr:to>
      <xdr:col>1</xdr:col>
      <xdr:colOff>485775</xdr:colOff>
      <xdr:row>35</xdr:row>
      <xdr:rowOff>141632</xdr:rowOff>
    </xdr:to>
    <xdr:sp macro="" textlink="">
      <xdr:nvSpPr>
        <xdr:cNvPr id="90" name="円/楕円 89"/>
        <xdr:cNvSpPr/>
      </xdr:nvSpPr>
      <xdr:spPr>
        <a:xfrm>
          <a:off x="1079500" y="60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158159</xdr:rowOff>
    </xdr:from>
    <xdr:ext cx="599010" cy="259045"/>
    <xdr:sp macro="" textlink="">
      <xdr:nvSpPr>
        <xdr:cNvPr id="91" name="テキスト ボックス 90"/>
        <xdr:cNvSpPr txBox="1"/>
      </xdr:nvSpPr>
      <xdr:spPr>
        <a:xfrm>
          <a:off x="830794" y="581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20518</xdr:rowOff>
    </xdr:from>
    <xdr:to>
      <xdr:col>6</xdr:col>
      <xdr:colOff>511175</xdr:colOff>
      <xdr:row>57</xdr:row>
      <xdr:rowOff>21916</xdr:rowOff>
    </xdr:to>
    <xdr:cxnSp macro="">
      <xdr:nvCxnSpPr>
        <xdr:cNvPr id="122" name="直線コネクタ 121"/>
        <xdr:cNvCxnSpPr/>
      </xdr:nvCxnSpPr>
      <xdr:spPr>
        <a:xfrm flipV="1">
          <a:off x="3797300" y="9793168"/>
          <a:ext cx="8382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165150</xdr:rowOff>
    </xdr:from>
    <xdr:to>
      <xdr:col>5</xdr:col>
      <xdr:colOff>358775</xdr:colOff>
      <xdr:row>57</xdr:row>
      <xdr:rowOff>21916</xdr:rowOff>
    </xdr:to>
    <xdr:cxnSp macro="">
      <xdr:nvCxnSpPr>
        <xdr:cNvPr id="125" name="直線コネクタ 124"/>
        <xdr:cNvCxnSpPr/>
      </xdr:nvCxnSpPr>
      <xdr:spPr>
        <a:xfrm>
          <a:off x="2908300" y="9766350"/>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165150</xdr:rowOff>
    </xdr:from>
    <xdr:to>
      <xdr:col>4</xdr:col>
      <xdr:colOff>155575</xdr:colOff>
      <xdr:row>57</xdr:row>
      <xdr:rowOff>79033</xdr:rowOff>
    </xdr:to>
    <xdr:cxnSp macro="">
      <xdr:nvCxnSpPr>
        <xdr:cNvPr id="128" name="直線コネクタ 127"/>
        <xdr:cNvCxnSpPr/>
      </xdr:nvCxnSpPr>
      <xdr:spPr>
        <a:xfrm flipV="1">
          <a:off x="2019300" y="9766350"/>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79033</xdr:rowOff>
    </xdr:from>
    <xdr:to>
      <xdr:col>2</xdr:col>
      <xdr:colOff>638175</xdr:colOff>
      <xdr:row>57</xdr:row>
      <xdr:rowOff>133771</xdr:rowOff>
    </xdr:to>
    <xdr:cxnSp macro="">
      <xdr:nvCxnSpPr>
        <xdr:cNvPr id="131" name="直線コネクタ 130"/>
        <xdr:cNvCxnSpPr/>
      </xdr:nvCxnSpPr>
      <xdr:spPr>
        <a:xfrm flipV="1">
          <a:off x="1130300" y="9851683"/>
          <a:ext cx="8890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141168</xdr:rowOff>
    </xdr:from>
    <xdr:to>
      <xdr:col>6</xdr:col>
      <xdr:colOff>561975</xdr:colOff>
      <xdr:row>57</xdr:row>
      <xdr:rowOff>71318</xdr:rowOff>
    </xdr:to>
    <xdr:sp macro="" textlink="">
      <xdr:nvSpPr>
        <xdr:cNvPr id="141" name="円/楕円 140"/>
        <xdr:cNvSpPr/>
      </xdr:nvSpPr>
      <xdr:spPr>
        <a:xfrm>
          <a:off x="4584700" y="97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164045</xdr:rowOff>
    </xdr:from>
    <xdr:ext cx="599010" cy="259045"/>
    <xdr:sp macro="" textlink="">
      <xdr:nvSpPr>
        <xdr:cNvPr id="142" name="物件費該当値テキスト"/>
        <xdr:cNvSpPr txBox="1"/>
      </xdr:nvSpPr>
      <xdr:spPr>
        <a:xfrm>
          <a:off x="4686300" y="959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257,990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142566</xdr:rowOff>
    </xdr:from>
    <xdr:to>
      <xdr:col>5</xdr:col>
      <xdr:colOff>409575</xdr:colOff>
      <xdr:row>57</xdr:row>
      <xdr:rowOff>72716</xdr:rowOff>
    </xdr:to>
    <xdr:sp macro="" textlink="">
      <xdr:nvSpPr>
        <xdr:cNvPr id="143" name="円/楕円 142"/>
        <xdr:cNvSpPr/>
      </xdr:nvSpPr>
      <xdr:spPr>
        <a:xfrm>
          <a:off x="37465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89243</xdr:rowOff>
    </xdr:from>
    <xdr:ext cx="599010" cy="259045"/>
    <xdr:sp macro="" textlink="">
      <xdr:nvSpPr>
        <xdr:cNvPr id="144" name="テキスト ボックス 143"/>
        <xdr:cNvSpPr txBox="1"/>
      </xdr:nvSpPr>
      <xdr:spPr>
        <a:xfrm>
          <a:off x="3497794" y="951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114350</xdr:rowOff>
    </xdr:from>
    <xdr:to>
      <xdr:col>4</xdr:col>
      <xdr:colOff>206375</xdr:colOff>
      <xdr:row>57</xdr:row>
      <xdr:rowOff>44500</xdr:rowOff>
    </xdr:to>
    <xdr:sp macro="" textlink="">
      <xdr:nvSpPr>
        <xdr:cNvPr id="145" name="円/楕円 144"/>
        <xdr:cNvSpPr/>
      </xdr:nvSpPr>
      <xdr:spPr>
        <a:xfrm>
          <a:off x="2857500" y="9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61027</xdr:rowOff>
    </xdr:from>
    <xdr:ext cx="599010" cy="259045"/>
    <xdr:sp macro="" textlink="">
      <xdr:nvSpPr>
        <xdr:cNvPr id="146" name="テキスト ボックス 145"/>
        <xdr:cNvSpPr txBox="1"/>
      </xdr:nvSpPr>
      <xdr:spPr>
        <a:xfrm>
          <a:off x="2608794" y="94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28233</xdr:rowOff>
    </xdr:from>
    <xdr:to>
      <xdr:col>3</xdr:col>
      <xdr:colOff>3175</xdr:colOff>
      <xdr:row>57</xdr:row>
      <xdr:rowOff>129833</xdr:rowOff>
    </xdr:to>
    <xdr:sp macro="" textlink="">
      <xdr:nvSpPr>
        <xdr:cNvPr id="147" name="円/楕円 146"/>
        <xdr:cNvSpPr/>
      </xdr:nvSpPr>
      <xdr:spPr>
        <a:xfrm>
          <a:off x="1968500" y="98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146360</xdr:rowOff>
    </xdr:from>
    <xdr:ext cx="599010" cy="259045"/>
    <xdr:sp macro="" textlink="">
      <xdr:nvSpPr>
        <xdr:cNvPr id="148" name="テキスト ボックス 147"/>
        <xdr:cNvSpPr txBox="1"/>
      </xdr:nvSpPr>
      <xdr:spPr>
        <a:xfrm>
          <a:off x="1719794" y="957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82971</xdr:rowOff>
    </xdr:from>
    <xdr:to>
      <xdr:col>1</xdr:col>
      <xdr:colOff>485775</xdr:colOff>
      <xdr:row>58</xdr:row>
      <xdr:rowOff>13121</xdr:rowOff>
    </xdr:to>
    <xdr:sp macro="" textlink="">
      <xdr:nvSpPr>
        <xdr:cNvPr id="149" name="円/楕円 148"/>
        <xdr:cNvSpPr/>
      </xdr:nvSpPr>
      <xdr:spPr>
        <a:xfrm>
          <a:off x="1079500" y="98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29648</xdr:rowOff>
    </xdr:from>
    <xdr:ext cx="599010" cy="259045"/>
    <xdr:sp macro="" textlink="">
      <xdr:nvSpPr>
        <xdr:cNvPr id="150" name="テキスト ボックス 149"/>
        <xdr:cNvSpPr txBox="1"/>
      </xdr:nvSpPr>
      <xdr:spPr>
        <a:xfrm>
          <a:off x="830794" y="963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160731</xdr:rowOff>
    </xdr:from>
    <xdr:to>
      <xdr:col>6</xdr:col>
      <xdr:colOff>511175</xdr:colOff>
      <xdr:row>78</xdr:row>
      <xdr:rowOff>70765</xdr:rowOff>
    </xdr:to>
    <xdr:cxnSp macro="">
      <xdr:nvCxnSpPr>
        <xdr:cNvPr id="179" name="直線コネクタ 178"/>
        <xdr:cNvCxnSpPr/>
      </xdr:nvCxnSpPr>
      <xdr:spPr>
        <a:xfrm flipV="1">
          <a:off x="3797300" y="13362381"/>
          <a:ext cx="838200" cy="8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70765</xdr:rowOff>
    </xdr:from>
    <xdr:to>
      <xdr:col>5</xdr:col>
      <xdr:colOff>358775</xdr:colOff>
      <xdr:row>78</xdr:row>
      <xdr:rowOff>104293</xdr:rowOff>
    </xdr:to>
    <xdr:cxnSp macro="">
      <xdr:nvCxnSpPr>
        <xdr:cNvPr id="182" name="直線コネクタ 181"/>
        <xdr:cNvCxnSpPr/>
      </xdr:nvCxnSpPr>
      <xdr:spPr>
        <a:xfrm flipV="1">
          <a:off x="2908300" y="13443865"/>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48780</xdr:rowOff>
    </xdr:from>
    <xdr:to>
      <xdr:col>4</xdr:col>
      <xdr:colOff>155575</xdr:colOff>
      <xdr:row>78</xdr:row>
      <xdr:rowOff>104293</xdr:rowOff>
    </xdr:to>
    <xdr:cxnSp macro="">
      <xdr:nvCxnSpPr>
        <xdr:cNvPr id="185" name="直線コネクタ 184"/>
        <xdr:cNvCxnSpPr/>
      </xdr:nvCxnSpPr>
      <xdr:spPr>
        <a:xfrm>
          <a:off x="2019300" y="13421880"/>
          <a:ext cx="889000" cy="5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171335</xdr:rowOff>
    </xdr:from>
    <xdr:to>
      <xdr:col>2</xdr:col>
      <xdr:colOff>638175</xdr:colOff>
      <xdr:row>78</xdr:row>
      <xdr:rowOff>48780</xdr:rowOff>
    </xdr:to>
    <xdr:cxnSp macro="">
      <xdr:nvCxnSpPr>
        <xdr:cNvPr id="188" name="直線コネクタ 187"/>
        <xdr:cNvCxnSpPr/>
      </xdr:nvCxnSpPr>
      <xdr:spPr>
        <a:xfrm>
          <a:off x="1130300" y="13372985"/>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109931</xdr:rowOff>
    </xdr:from>
    <xdr:to>
      <xdr:col>6</xdr:col>
      <xdr:colOff>561975</xdr:colOff>
      <xdr:row>78</xdr:row>
      <xdr:rowOff>40081</xdr:rowOff>
    </xdr:to>
    <xdr:sp macro="" textlink="">
      <xdr:nvSpPr>
        <xdr:cNvPr id="198" name="円/楕円 197"/>
        <xdr:cNvSpPr/>
      </xdr:nvSpPr>
      <xdr:spPr>
        <a:xfrm>
          <a:off x="45847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88358</xdr:rowOff>
    </xdr:from>
    <xdr:ext cx="534377" cy="259045"/>
    <xdr:sp macro="" textlink="">
      <xdr:nvSpPr>
        <xdr:cNvPr id="199" name="維持補修費該当値テキスト"/>
        <xdr:cNvSpPr txBox="1"/>
      </xdr:nvSpPr>
      <xdr:spPr>
        <a:xfrm>
          <a:off x="4686300" y="132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19965</xdr:rowOff>
    </xdr:from>
    <xdr:to>
      <xdr:col>5</xdr:col>
      <xdr:colOff>409575</xdr:colOff>
      <xdr:row>78</xdr:row>
      <xdr:rowOff>121565</xdr:rowOff>
    </xdr:to>
    <xdr:sp macro="" textlink="">
      <xdr:nvSpPr>
        <xdr:cNvPr id="200" name="円/楕円 199"/>
        <xdr:cNvSpPr/>
      </xdr:nvSpPr>
      <xdr:spPr>
        <a:xfrm>
          <a:off x="3746500" y="133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112692</xdr:rowOff>
    </xdr:from>
    <xdr:ext cx="534377" cy="259045"/>
    <xdr:sp macro="" textlink="">
      <xdr:nvSpPr>
        <xdr:cNvPr id="201" name="テキスト ボックス 200"/>
        <xdr:cNvSpPr txBox="1"/>
      </xdr:nvSpPr>
      <xdr:spPr>
        <a:xfrm>
          <a:off x="3530111" y="134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53493</xdr:rowOff>
    </xdr:from>
    <xdr:to>
      <xdr:col>4</xdr:col>
      <xdr:colOff>206375</xdr:colOff>
      <xdr:row>78</xdr:row>
      <xdr:rowOff>155093</xdr:rowOff>
    </xdr:to>
    <xdr:sp macro="" textlink="">
      <xdr:nvSpPr>
        <xdr:cNvPr id="202" name="円/楕円 201"/>
        <xdr:cNvSpPr/>
      </xdr:nvSpPr>
      <xdr:spPr>
        <a:xfrm>
          <a:off x="2857500" y="13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146220</xdr:rowOff>
    </xdr:from>
    <xdr:ext cx="469744" cy="259045"/>
    <xdr:sp macro="" textlink="">
      <xdr:nvSpPr>
        <xdr:cNvPr id="203" name="テキスト ボックス 202"/>
        <xdr:cNvSpPr txBox="1"/>
      </xdr:nvSpPr>
      <xdr:spPr>
        <a:xfrm>
          <a:off x="2673427" y="1351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169430</xdr:rowOff>
    </xdr:from>
    <xdr:to>
      <xdr:col>3</xdr:col>
      <xdr:colOff>3175</xdr:colOff>
      <xdr:row>78</xdr:row>
      <xdr:rowOff>99580</xdr:rowOff>
    </xdr:to>
    <xdr:sp macro="" textlink="">
      <xdr:nvSpPr>
        <xdr:cNvPr id="204" name="円/楕円 203"/>
        <xdr:cNvSpPr/>
      </xdr:nvSpPr>
      <xdr:spPr>
        <a:xfrm>
          <a:off x="1968500" y="133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90707</xdr:rowOff>
    </xdr:from>
    <xdr:ext cx="534377" cy="259045"/>
    <xdr:sp macro="" textlink="">
      <xdr:nvSpPr>
        <xdr:cNvPr id="205" name="テキスト ボックス 204"/>
        <xdr:cNvSpPr txBox="1"/>
      </xdr:nvSpPr>
      <xdr:spPr>
        <a:xfrm>
          <a:off x="1752111" y="1346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120535</xdr:rowOff>
    </xdr:from>
    <xdr:to>
      <xdr:col>1</xdr:col>
      <xdr:colOff>485775</xdr:colOff>
      <xdr:row>78</xdr:row>
      <xdr:rowOff>50685</xdr:rowOff>
    </xdr:to>
    <xdr:sp macro="" textlink="">
      <xdr:nvSpPr>
        <xdr:cNvPr id="206" name="円/楕円 205"/>
        <xdr:cNvSpPr/>
      </xdr:nvSpPr>
      <xdr:spPr>
        <a:xfrm>
          <a:off x="1079500" y="133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41812</xdr:rowOff>
    </xdr:from>
    <xdr:ext cx="534377" cy="259045"/>
    <xdr:sp macro="" textlink="">
      <xdr:nvSpPr>
        <xdr:cNvPr id="207" name="テキスト ボックス 206"/>
        <xdr:cNvSpPr txBox="1"/>
      </xdr:nvSpPr>
      <xdr:spPr>
        <a:xfrm>
          <a:off x="863111" y="134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28866</xdr:rowOff>
    </xdr:from>
    <xdr:to>
      <xdr:col>6</xdr:col>
      <xdr:colOff>511175</xdr:colOff>
      <xdr:row>95</xdr:row>
      <xdr:rowOff>32817</xdr:rowOff>
    </xdr:to>
    <xdr:cxnSp macro="">
      <xdr:nvCxnSpPr>
        <xdr:cNvPr id="237" name="直線コネクタ 236"/>
        <xdr:cNvCxnSpPr/>
      </xdr:nvCxnSpPr>
      <xdr:spPr>
        <a:xfrm>
          <a:off x="3797300" y="16316616"/>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28866</xdr:rowOff>
    </xdr:from>
    <xdr:to>
      <xdr:col>5</xdr:col>
      <xdr:colOff>358775</xdr:colOff>
      <xdr:row>95</xdr:row>
      <xdr:rowOff>125552</xdr:rowOff>
    </xdr:to>
    <xdr:cxnSp macro="">
      <xdr:nvCxnSpPr>
        <xdr:cNvPr id="240" name="直線コネクタ 239"/>
        <xdr:cNvCxnSpPr/>
      </xdr:nvCxnSpPr>
      <xdr:spPr>
        <a:xfrm flipV="1">
          <a:off x="2908300" y="16316616"/>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125552</xdr:rowOff>
    </xdr:from>
    <xdr:to>
      <xdr:col>4</xdr:col>
      <xdr:colOff>155575</xdr:colOff>
      <xdr:row>96</xdr:row>
      <xdr:rowOff>158077</xdr:rowOff>
    </xdr:to>
    <xdr:cxnSp macro="">
      <xdr:nvCxnSpPr>
        <xdr:cNvPr id="243" name="直線コネクタ 242"/>
        <xdr:cNvCxnSpPr/>
      </xdr:nvCxnSpPr>
      <xdr:spPr>
        <a:xfrm flipV="1">
          <a:off x="2019300" y="16413302"/>
          <a:ext cx="889000" cy="2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158077</xdr:rowOff>
    </xdr:from>
    <xdr:to>
      <xdr:col>2</xdr:col>
      <xdr:colOff>638175</xdr:colOff>
      <xdr:row>98</xdr:row>
      <xdr:rowOff>3200</xdr:rowOff>
    </xdr:to>
    <xdr:cxnSp macro="">
      <xdr:nvCxnSpPr>
        <xdr:cNvPr id="246" name="直線コネクタ 245"/>
        <xdr:cNvCxnSpPr/>
      </xdr:nvCxnSpPr>
      <xdr:spPr>
        <a:xfrm flipV="1">
          <a:off x="1130300" y="16617277"/>
          <a:ext cx="889000" cy="18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153467</xdr:rowOff>
    </xdr:from>
    <xdr:to>
      <xdr:col>6</xdr:col>
      <xdr:colOff>561975</xdr:colOff>
      <xdr:row>95</xdr:row>
      <xdr:rowOff>83617</xdr:rowOff>
    </xdr:to>
    <xdr:sp macro="" textlink="">
      <xdr:nvSpPr>
        <xdr:cNvPr id="256" name="円/楕円 255"/>
        <xdr:cNvSpPr/>
      </xdr:nvSpPr>
      <xdr:spPr>
        <a:xfrm>
          <a:off x="4584700" y="162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4894</xdr:rowOff>
    </xdr:from>
    <xdr:ext cx="534377" cy="259045"/>
    <xdr:sp macro="" textlink="">
      <xdr:nvSpPr>
        <xdr:cNvPr id="257" name="扶助費該当値テキスト"/>
        <xdr:cNvSpPr txBox="1"/>
      </xdr:nvSpPr>
      <xdr:spPr>
        <a:xfrm>
          <a:off x="4686300" y="161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84,916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149516</xdr:rowOff>
    </xdr:from>
    <xdr:to>
      <xdr:col>5</xdr:col>
      <xdr:colOff>409575</xdr:colOff>
      <xdr:row>95</xdr:row>
      <xdr:rowOff>79666</xdr:rowOff>
    </xdr:to>
    <xdr:sp macro="" textlink="">
      <xdr:nvSpPr>
        <xdr:cNvPr id="258" name="円/楕円 257"/>
        <xdr:cNvSpPr/>
      </xdr:nvSpPr>
      <xdr:spPr>
        <a:xfrm>
          <a:off x="3746500" y="1626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96193</xdr:rowOff>
    </xdr:from>
    <xdr:ext cx="534377" cy="259045"/>
    <xdr:sp macro="" textlink="">
      <xdr:nvSpPr>
        <xdr:cNvPr id="259" name="テキスト ボックス 258"/>
        <xdr:cNvSpPr txBox="1"/>
      </xdr:nvSpPr>
      <xdr:spPr>
        <a:xfrm>
          <a:off x="3530111" y="1604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74752</xdr:rowOff>
    </xdr:from>
    <xdr:to>
      <xdr:col>4</xdr:col>
      <xdr:colOff>206375</xdr:colOff>
      <xdr:row>96</xdr:row>
      <xdr:rowOff>4902</xdr:rowOff>
    </xdr:to>
    <xdr:sp macro="" textlink="">
      <xdr:nvSpPr>
        <xdr:cNvPr id="260" name="円/楕円 259"/>
        <xdr:cNvSpPr/>
      </xdr:nvSpPr>
      <xdr:spPr>
        <a:xfrm>
          <a:off x="2857500" y="163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21429</xdr:rowOff>
    </xdr:from>
    <xdr:ext cx="534377" cy="259045"/>
    <xdr:sp macro="" textlink="">
      <xdr:nvSpPr>
        <xdr:cNvPr id="261" name="テキスト ボックス 260"/>
        <xdr:cNvSpPr txBox="1"/>
      </xdr:nvSpPr>
      <xdr:spPr>
        <a:xfrm>
          <a:off x="2641111" y="1613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107277</xdr:rowOff>
    </xdr:from>
    <xdr:to>
      <xdr:col>3</xdr:col>
      <xdr:colOff>3175</xdr:colOff>
      <xdr:row>97</xdr:row>
      <xdr:rowOff>37427</xdr:rowOff>
    </xdr:to>
    <xdr:sp macro="" textlink="">
      <xdr:nvSpPr>
        <xdr:cNvPr id="262" name="円/楕円 261"/>
        <xdr:cNvSpPr/>
      </xdr:nvSpPr>
      <xdr:spPr>
        <a:xfrm>
          <a:off x="1968500" y="165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53954</xdr:rowOff>
    </xdr:from>
    <xdr:ext cx="534377" cy="259045"/>
    <xdr:sp macro="" textlink="">
      <xdr:nvSpPr>
        <xdr:cNvPr id="263" name="テキスト ボックス 262"/>
        <xdr:cNvSpPr txBox="1"/>
      </xdr:nvSpPr>
      <xdr:spPr>
        <a:xfrm>
          <a:off x="1752111" y="163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123850</xdr:rowOff>
    </xdr:from>
    <xdr:to>
      <xdr:col>1</xdr:col>
      <xdr:colOff>485775</xdr:colOff>
      <xdr:row>98</xdr:row>
      <xdr:rowOff>54000</xdr:rowOff>
    </xdr:to>
    <xdr:sp macro="" textlink="">
      <xdr:nvSpPr>
        <xdr:cNvPr id="264" name="円/楕円 263"/>
        <xdr:cNvSpPr/>
      </xdr:nvSpPr>
      <xdr:spPr>
        <a:xfrm>
          <a:off x="1079500" y="167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45127</xdr:rowOff>
    </xdr:from>
    <xdr:ext cx="534377" cy="259045"/>
    <xdr:sp macro="" textlink="">
      <xdr:nvSpPr>
        <xdr:cNvPr id="265" name="テキスト ボックス 264"/>
        <xdr:cNvSpPr txBox="1"/>
      </xdr:nvSpPr>
      <xdr:spPr>
        <a:xfrm>
          <a:off x="863111" y="1684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63648</xdr:rowOff>
    </xdr:from>
    <xdr:to>
      <xdr:col>15</xdr:col>
      <xdr:colOff>180975</xdr:colOff>
      <xdr:row>37</xdr:row>
      <xdr:rowOff>128000</xdr:rowOff>
    </xdr:to>
    <xdr:cxnSp macro="">
      <xdr:nvCxnSpPr>
        <xdr:cNvPr id="294" name="直線コネクタ 293"/>
        <xdr:cNvCxnSpPr/>
      </xdr:nvCxnSpPr>
      <xdr:spPr>
        <a:xfrm flipV="1">
          <a:off x="9639300" y="6407298"/>
          <a:ext cx="8382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128000</xdr:rowOff>
    </xdr:from>
    <xdr:to>
      <xdr:col>14</xdr:col>
      <xdr:colOff>28575</xdr:colOff>
      <xdr:row>37</xdr:row>
      <xdr:rowOff>143144</xdr:rowOff>
    </xdr:to>
    <xdr:cxnSp macro="">
      <xdr:nvCxnSpPr>
        <xdr:cNvPr id="297" name="直線コネクタ 296"/>
        <xdr:cNvCxnSpPr/>
      </xdr:nvCxnSpPr>
      <xdr:spPr>
        <a:xfrm flipV="1">
          <a:off x="8750300" y="6471650"/>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134172</xdr:rowOff>
    </xdr:from>
    <xdr:to>
      <xdr:col>12</xdr:col>
      <xdr:colOff>511175</xdr:colOff>
      <xdr:row>37</xdr:row>
      <xdr:rowOff>143144</xdr:rowOff>
    </xdr:to>
    <xdr:cxnSp macro="">
      <xdr:nvCxnSpPr>
        <xdr:cNvPr id="300" name="直線コネクタ 299"/>
        <xdr:cNvCxnSpPr/>
      </xdr:nvCxnSpPr>
      <xdr:spPr>
        <a:xfrm>
          <a:off x="7861300" y="6477822"/>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134172</xdr:rowOff>
    </xdr:from>
    <xdr:to>
      <xdr:col>11</xdr:col>
      <xdr:colOff>307975</xdr:colOff>
      <xdr:row>37</xdr:row>
      <xdr:rowOff>169713</xdr:rowOff>
    </xdr:to>
    <xdr:cxnSp macro="">
      <xdr:nvCxnSpPr>
        <xdr:cNvPr id="303" name="直線コネクタ 302"/>
        <xdr:cNvCxnSpPr/>
      </xdr:nvCxnSpPr>
      <xdr:spPr>
        <a:xfrm flipV="1">
          <a:off x="6972300" y="6477822"/>
          <a:ext cx="889000" cy="3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12848</xdr:rowOff>
    </xdr:from>
    <xdr:to>
      <xdr:col>15</xdr:col>
      <xdr:colOff>231775</xdr:colOff>
      <xdr:row>37</xdr:row>
      <xdr:rowOff>114448</xdr:rowOff>
    </xdr:to>
    <xdr:sp macro="" textlink="">
      <xdr:nvSpPr>
        <xdr:cNvPr id="313" name="円/楕円 312"/>
        <xdr:cNvSpPr/>
      </xdr:nvSpPr>
      <xdr:spPr>
        <a:xfrm>
          <a:off x="10426700" y="63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162725</xdr:rowOff>
    </xdr:from>
    <xdr:ext cx="599010" cy="259045"/>
    <xdr:sp macro="" textlink="">
      <xdr:nvSpPr>
        <xdr:cNvPr id="314" name="補助費等該当値テキスト"/>
        <xdr:cNvSpPr txBox="1"/>
      </xdr:nvSpPr>
      <xdr:spPr>
        <a:xfrm>
          <a:off x="10528300" y="633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77200</xdr:rowOff>
    </xdr:from>
    <xdr:to>
      <xdr:col>14</xdr:col>
      <xdr:colOff>79375</xdr:colOff>
      <xdr:row>38</xdr:row>
      <xdr:rowOff>7350</xdr:rowOff>
    </xdr:to>
    <xdr:sp macro="" textlink="">
      <xdr:nvSpPr>
        <xdr:cNvPr id="315" name="円/楕円 314"/>
        <xdr:cNvSpPr/>
      </xdr:nvSpPr>
      <xdr:spPr>
        <a:xfrm>
          <a:off x="9588500" y="6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169926</xdr:rowOff>
    </xdr:from>
    <xdr:ext cx="599010" cy="259045"/>
    <xdr:sp macro="" textlink="">
      <xdr:nvSpPr>
        <xdr:cNvPr id="316" name="テキスト ボックス 315"/>
        <xdr:cNvSpPr txBox="1"/>
      </xdr:nvSpPr>
      <xdr:spPr>
        <a:xfrm>
          <a:off x="9339794" y="65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92344</xdr:rowOff>
    </xdr:from>
    <xdr:to>
      <xdr:col>12</xdr:col>
      <xdr:colOff>561975</xdr:colOff>
      <xdr:row>38</xdr:row>
      <xdr:rowOff>22495</xdr:rowOff>
    </xdr:to>
    <xdr:sp macro="" textlink="">
      <xdr:nvSpPr>
        <xdr:cNvPr id="317" name="円/楕円 316"/>
        <xdr:cNvSpPr/>
      </xdr:nvSpPr>
      <xdr:spPr>
        <a:xfrm>
          <a:off x="8699500" y="64359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13621</xdr:rowOff>
    </xdr:from>
    <xdr:ext cx="599010" cy="259045"/>
    <xdr:sp macro="" textlink="">
      <xdr:nvSpPr>
        <xdr:cNvPr id="318" name="テキスト ボックス 317"/>
        <xdr:cNvSpPr txBox="1"/>
      </xdr:nvSpPr>
      <xdr:spPr>
        <a:xfrm>
          <a:off x="8450794" y="652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83372</xdr:rowOff>
    </xdr:from>
    <xdr:to>
      <xdr:col>11</xdr:col>
      <xdr:colOff>358775</xdr:colOff>
      <xdr:row>38</xdr:row>
      <xdr:rowOff>13522</xdr:rowOff>
    </xdr:to>
    <xdr:sp macro="" textlink="">
      <xdr:nvSpPr>
        <xdr:cNvPr id="319" name="円/楕円 318"/>
        <xdr:cNvSpPr/>
      </xdr:nvSpPr>
      <xdr:spPr>
        <a:xfrm>
          <a:off x="7810500" y="642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4649</xdr:rowOff>
    </xdr:from>
    <xdr:ext cx="599010" cy="259045"/>
    <xdr:sp macro="" textlink="">
      <xdr:nvSpPr>
        <xdr:cNvPr id="320" name="テキスト ボックス 319"/>
        <xdr:cNvSpPr txBox="1"/>
      </xdr:nvSpPr>
      <xdr:spPr>
        <a:xfrm>
          <a:off x="7561794" y="651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118913</xdr:rowOff>
    </xdr:from>
    <xdr:to>
      <xdr:col>10</xdr:col>
      <xdr:colOff>155575</xdr:colOff>
      <xdr:row>38</xdr:row>
      <xdr:rowOff>49064</xdr:rowOff>
    </xdr:to>
    <xdr:sp macro="" textlink="">
      <xdr:nvSpPr>
        <xdr:cNvPr id="321" name="円/楕円 320"/>
        <xdr:cNvSpPr/>
      </xdr:nvSpPr>
      <xdr:spPr>
        <a:xfrm>
          <a:off x="6921500" y="6462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40190</xdr:rowOff>
    </xdr:from>
    <xdr:ext cx="599010" cy="259045"/>
    <xdr:sp macro="" textlink="">
      <xdr:nvSpPr>
        <xdr:cNvPr id="322" name="テキスト ボックス 321"/>
        <xdr:cNvSpPr txBox="1"/>
      </xdr:nvSpPr>
      <xdr:spPr>
        <a:xfrm>
          <a:off x="6672794" y="655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150264</xdr:rowOff>
    </xdr:from>
    <xdr:to>
      <xdr:col>15</xdr:col>
      <xdr:colOff>180340</xdr:colOff>
      <xdr:row>58</xdr:row>
      <xdr:rowOff>122641</xdr:rowOff>
    </xdr:to>
    <xdr:cxnSp macro="">
      <xdr:nvCxnSpPr>
        <xdr:cNvPr id="344" name="直線コネクタ 343"/>
        <xdr:cNvCxnSpPr/>
      </xdr:nvCxnSpPr>
      <xdr:spPr>
        <a:xfrm flipV="1">
          <a:off x="10475595" y="9237114"/>
          <a:ext cx="1270" cy="829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126468</xdr:rowOff>
    </xdr:from>
    <xdr:ext cx="534377" cy="259045"/>
    <xdr:sp macro="" textlink="">
      <xdr:nvSpPr>
        <xdr:cNvPr id="345" name="普通建設事業費最小値テキスト"/>
        <xdr:cNvSpPr txBox="1"/>
      </xdr:nvSpPr>
      <xdr:spPr>
        <a:xfrm>
          <a:off x="10528300" y="100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58</xdr:row>
      <xdr:rowOff>122641</xdr:rowOff>
    </xdr:from>
    <xdr:to>
      <xdr:col>15</xdr:col>
      <xdr:colOff>269875</xdr:colOff>
      <xdr:row>58</xdr:row>
      <xdr:rowOff>122641</xdr:rowOff>
    </xdr:to>
    <xdr:cxnSp macro="">
      <xdr:nvCxnSpPr>
        <xdr:cNvPr id="346" name="直線コネクタ 345"/>
        <xdr:cNvCxnSpPr/>
      </xdr:nvCxnSpPr>
      <xdr:spPr>
        <a:xfrm>
          <a:off x="10388600" y="1006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96941</xdr:rowOff>
    </xdr:from>
    <xdr:ext cx="690189" cy="259045"/>
    <xdr:sp macro="" textlink="">
      <xdr:nvSpPr>
        <xdr:cNvPr id="347" name="普通建設事業費最大値テキスト"/>
        <xdr:cNvSpPr txBox="1"/>
      </xdr:nvSpPr>
      <xdr:spPr>
        <a:xfrm>
          <a:off x="10528300" y="90123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53</xdr:row>
      <xdr:rowOff>150264</xdr:rowOff>
    </xdr:from>
    <xdr:to>
      <xdr:col>15</xdr:col>
      <xdr:colOff>269875</xdr:colOff>
      <xdr:row>53</xdr:row>
      <xdr:rowOff>150264</xdr:rowOff>
    </xdr:to>
    <xdr:cxnSp macro="">
      <xdr:nvCxnSpPr>
        <xdr:cNvPr id="348" name="直線コネクタ 347"/>
        <xdr:cNvCxnSpPr/>
      </xdr:nvCxnSpPr>
      <xdr:spPr>
        <a:xfrm>
          <a:off x="10388600" y="9237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63370</xdr:rowOff>
    </xdr:from>
    <xdr:to>
      <xdr:col>15</xdr:col>
      <xdr:colOff>180975</xdr:colOff>
      <xdr:row>54</xdr:row>
      <xdr:rowOff>140119</xdr:rowOff>
    </xdr:to>
    <xdr:cxnSp macro="">
      <xdr:nvCxnSpPr>
        <xdr:cNvPr id="349" name="直線コネクタ 348"/>
        <xdr:cNvCxnSpPr/>
      </xdr:nvCxnSpPr>
      <xdr:spPr>
        <a:xfrm>
          <a:off x="9639300" y="8635870"/>
          <a:ext cx="838200" cy="7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110551</xdr:rowOff>
    </xdr:from>
    <xdr:ext cx="599010" cy="259045"/>
    <xdr:sp macro="" textlink="">
      <xdr:nvSpPr>
        <xdr:cNvPr id="350" name="普通建設事業費平均値テキスト"/>
        <xdr:cNvSpPr txBox="1"/>
      </xdr:nvSpPr>
      <xdr:spPr>
        <a:xfrm>
          <a:off x="10528300" y="9883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132124</xdr:rowOff>
    </xdr:from>
    <xdr:to>
      <xdr:col>15</xdr:col>
      <xdr:colOff>231775</xdr:colOff>
      <xdr:row>58</xdr:row>
      <xdr:rowOff>62274</xdr:rowOff>
    </xdr:to>
    <xdr:sp macro="" textlink="">
      <xdr:nvSpPr>
        <xdr:cNvPr id="351" name="フローチャート : 判断 350"/>
        <xdr:cNvSpPr/>
      </xdr:nvSpPr>
      <xdr:spPr>
        <a:xfrm>
          <a:off x="104267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63370</xdr:rowOff>
    </xdr:from>
    <xdr:to>
      <xdr:col>14</xdr:col>
      <xdr:colOff>28575</xdr:colOff>
      <xdr:row>54</xdr:row>
      <xdr:rowOff>28337</xdr:rowOff>
    </xdr:to>
    <xdr:cxnSp macro="">
      <xdr:nvCxnSpPr>
        <xdr:cNvPr id="352" name="直線コネクタ 351"/>
        <xdr:cNvCxnSpPr/>
      </xdr:nvCxnSpPr>
      <xdr:spPr>
        <a:xfrm flipV="1">
          <a:off x="8750300" y="8635870"/>
          <a:ext cx="889000" cy="65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108097</xdr:rowOff>
    </xdr:from>
    <xdr:to>
      <xdr:col>14</xdr:col>
      <xdr:colOff>79375</xdr:colOff>
      <xdr:row>58</xdr:row>
      <xdr:rowOff>38247</xdr:rowOff>
    </xdr:to>
    <xdr:sp macro="" textlink="">
      <xdr:nvSpPr>
        <xdr:cNvPr id="353" name="フローチャート : 判断 352"/>
        <xdr:cNvSpPr/>
      </xdr:nvSpPr>
      <xdr:spPr>
        <a:xfrm>
          <a:off x="9588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29374</xdr:rowOff>
    </xdr:from>
    <xdr:ext cx="599010" cy="259045"/>
    <xdr:sp macro="" textlink="">
      <xdr:nvSpPr>
        <xdr:cNvPr id="354" name="テキスト ボックス 353"/>
        <xdr:cNvSpPr txBox="1"/>
      </xdr:nvSpPr>
      <xdr:spPr>
        <a:xfrm>
          <a:off x="9339794"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28337</xdr:rowOff>
    </xdr:from>
    <xdr:to>
      <xdr:col>12</xdr:col>
      <xdr:colOff>511175</xdr:colOff>
      <xdr:row>57</xdr:row>
      <xdr:rowOff>27708</xdr:rowOff>
    </xdr:to>
    <xdr:cxnSp macro="">
      <xdr:nvCxnSpPr>
        <xdr:cNvPr id="355" name="直線コネクタ 354"/>
        <xdr:cNvCxnSpPr/>
      </xdr:nvCxnSpPr>
      <xdr:spPr>
        <a:xfrm flipV="1">
          <a:off x="7861300" y="9286637"/>
          <a:ext cx="889000" cy="51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115723</xdr:rowOff>
    </xdr:from>
    <xdr:to>
      <xdr:col>12</xdr:col>
      <xdr:colOff>561975</xdr:colOff>
      <xdr:row>58</xdr:row>
      <xdr:rowOff>45873</xdr:rowOff>
    </xdr:to>
    <xdr:sp macro="" textlink="">
      <xdr:nvSpPr>
        <xdr:cNvPr id="356" name="フローチャート : 判断 355"/>
        <xdr:cNvSpPr/>
      </xdr:nvSpPr>
      <xdr:spPr>
        <a:xfrm>
          <a:off x="8699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37000</xdr:rowOff>
    </xdr:from>
    <xdr:ext cx="599010" cy="259045"/>
    <xdr:sp macro="" textlink="">
      <xdr:nvSpPr>
        <xdr:cNvPr id="357" name="テキスト ボックス 356"/>
        <xdr:cNvSpPr txBox="1"/>
      </xdr:nvSpPr>
      <xdr:spPr>
        <a:xfrm>
          <a:off x="8450794"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27708</xdr:rowOff>
    </xdr:from>
    <xdr:to>
      <xdr:col>11</xdr:col>
      <xdr:colOff>307975</xdr:colOff>
      <xdr:row>57</xdr:row>
      <xdr:rowOff>83973</xdr:rowOff>
    </xdr:to>
    <xdr:cxnSp macro="">
      <xdr:nvCxnSpPr>
        <xdr:cNvPr id="358" name="直線コネクタ 357"/>
        <xdr:cNvCxnSpPr/>
      </xdr:nvCxnSpPr>
      <xdr:spPr>
        <a:xfrm flipV="1">
          <a:off x="6972300" y="9800358"/>
          <a:ext cx="889000" cy="5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155969</xdr:rowOff>
    </xdr:from>
    <xdr:to>
      <xdr:col>11</xdr:col>
      <xdr:colOff>358775</xdr:colOff>
      <xdr:row>58</xdr:row>
      <xdr:rowOff>86119</xdr:rowOff>
    </xdr:to>
    <xdr:sp macro="" textlink="">
      <xdr:nvSpPr>
        <xdr:cNvPr id="359" name="フローチャート : 判断 358"/>
        <xdr:cNvSpPr/>
      </xdr:nvSpPr>
      <xdr:spPr>
        <a:xfrm>
          <a:off x="7810500" y="99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77246</xdr:rowOff>
    </xdr:from>
    <xdr:ext cx="599010" cy="259045"/>
    <xdr:sp macro="" textlink="">
      <xdr:nvSpPr>
        <xdr:cNvPr id="360" name="テキスト ボックス 359"/>
        <xdr:cNvSpPr txBox="1"/>
      </xdr:nvSpPr>
      <xdr:spPr>
        <a:xfrm>
          <a:off x="7561794" y="100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161524</xdr:rowOff>
    </xdr:from>
    <xdr:to>
      <xdr:col>10</xdr:col>
      <xdr:colOff>155575</xdr:colOff>
      <xdr:row>58</xdr:row>
      <xdr:rowOff>91674</xdr:rowOff>
    </xdr:to>
    <xdr:sp macro="" textlink="">
      <xdr:nvSpPr>
        <xdr:cNvPr id="361" name="フローチャート : 判断 360"/>
        <xdr:cNvSpPr/>
      </xdr:nvSpPr>
      <xdr:spPr>
        <a:xfrm>
          <a:off x="6921500" y="99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82801</xdr:rowOff>
    </xdr:from>
    <xdr:ext cx="599010" cy="259045"/>
    <xdr:sp macro="" textlink="">
      <xdr:nvSpPr>
        <xdr:cNvPr id="362" name="テキスト ボックス 361"/>
        <xdr:cNvSpPr txBox="1"/>
      </xdr:nvSpPr>
      <xdr:spPr>
        <a:xfrm>
          <a:off x="6672794" y="100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89319</xdr:rowOff>
    </xdr:from>
    <xdr:to>
      <xdr:col>15</xdr:col>
      <xdr:colOff>231775</xdr:colOff>
      <xdr:row>55</xdr:row>
      <xdr:rowOff>19469</xdr:rowOff>
    </xdr:to>
    <xdr:sp macro="" textlink="">
      <xdr:nvSpPr>
        <xdr:cNvPr id="368" name="円/楕円 367"/>
        <xdr:cNvSpPr/>
      </xdr:nvSpPr>
      <xdr:spPr>
        <a:xfrm>
          <a:off x="10426700" y="93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112196</xdr:rowOff>
    </xdr:from>
    <xdr:ext cx="690189" cy="259045"/>
    <xdr:sp macro="" textlink="">
      <xdr:nvSpPr>
        <xdr:cNvPr id="369" name="普通建設事業費該当値テキスト"/>
        <xdr:cNvSpPr txBox="1"/>
      </xdr:nvSpPr>
      <xdr:spPr>
        <a:xfrm>
          <a:off x="10528300" y="91990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1,499,084</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12570</xdr:rowOff>
    </xdr:from>
    <xdr:to>
      <xdr:col>14</xdr:col>
      <xdr:colOff>79375</xdr:colOff>
      <xdr:row>50</xdr:row>
      <xdr:rowOff>114170</xdr:rowOff>
    </xdr:to>
    <xdr:sp macro="" textlink="">
      <xdr:nvSpPr>
        <xdr:cNvPr id="370" name="円/楕円 369"/>
        <xdr:cNvSpPr/>
      </xdr:nvSpPr>
      <xdr:spPr>
        <a:xfrm>
          <a:off x="9588500" y="85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48</xdr:row>
      <xdr:rowOff>130697</xdr:rowOff>
    </xdr:from>
    <xdr:ext cx="690189" cy="259045"/>
    <xdr:sp macro="" textlink="">
      <xdr:nvSpPr>
        <xdr:cNvPr id="371" name="テキスト ボックス 370"/>
        <xdr:cNvSpPr txBox="1"/>
      </xdr:nvSpPr>
      <xdr:spPr>
        <a:xfrm>
          <a:off x="9294204" y="83602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3,166,951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148987</xdr:rowOff>
    </xdr:from>
    <xdr:to>
      <xdr:col>12</xdr:col>
      <xdr:colOff>561975</xdr:colOff>
      <xdr:row>54</xdr:row>
      <xdr:rowOff>79137</xdr:rowOff>
    </xdr:to>
    <xdr:sp macro="" textlink="">
      <xdr:nvSpPr>
        <xdr:cNvPr id="372" name="円/楕円 371"/>
        <xdr:cNvSpPr/>
      </xdr:nvSpPr>
      <xdr:spPr>
        <a:xfrm>
          <a:off x="8699500" y="9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52</xdr:row>
      <xdr:rowOff>95664</xdr:rowOff>
    </xdr:from>
    <xdr:ext cx="690189" cy="259045"/>
    <xdr:sp macro="" textlink="">
      <xdr:nvSpPr>
        <xdr:cNvPr id="373" name="テキスト ボックス 372"/>
        <xdr:cNvSpPr txBox="1"/>
      </xdr:nvSpPr>
      <xdr:spPr>
        <a:xfrm>
          <a:off x="8405204" y="9011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1,743,576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148358</xdr:rowOff>
    </xdr:from>
    <xdr:to>
      <xdr:col>11</xdr:col>
      <xdr:colOff>358775</xdr:colOff>
      <xdr:row>57</xdr:row>
      <xdr:rowOff>78508</xdr:rowOff>
    </xdr:to>
    <xdr:sp macro="" textlink="">
      <xdr:nvSpPr>
        <xdr:cNvPr id="374" name="円/楕円 373"/>
        <xdr:cNvSpPr/>
      </xdr:nvSpPr>
      <xdr:spPr>
        <a:xfrm>
          <a:off x="7810500" y="974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95035</xdr:rowOff>
    </xdr:from>
    <xdr:ext cx="599010" cy="259045"/>
    <xdr:sp macro="" textlink="">
      <xdr:nvSpPr>
        <xdr:cNvPr id="375" name="テキスト ボックス 374"/>
        <xdr:cNvSpPr txBox="1"/>
      </xdr:nvSpPr>
      <xdr:spPr>
        <a:xfrm>
          <a:off x="7561794" y="952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33173</xdr:rowOff>
    </xdr:from>
    <xdr:to>
      <xdr:col>10</xdr:col>
      <xdr:colOff>155575</xdr:colOff>
      <xdr:row>57</xdr:row>
      <xdr:rowOff>134773</xdr:rowOff>
    </xdr:to>
    <xdr:sp macro="" textlink="">
      <xdr:nvSpPr>
        <xdr:cNvPr id="376" name="円/楕円 375"/>
        <xdr:cNvSpPr/>
      </xdr:nvSpPr>
      <xdr:spPr>
        <a:xfrm>
          <a:off x="6921500" y="98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151300</xdr:rowOff>
    </xdr:from>
    <xdr:ext cx="599010" cy="259045"/>
    <xdr:sp macro="" textlink="">
      <xdr:nvSpPr>
        <xdr:cNvPr id="377" name="テキスト ボックス 376"/>
        <xdr:cNvSpPr txBox="1"/>
      </xdr:nvSpPr>
      <xdr:spPr>
        <a:xfrm>
          <a:off x="6672794" y="958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91" name="テキスト ボックス 390"/>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75</xdr:row>
      <xdr:rowOff>101567</xdr:rowOff>
    </xdr:from>
    <xdr:to>
      <xdr:col>15</xdr:col>
      <xdr:colOff>180340</xdr:colOff>
      <xdr:row>78</xdr:row>
      <xdr:rowOff>139700</xdr:rowOff>
    </xdr:to>
    <xdr:cxnSp macro="">
      <xdr:nvCxnSpPr>
        <xdr:cNvPr id="399" name="直線コネクタ 398"/>
        <xdr:cNvCxnSpPr/>
      </xdr:nvCxnSpPr>
      <xdr:spPr>
        <a:xfrm flipV="1">
          <a:off x="10475595" y="12960317"/>
          <a:ext cx="1270" cy="55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48244</xdr:rowOff>
    </xdr:from>
    <xdr:ext cx="690189" cy="259045"/>
    <xdr:sp macro="" textlink="">
      <xdr:nvSpPr>
        <xdr:cNvPr id="402" name="普通建設事業費 （ うち新規整備　）最大値テキスト"/>
        <xdr:cNvSpPr txBox="1"/>
      </xdr:nvSpPr>
      <xdr:spPr>
        <a:xfrm>
          <a:off x="10528300" y="12735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75</xdr:row>
      <xdr:rowOff>101567</xdr:rowOff>
    </xdr:from>
    <xdr:to>
      <xdr:col>15</xdr:col>
      <xdr:colOff>269875</xdr:colOff>
      <xdr:row>75</xdr:row>
      <xdr:rowOff>101567</xdr:rowOff>
    </xdr:to>
    <xdr:cxnSp macro="">
      <xdr:nvCxnSpPr>
        <xdr:cNvPr id="403" name="直線コネクタ 402"/>
        <xdr:cNvCxnSpPr/>
      </xdr:nvCxnSpPr>
      <xdr:spPr>
        <a:xfrm>
          <a:off x="10388600" y="1296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132904</xdr:rowOff>
    </xdr:from>
    <xdr:to>
      <xdr:col>15</xdr:col>
      <xdr:colOff>180975</xdr:colOff>
      <xdr:row>77</xdr:row>
      <xdr:rowOff>1936</xdr:rowOff>
    </xdr:to>
    <xdr:cxnSp macro="">
      <xdr:nvCxnSpPr>
        <xdr:cNvPr id="404" name="直線コネクタ 403"/>
        <xdr:cNvCxnSpPr/>
      </xdr:nvCxnSpPr>
      <xdr:spPr>
        <a:xfrm>
          <a:off x="9639300" y="12305854"/>
          <a:ext cx="838200" cy="8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14085</xdr:rowOff>
    </xdr:from>
    <xdr:ext cx="599010" cy="259045"/>
    <xdr:sp macro="" textlink="">
      <xdr:nvSpPr>
        <xdr:cNvPr id="405" name="普通建設事業費 （ うち新規整備　）平均値テキスト"/>
        <xdr:cNvSpPr txBox="1"/>
      </xdr:nvSpPr>
      <xdr:spPr>
        <a:xfrm>
          <a:off x="10528300" y="133871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35658</xdr:rowOff>
    </xdr:from>
    <xdr:to>
      <xdr:col>15</xdr:col>
      <xdr:colOff>231775</xdr:colOff>
      <xdr:row>78</xdr:row>
      <xdr:rowOff>137258</xdr:rowOff>
    </xdr:to>
    <xdr:sp macro="" textlink="">
      <xdr:nvSpPr>
        <xdr:cNvPr id="406" name="フローチャート : 判断 405"/>
        <xdr:cNvSpPr/>
      </xdr:nvSpPr>
      <xdr:spPr>
        <a:xfrm>
          <a:off x="104267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16698</xdr:rowOff>
    </xdr:from>
    <xdr:to>
      <xdr:col>14</xdr:col>
      <xdr:colOff>79375</xdr:colOff>
      <xdr:row>78</xdr:row>
      <xdr:rowOff>118298</xdr:rowOff>
    </xdr:to>
    <xdr:sp macro="" textlink="">
      <xdr:nvSpPr>
        <xdr:cNvPr id="407" name="フローチャート : 判断 406"/>
        <xdr:cNvSpPr/>
      </xdr:nvSpPr>
      <xdr:spPr>
        <a:xfrm>
          <a:off x="9588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109425</xdr:rowOff>
    </xdr:from>
    <xdr:ext cx="599010" cy="259045"/>
    <xdr:sp macro="" textlink="">
      <xdr:nvSpPr>
        <xdr:cNvPr id="408" name="テキスト ボックス 407"/>
        <xdr:cNvSpPr txBox="1"/>
      </xdr:nvSpPr>
      <xdr:spPr>
        <a:xfrm>
          <a:off x="9339794" y="134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122586</xdr:rowOff>
    </xdr:from>
    <xdr:to>
      <xdr:col>15</xdr:col>
      <xdr:colOff>231775</xdr:colOff>
      <xdr:row>77</xdr:row>
      <xdr:rowOff>52736</xdr:rowOff>
    </xdr:to>
    <xdr:sp macro="" textlink="">
      <xdr:nvSpPr>
        <xdr:cNvPr id="414" name="円/楕円 413"/>
        <xdr:cNvSpPr/>
      </xdr:nvSpPr>
      <xdr:spPr>
        <a:xfrm>
          <a:off x="10426700" y="131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145463</xdr:rowOff>
    </xdr:from>
    <xdr:ext cx="599010" cy="259045"/>
    <xdr:sp macro="" textlink="">
      <xdr:nvSpPr>
        <xdr:cNvPr id="415" name="普通建設事業費 （ うち新規整備　）該当値テキスト"/>
        <xdr:cNvSpPr txBox="1"/>
      </xdr:nvSpPr>
      <xdr:spPr>
        <a:xfrm>
          <a:off x="10528300" y="1300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676,320</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82104</xdr:rowOff>
    </xdr:from>
    <xdr:to>
      <xdr:col>14</xdr:col>
      <xdr:colOff>79375</xdr:colOff>
      <xdr:row>72</xdr:row>
      <xdr:rowOff>12254</xdr:rowOff>
    </xdr:to>
    <xdr:sp macro="" textlink="">
      <xdr:nvSpPr>
        <xdr:cNvPr id="416" name="円/楕円 415"/>
        <xdr:cNvSpPr/>
      </xdr:nvSpPr>
      <xdr:spPr>
        <a:xfrm>
          <a:off x="9588500" y="122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70</xdr:row>
      <xdr:rowOff>28781</xdr:rowOff>
    </xdr:from>
    <xdr:ext cx="690189" cy="259045"/>
    <xdr:sp macro="" textlink="">
      <xdr:nvSpPr>
        <xdr:cNvPr id="417" name="テキスト ボックス 416"/>
        <xdr:cNvSpPr txBox="1"/>
      </xdr:nvSpPr>
      <xdr:spPr>
        <a:xfrm>
          <a:off x="9294204" y="12030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2,639,865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8" name="直線コネクタ 42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9" name="テキスト ボックス 42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0" name="直線コネクタ 42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1" name="テキスト ボックス 43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2" name="直線コネクタ 43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3" name="テキスト ボックス 43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4" name="直線コネクタ 43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5" name="テキスト ボックス 43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7" name="テキスト ボックス 43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39" name="直線コネクタ 438"/>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0"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1" name="直線コネクタ 440"/>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2"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3" name="直線コネクタ 442"/>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75284</xdr:rowOff>
    </xdr:from>
    <xdr:to>
      <xdr:col>15</xdr:col>
      <xdr:colOff>180975</xdr:colOff>
      <xdr:row>96</xdr:row>
      <xdr:rowOff>3811</xdr:rowOff>
    </xdr:to>
    <xdr:cxnSp macro="">
      <xdr:nvCxnSpPr>
        <xdr:cNvPr id="444" name="直線コネクタ 443"/>
        <xdr:cNvCxnSpPr/>
      </xdr:nvCxnSpPr>
      <xdr:spPr>
        <a:xfrm flipV="1">
          <a:off x="9639300" y="16191584"/>
          <a:ext cx="838200" cy="27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5"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46" name="フローチャート : 判断 445"/>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47" name="フローチャート : 判断 446"/>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48" name="テキスト ボックス 447"/>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24484</xdr:rowOff>
    </xdr:from>
    <xdr:to>
      <xdr:col>15</xdr:col>
      <xdr:colOff>231775</xdr:colOff>
      <xdr:row>94</xdr:row>
      <xdr:rowOff>126084</xdr:rowOff>
    </xdr:to>
    <xdr:sp macro="" textlink="">
      <xdr:nvSpPr>
        <xdr:cNvPr id="454" name="円/楕円 453"/>
        <xdr:cNvSpPr/>
      </xdr:nvSpPr>
      <xdr:spPr>
        <a:xfrm>
          <a:off x="10426700" y="161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47361</xdr:rowOff>
    </xdr:from>
    <xdr:ext cx="599010" cy="259045"/>
    <xdr:sp macro="" textlink="">
      <xdr:nvSpPr>
        <xdr:cNvPr id="455" name="普通建設事業費 （ うち更新整備　）該当値テキスト"/>
        <xdr:cNvSpPr txBox="1"/>
      </xdr:nvSpPr>
      <xdr:spPr>
        <a:xfrm>
          <a:off x="10528300" y="159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820,446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124461</xdr:rowOff>
    </xdr:from>
    <xdr:to>
      <xdr:col>14</xdr:col>
      <xdr:colOff>79375</xdr:colOff>
      <xdr:row>96</xdr:row>
      <xdr:rowOff>54611</xdr:rowOff>
    </xdr:to>
    <xdr:sp macro="" textlink="">
      <xdr:nvSpPr>
        <xdr:cNvPr id="456" name="円/楕円 455"/>
        <xdr:cNvSpPr/>
      </xdr:nvSpPr>
      <xdr:spPr>
        <a:xfrm>
          <a:off x="9588500" y="16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71138</xdr:rowOff>
    </xdr:from>
    <xdr:ext cx="599010" cy="259045"/>
    <xdr:sp macro="" textlink="">
      <xdr:nvSpPr>
        <xdr:cNvPr id="457" name="テキスト ボックス 456"/>
        <xdr:cNvSpPr txBox="1"/>
      </xdr:nvSpPr>
      <xdr:spPr>
        <a:xfrm>
          <a:off x="9339794" y="1618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1" name="テキスト ボックス 47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3" name="テキスト ボックス 47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5" name="テキスト ボックス 47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79" name="直線コネクタ 478"/>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0"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2"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3" name="直線コネクタ 482"/>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4" name="直線コネクタ 48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5"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86" name="フローチャート : 判断 485"/>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105101</xdr:rowOff>
    </xdr:from>
    <xdr:to>
      <xdr:col>22</xdr:col>
      <xdr:colOff>365125</xdr:colOff>
      <xdr:row>38</xdr:row>
      <xdr:rowOff>139700</xdr:rowOff>
    </xdr:to>
    <xdr:cxnSp macro="">
      <xdr:nvCxnSpPr>
        <xdr:cNvPr id="487" name="直線コネクタ 486"/>
        <xdr:cNvCxnSpPr/>
      </xdr:nvCxnSpPr>
      <xdr:spPr>
        <a:xfrm>
          <a:off x="14592300" y="6620201"/>
          <a:ext cx="889000" cy="3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88" name="フローチャート : 判断 487"/>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89" name="テキスト ボックス 488"/>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105101</xdr:rowOff>
    </xdr:from>
    <xdr:to>
      <xdr:col>21</xdr:col>
      <xdr:colOff>161925</xdr:colOff>
      <xdr:row>38</xdr:row>
      <xdr:rowOff>123236</xdr:rowOff>
    </xdr:to>
    <xdr:cxnSp macro="">
      <xdr:nvCxnSpPr>
        <xdr:cNvPr id="490" name="直線コネクタ 489"/>
        <xdr:cNvCxnSpPr/>
      </xdr:nvCxnSpPr>
      <xdr:spPr>
        <a:xfrm flipV="1">
          <a:off x="13703300" y="6620201"/>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1" name="フローチャート : 判断 490"/>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2" name="テキスト ボックス 491"/>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123236</xdr:rowOff>
    </xdr:from>
    <xdr:to>
      <xdr:col>19</xdr:col>
      <xdr:colOff>644525</xdr:colOff>
      <xdr:row>38</xdr:row>
      <xdr:rowOff>139229</xdr:rowOff>
    </xdr:to>
    <xdr:cxnSp macro="">
      <xdr:nvCxnSpPr>
        <xdr:cNvPr id="493" name="直線コネクタ 492"/>
        <xdr:cNvCxnSpPr/>
      </xdr:nvCxnSpPr>
      <xdr:spPr>
        <a:xfrm flipV="1">
          <a:off x="12814300" y="6638336"/>
          <a:ext cx="8890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4" name="フローチャート : 判断 493"/>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5" name="テキスト ボックス 494"/>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496" name="フローチャート : 判断 495"/>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497" name="テキスト ボックス 496"/>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3" name="円/楕円 50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4"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5" name="円/楕円 50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6" name="テキスト ボックス 50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54301</xdr:rowOff>
    </xdr:from>
    <xdr:to>
      <xdr:col>21</xdr:col>
      <xdr:colOff>212725</xdr:colOff>
      <xdr:row>38</xdr:row>
      <xdr:rowOff>155901</xdr:rowOff>
    </xdr:to>
    <xdr:sp macro="" textlink="">
      <xdr:nvSpPr>
        <xdr:cNvPr id="507" name="円/楕円 506"/>
        <xdr:cNvSpPr/>
      </xdr:nvSpPr>
      <xdr:spPr>
        <a:xfrm>
          <a:off x="14541500" y="65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147028</xdr:rowOff>
    </xdr:from>
    <xdr:ext cx="534377" cy="259045"/>
    <xdr:sp macro="" textlink="">
      <xdr:nvSpPr>
        <xdr:cNvPr id="508" name="テキスト ボックス 507"/>
        <xdr:cNvSpPr txBox="1"/>
      </xdr:nvSpPr>
      <xdr:spPr>
        <a:xfrm>
          <a:off x="14325111" y="66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72436</xdr:rowOff>
    </xdr:from>
    <xdr:to>
      <xdr:col>20</xdr:col>
      <xdr:colOff>9525</xdr:colOff>
      <xdr:row>39</xdr:row>
      <xdr:rowOff>2586</xdr:rowOff>
    </xdr:to>
    <xdr:sp macro="" textlink="">
      <xdr:nvSpPr>
        <xdr:cNvPr id="509" name="円/楕円 508"/>
        <xdr:cNvSpPr/>
      </xdr:nvSpPr>
      <xdr:spPr>
        <a:xfrm>
          <a:off x="13652500" y="65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165163</xdr:rowOff>
    </xdr:from>
    <xdr:ext cx="469744" cy="259045"/>
    <xdr:sp macro="" textlink="">
      <xdr:nvSpPr>
        <xdr:cNvPr id="510" name="テキスト ボックス 509"/>
        <xdr:cNvSpPr txBox="1"/>
      </xdr:nvSpPr>
      <xdr:spPr>
        <a:xfrm>
          <a:off x="13468427" y="668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88429</xdr:rowOff>
    </xdr:from>
    <xdr:to>
      <xdr:col>18</xdr:col>
      <xdr:colOff>492125</xdr:colOff>
      <xdr:row>39</xdr:row>
      <xdr:rowOff>18579</xdr:rowOff>
    </xdr:to>
    <xdr:sp macro="" textlink="">
      <xdr:nvSpPr>
        <xdr:cNvPr id="511" name="円/楕円 510"/>
        <xdr:cNvSpPr/>
      </xdr:nvSpPr>
      <xdr:spPr>
        <a:xfrm>
          <a:off x="12763500" y="66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9706</xdr:rowOff>
    </xdr:from>
    <xdr:ext cx="378565" cy="259045"/>
    <xdr:sp macro="" textlink="">
      <xdr:nvSpPr>
        <xdr:cNvPr id="512" name="テキスト ボックス 511"/>
        <xdr:cNvSpPr txBox="1"/>
      </xdr:nvSpPr>
      <xdr:spPr>
        <a:xfrm>
          <a:off x="12625017" y="66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3" name="直線コネクタ 52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4" name="テキスト ボックス 52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5" name="直線コネクタ 52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26" name="テキスト ボックス 52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27" name="直線コネクタ 52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28" name="テキスト ボックス 52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29" name="直線コネクタ 52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0" name="テキスト ボックス 52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2" name="テキスト ボックス 53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4" name="直線コネクタ 533"/>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5"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6" name="直線コネクタ 53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37"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38" name="直線コネクタ 537"/>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39" name="直線コネクタ 53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0"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1" name="フローチャート : 判断 540"/>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2" name="直線コネクタ 54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3" name="フローチャート : 判断 542"/>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4" name="テキスト ボックス 543"/>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5" name="直線コネクタ 54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46" name="フローチャート : 判断 545"/>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47" name="テキスト ボックス 546"/>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48" name="直線コネクタ 54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49" name="フローチャート : 判断 548"/>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0" name="テキスト ボックス 549"/>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1" name="フローチャート : 判断 550"/>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2" name="テキスト ボックス 551"/>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8" name="円/楕円 55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59"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0" name="円/楕円 55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1" name="テキスト ボックス 560"/>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2" name="円/楕円 56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3" name="テキスト ボックス 562"/>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4" name="円/楕円 56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5" name="テキスト ボックス 564"/>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66" name="円/楕円 56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67" name="テキスト ボックス 566"/>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1" name="直線コネクタ 590"/>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2"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3" name="直線コネクタ 592"/>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4"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5" name="直線コネクタ 594"/>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125360</xdr:rowOff>
    </xdr:from>
    <xdr:to>
      <xdr:col>23</xdr:col>
      <xdr:colOff>517525</xdr:colOff>
      <xdr:row>77</xdr:row>
      <xdr:rowOff>154418</xdr:rowOff>
    </xdr:to>
    <xdr:cxnSp macro="">
      <xdr:nvCxnSpPr>
        <xdr:cNvPr id="596" name="直線コネクタ 595"/>
        <xdr:cNvCxnSpPr/>
      </xdr:nvCxnSpPr>
      <xdr:spPr>
        <a:xfrm flipV="1">
          <a:off x="15481300" y="13327010"/>
          <a:ext cx="8382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597"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598" name="フローチャート : 判断 597"/>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87785</xdr:rowOff>
    </xdr:from>
    <xdr:to>
      <xdr:col>22</xdr:col>
      <xdr:colOff>365125</xdr:colOff>
      <xdr:row>77</xdr:row>
      <xdr:rowOff>154418</xdr:rowOff>
    </xdr:to>
    <xdr:cxnSp macro="">
      <xdr:nvCxnSpPr>
        <xdr:cNvPr id="599" name="直線コネクタ 598"/>
        <xdr:cNvCxnSpPr/>
      </xdr:nvCxnSpPr>
      <xdr:spPr>
        <a:xfrm>
          <a:off x="14592300" y="13289435"/>
          <a:ext cx="889000" cy="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0" name="フローチャート : 判断 599"/>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1" name="テキスト ボックス 600"/>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141480</xdr:rowOff>
    </xdr:from>
    <xdr:to>
      <xdr:col>21</xdr:col>
      <xdr:colOff>161925</xdr:colOff>
      <xdr:row>77</xdr:row>
      <xdr:rowOff>87785</xdr:rowOff>
    </xdr:to>
    <xdr:cxnSp macro="">
      <xdr:nvCxnSpPr>
        <xdr:cNvPr id="602" name="直線コネクタ 601"/>
        <xdr:cNvCxnSpPr/>
      </xdr:nvCxnSpPr>
      <xdr:spPr>
        <a:xfrm>
          <a:off x="13703300" y="13171680"/>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3" name="フローチャート : 判断 602"/>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4" name="テキスト ボックス 603"/>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50093</xdr:rowOff>
    </xdr:from>
    <xdr:to>
      <xdr:col>19</xdr:col>
      <xdr:colOff>644525</xdr:colOff>
      <xdr:row>76</xdr:row>
      <xdr:rowOff>141480</xdr:rowOff>
    </xdr:to>
    <xdr:cxnSp macro="">
      <xdr:nvCxnSpPr>
        <xdr:cNvPr id="605" name="直線コネクタ 604"/>
        <xdr:cNvCxnSpPr/>
      </xdr:nvCxnSpPr>
      <xdr:spPr>
        <a:xfrm>
          <a:off x="12814300" y="13080293"/>
          <a:ext cx="889000" cy="9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06" name="フローチャート : 判断 605"/>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07" name="テキスト ボックス 606"/>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08" name="フローチャート : 判断 607"/>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09" name="テキスト ボックス 608"/>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74560</xdr:rowOff>
    </xdr:from>
    <xdr:to>
      <xdr:col>23</xdr:col>
      <xdr:colOff>568325</xdr:colOff>
      <xdr:row>78</xdr:row>
      <xdr:rowOff>4710</xdr:rowOff>
    </xdr:to>
    <xdr:sp macro="" textlink="">
      <xdr:nvSpPr>
        <xdr:cNvPr id="615" name="円/楕円 614"/>
        <xdr:cNvSpPr/>
      </xdr:nvSpPr>
      <xdr:spPr>
        <a:xfrm>
          <a:off x="16268700" y="132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52987</xdr:rowOff>
    </xdr:from>
    <xdr:ext cx="599010" cy="259045"/>
    <xdr:sp macro="" textlink="">
      <xdr:nvSpPr>
        <xdr:cNvPr id="616" name="公債費該当値テキスト"/>
        <xdr:cNvSpPr txBox="1"/>
      </xdr:nvSpPr>
      <xdr:spPr>
        <a:xfrm>
          <a:off x="16370300" y="1325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137,528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103618</xdr:rowOff>
    </xdr:from>
    <xdr:to>
      <xdr:col>22</xdr:col>
      <xdr:colOff>415925</xdr:colOff>
      <xdr:row>78</xdr:row>
      <xdr:rowOff>33768</xdr:rowOff>
    </xdr:to>
    <xdr:sp macro="" textlink="">
      <xdr:nvSpPr>
        <xdr:cNvPr id="617" name="円/楕円 616"/>
        <xdr:cNvSpPr/>
      </xdr:nvSpPr>
      <xdr:spPr>
        <a:xfrm>
          <a:off x="15430500" y="133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24895</xdr:rowOff>
    </xdr:from>
    <xdr:ext cx="599010" cy="259045"/>
    <xdr:sp macro="" textlink="">
      <xdr:nvSpPr>
        <xdr:cNvPr id="618" name="テキスト ボックス 617"/>
        <xdr:cNvSpPr txBox="1"/>
      </xdr:nvSpPr>
      <xdr:spPr>
        <a:xfrm>
          <a:off x="15181794" y="1339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36985</xdr:rowOff>
    </xdr:from>
    <xdr:to>
      <xdr:col>21</xdr:col>
      <xdr:colOff>212725</xdr:colOff>
      <xdr:row>77</xdr:row>
      <xdr:rowOff>138585</xdr:rowOff>
    </xdr:to>
    <xdr:sp macro="" textlink="">
      <xdr:nvSpPr>
        <xdr:cNvPr id="619" name="円/楕円 618"/>
        <xdr:cNvSpPr/>
      </xdr:nvSpPr>
      <xdr:spPr>
        <a:xfrm>
          <a:off x="14541500" y="132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155112</xdr:rowOff>
    </xdr:from>
    <xdr:ext cx="599010" cy="259045"/>
    <xdr:sp macro="" textlink="">
      <xdr:nvSpPr>
        <xdr:cNvPr id="620" name="テキスト ボックス 619"/>
        <xdr:cNvSpPr txBox="1"/>
      </xdr:nvSpPr>
      <xdr:spPr>
        <a:xfrm>
          <a:off x="14292794" y="1301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90680</xdr:rowOff>
    </xdr:from>
    <xdr:to>
      <xdr:col>20</xdr:col>
      <xdr:colOff>9525</xdr:colOff>
      <xdr:row>77</xdr:row>
      <xdr:rowOff>20830</xdr:rowOff>
    </xdr:to>
    <xdr:sp macro="" textlink="">
      <xdr:nvSpPr>
        <xdr:cNvPr id="621" name="円/楕円 620"/>
        <xdr:cNvSpPr/>
      </xdr:nvSpPr>
      <xdr:spPr>
        <a:xfrm>
          <a:off x="13652500" y="131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37356</xdr:rowOff>
    </xdr:from>
    <xdr:ext cx="599010" cy="259045"/>
    <xdr:sp macro="" textlink="">
      <xdr:nvSpPr>
        <xdr:cNvPr id="622" name="テキスト ボックス 621"/>
        <xdr:cNvSpPr txBox="1"/>
      </xdr:nvSpPr>
      <xdr:spPr>
        <a:xfrm>
          <a:off x="13403794" y="1289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219,066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170743</xdr:rowOff>
    </xdr:from>
    <xdr:to>
      <xdr:col>18</xdr:col>
      <xdr:colOff>492125</xdr:colOff>
      <xdr:row>76</xdr:row>
      <xdr:rowOff>100893</xdr:rowOff>
    </xdr:to>
    <xdr:sp macro="" textlink="">
      <xdr:nvSpPr>
        <xdr:cNvPr id="623" name="円/楕円 622"/>
        <xdr:cNvSpPr/>
      </xdr:nvSpPr>
      <xdr:spPr>
        <a:xfrm>
          <a:off x="12763500" y="130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117419</xdr:rowOff>
    </xdr:from>
    <xdr:ext cx="599010" cy="259045"/>
    <xdr:sp macro="" textlink="">
      <xdr:nvSpPr>
        <xdr:cNvPr id="624" name="テキスト ボックス 623"/>
        <xdr:cNvSpPr txBox="1"/>
      </xdr:nvSpPr>
      <xdr:spPr>
        <a:xfrm>
          <a:off x="12514794" y="1280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4" name="テキスト ボックス 64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48" name="直線コネクタ 647"/>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49"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0" name="直線コネクタ 649"/>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1"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2" name="直線コネクタ 651"/>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126380</xdr:rowOff>
    </xdr:from>
    <xdr:to>
      <xdr:col>23</xdr:col>
      <xdr:colOff>517525</xdr:colOff>
      <xdr:row>98</xdr:row>
      <xdr:rowOff>87043</xdr:rowOff>
    </xdr:to>
    <xdr:cxnSp macro="">
      <xdr:nvCxnSpPr>
        <xdr:cNvPr id="653" name="直線コネクタ 652"/>
        <xdr:cNvCxnSpPr/>
      </xdr:nvCxnSpPr>
      <xdr:spPr>
        <a:xfrm flipV="1">
          <a:off x="15481300" y="16585580"/>
          <a:ext cx="838200" cy="3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4"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5" name="フローチャート : 判断 654"/>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87043</xdr:rowOff>
    </xdr:from>
    <xdr:to>
      <xdr:col>22</xdr:col>
      <xdr:colOff>365125</xdr:colOff>
      <xdr:row>98</xdr:row>
      <xdr:rowOff>140415</xdr:rowOff>
    </xdr:to>
    <xdr:cxnSp macro="">
      <xdr:nvCxnSpPr>
        <xdr:cNvPr id="656" name="直線コネクタ 655"/>
        <xdr:cNvCxnSpPr/>
      </xdr:nvCxnSpPr>
      <xdr:spPr>
        <a:xfrm flipV="1">
          <a:off x="14592300" y="16889143"/>
          <a:ext cx="889000" cy="5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57" name="フローチャート : 判断 656"/>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58" name="テキスト ボックス 657"/>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140415</xdr:rowOff>
    </xdr:from>
    <xdr:to>
      <xdr:col>21</xdr:col>
      <xdr:colOff>161925</xdr:colOff>
      <xdr:row>98</xdr:row>
      <xdr:rowOff>154539</xdr:rowOff>
    </xdr:to>
    <xdr:cxnSp macro="">
      <xdr:nvCxnSpPr>
        <xdr:cNvPr id="659" name="直線コネクタ 658"/>
        <xdr:cNvCxnSpPr/>
      </xdr:nvCxnSpPr>
      <xdr:spPr>
        <a:xfrm flipV="1">
          <a:off x="13703300" y="16942515"/>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0" name="フローチャート : 判断 659"/>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1" name="テキスト ボックス 660"/>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129414</xdr:rowOff>
    </xdr:from>
    <xdr:to>
      <xdr:col>19</xdr:col>
      <xdr:colOff>644525</xdr:colOff>
      <xdr:row>98</xdr:row>
      <xdr:rowOff>154539</xdr:rowOff>
    </xdr:to>
    <xdr:cxnSp macro="">
      <xdr:nvCxnSpPr>
        <xdr:cNvPr id="662" name="直線コネクタ 661"/>
        <xdr:cNvCxnSpPr/>
      </xdr:nvCxnSpPr>
      <xdr:spPr>
        <a:xfrm>
          <a:off x="12814300" y="16931514"/>
          <a:ext cx="889000" cy="2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3" name="フローチャート : 判断 662"/>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4" name="テキスト ボックス 663"/>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5" name="フローチャート : 判断 664"/>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66" name="テキスト ボックス 665"/>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75580</xdr:rowOff>
    </xdr:from>
    <xdr:to>
      <xdr:col>23</xdr:col>
      <xdr:colOff>568325</xdr:colOff>
      <xdr:row>97</xdr:row>
      <xdr:rowOff>5730</xdr:rowOff>
    </xdr:to>
    <xdr:sp macro="" textlink="">
      <xdr:nvSpPr>
        <xdr:cNvPr id="672" name="円/楕円 671"/>
        <xdr:cNvSpPr/>
      </xdr:nvSpPr>
      <xdr:spPr>
        <a:xfrm>
          <a:off x="16268700" y="165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98457</xdr:rowOff>
    </xdr:from>
    <xdr:ext cx="599010" cy="259045"/>
    <xdr:sp macro="" textlink="">
      <xdr:nvSpPr>
        <xdr:cNvPr id="673" name="積立金該当値テキスト"/>
        <xdr:cNvSpPr txBox="1"/>
      </xdr:nvSpPr>
      <xdr:spPr>
        <a:xfrm>
          <a:off x="16370300" y="1638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340,488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36243</xdr:rowOff>
    </xdr:from>
    <xdr:to>
      <xdr:col>22</xdr:col>
      <xdr:colOff>415925</xdr:colOff>
      <xdr:row>98</xdr:row>
      <xdr:rowOff>137843</xdr:rowOff>
    </xdr:to>
    <xdr:sp macro="" textlink="">
      <xdr:nvSpPr>
        <xdr:cNvPr id="674" name="円/楕円 673"/>
        <xdr:cNvSpPr/>
      </xdr:nvSpPr>
      <xdr:spPr>
        <a:xfrm>
          <a:off x="15430500" y="168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154370</xdr:rowOff>
    </xdr:from>
    <xdr:ext cx="599010" cy="259045"/>
    <xdr:sp macro="" textlink="">
      <xdr:nvSpPr>
        <xdr:cNvPr id="675" name="テキスト ボックス 674"/>
        <xdr:cNvSpPr txBox="1"/>
      </xdr:nvSpPr>
      <xdr:spPr>
        <a:xfrm>
          <a:off x="15181794" y="1661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89615</xdr:rowOff>
    </xdr:from>
    <xdr:to>
      <xdr:col>21</xdr:col>
      <xdr:colOff>212725</xdr:colOff>
      <xdr:row>99</xdr:row>
      <xdr:rowOff>19765</xdr:rowOff>
    </xdr:to>
    <xdr:sp macro="" textlink="">
      <xdr:nvSpPr>
        <xdr:cNvPr id="676" name="円/楕円 675"/>
        <xdr:cNvSpPr/>
      </xdr:nvSpPr>
      <xdr:spPr>
        <a:xfrm>
          <a:off x="14541500" y="168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10892</xdr:rowOff>
    </xdr:from>
    <xdr:ext cx="534377" cy="259045"/>
    <xdr:sp macro="" textlink="">
      <xdr:nvSpPr>
        <xdr:cNvPr id="677" name="テキスト ボックス 676"/>
        <xdr:cNvSpPr txBox="1"/>
      </xdr:nvSpPr>
      <xdr:spPr>
        <a:xfrm>
          <a:off x="14325111" y="169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103739</xdr:rowOff>
    </xdr:from>
    <xdr:to>
      <xdr:col>20</xdr:col>
      <xdr:colOff>9525</xdr:colOff>
      <xdr:row>99</xdr:row>
      <xdr:rowOff>33889</xdr:rowOff>
    </xdr:to>
    <xdr:sp macro="" textlink="">
      <xdr:nvSpPr>
        <xdr:cNvPr id="678" name="円/楕円 677"/>
        <xdr:cNvSpPr/>
      </xdr:nvSpPr>
      <xdr:spPr>
        <a:xfrm>
          <a:off x="13652500" y="169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25016</xdr:rowOff>
    </xdr:from>
    <xdr:ext cx="534377" cy="259045"/>
    <xdr:sp macro="" textlink="">
      <xdr:nvSpPr>
        <xdr:cNvPr id="679" name="テキスト ボックス 678"/>
        <xdr:cNvSpPr txBox="1"/>
      </xdr:nvSpPr>
      <xdr:spPr>
        <a:xfrm>
          <a:off x="13436111" y="169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78614</xdr:rowOff>
    </xdr:from>
    <xdr:to>
      <xdr:col>18</xdr:col>
      <xdr:colOff>492125</xdr:colOff>
      <xdr:row>99</xdr:row>
      <xdr:rowOff>8764</xdr:rowOff>
    </xdr:to>
    <xdr:sp macro="" textlink="">
      <xdr:nvSpPr>
        <xdr:cNvPr id="680" name="円/楕円 679"/>
        <xdr:cNvSpPr/>
      </xdr:nvSpPr>
      <xdr:spPr>
        <a:xfrm>
          <a:off x="12763500" y="168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171341</xdr:rowOff>
    </xdr:from>
    <xdr:ext cx="534377" cy="259045"/>
    <xdr:sp macro="" textlink="">
      <xdr:nvSpPr>
        <xdr:cNvPr id="681" name="テキスト ボックス 680"/>
        <xdr:cNvSpPr txBox="1"/>
      </xdr:nvSpPr>
      <xdr:spPr>
        <a:xfrm>
          <a:off x="12547111" y="1697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5" name="直線コネクタ 704"/>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06"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08"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09" name="直線コネクタ 708"/>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1"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2" name="フローチャート : 判断 711"/>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4" name="フローチャート : 判断 713"/>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5" name="テキスト ボックス 714"/>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17" name="フローチャート : 判断 716"/>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18" name="テキスト ボックス 717"/>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0" name="フローチャート : 判断 719"/>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1" name="テキスト ボックス 720"/>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2" name="フローチャート : 判断 721"/>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3" name="テキスト ボックス 722"/>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0"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2" name="直線コネクタ 761"/>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5"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66" name="直線コネクタ 765"/>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15083</xdr:rowOff>
    </xdr:from>
    <xdr:to>
      <xdr:col>32</xdr:col>
      <xdr:colOff>187325</xdr:colOff>
      <xdr:row>59</xdr:row>
      <xdr:rowOff>17156</xdr:rowOff>
    </xdr:to>
    <xdr:cxnSp macro="">
      <xdr:nvCxnSpPr>
        <xdr:cNvPr id="767" name="直線コネクタ 766"/>
        <xdr:cNvCxnSpPr/>
      </xdr:nvCxnSpPr>
      <xdr:spPr>
        <a:xfrm>
          <a:off x="21323300" y="10130633"/>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68"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69" name="フローチャート : 判断 768"/>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15083</xdr:rowOff>
    </xdr:from>
    <xdr:to>
      <xdr:col>31</xdr:col>
      <xdr:colOff>34925</xdr:colOff>
      <xdr:row>59</xdr:row>
      <xdr:rowOff>18054</xdr:rowOff>
    </xdr:to>
    <xdr:cxnSp macro="">
      <xdr:nvCxnSpPr>
        <xdr:cNvPr id="770" name="直線コネクタ 769"/>
        <xdr:cNvCxnSpPr/>
      </xdr:nvCxnSpPr>
      <xdr:spPr>
        <a:xfrm flipV="1">
          <a:off x="20434300" y="10130633"/>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1" name="フローチャート : 判断 770"/>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2" name="テキスト ボックス 771"/>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18054</xdr:rowOff>
    </xdr:from>
    <xdr:to>
      <xdr:col>29</xdr:col>
      <xdr:colOff>517525</xdr:colOff>
      <xdr:row>59</xdr:row>
      <xdr:rowOff>20942</xdr:rowOff>
    </xdr:to>
    <xdr:cxnSp macro="">
      <xdr:nvCxnSpPr>
        <xdr:cNvPr id="773" name="直線コネクタ 772"/>
        <xdr:cNvCxnSpPr/>
      </xdr:nvCxnSpPr>
      <xdr:spPr>
        <a:xfrm flipV="1">
          <a:off x="19545300" y="10133604"/>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4" name="フローチャート : 判断 773"/>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5" name="テキスト ボックス 774"/>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20942</xdr:rowOff>
    </xdr:from>
    <xdr:to>
      <xdr:col>28</xdr:col>
      <xdr:colOff>314325</xdr:colOff>
      <xdr:row>59</xdr:row>
      <xdr:rowOff>21666</xdr:rowOff>
    </xdr:to>
    <xdr:cxnSp macro="">
      <xdr:nvCxnSpPr>
        <xdr:cNvPr id="776" name="直線コネクタ 775"/>
        <xdr:cNvCxnSpPr/>
      </xdr:nvCxnSpPr>
      <xdr:spPr>
        <a:xfrm flipV="1">
          <a:off x="18656300" y="1013649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77" name="フローチャート : 判断 776"/>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78" name="テキスト ボックス 777"/>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79" name="フローチャート : 判断 778"/>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0" name="テキスト ボックス 779"/>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137806</xdr:rowOff>
    </xdr:from>
    <xdr:to>
      <xdr:col>32</xdr:col>
      <xdr:colOff>238125</xdr:colOff>
      <xdr:row>59</xdr:row>
      <xdr:rowOff>67956</xdr:rowOff>
    </xdr:to>
    <xdr:sp macro="" textlink="">
      <xdr:nvSpPr>
        <xdr:cNvPr id="786" name="円/楕円 785"/>
        <xdr:cNvSpPr/>
      </xdr:nvSpPr>
      <xdr:spPr>
        <a:xfrm>
          <a:off x="22110700" y="100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469744" cy="259045"/>
    <xdr:sp macro="" textlink="">
      <xdr:nvSpPr>
        <xdr:cNvPr id="787" name="貸付金該当値テキスト"/>
        <xdr:cNvSpPr txBox="1"/>
      </xdr:nvSpPr>
      <xdr:spPr>
        <a:xfrm>
          <a:off x="22212300" y="1001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135733</xdr:rowOff>
    </xdr:from>
    <xdr:to>
      <xdr:col>31</xdr:col>
      <xdr:colOff>85725</xdr:colOff>
      <xdr:row>59</xdr:row>
      <xdr:rowOff>65883</xdr:rowOff>
    </xdr:to>
    <xdr:sp macro="" textlink="">
      <xdr:nvSpPr>
        <xdr:cNvPr id="788" name="円/楕円 787"/>
        <xdr:cNvSpPr/>
      </xdr:nvSpPr>
      <xdr:spPr>
        <a:xfrm>
          <a:off x="21272500" y="100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57010</xdr:rowOff>
    </xdr:from>
    <xdr:ext cx="469744" cy="259045"/>
    <xdr:sp macro="" textlink="">
      <xdr:nvSpPr>
        <xdr:cNvPr id="789" name="テキスト ボックス 788"/>
        <xdr:cNvSpPr txBox="1"/>
      </xdr:nvSpPr>
      <xdr:spPr>
        <a:xfrm>
          <a:off x="21088427" y="1017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138704</xdr:rowOff>
    </xdr:from>
    <xdr:to>
      <xdr:col>29</xdr:col>
      <xdr:colOff>568325</xdr:colOff>
      <xdr:row>59</xdr:row>
      <xdr:rowOff>68854</xdr:rowOff>
    </xdr:to>
    <xdr:sp macro="" textlink="">
      <xdr:nvSpPr>
        <xdr:cNvPr id="790" name="円/楕円 789"/>
        <xdr:cNvSpPr/>
      </xdr:nvSpPr>
      <xdr:spPr>
        <a:xfrm>
          <a:off x="20383500" y="100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59981</xdr:rowOff>
    </xdr:from>
    <xdr:ext cx="469744" cy="259045"/>
    <xdr:sp macro="" textlink="">
      <xdr:nvSpPr>
        <xdr:cNvPr id="791" name="テキスト ボックス 790"/>
        <xdr:cNvSpPr txBox="1"/>
      </xdr:nvSpPr>
      <xdr:spPr>
        <a:xfrm>
          <a:off x="20199427" y="1017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141592</xdr:rowOff>
    </xdr:from>
    <xdr:to>
      <xdr:col>28</xdr:col>
      <xdr:colOff>365125</xdr:colOff>
      <xdr:row>59</xdr:row>
      <xdr:rowOff>71742</xdr:rowOff>
    </xdr:to>
    <xdr:sp macro="" textlink="">
      <xdr:nvSpPr>
        <xdr:cNvPr id="792" name="円/楕円 791"/>
        <xdr:cNvSpPr/>
      </xdr:nvSpPr>
      <xdr:spPr>
        <a:xfrm>
          <a:off x="19494500" y="100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62869</xdr:rowOff>
    </xdr:from>
    <xdr:ext cx="469744" cy="259045"/>
    <xdr:sp macro="" textlink="">
      <xdr:nvSpPr>
        <xdr:cNvPr id="793" name="テキスト ボックス 792"/>
        <xdr:cNvSpPr txBox="1"/>
      </xdr:nvSpPr>
      <xdr:spPr>
        <a:xfrm>
          <a:off x="19310427" y="101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142316</xdr:rowOff>
    </xdr:from>
    <xdr:to>
      <xdr:col>27</xdr:col>
      <xdr:colOff>161925</xdr:colOff>
      <xdr:row>59</xdr:row>
      <xdr:rowOff>72466</xdr:rowOff>
    </xdr:to>
    <xdr:sp macro="" textlink="">
      <xdr:nvSpPr>
        <xdr:cNvPr id="794" name="円/楕円 793"/>
        <xdr:cNvSpPr/>
      </xdr:nvSpPr>
      <xdr:spPr>
        <a:xfrm>
          <a:off x="18605500" y="100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63593</xdr:rowOff>
    </xdr:from>
    <xdr:ext cx="469744" cy="259045"/>
    <xdr:sp macro="" textlink="">
      <xdr:nvSpPr>
        <xdr:cNvPr id="795" name="テキスト ボックス 794"/>
        <xdr:cNvSpPr txBox="1"/>
      </xdr:nvSpPr>
      <xdr:spPr>
        <a:xfrm>
          <a:off x="18421427" y="1017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7" name="テキスト ボックス 80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9" name="テキスト ボックス 808"/>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1" name="テキスト ボックス 81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3" name="テキスト ボックス 81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19" name="直線コネクタ 818"/>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0"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1" name="直線コネクタ 820"/>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2"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3" name="直線コネクタ 822"/>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96331</xdr:rowOff>
    </xdr:from>
    <xdr:to>
      <xdr:col>32</xdr:col>
      <xdr:colOff>187325</xdr:colOff>
      <xdr:row>75</xdr:row>
      <xdr:rowOff>145662</xdr:rowOff>
    </xdr:to>
    <xdr:cxnSp macro="">
      <xdr:nvCxnSpPr>
        <xdr:cNvPr id="824" name="直線コネクタ 823"/>
        <xdr:cNvCxnSpPr/>
      </xdr:nvCxnSpPr>
      <xdr:spPr>
        <a:xfrm>
          <a:off x="21323300" y="12955081"/>
          <a:ext cx="838200" cy="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5"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26" name="フローチャート : 判断 825"/>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96331</xdr:rowOff>
    </xdr:from>
    <xdr:to>
      <xdr:col>31</xdr:col>
      <xdr:colOff>34925</xdr:colOff>
      <xdr:row>76</xdr:row>
      <xdr:rowOff>111692</xdr:rowOff>
    </xdr:to>
    <xdr:cxnSp macro="">
      <xdr:nvCxnSpPr>
        <xdr:cNvPr id="827" name="直線コネクタ 826"/>
        <xdr:cNvCxnSpPr/>
      </xdr:nvCxnSpPr>
      <xdr:spPr>
        <a:xfrm flipV="1">
          <a:off x="20434300" y="12955081"/>
          <a:ext cx="889000" cy="1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28" name="フローチャート : 判断 827"/>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29" name="テキスト ボックス 828"/>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111692</xdr:rowOff>
    </xdr:from>
    <xdr:to>
      <xdr:col>29</xdr:col>
      <xdr:colOff>517525</xdr:colOff>
      <xdr:row>77</xdr:row>
      <xdr:rowOff>33817</xdr:rowOff>
    </xdr:to>
    <xdr:cxnSp macro="">
      <xdr:nvCxnSpPr>
        <xdr:cNvPr id="830" name="直線コネクタ 829"/>
        <xdr:cNvCxnSpPr/>
      </xdr:nvCxnSpPr>
      <xdr:spPr>
        <a:xfrm flipV="1">
          <a:off x="19545300" y="13141892"/>
          <a:ext cx="889000" cy="9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1" name="フローチャート : 判断 830"/>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2" name="テキスト ボックス 831"/>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33817</xdr:rowOff>
    </xdr:from>
    <xdr:to>
      <xdr:col>28</xdr:col>
      <xdr:colOff>314325</xdr:colOff>
      <xdr:row>77</xdr:row>
      <xdr:rowOff>52268</xdr:rowOff>
    </xdr:to>
    <xdr:cxnSp macro="">
      <xdr:nvCxnSpPr>
        <xdr:cNvPr id="833" name="直線コネクタ 832"/>
        <xdr:cNvCxnSpPr/>
      </xdr:nvCxnSpPr>
      <xdr:spPr>
        <a:xfrm flipV="1">
          <a:off x="18656300" y="13235467"/>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4" name="フローチャート : 判断 833"/>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5" name="テキスト ボックス 834"/>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36" name="フローチャート : 判断 835"/>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37" name="テキスト ボックス 836"/>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94862</xdr:rowOff>
    </xdr:from>
    <xdr:to>
      <xdr:col>32</xdr:col>
      <xdr:colOff>238125</xdr:colOff>
      <xdr:row>76</xdr:row>
      <xdr:rowOff>25012</xdr:rowOff>
    </xdr:to>
    <xdr:sp macro="" textlink="">
      <xdr:nvSpPr>
        <xdr:cNvPr id="843" name="円/楕円 842"/>
        <xdr:cNvSpPr/>
      </xdr:nvSpPr>
      <xdr:spPr>
        <a:xfrm>
          <a:off x="22110700" y="129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117739</xdr:rowOff>
    </xdr:from>
    <xdr:ext cx="599010" cy="259045"/>
    <xdr:sp macro="" textlink="">
      <xdr:nvSpPr>
        <xdr:cNvPr id="844" name="繰出金該当値テキスト"/>
        <xdr:cNvSpPr txBox="1"/>
      </xdr:nvSpPr>
      <xdr:spPr>
        <a:xfrm>
          <a:off x="22212300" y="1280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153,435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45531</xdr:rowOff>
    </xdr:from>
    <xdr:to>
      <xdr:col>31</xdr:col>
      <xdr:colOff>85725</xdr:colOff>
      <xdr:row>75</xdr:row>
      <xdr:rowOff>147131</xdr:rowOff>
    </xdr:to>
    <xdr:sp macro="" textlink="">
      <xdr:nvSpPr>
        <xdr:cNvPr id="845" name="円/楕円 844"/>
        <xdr:cNvSpPr/>
      </xdr:nvSpPr>
      <xdr:spPr>
        <a:xfrm>
          <a:off x="21272500" y="129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163658</xdr:rowOff>
    </xdr:from>
    <xdr:ext cx="599010" cy="259045"/>
    <xdr:sp macro="" textlink="">
      <xdr:nvSpPr>
        <xdr:cNvPr id="846" name="テキスト ボックス 845"/>
        <xdr:cNvSpPr txBox="1"/>
      </xdr:nvSpPr>
      <xdr:spPr>
        <a:xfrm>
          <a:off x="21023794" y="1267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166,383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60892</xdr:rowOff>
    </xdr:from>
    <xdr:to>
      <xdr:col>29</xdr:col>
      <xdr:colOff>568325</xdr:colOff>
      <xdr:row>76</xdr:row>
      <xdr:rowOff>162492</xdr:rowOff>
    </xdr:to>
    <xdr:sp macro="" textlink="">
      <xdr:nvSpPr>
        <xdr:cNvPr id="847" name="円/楕円 846"/>
        <xdr:cNvSpPr/>
      </xdr:nvSpPr>
      <xdr:spPr>
        <a:xfrm>
          <a:off x="20383500" y="130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7569</xdr:rowOff>
    </xdr:from>
    <xdr:ext cx="599010" cy="259045"/>
    <xdr:sp macro="" textlink="">
      <xdr:nvSpPr>
        <xdr:cNvPr id="848" name="テキスト ボックス 847"/>
        <xdr:cNvSpPr txBox="1"/>
      </xdr:nvSpPr>
      <xdr:spPr>
        <a:xfrm>
          <a:off x="20134794" y="1286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154467</xdr:rowOff>
    </xdr:from>
    <xdr:to>
      <xdr:col>28</xdr:col>
      <xdr:colOff>365125</xdr:colOff>
      <xdr:row>77</xdr:row>
      <xdr:rowOff>84617</xdr:rowOff>
    </xdr:to>
    <xdr:sp macro="" textlink="">
      <xdr:nvSpPr>
        <xdr:cNvPr id="849" name="円/楕円 848"/>
        <xdr:cNvSpPr/>
      </xdr:nvSpPr>
      <xdr:spPr>
        <a:xfrm>
          <a:off x="19494500" y="131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75744</xdr:rowOff>
    </xdr:from>
    <xdr:ext cx="534377" cy="259045"/>
    <xdr:sp macro="" textlink="">
      <xdr:nvSpPr>
        <xdr:cNvPr id="850" name="テキスト ボックス 849"/>
        <xdr:cNvSpPr txBox="1"/>
      </xdr:nvSpPr>
      <xdr:spPr>
        <a:xfrm>
          <a:off x="19278111" y="1327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92,791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1468</xdr:rowOff>
    </xdr:from>
    <xdr:to>
      <xdr:col>27</xdr:col>
      <xdr:colOff>161925</xdr:colOff>
      <xdr:row>77</xdr:row>
      <xdr:rowOff>103068</xdr:rowOff>
    </xdr:to>
    <xdr:sp macro="" textlink="">
      <xdr:nvSpPr>
        <xdr:cNvPr id="851" name="円/楕円 850"/>
        <xdr:cNvSpPr/>
      </xdr:nvSpPr>
      <xdr:spPr>
        <a:xfrm>
          <a:off x="18605500" y="132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94195</xdr:rowOff>
    </xdr:from>
    <xdr:ext cx="534377" cy="259045"/>
    <xdr:sp macro="" textlink="">
      <xdr:nvSpPr>
        <xdr:cNvPr id="852" name="テキスト ボックス 851"/>
        <xdr:cNvSpPr txBox="1"/>
      </xdr:nvSpPr>
      <xdr:spPr>
        <a:xfrm>
          <a:off x="18389111" y="132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3" name="直線コネクタ 86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4" name="テキスト ボックス 86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5" name="直線コネクタ 86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6" name="テキスト ボックス 86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7" name="直線コネクタ 86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68" name="テキスト ボックス 867"/>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9" name="直線コネクタ 86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0" name="テキスト ボックス 869"/>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2" name="テキスト ボックス 871"/>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4" name="直線コネクタ 87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6" name="直線コネクタ 87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8" name="直線コネクタ 87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9" name="直線コネクタ 87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1" name="フローチャート : 判断 88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2" name="直線コネクタ 88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3" name="フローチャート : 判断 88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4" name="テキスト ボックス 88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5" name="直線コネクタ 88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6" name="フローチャート : 判断 88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7" name="テキスト ボックス 886"/>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8" name="直線コネクタ 88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9" name="フローチャート : 判断 888"/>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0" name="テキスト ボックス 88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1" name="フローチャート : 判断 890"/>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2" name="テキスト ボックス 891"/>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8" name="円/楕円 89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0" name="円/楕円 89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1" name="テキスト ボックス 90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2" name="円/楕円 90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3" name="テキスト ボックス 902"/>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4" name="円/楕円 90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5" name="テキスト ボックス 904"/>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6" name="円/楕円 90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7" name="テキスト ボックス 90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の内容として、人件費については類似団体平均値を上回る数値となっている。過去に多くの職員を採用したことにより、職員の年齢構成に偏りがあることで、依然として高い推移をしている。今後も続くと見込まれ定年退職等に伴う補充新規職員の計画的な採用を実施していく。普通建設事業においては、大型事業の実施に伴い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船舶建造事業や中学校改築事業、製糖工場整備事業などを実施したことにより大幅の増となっている。改善に向け中長期的な事業計画や単年度に大型事業の実施が集中することを見直し検討をしていく。また本村は公共施設を数多く抱えており物件費の金額が類似団体平均値を上回っている。維持管理費のコスト削減などを強化し健全な財政運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1,506
15.42
4,871,786
4,599,677
261,976
1,213,619
2,586,055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58319</xdr:rowOff>
    </xdr:from>
    <xdr:to>
      <xdr:col>6</xdr:col>
      <xdr:colOff>511175</xdr:colOff>
      <xdr:row>35</xdr:row>
      <xdr:rowOff>120808</xdr:rowOff>
    </xdr:to>
    <xdr:cxnSp macro="">
      <xdr:nvCxnSpPr>
        <xdr:cNvPr id="62" name="直線コネクタ 61"/>
        <xdr:cNvCxnSpPr/>
      </xdr:nvCxnSpPr>
      <xdr:spPr>
        <a:xfrm flipV="1">
          <a:off x="3797300" y="6059069"/>
          <a:ext cx="838200" cy="6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120808</xdr:rowOff>
    </xdr:from>
    <xdr:to>
      <xdr:col>5</xdr:col>
      <xdr:colOff>358775</xdr:colOff>
      <xdr:row>35</xdr:row>
      <xdr:rowOff>123682</xdr:rowOff>
    </xdr:to>
    <xdr:cxnSp macro="">
      <xdr:nvCxnSpPr>
        <xdr:cNvPr id="65" name="直線コネクタ 64"/>
        <xdr:cNvCxnSpPr/>
      </xdr:nvCxnSpPr>
      <xdr:spPr>
        <a:xfrm flipV="1">
          <a:off x="2908300" y="6121558"/>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89245</xdr:rowOff>
    </xdr:from>
    <xdr:to>
      <xdr:col>4</xdr:col>
      <xdr:colOff>155575</xdr:colOff>
      <xdr:row>35</xdr:row>
      <xdr:rowOff>123682</xdr:rowOff>
    </xdr:to>
    <xdr:cxnSp macro="">
      <xdr:nvCxnSpPr>
        <xdr:cNvPr id="68" name="直線コネクタ 67"/>
        <xdr:cNvCxnSpPr/>
      </xdr:nvCxnSpPr>
      <xdr:spPr>
        <a:xfrm>
          <a:off x="2019300" y="6089995"/>
          <a:ext cx="889000" cy="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27376</xdr:rowOff>
    </xdr:from>
    <xdr:to>
      <xdr:col>2</xdr:col>
      <xdr:colOff>638175</xdr:colOff>
      <xdr:row>35</xdr:row>
      <xdr:rowOff>89245</xdr:rowOff>
    </xdr:to>
    <xdr:cxnSp macro="">
      <xdr:nvCxnSpPr>
        <xdr:cNvPr id="71" name="直線コネクタ 70"/>
        <xdr:cNvCxnSpPr/>
      </xdr:nvCxnSpPr>
      <xdr:spPr>
        <a:xfrm>
          <a:off x="1130300" y="6028126"/>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7519</xdr:rowOff>
    </xdr:from>
    <xdr:to>
      <xdr:col>6</xdr:col>
      <xdr:colOff>561975</xdr:colOff>
      <xdr:row>35</xdr:row>
      <xdr:rowOff>109119</xdr:rowOff>
    </xdr:to>
    <xdr:sp macro="" textlink="">
      <xdr:nvSpPr>
        <xdr:cNvPr id="81" name="円/楕円 80"/>
        <xdr:cNvSpPr/>
      </xdr:nvSpPr>
      <xdr:spPr>
        <a:xfrm>
          <a:off x="4584700" y="60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30396</xdr:rowOff>
    </xdr:from>
    <xdr:ext cx="534377" cy="259045"/>
    <xdr:sp macro="" textlink="">
      <xdr:nvSpPr>
        <xdr:cNvPr id="82" name="議会費該当値テキスト"/>
        <xdr:cNvSpPr txBox="1"/>
      </xdr:nvSpPr>
      <xdr:spPr>
        <a:xfrm>
          <a:off x="4686300" y="585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70008</xdr:rowOff>
    </xdr:from>
    <xdr:to>
      <xdr:col>5</xdr:col>
      <xdr:colOff>409575</xdr:colOff>
      <xdr:row>36</xdr:row>
      <xdr:rowOff>158</xdr:rowOff>
    </xdr:to>
    <xdr:sp macro="" textlink="">
      <xdr:nvSpPr>
        <xdr:cNvPr id="83" name="円/楕円 82"/>
        <xdr:cNvSpPr/>
      </xdr:nvSpPr>
      <xdr:spPr>
        <a:xfrm>
          <a:off x="3746500" y="60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16685</xdr:rowOff>
    </xdr:from>
    <xdr:ext cx="534377" cy="259045"/>
    <xdr:sp macro="" textlink="">
      <xdr:nvSpPr>
        <xdr:cNvPr id="84" name="テキスト ボックス 83"/>
        <xdr:cNvSpPr txBox="1"/>
      </xdr:nvSpPr>
      <xdr:spPr>
        <a:xfrm>
          <a:off x="3530111" y="58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72882</xdr:rowOff>
    </xdr:from>
    <xdr:to>
      <xdr:col>4</xdr:col>
      <xdr:colOff>206375</xdr:colOff>
      <xdr:row>36</xdr:row>
      <xdr:rowOff>3032</xdr:rowOff>
    </xdr:to>
    <xdr:sp macro="" textlink="">
      <xdr:nvSpPr>
        <xdr:cNvPr id="85" name="円/楕円 84"/>
        <xdr:cNvSpPr/>
      </xdr:nvSpPr>
      <xdr:spPr>
        <a:xfrm>
          <a:off x="2857500" y="6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19559</xdr:rowOff>
    </xdr:from>
    <xdr:ext cx="534377" cy="259045"/>
    <xdr:sp macro="" textlink="">
      <xdr:nvSpPr>
        <xdr:cNvPr id="86" name="テキスト ボックス 85"/>
        <xdr:cNvSpPr txBox="1"/>
      </xdr:nvSpPr>
      <xdr:spPr>
        <a:xfrm>
          <a:off x="2641111" y="58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38445</xdr:rowOff>
    </xdr:from>
    <xdr:to>
      <xdr:col>3</xdr:col>
      <xdr:colOff>3175</xdr:colOff>
      <xdr:row>35</xdr:row>
      <xdr:rowOff>140045</xdr:rowOff>
    </xdr:to>
    <xdr:sp macro="" textlink="">
      <xdr:nvSpPr>
        <xdr:cNvPr id="87" name="円/楕円 86"/>
        <xdr:cNvSpPr/>
      </xdr:nvSpPr>
      <xdr:spPr>
        <a:xfrm>
          <a:off x="1968500" y="60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156572</xdr:rowOff>
    </xdr:from>
    <xdr:ext cx="534377" cy="259045"/>
    <xdr:sp macro="" textlink="">
      <xdr:nvSpPr>
        <xdr:cNvPr id="88" name="テキスト ボックス 87"/>
        <xdr:cNvSpPr txBox="1"/>
      </xdr:nvSpPr>
      <xdr:spPr>
        <a:xfrm>
          <a:off x="1752111" y="581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148026</xdr:rowOff>
    </xdr:from>
    <xdr:to>
      <xdr:col>1</xdr:col>
      <xdr:colOff>485775</xdr:colOff>
      <xdr:row>35</xdr:row>
      <xdr:rowOff>78176</xdr:rowOff>
    </xdr:to>
    <xdr:sp macro="" textlink="">
      <xdr:nvSpPr>
        <xdr:cNvPr id="89" name="円/楕円 88"/>
        <xdr:cNvSpPr/>
      </xdr:nvSpPr>
      <xdr:spPr>
        <a:xfrm>
          <a:off x="1079500" y="59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94703</xdr:rowOff>
    </xdr:from>
    <xdr:ext cx="534377" cy="259045"/>
    <xdr:sp macro="" textlink="">
      <xdr:nvSpPr>
        <xdr:cNvPr id="90" name="テキスト ボックス 89"/>
        <xdr:cNvSpPr txBox="1"/>
      </xdr:nvSpPr>
      <xdr:spPr>
        <a:xfrm>
          <a:off x="863111" y="57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56810</xdr:rowOff>
    </xdr:from>
    <xdr:to>
      <xdr:col>6</xdr:col>
      <xdr:colOff>511175</xdr:colOff>
      <xdr:row>55</xdr:row>
      <xdr:rowOff>55321</xdr:rowOff>
    </xdr:to>
    <xdr:cxnSp macro="">
      <xdr:nvCxnSpPr>
        <xdr:cNvPr id="121" name="直線コネクタ 120"/>
        <xdr:cNvCxnSpPr/>
      </xdr:nvCxnSpPr>
      <xdr:spPr>
        <a:xfrm flipV="1">
          <a:off x="3797300" y="9143660"/>
          <a:ext cx="838200" cy="34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55321</xdr:rowOff>
    </xdr:from>
    <xdr:to>
      <xdr:col>5</xdr:col>
      <xdr:colOff>358775</xdr:colOff>
      <xdr:row>56</xdr:row>
      <xdr:rowOff>75088</xdr:rowOff>
    </xdr:to>
    <xdr:cxnSp macro="">
      <xdr:nvCxnSpPr>
        <xdr:cNvPr id="124" name="直線コネクタ 123"/>
        <xdr:cNvCxnSpPr/>
      </xdr:nvCxnSpPr>
      <xdr:spPr>
        <a:xfrm flipV="1">
          <a:off x="2908300" y="9485071"/>
          <a:ext cx="889000" cy="19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75088</xdr:rowOff>
    </xdr:from>
    <xdr:to>
      <xdr:col>4</xdr:col>
      <xdr:colOff>155575</xdr:colOff>
      <xdr:row>57</xdr:row>
      <xdr:rowOff>3122</xdr:rowOff>
    </xdr:to>
    <xdr:cxnSp macro="">
      <xdr:nvCxnSpPr>
        <xdr:cNvPr id="127" name="直線コネクタ 126"/>
        <xdr:cNvCxnSpPr/>
      </xdr:nvCxnSpPr>
      <xdr:spPr>
        <a:xfrm flipV="1">
          <a:off x="2019300" y="9676288"/>
          <a:ext cx="889000" cy="9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3122</xdr:rowOff>
    </xdr:from>
    <xdr:to>
      <xdr:col>2</xdr:col>
      <xdr:colOff>638175</xdr:colOff>
      <xdr:row>57</xdr:row>
      <xdr:rowOff>113231</xdr:rowOff>
    </xdr:to>
    <xdr:cxnSp macro="">
      <xdr:nvCxnSpPr>
        <xdr:cNvPr id="130" name="直線コネクタ 129"/>
        <xdr:cNvCxnSpPr/>
      </xdr:nvCxnSpPr>
      <xdr:spPr>
        <a:xfrm flipV="1">
          <a:off x="1130300" y="9775772"/>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6010</xdr:rowOff>
    </xdr:from>
    <xdr:to>
      <xdr:col>6</xdr:col>
      <xdr:colOff>561975</xdr:colOff>
      <xdr:row>53</xdr:row>
      <xdr:rowOff>107610</xdr:rowOff>
    </xdr:to>
    <xdr:sp macro="" textlink="">
      <xdr:nvSpPr>
        <xdr:cNvPr id="140" name="円/楕円 139"/>
        <xdr:cNvSpPr/>
      </xdr:nvSpPr>
      <xdr:spPr>
        <a:xfrm>
          <a:off x="4584700" y="90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28887</xdr:rowOff>
    </xdr:from>
    <xdr:ext cx="599010" cy="259045"/>
    <xdr:sp macro="" textlink="">
      <xdr:nvSpPr>
        <xdr:cNvPr id="141" name="総務費該当値テキスト"/>
        <xdr:cNvSpPr txBox="1"/>
      </xdr:nvSpPr>
      <xdr:spPr>
        <a:xfrm>
          <a:off x="4686300" y="894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983,646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4521</xdr:rowOff>
    </xdr:from>
    <xdr:to>
      <xdr:col>5</xdr:col>
      <xdr:colOff>409575</xdr:colOff>
      <xdr:row>55</xdr:row>
      <xdr:rowOff>106121</xdr:rowOff>
    </xdr:to>
    <xdr:sp macro="" textlink="">
      <xdr:nvSpPr>
        <xdr:cNvPr id="142" name="円/楕円 141"/>
        <xdr:cNvSpPr/>
      </xdr:nvSpPr>
      <xdr:spPr>
        <a:xfrm>
          <a:off x="3746500" y="9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122648</xdr:rowOff>
    </xdr:from>
    <xdr:ext cx="599010" cy="259045"/>
    <xdr:sp macro="" textlink="">
      <xdr:nvSpPr>
        <xdr:cNvPr id="143" name="テキスト ボックス 142"/>
        <xdr:cNvSpPr txBox="1"/>
      </xdr:nvSpPr>
      <xdr:spPr>
        <a:xfrm>
          <a:off x="3497794" y="920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24288</xdr:rowOff>
    </xdr:from>
    <xdr:to>
      <xdr:col>4</xdr:col>
      <xdr:colOff>206375</xdr:colOff>
      <xdr:row>56</xdr:row>
      <xdr:rowOff>125888</xdr:rowOff>
    </xdr:to>
    <xdr:sp macro="" textlink="">
      <xdr:nvSpPr>
        <xdr:cNvPr id="144" name="円/楕円 143"/>
        <xdr:cNvSpPr/>
      </xdr:nvSpPr>
      <xdr:spPr>
        <a:xfrm>
          <a:off x="2857500" y="962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142415</xdr:rowOff>
    </xdr:from>
    <xdr:ext cx="599010" cy="259045"/>
    <xdr:sp macro="" textlink="">
      <xdr:nvSpPr>
        <xdr:cNvPr id="145" name="テキスト ボックス 144"/>
        <xdr:cNvSpPr txBox="1"/>
      </xdr:nvSpPr>
      <xdr:spPr>
        <a:xfrm>
          <a:off x="2608794" y="940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123772</xdr:rowOff>
    </xdr:from>
    <xdr:to>
      <xdr:col>3</xdr:col>
      <xdr:colOff>3175</xdr:colOff>
      <xdr:row>57</xdr:row>
      <xdr:rowOff>53922</xdr:rowOff>
    </xdr:to>
    <xdr:sp macro="" textlink="">
      <xdr:nvSpPr>
        <xdr:cNvPr id="146" name="円/楕円 145"/>
        <xdr:cNvSpPr/>
      </xdr:nvSpPr>
      <xdr:spPr>
        <a:xfrm>
          <a:off x="1968500" y="97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70449</xdr:rowOff>
    </xdr:from>
    <xdr:ext cx="599010" cy="259045"/>
    <xdr:sp macro="" textlink="">
      <xdr:nvSpPr>
        <xdr:cNvPr id="147" name="テキスト ボックス 146"/>
        <xdr:cNvSpPr txBox="1"/>
      </xdr:nvSpPr>
      <xdr:spPr>
        <a:xfrm>
          <a:off x="1719794" y="950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62431</xdr:rowOff>
    </xdr:from>
    <xdr:to>
      <xdr:col>1</xdr:col>
      <xdr:colOff>485775</xdr:colOff>
      <xdr:row>57</xdr:row>
      <xdr:rowOff>164031</xdr:rowOff>
    </xdr:to>
    <xdr:sp macro="" textlink="">
      <xdr:nvSpPr>
        <xdr:cNvPr id="148" name="円/楕円 147"/>
        <xdr:cNvSpPr/>
      </xdr:nvSpPr>
      <xdr:spPr>
        <a:xfrm>
          <a:off x="1079500" y="98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9108</xdr:rowOff>
    </xdr:from>
    <xdr:ext cx="599010" cy="259045"/>
    <xdr:sp macro="" textlink="">
      <xdr:nvSpPr>
        <xdr:cNvPr id="149" name="テキスト ボックス 148"/>
        <xdr:cNvSpPr txBox="1"/>
      </xdr:nvSpPr>
      <xdr:spPr>
        <a:xfrm>
          <a:off x="830794" y="96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87830</xdr:rowOff>
    </xdr:from>
    <xdr:to>
      <xdr:col>6</xdr:col>
      <xdr:colOff>511175</xdr:colOff>
      <xdr:row>77</xdr:row>
      <xdr:rowOff>101695</xdr:rowOff>
    </xdr:to>
    <xdr:cxnSp macro="">
      <xdr:nvCxnSpPr>
        <xdr:cNvPr id="178" name="直線コネクタ 177"/>
        <xdr:cNvCxnSpPr/>
      </xdr:nvCxnSpPr>
      <xdr:spPr>
        <a:xfrm flipV="1">
          <a:off x="3797300" y="13289480"/>
          <a:ext cx="838200" cy="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101695</xdr:rowOff>
    </xdr:from>
    <xdr:to>
      <xdr:col>5</xdr:col>
      <xdr:colOff>358775</xdr:colOff>
      <xdr:row>77</xdr:row>
      <xdr:rowOff>104668</xdr:rowOff>
    </xdr:to>
    <xdr:cxnSp macro="">
      <xdr:nvCxnSpPr>
        <xdr:cNvPr id="181" name="直線コネクタ 180"/>
        <xdr:cNvCxnSpPr/>
      </xdr:nvCxnSpPr>
      <xdr:spPr>
        <a:xfrm flipV="1">
          <a:off x="2908300" y="13303345"/>
          <a:ext cx="889000" cy="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96971</xdr:rowOff>
    </xdr:from>
    <xdr:to>
      <xdr:col>4</xdr:col>
      <xdr:colOff>155575</xdr:colOff>
      <xdr:row>77</xdr:row>
      <xdr:rowOff>104668</xdr:rowOff>
    </xdr:to>
    <xdr:cxnSp macro="">
      <xdr:nvCxnSpPr>
        <xdr:cNvPr id="184" name="直線コネクタ 183"/>
        <xdr:cNvCxnSpPr/>
      </xdr:nvCxnSpPr>
      <xdr:spPr>
        <a:xfrm>
          <a:off x="2019300" y="13298621"/>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96971</xdr:rowOff>
    </xdr:from>
    <xdr:to>
      <xdr:col>2</xdr:col>
      <xdr:colOff>638175</xdr:colOff>
      <xdr:row>77</xdr:row>
      <xdr:rowOff>108108</xdr:rowOff>
    </xdr:to>
    <xdr:cxnSp macro="">
      <xdr:nvCxnSpPr>
        <xdr:cNvPr id="187" name="直線コネクタ 186"/>
        <xdr:cNvCxnSpPr/>
      </xdr:nvCxnSpPr>
      <xdr:spPr>
        <a:xfrm flipV="1">
          <a:off x="1130300" y="13298621"/>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37030</xdr:rowOff>
    </xdr:from>
    <xdr:to>
      <xdr:col>6</xdr:col>
      <xdr:colOff>561975</xdr:colOff>
      <xdr:row>77</xdr:row>
      <xdr:rowOff>138630</xdr:rowOff>
    </xdr:to>
    <xdr:sp macro="" textlink="">
      <xdr:nvSpPr>
        <xdr:cNvPr id="197" name="円/楕円 196"/>
        <xdr:cNvSpPr/>
      </xdr:nvSpPr>
      <xdr:spPr>
        <a:xfrm>
          <a:off x="4584700" y="132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59907</xdr:rowOff>
    </xdr:from>
    <xdr:ext cx="599010" cy="259045"/>
    <xdr:sp macro="" textlink="">
      <xdr:nvSpPr>
        <xdr:cNvPr id="198" name="民生費該当値テキスト"/>
        <xdr:cNvSpPr txBox="1"/>
      </xdr:nvSpPr>
      <xdr:spPr>
        <a:xfrm>
          <a:off x="4686300" y="1309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50895</xdr:rowOff>
    </xdr:from>
    <xdr:to>
      <xdr:col>5</xdr:col>
      <xdr:colOff>409575</xdr:colOff>
      <xdr:row>77</xdr:row>
      <xdr:rowOff>152495</xdr:rowOff>
    </xdr:to>
    <xdr:sp macro="" textlink="">
      <xdr:nvSpPr>
        <xdr:cNvPr id="199" name="円/楕円 198"/>
        <xdr:cNvSpPr/>
      </xdr:nvSpPr>
      <xdr:spPr>
        <a:xfrm>
          <a:off x="3746500" y="132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169022</xdr:rowOff>
    </xdr:from>
    <xdr:ext cx="599010" cy="259045"/>
    <xdr:sp macro="" textlink="">
      <xdr:nvSpPr>
        <xdr:cNvPr id="200" name="テキスト ボックス 199"/>
        <xdr:cNvSpPr txBox="1"/>
      </xdr:nvSpPr>
      <xdr:spPr>
        <a:xfrm>
          <a:off x="3497794" y="130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53868</xdr:rowOff>
    </xdr:from>
    <xdr:to>
      <xdr:col>4</xdr:col>
      <xdr:colOff>206375</xdr:colOff>
      <xdr:row>77</xdr:row>
      <xdr:rowOff>155468</xdr:rowOff>
    </xdr:to>
    <xdr:sp macro="" textlink="">
      <xdr:nvSpPr>
        <xdr:cNvPr id="201" name="円/楕円 200"/>
        <xdr:cNvSpPr/>
      </xdr:nvSpPr>
      <xdr:spPr>
        <a:xfrm>
          <a:off x="2857500" y="132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545</xdr:rowOff>
    </xdr:from>
    <xdr:ext cx="599010" cy="259045"/>
    <xdr:sp macro="" textlink="">
      <xdr:nvSpPr>
        <xdr:cNvPr id="202" name="テキスト ボックス 201"/>
        <xdr:cNvSpPr txBox="1"/>
      </xdr:nvSpPr>
      <xdr:spPr>
        <a:xfrm>
          <a:off x="2608794" y="1303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46171</xdr:rowOff>
    </xdr:from>
    <xdr:to>
      <xdr:col>3</xdr:col>
      <xdr:colOff>3175</xdr:colOff>
      <xdr:row>77</xdr:row>
      <xdr:rowOff>147771</xdr:rowOff>
    </xdr:to>
    <xdr:sp macro="" textlink="">
      <xdr:nvSpPr>
        <xdr:cNvPr id="203" name="円/楕円 202"/>
        <xdr:cNvSpPr/>
      </xdr:nvSpPr>
      <xdr:spPr>
        <a:xfrm>
          <a:off x="1968500" y="132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164298</xdr:rowOff>
    </xdr:from>
    <xdr:ext cx="599010" cy="259045"/>
    <xdr:sp macro="" textlink="">
      <xdr:nvSpPr>
        <xdr:cNvPr id="204" name="テキスト ボックス 203"/>
        <xdr:cNvSpPr txBox="1"/>
      </xdr:nvSpPr>
      <xdr:spPr>
        <a:xfrm>
          <a:off x="1719794" y="1302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57308</xdr:rowOff>
    </xdr:from>
    <xdr:to>
      <xdr:col>1</xdr:col>
      <xdr:colOff>485775</xdr:colOff>
      <xdr:row>77</xdr:row>
      <xdr:rowOff>158908</xdr:rowOff>
    </xdr:to>
    <xdr:sp macro="" textlink="">
      <xdr:nvSpPr>
        <xdr:cNvPr id="205" name="円/楕円 204"/>
        <xdr:cNvSpPr/>
      </xdr:nvSpPr>
      <xdr:spPr>
        <a:xfrm>
          <a:off x="1079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3985</xdr:rowOff>
    </xdr:from>
    <xdr:ext cx="599010" cy="259045"/>
    <xdr:sp macro="" textlink="">
      <xdr:nvSpPr>
        <xdr:cNvPr id="206" name="テキスト ボックス 205"/>
        <xdr:cNvSpPr txBox="1"/>
      </xdr:nvSpPr>
      <xdr:spPr>
        <a:xfrm>
          <a:off x="830794" y="1303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156499</xdr:rowOff>
    </xdr:from>
    <xdr:to>
      <xdr:col>6</xdr:col>
      <xdr:colOff>511175</xdr:colOff>
      <xdr:row>97</xdr:row>
      <xdr:rowOff>85480</xdr:rowOff>
    </xdr:to>
    <xdr:cxnSp macro="">
      <xdr:nvCxnSpPr>
        <xdr:cNvPr id="235" name="直線コネクタ 234"/>
        <xdr:cNvCxnSpPr/>
      </xdr:nvCxnSpPr>
      <xdr:spPr>
        <a:xfrm flipV="1">
          <a:off x="3797300" y="16272799"/>
          <a:ext cx="838200" cy="4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85480</xdr:rowOff>
    </xdr:from>
    <xdr:to>
      <xdr:col>5</xdr:col>
      <xdr:colOff>358775</xdr:colOff>
      <xdr:row>97</xdr:row>
      <xdr:rowOff>121831</xdr:rowOff>
    </xdr:to>
    <xdr:cxnSp macro="">
      <xdr:nvCxnSpPr>
        <xdr:cNvPr id="238" name="直線コネクタ 237"/>
        <xdr:cNvCxnSpPr/>
      </xdr:nvCxnSpPr>
      <xdr:spPr>
        <a:xfrm flipV="1">
          <a:off x="2908300" y="16716130"/>
          <a:ext cx="889000" cy="3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119999</xdr:rowOff>
    </xdr:from>
    <xdr:to>
      <xdr:col>4</xdr:col>
      <xdr:colOff>155575</xdr:colOff>
      <xdr:row>97</xdr:row>
      <xdr:rowOff>121831</xdr:rowOff>
    </xdr:to>
    <xdr:cxnSp macro="">
      <xdr:nvCxnSpPr>
        <xdr:cNvPr id="241" name="直線コネクタ 240"/>
        <xdr:cNvCxnSpPr/>
      </xdr:nvCxnSpPr>
      <xdr:spPr>
        <a:xfrm>
          <a:off x="2019300" y="16750649"/>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89508</xdr:rowOff>
    </xdr:from>
    <xdr:to>
      <xdr:col>2</xdr:col>
      <xdr:colOff>638175</xdr:colOff>
      <xdr:row>97</xdr:row>
      <xdr:rowOff>119999</xdr:rowOff>
    </xdr:to>
    <xdr:cxnSp macro="">
      <xdr:nvCxnSpPr>
        <xdr:cNvPr id="244" name="直線コネクタ 243"/>
        <xdr:cNvCxnSpPr/>
      </xdr:nvCxnSpPr>
      <xdr:spPr>
        <a:xfrm>
          <a:off x="1130300" y="16205808"/>
          <a:ext cx="889000" cy="5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105699</xdr:rowOff>
    </xdr:from>
    <xdr:to>
      <xdr:col>6</xdr:col>
      <xdr:colOff>561975</xdr:colOff>
      <xdr:row>95</xdr:row>
      <xdr:rowOff>35849</xdr:rowOff>
    </xdr:to>
    <xdr:sp macro="" textlink="">
      <xdr:nvSpPr>
        <xdr:cNvPr id="254" name="円/楕円 253"/>
        <xdr:cNvSpPr/>
      </xdr:nvSpPr>
      <xdr:spPr>
        <a:xfrm>
          <a:off x="4584700" y="162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128576</xdr:rowOff>
    </xdr:from>
    <xdr:ext cx="599010" cy="259045"/>
    <xdr:sp macro="" textlink="">
      <xdr:nvSpPr>
        <xdr:cNvPr id="255" name="衛生費該当値テキスト"/>
        <xdr:cNvSpPr txBox="1"/>
      </xdr:nvSpPr>
      <xdr:spPr>
        <a:xfrm>
          <a:off x="4686300" y="1607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34680</xdr:rowOff>
    </xdr:from>
    <xdr:to>
      <xdr:col>5</xdr:col>
      <xdr:colOff>409575</xdr:colOff>
      <xdr:row>97</xdr:row>
      <xdr:rowOff>136280</xdr:rowOff>
    </xdr:to>
    <xdr:sp macro="" textlink="">
      <xdr:nvSpPr>
        <xdr:cNvPr id="256" name="円/楕円 255"/>
        <xdr:cNvSpPr/>
      </xdr:nvSpPr>
      <xdr:spPr>
        <a:xfrm>
          <a:off x="3746500" y="166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127407</xdr:rowOff>
    </xdr:from>
    <xdr:ext cx="534377" cy="259045"/>
    <xdr:sp macro="" textlink="">
      <xdr:nvSpPr>
        <xdr:cNvPr id="257" name="テキスト ボックス 256"/>
        <xdr:cNvSpPr txBox="1"/>
      </xdr:nvSpPr>
      <xdr:spPr>
        <a:xfrm>
          <a:off x="3530111" y="167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71031</xdr:rowOff>
    </xdr:from>
    <xdr:to>
      <xdr:col>4</xdr:col>
      <xdr:colOff>206375</xdr:colOff>
      <xdr:row>98</xdr:row>
      <xdr:rowOff>1181</xdr:rowOff>
    </xdr:to>
    <xdr:sp macro="" textlink="">
      <xdr:nvSpPr>
        <xdr:cNvPr id="258" name="円/楕円 257"/>
        <xdr:cNvSpPr/>
      </xdr:nvSpPr>
      <xdr:spPr>
        <a:xfrm>
          <a:off x="2857500" y="167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163758</xdr:rowOff>
    </xdr:from>
    <xdr:ext cx="534377" cy="259045"/>
    <xdr:sp macro="" textlink="">
      <xdr:nvSpPr>
        <xdr:cNvPr id="259" name="テキスト ボックス 258"/>
        <xdr:cNvSpPr txBox="1"/>
      </xdr:nvSpPr>
      <xdr:spPr>
        <a:xfrm>
          <a:off x="2641111" y="167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69199</xdr:rowOff>
    </xdr:from>
    <xdr:to>
      <xdr:col>3</xdr:col>
      <xdr:colOff>3175</xdr:colOff>
      <xdr:row>97</xdr:row>
      <xdr:rowOff>170799</xdr:rowOff>
    </xdr:to>
    <xdr:sp macro="" textlink="">
      <xdr:nvSpPr>
        <xdr:cNvPr id="260" name="円/楕円 259"/>
        <xdr:cNvSpPr/>
      </xdr:nvSpPr>
      <xdr:spPr>
        <a:xfrm>
          <a:off x="1968500" y="166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161926</xdr:rowOff>
    </xdr:from>
    <xdr:ext cx="534377" cy="259045"/>
    <xdr:sp macro="" textlink="">
      <xdr:nvSpPr>
        <xdr:cNvPr id="261" name="テキスト ボックス 260"/>
        <xdr:cNvSpPr txBox="1"/>
      </xdr:nvSpPr>
      <xdr:spPr>
        <a:xfrm>
          <a:off x="1752111" y="167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38708</xdr:rowOff>
    </xdr:from>
    <xdr:to>
      <xdr:col>1</xdr:col>
      <xdr:colOff>485775</xdr:colOff>
      <xdr:row>94</xdr:row>
      <xdr:rowOff>140308</xdr:rowOff>
    </xdr:to>
    <xdr:sp macro="" textlink="">
      <xdr:nvSpPr>
        <xdr:cNvPr id="262" name="円/楕円 261"/>
        <xdr:cNvSpPr/>
      </xdr:nvSpPr>
      <xdr:spPr>
        <a:xfrm>
          <a:off x="1079500" y="161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156835</xdr:rowOff>
    </xdr:from>
    <xdr:ext cx="599010" cy="259045"/>
    <xdr:sp macro="" textlink="">
      <xdr:nvSpPr>
        <xdr:cNvPr id="263" name="テキスト ボックス 262"/>
        <xdr:cNvSpPr txBox="1"/>
      </xdr:nvSpPr>
      <xdr:spPr>
        <a:xfrm>
          <a:off x="830794" y="1593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5267</xdr:rowOff>
    </xdr:from>
    <xdr:to>
      <xdr:col>14</xdr:col>
      <xdr:colOff>28575</xdr:colOff>
      <xdr:row>39</xdr:row>
      <xdr:rowOff>98878</xdr:rowOff>
    </xdr:to>
    <xdr:cxnSp macro="">
      <xdr:nvCxnSpPr>
        <xdr:cNvPr id="297" name="直線コネクタ 296"/>
        <xdr:cNvCxnSpPr/>
      </xdr:nvCxnSpPr>
      <xdr:spPr>
        <a:xfrm>
          <a:off x="8750300" y="6691817"/>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5267</xdr:rowOff>
    </xdr:from>
    <xdr:to>
      <xdr:col>12</xdr:col>
      <xdr:colOff>511175</xdr:colOff>
      <xdr:row>39</xdr:row>
      <xdr:rowOff>25286</xdr:rowOff>
    </xdr:to>
    <xdr:cxnSp macro="">
      <xdr:nvCxnSpPr>
        <xdr:cNvPr id="300" name="直線コネクタ 299"/>
        <xdr:cNvCxnSpPr/>
      </xdr:nvCxnSpPr>
      <xdr:spPr>
        <a:xfrm flipV="1">
          <a:off x="7861300" y="6691817"/>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25286</xdr:rowOff>
    </xdr:from>
    <xdr:to>
      <xdr:col>11</xdr:col>
      <xdr:colOff>307975</xdr:colOff>
      <xdr:row>39</xdr:row>
      <xdr:rowOff>98878</xdr:rowOff>
    </xdr:to>
    <xdr:cxnSp macro="">
      <xdr:nvCxnSpPr>
        <xdr:cNvPr id="303" name="直線コネクタ 302"/>
        <xdr:cNvCxnSpPr/>
      </xdr:nvCxnSpPr>
      <xdr:spPr>
        <a:xfrm flipV="1">
          <a:off x="6972300" y="6711836"/>
          <a:ext cx="889000" cy="7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125917</xdr:rowOff>
    </xdr:from>
    <xdr:to>
      <xdr:col>12</xdr:col>
      <xdr:colOff>561975</xdr:colOff>
      <xdr:row>39</xdr:row>
      <xdr:rowOff>56067</xdr:rowOff>
    </xdr:to>
    <xdr:sp macro="" textlink="">
      <xdr:nvSpPr>
        <xdr:cNvPr id="317" name="円/楕円 316"/>
        <xdr:cNvSpPr/>
      </xdr:nvSpPr>
      <xdr:spPr>
        <a:xfrm>
          <a:off x="8699500" y="66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72594</xdr:rowOff>
    </xdr:from>
    <xdr:ext cx="469744" cy="259045"/>
    <xdr:sp macro="" textlink="">
      <xdr:nvSpPr>
        <xdr:cNvPr id="318" name="テキスト ボックス 317"/>
        <xdr:cNvSpPr txBox="1"/>
      </xdr:nvSpPr>
      <xdr:spPr>
        <a:xfrm>
          <a:off x="8515427" y="641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145936</xdr:rowOff>
    </xdr:from>
    <xdr:to>
      <xdr:col>11</xdr:col>
      <xdr:colOff>358775</xdr:colOff>
      <xdr:row>39</xdr:row>
      <xdr:rowOff>76086</xdr:rowOff>
    </xdr:to>
    <xdr:sp macro="" textlink="">
      <xdr:nvSpPr>
        <xdr:cNvPr id="319" name="円/楕円 318"/>
        <xdr:cNvSpPr/>
      </xdr:nvSpPr>
      <xdr:spPr>
        <a:xfrm>
          <a:off x="7810500" y="66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92613</xdr:rowOff>
    </xdr:from>
    <xdr:ext cx="469744" cy="259045"/>
    <xdr:sp macro="" textlink="">
      <xdr:nvSpPr>
        <xdr:cNvPr id="320" name="テキスト ボックス 319"/>
        <xdr:cNvSpPr txBox="1"/>
      </xdr:nvSpPr>
      <xdr:spPr>
        <a:xfrm>
          <a:off x="7626427" y="643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60133</xdr:rowOff>
    </xdr:from>
    <xdr:to>
      <xdr:col>15</xdr:col>
      <xdr:colOff>180340</xdr:colOff>
      <xdr:row>58</xdr:row>
      <xdr:rowOff>131711</xdr:rowOff>
    </xdr:to>
    <xdr:cxnSp macro="">
      <xdr:nvCxnSpPr>
        <xdr:cNvPr id="344" name="直線コネクタ 343"/>
        <xdr:cNvCxnSpPr/>
      </xdr:nvCxnSpPr>
      <xdr:spPr>
        <a:xfrm flipV="1">
          <a:off x="10475595" y="9489883"/>
          <a:ext cx="1270" cy="58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135538</xdr:rowOff>
    </xdr:from>
    <xdr:ext cx="534377" cy="259045"/>
    <xdr:sp macro="" textlink="">
      <xdr:nvSpPr>
        <xdr:cNvPr id="345" name="農林水産業費最小値テキスト"/>
        <xdr:cNvSpPr txBox="1"/>
      </xdr:nvSpPr>
      <xdr:spPr>
        <a:xfrm>
          <a:off x="10528300" y="100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58</xdr:row>
      <xdr:rowOff>131711</xdr:rowOff>
    </xdr:from>
    <xdr:to>
      <xdr:col>15</xdr:col>
      <xdr:colOff>269875</xdr:colOff>
      <xdr:row>58</xdr:row>
      <xdr:rowOff>131711</xdr:rowOff>
    </xdr:to>
    <xdr:cxnSp macro="">
      <xdr:nvCxnSpPr>
        <xdr:cNvPr id="346" name="直線コネクタ 345"/>
        <xdr:cNvCxnSpPr/>
      </xdr:nvCxnSpPr>
      <xdr:spPr>
        <a:xfrm>
          <a:off x="10388600" y="10075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6810</xdr:rowOff>
    </xdr:from>
    <xdr:ext cx="690189" cy="259045"/>
    <xdr:sp macro="" textlink="">
      <xdr:nvSpPr>
        <xdr:cNvPr id="347" name="農林水産業費最大値テキスト"/>
        <xdr:cNvSpPr txBox="1"/>
      </xdr:nvSpPr>
      <xdr:spPr>
        <a:xfrm>
          <a:off x="10528300" y="9265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55</xdr:row>
      <xdr:rowOff>60133</xdr:rowOff>
    </xdr:from>
    <xdr:to>
      <xdr:col>15</xdr:col>
      <xdr:colOff>269875</xdr:colOff>
      <xdr:row>55</xdr:row>
      <xdr:rowOff>60133</xdr:rowOff>
    </xdr:to>
    <xdr:cxnSp macro="">
      <xdr:nvCxnSpPr>
        <xdr:cNvPr id="348" name="直線コネクタ 347"/>
        <xdr:cNvCxnSpPr/>
      </xdr:nvCxnSpPr>
      <xdr:spPr>
        <a:xfrm>
          <a:off x="10388600" y="9489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131216</xdr:rowOff>
    </xdr:from>
    <xdr:to>
      <xdr:col>15</xdr:col>
      <xdr:colOff>180975</xdr:colOff>
      <xdr:row>56</xdr:row>
      <xdr:rowOff>157364</xdr:rowOff>
    </xdr:to>
    <xdr:cxnSp macro="">
      <xdr:nvCxnSpPr>
        <xdr:cNvPr id="349" name="直線コネクタ 348"/>
        <xdr:cNvCxnSpPr/>
      </xdr:nvCxnSpPr>
      <xdr:spPr>
        <a:xfrm>
          <a:off x="9639300" y="8875166"/>
          <a:ext cx="838200" cy="88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167350</xdr:rowOff>
    </xdr:from>
    <xdr:ext cx="599010" cy="259045"/>
    <xdr:sp macro="" textlink="">
      <xdr:nvSpPr>
        <xdr:cNvPr id="350" name="農林水産業費平均値テキスト"/>
        <xdr:cNvSpPr txBox="1"/>
      </xdr:nvSpPr>
      <xdr:spPr>
        <a:xfrm>
          <a:off x="10528300" y="994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17473</xdr:rowOff>
    </xdr:from>
    <xdr:to>
      <xdr:col>15</xdr:col>
      <xdr:colOff>231775</xdr:colOff>
      <xdr:row>58</xdr:row>
      <xdr:rowOff>119073</xdr:rowOff>
    </xdr:to>
    <xdr:sp macro="" textlink="">
      <xdr:nvSpPr>
        <xdr:cNvPr id="351" name="フローチャート : 判断 350"/>
        <xdr:cNvSpPr/>
      </xdr:nvSpPr>
      <xdr:spPr>
        <a:xfrm>
          <a:off x="104267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131216</xdr:rowOff>
    </xdr:from>
    <xdr:to>
      <xdr:col>14</xdr:col>
      <xdr:colOff>28575</xdr:colOff>
      <xdr:row>54</xdr:row>
      <xdr:rowOff>119180</xdr:rowOff>
    </xdr:to>
    <xdr:cxnSp macro="">
      <xdr:nvCxnSpPr>
        <xdr:cNvPr id="352" name="直線コネクタ 351"/>
        <xdr:cNvCxnSpPr/>
      </xdr:nvCxnSpPr>
      <xdr:spPr>
        <a:xfrm flipV="1">
          <a:off x="8750300" y="8875166"/>
          <a:ext cx="889000" cy="50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10830</xdr:rowOff>
    </xdr:from>
    <xdr:to>
      <xdr:col>14</xdr:col>
      <xdr:colOff>79375</xdr:colOff>
      <xdr:row>58</xdr:row>
      <xdr:rowOff>112430</xdr:rowOff>
    </xdr:to>
    <xdr:sp macro="" textlink="">
      <xdr:nvSpPr>
        <xdr:cNvPr id="353" name="フローチャート : 判断 352"/>
        <xdr:cNvSpPr/>
      </xdr:nvSpPr>
      <xdr:spPr>
        <a:xfrm>
          <a:off x="9588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103557</xdr:rowOff>
    </xdr:from>
    <xdr:ext cx="599010" cy="259045"/>
    <xdr:sp macro="" textlink="">
      <xdr:nvSpPr>
        <xdr:cNvPr id="354" name="テキスト ボックス 353"/>
        <xdr:cNvSpPr txBox="1"/>
      </xdr:nvSpPr>
      <xdr:spPr>
        <a:xfrm>
          <a:off x="9339794"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119180</xdr:rowOff>
    </xdr:from>
    <xdr:to>
      <xdr:col>12</xdr:col>
      <xdr:colOff>511175</xdr:colOff>
      <xdr:row>57</xdr:row>
      <xdr:rowOff>84749</xdr:rowOff>
    </xdr:to>
    <xdr:cxnSp macro="">
      <xdr:nvCxnSpPr>
        <xdr:cNvPr id="355" name="直線コネクタ 354"/>
        <xdr:cNvCxnSpPr/>
      </xdr:nvCxnSpPr>
      <xdr:spPr>
        <a:xfrm flipV="1">
          <a:off x="7861300" y="9377480"/>
          <a:ext cx="889000" cy="47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8486</xdr:rowOff>
    </xdr:from>
    <xdr:to>
      <xdr:col>12</xdr:col>
      <xdr:colOff>561975</xdr:colOff>
      <xdr:row>58</xdr:row>
      <xdr:rowOff>110086</xdr:rowOff>
    </xdr:to>
    <xdr:sp macro="" textlink="">
      <xdr:nvSpPr>
        <xdr:cNvPr id="356" name="フローチャート : 判断 355"/>
        <xdr:cNvSpPr/>
      </xdr:nvSpPr>
      <xdr:spPr>
        <a:xfrm>
          <a:off x="8699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101213</xdr:rowOff>
    </xdr:from>
    <xdr:ext cx="599010" cy="259045"/>
    <xdr:sp macro="" textlink="">
      <xdr:nvSpPr>
        <xdr:cNvPr id="357" name="テキスト ボックス 356"/>
        <xdr:cNvSpPr txBox="1"/>
      </xdr:nvSpPr>
      <xdr:spPr>
        <a:xfrm>
          <a:off x="8450794"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84749</xdr:rowOff>
    </xdr:from>
    <xdr:to>
      <xdr:col>11</xdr:col>
      <xdr:colOff>307975</xdr:colOff>
      <xdr:row>58</xdr:row>
      <xdr:rowOff>14091</xdr:rowOff>
    </xdr:to>
    <xdr:cxnSp macro="">
      <xdr:nvCxnSpPr>
        <xdr:cNvPr id="358" name="直線コネクタ 357"/>
        <xdr:cNvCxnSpPr/>
      </xdr:nvCxnSpPr>
      <xdr:spPr>
        <a:xfrm flipV="1">
          <a:off x="6972300" y="9857399"/>
          <a:ext cx="889000" cy="10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22871</xdr:rowOff>
    </xdr:from>
    <xdr:to>
      <xdr:col>11</xdr:col>
      <xdr:colOff>358775</xdr:colOff>
      <xdr:row>58</xdr:row>
      <xdr:rowOff>124471</xdr:rowOff>
    </xdr:to>
    <xdr:sp macro="" textlink="">
      <xdr:nvSpPr>
        <xdr:cNvPr id="359" name="フローチャート : 判断 358"/>
        <xdr:cNvSpPr/>
      </xdr:nvSpPr>
      <xdr:spPr>
        <a:xfrm>
          <a:off x="7810500" y="99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115598</xdr:rowOff>
    </xdr:from>
    <xdr:ext cx="599010" cy="259045"/>
    <xdr:sp macro="" textlink="">
      <xdr:nvSpPr>
        <xdr:cNvPr id="360" name="テキスト ボックス 359"/>
        <xdr:cNvSpPr txBox="1"/>
      </xdr:nvSpPr>
      <xdr:spPr>
        <a:xfrm>
          <a:off x="7561794" y="1005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27944</xdr:rowOff>
    </xdr:from>
    <xdr:to>
      <xdr:col>10</xdr:col>
      <xdr:colOff>155575</xdr:colOff>
      <xdr:row>58</xdr:row>
      <xdr:rowOff>129544</xdr:rowOff>
    </xdr:to>
    <xdr:sp macro="" textlink="">
      <xdr:nvSpPr>
        <xdr:cNvPr id="361" name="フローチャート : 判断 360"/>
        <xdr:cNvSpPr/>
      </xdr:nvSpPr>
      <xdr:spPr>
        <a:xfrm>
          <a:off x="6921500" y="9972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120671</xdr:rowOff>
    </xdr:from>
    <xdr:ext cx="599010" cy="259045"/>
    <xdr:sp macro="" textlink="">
      <xdr:nvSpPr>
        <xdr:cNvPr id="362" name="テキスト ボックス 361"/>
        <xdr:cNvSpPr txBox="1"/>
      </xdr:nvSpPr>
      <xdr:spPr>
        <a:xfrm>
          <a:off x="6672794" y="1006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106564</xdr:rowOff>
    </xdr:from>
    <xdr:to>
      <xdr:col>15</xdr:col>
      <xdr:colOff>231775</xdr:colOff>
      <xdr:row>57</xdr:row>
      <xdr:rowOff>36714</xdr:rowOff>
    </xdr:to>
    <xdr:sp macro="" textlink="">
      <xdr:nvSpPr>
        <xdr:cNvPr id="368" name="円/楕円 367"/>
        <xdr:cNvSpPr/>
      </xdr:nvSpPr>
      <xdr:spPr>
        <a:xfrm>
          <a:off x="10426700" y="97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129441</xdr:rowOff>
    </xdr:from>
    <xdr:ext cx="599010" cy="259045"/>
    <xdr:sp macro="" textlink="">
      <xdr:nvSpPr>
        <xdr:cNvPr id="369" name="農林水産業費該当値テキスト"/>
        <xdr:cNvSpPr txBox="1"/>
      </xdr:nvSpPr>
      <xdr:spPr>
        <a:xfrm>
          <a:off x="10528300" y="955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711,365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80416</xdr:rowOff>
    </xdr:from>
    <xdr:to>
      <xdr:col>14</xdr:col>
      <xdr:colOff>79375</xdr:colOff>
      <xdr:row>52</xdr:row>
      <xdr:rowOff>10566</xdr:rowOff>
    </xdr:to>
    <xdr:sp macro="" textlink="">
      <xdr:nvSpPr>
        <xdr:cNvPr id="370" name="円/楕円 369"/>
        <xdr:cNvSpPr/>
      </xdr:nvSpPr>
      <xdr:spPr>
        <a:xfrm>
          <a:off x="9588500" y="88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50</xdr:row>
      <xdr:rowOff>27093</xdr:rowOff>
    </xdr:from>
    <xdr:ext cx="690189" cy="259045"/>
    <xdr:sp macro="" textlink="">
      <xdr:nvSpPr>
        <xdr:cNvPr id="371" name="テキスト ボックス 370"/>
        <xdr:cNvSpPr txBox="1"/>
      </xdr:nvSpPr>
      <xdr:spPr>
        <a:xfrm>
          <a:off x="9294204" y="85995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2,643,557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68380</xdr:rowOff>
    </xdr:from>
    <xdr:to>
      <xdr:col>12</xdr:col>
      <xdr:colOff>561975</xdr:colOff>
      <xdr:row>54</xdr:row>
      <xdr:rowOff>169980</xdr:rowOff>
    </xdr:to>
    <xdr:sp macro="" textlink="">
      <xdr:nvSpPr>
        <xdr:cNvPr id="372" name="円/楕円 371"/>
        <xdr:cNvSpPr/>
      </xdr:nvSpPr>
      <xdr:spPr>
        <a:xfrm>
          <a:off x="8699500" y="93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53</xdr:row>
      <xdr:rowOff>15057</xdr:rowOff>
    </xdr:from>
    <xdr:ext cx="690189" cy="259045"/>
    <xdr:sp macro="" textlink="">
      <xdr:nvSpPr>
        <xdr:cNvPr id="373" name="テキスト ボックス 372"/>
        <xdr:cNvSpPr txBox="1"/>
      </xdr:nvSpPr>
      <xdr:spPr>
        <a:xfrm>
          <a:off x="8405204" y="9101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1,544,881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33949</xdr:rowOff>
    </xdr:from>
    <xdr:to>
      <xdr:col>11</xdr:col>
      <xdr:colOff>358775</xdr:colOff>
      <xdr:row>57</xdr:row>
      <xdr:rowOff>135549</xdr:rowOff>
    </xdr:to>
    <xdr:sp macro="" textlink="">
      <xdr:nvSpPr>
        <xdr:cNvPr id="374" name="円/楕円 373"/>
        <xdr:cNvSpPr/>
      </xdr:nvSpPr>
      <xdr:spPr>
        <a:xfrm>
          <a:off x="7810500" y="98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152076</xdr:rowOff>
    </xdr:from>
    <xdr:ext cx="599010" cy="259045"/>
    <xdr:sp macro="" textlink="">
      <xdr:nvSpPr>
        <xdr:cNvPr id="375" name="テキスト ボックス 374"/>
        <xdr:cNvSpPr txBox="1"/>
      </xdr:nvSpPr>
      <xdr:spPr>
        <a:xfrm>
          <a:off x="7561794" y="958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134741</xdr:rowOff>
    </xdr:from>
    <xdr:to>
      <xdr:col>10</xdr:col>
      <xdr:colOff>155575</xdr:colOff>
      <xdr:row>58</xdr:row>
      <xdr:rowOff>64891</xdr:rowOff>
    </xdr:to>
    <xdr:sp macro="" textlink="">
      <xdr:nvSpPr>
        <xdr:cNvPr id="376" name="円/楕円 375"/>
        <xdr:cNvSpPr/>
      </xdr:nvSpPr>
      <xdr:spPr>
        <a:xfrm>
          <a:off x="6921500" y="99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81418</xdr:rowOff>
    </xdr:from>
    <xdr:ext cx="599010" cy="259045"/>
    <xdr:sp macro="" textlink="">
      <xdr:nvSpPr>
        <xdr:cNvPr id="377" name="テキスト ボックス 376"/>
        <xdr:cNvSpPr txBox="1"/>
      </xdr:nvSpPr>
      <xdr:spPr>
        <a:xfrm>
          <a:off x="6672794" y="968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1" name="直線コネクタ 400"/>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2"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3" name="直線コネクタ 402"/>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4"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5" name="直線コネクタ 404"/>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90810</xdr:rowOff>
    </xdr:from>
    <xdr:to>
      <xdr:col>15</xdr:col>
      <xdr:colOff>180975</xdr:colOff>
      <xdr:row>78</xdr:row>
      <xdr:rowOff>112241</xdr:rowOff>
    </xdr:to>
    <xdr:cxnSp macro="">
      <xdr:nvCxnSpPr>
        <xdr:cNvPr id="406" name="直線コネクタ 405"/>
        <xdr:cNvCxnSpPr/>
      </xdr:nvCxnSpPr>
      <xdr:spPr>
        <a:xfrm flipV="1">
          <a:off x="9639300" y="13463910"/>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07"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08" name="フローチャート : 判断 407"/>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112241</xdr:rowOff>
    </xdr:from>
    <xdr:to>
      <xdr:col>14</xdr:col>
      <xdr:colOff>28575</xdr:colOff>
      <xdr:row>78</xdr:row>
      <xdr:rowOff>127836</xdr:rowOff>
    </xdr:to>
    <xdr:cxnSp macro="">
      <xdr:nvCxnSpPr>
        <xdr:cNvPr id="409" name="直線コネクタ 408"/>
        <xdr:cNvCxnSpPr/>
      </xdr:nvCxnSpPr>
      <xdr:spPr>
        <a:xfrm flipV="1">
          <a:off x="8750300" y="13485341"/>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0" name="フローチャート : 判断 409"/>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1" name="テキスト ボックス 410"/>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115069</xdr:rowOff>
    </xdr:from>
    <xdr:to>
      <xdr:col>12</xdr:col>
      <xdr:colOff>511175</xdr:colOff>
      <xdr:row>78</xdr:row>
      <xdr:rowOff>127836</xdr:rowOff>
    </xdr:to>
    <xdr:cxnSp macro="">
      <xdr:nvCxnSpPr>
        <xdr:cNvPr id="412" name="直線コネクタ 411"/>
        <xdr:cNvCxnSpPr/>
      </xdr:nvCxnSpPr>
      <xdr:spPr>
        <a:xfrm>
          <a:off x="7861300" y="13488169"/>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3" name="フローチャート : 判断 412"/>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4" name="テキスト ボックス 413"/>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86371</xdr:rowOff>
    </xdr:from>
    <xdr:to>
      <xdr:col>11</xdr:col>
      <xdr:colOff>307975</xdr:colOff>
      <xdr:row>78</xdr:row>
      <xdr:rowOff>115069</xdr:rowOff>
    </xdr:to>
    <xdr:cxnSp macro="">
      <xdr:nvCxnSpPr>
        <xdr:cNvPr id="415" name="直線コネクタ 414"/>
        <xdr:cNvCxnSpPr/>
      </xdr:nvCxnSpPr>
      <xdr:spPr>
        <a:xfrm>
          <a:off x="6972300" y="13459471"/>
          <a:ext cx="889000" cy="2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16" name="フローチャート : 判断 415"/>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17" name="テキスト ボックス 416"/>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18" name="フローチャート : 判断 417"/>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19" name="テキスト ボックス 418"/>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40010</xdr:rowOff>
    </xdr:from>
    <xdr:to>
      <xdr:col>15</xdr:col>
      <xdr:colOff>231775</xdr:colOff>
      <xdr:row>78</xdr:row>
      <xdr:rowOff>141610</xdr:rowOff>
    </xdr:to>
    <xdr:sp macro="" textlink="">
      <xdr:nvSpPr>
        <xdr:cNvPr id="425" name="円/楕円 424"/>
        <xdr:cNvSpPr/>
      </xdr:nvSpPr>
      <xdr:spPr>
        <a:xfrm>
          <a:off x="10426700" y="134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131384</xdr:rowOff>
    </xdr:from>
    <xdr:ext cx="534377" cy="259045"/>
    <xdr:sp macro="" textlink="">
      <xdr:nvSpPr>
        <xdr:cNvPr id="426" name="商工費該当値テキスト"/>
        <xdr:cNvSpPr txBox="1"/>
      </xdr:nvSpPr>
      <xdr:spPr>
        <a:xfrm>
          <a:off x="10528300" y="1333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61441</xdr:rowOff>
    </xdr:from>
    <xdr:to>
      <xdr:col>14</xdr:col>
      <xdr:colOff>79375</xdr:colOff>
      <xdr:row>78</xdr:row>
      <xdr:rowOff>163041</xdr:rowOff>
    </xdr:to>
    <xdr:sp macro="" textlink="">
      <xdr:nvSpPr>
        <xdr:cNvPr id="427" name="円/楕円 426"/>
        <xdr:cNvSpPr/>
      </xdr:nvSpPr>
      <xdr:spPr>
        <a:xfrm>
          <a:off x="9588500" y="134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154168</xdr:rowOff>
    </xdr:from>
    <xdr:ext cx="534377" cy="259045"/>
    <xdr:sp macro="" textlink="">
      <xdr:nvSpPr>
        <xdr:cNvPr id="428" name="テキスト ボックス 427"/>
        <xdr:cNvSpPr txBox="1"/>
      </xdr:nvSpPr>
      <xdr:spPr>
        <a:xfrm>
          <a:off x="9372111" y="135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77036</xdr:rowOff>
    </xdr:from>
    <xdr:to>
      <xdr:col>12</xdr:col>
      <xdr:colOff>561975</xdr:colOff>
      <xdr:row>79</xdr:row>
      <xdr:rowOff>7186</xdr:rowOff>
    </xdr:to>
    <xdr:sp macro="" textlink="">
      <xdr:nvSpPr>
        <xdr:cNvPr id="429" name="円/楕円 428"/>
        <xdr:cNvSpPr/>
      </xdr:nvSpPr>
      <xdr:spPr>
        <a:xfrm>
          <a:off x="8699500" y="134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169763</xdr:rowOff>
    </xdr:from>
    <xdr:ext cx="534377" cy="259045"/>
    <xdr:sp macro="" textlink="">
      <xdr:nvSpPr>
        <xdr:cNvPr id="430" name="テキスト ボックス 429"/>
        <xdr:cNvSpPr txBox="1"/>
      </xdr:nvSpPr>
      <xdr:spPr>
        <a:xfrm>
          <a:off x="8483111" y="135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64269</xdr:rowOff>
    </xdr:from>
    <xdr:to>
      <xdr:col>11</xdr:col>
      <xdr:colOff>358775</xdr:colOff>
      <xdr:row>78</xdr:row>
      <xdr:rowOff>165869</xdr:rowOff>
    </xdr:to>
    <xdr:sp macro="" textlink="">
      <xdr:nvSpPr>
        <xdr:cNvPr id="431" name="円/楕円 430"/>
        <xdr:cNvSpPr/>
      </xdr:nvSpPr>
      <xdr:spPr>
        <a:xfrm>
          <a:off x="7810500" y="134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156996</xdr:rowOff>
    </xdr:from>
    <xdr:ext cx="534377" cy="259045"/>
    <xdr:sp macro="" textlink="">
      <xdr:nvSpPr>
        <xdr:cNvPr id="432" name="テキスト ボックス 431"/>
        <xdr:cNvSpPr txBox="1"/>
      </xdr:nvSpPr>
      <xdr:spPr>
        <a:xfrm>
          <a:off x="7594111" y="135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35571</xdr:rowOff>
    </xdr:from>
    <xdr:to>
      <xdr:col>10</xdr:col>
      <xdr:colOff>155575</xdr:colOff>
      <xdr:row>78</xdr:row>
      <xdr:rowOff>137171</xdr:rowOff>
    </xdr:to>
    <xdr:sp macro="" textlink="">
      <xdr:nvSpPr>
        <xdr:cNvPr id="433" name="円/楕円 432"/>
        <xdr:cNvSpPr/>
      </xdr:nvSpPr>
      <xdr:spPr>
        <a:xfrm>
          <a:off x="6921500" y="134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153698</xdr:rowOff>
    </xdr:from>
    <xdr:ext cx="534377" cy="259045"/>
    <xdr:sp macro="" textlink="">
      <xdr:nvSpPr>
        <xdr:cNvPr id="434" name="テキスト ボックス 433"/>
        <xdr:cNvSpPr txBox="1"/>
      </xdr:nvSpPr>
      <xdr:spPr>
        <a:xfrm>
          <a:off x="6705111" y="1318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58" name="直線コネクタ 457"/>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59"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0" name="直線コネクタ 459"/>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1"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2" name="直線コネクタ 461"/>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91433</xdr:rowOff>
    </xdr:from>
    <xdr:to>
      <xdr:col>15</xdr:col>
      <xdr:colOff>180975</xdr:colOff>
      <xdr:row>98</xdr:row>
      <xdr:rowOff>93165</xdr:rowOff>
    </xdr:to>
    <xdr:cxnSp macro="">
      <xdr:nvCxnSpPr>
        <xdr:cNvPr id="463" name="直線コネクタ 462"/>
        <xdr:cNvCxnSpPr/>
      </xdr:nvCxnSpPr>
      <xdr:spPr>
        <a:xfrm flipV="1">
          <a:off x="9639300" y="16893533"/>
          <a:ext cx="8382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4"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5" name="フローチャート : 判断 464"/>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93165</xdr:rowOff>
    </xdr:from>
    <xdr:to>
      <xdr:col>14</xdr:col>
      <xdr:colOff>28575</xdr:colOff>
      <xdr:row>98</xdr:row>
      <xdr:rowOff>95521</xdr:rowOff>
    </xdr:to>
    <xdr:cxnSp macro="">
      <xdr:nvCxnSpPr>
        <xdr:cNvPr id="466" name="直線コネクタ 465"/>
        <xdr:cNvCxnSpPr/>
      </xdr:nvCxnSpPr>
      <xdr:spPr>
        <a:xfrm flipV="1">
          <a:off x="8750300" y="16895265"/>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67" name="フローチャート : 判断 466"/>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68" name="テキスト ボックス 467"/>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95521</xdr:rowOff>
    </xdr:from>
    <xdr:to>
      <xdr:col>12</xdr:col>
      <xdr:colOff>511175</xdr:colOff>
      <xdr:row>98</xdr:row>
      <xdr:rowOff>127704</xdr:rowOff>
    </xdr:to>
    <xdr:cxnSp macro="">
      <xdr:nvCxnSpPr>
        <xdr:cNvPr id="469" name="直線コネクタ 468"/>
        <xdr:cNvCxnSpPr/>
      </xdr:nvCxnSpPr>
      <xdr:spPr>
        <a:xfrm flipV="1">
          <a:off x="7861300" y="16897621"/>
          <a:ext cx="889000" cy="3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0" name="フローチャート : 判断 469"/>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1" name="テキスト ボックス 470"/>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127704</xdr:rowOff>
    </xdr:from>
    <xdr:to>
      <xdr:col>11</xdr:col>
      <xdr:colOff>307975</xdr:colOff>
      <xdr:row>98</xdr:row>
      <xdr:rowOff>132772</xdr:rowOff>
    </xdr:to>
    <xdr:cxnSp macro="">
      <xdr:nvCxnSpPr>
        <xdr:cNvPr id="472" name="直線コネクタ 471"/>
        <xdr:cNvCxnSpPr/>
      </xdr:nvCxnSpPr>
      <xdr:spPr>
        <a:xfrm flipV="1">
          <a:off x="6972300" y="16929804"/>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3" name="フローチャート : 判断 472"/>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4" name="テキスト ボックス 473"/>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5" name="フローチャート : 判断 474"/>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76" name="テキスト ボックス 475"/>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40633</xdr:rowOff>
    </xdr:from>
    <xdr:to>
      <xdr:col>15</xdr:col>
      <xdr:colOff>231775</xdr:colOff>
      <xdr:row>98</xdr:row>
      <xdr:rowOff>142233</xdr:rowOff>
    </xdr:to>
    <xdr:sp macro="" textlink="">
      <xdr:nvSpPr>
        <xdr:cNvPr id="482" name="円/楕円 481"/>
        <xdr:cNvSpPr/>
      </xdr:nvSpPr>
      <xdr:spPr>
        <a:xfrm>
          <a:off x="10426700" y="168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xdr:rowOff>
    </xdr:from>
    <xdr:ext cx="599010" cy="259045"/>
    <xdr:sp macro="" textlink="">
      <xdr:nvSpPr>
        <xdr:cNvPr id="483" name="土木費該当値テキスト"/>
        <xdr:cNvSpPr txBox="1"/>
      </xdr:nvSpPr>
      <xdr:spPr>
        <a:xfrm>
          <a:off x="10528300" y="1663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42365</xdr:rowOff>
    </xdr:from>
    <xdr:to>
      <xdr:col>14</xdr:col>
      <xdr:colOff>79375</xdr:colOff>
      <xdr:row>98</xdr:row>
      <xdr:rowOff>143965</xdr:rowOff>
    </xdr:to>
    <xdr:sp macro="" textlink="">
      <xdr:nvSpPr>
        <xdr:cNvPr id="484" name="円/楕円 483"/>
        <xdr:cNvSpPr/>
      </xdr:nvSpPr>
      <xdr:spPr>
        <a:xfrm>
          <a:off x="9588500" y="168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135092</xdr:rowOff>
    </xdr:from>
    <xdr:ext cx="599010" cy="259045"/>
    <xdr:sp macro="" textlink="">
      <xdr:nvSpPr>
        <xdr:cNvPr id="485" name="テキスト ボックス 484"/>
        <xdr:cNvSpPr txBox="1"/>
      </xdr:nvSpPr>
      <xdr:spPr>
        <a:xfrm>
          <a:off x="9339794" y="1693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44721</xdr:rowOff>
    </xdr:from>
    <xdr:to>
      <xdr:col>12</xdr:col>
      <xdr:colOff>561975</xdr:colOff>
      <xdr:row>98</xdr:row>
      <xdr:rowOff>146321</xdr:rowOff>
    </xdr:to>
    <xdr:sp macro="" textlink="">
      <xdr:nvSpPr>
        <xdr:cNvPr id="486" name="円/楕円 485"/>
        <xdr:cNvSpPr/>
      </xdr:nvSpPr>
      <xdr:spPr>
        <a:xfrm>
          <a:off x="8699500" y="168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162848</xdr:rowOff>
    </xdr:from>
    <xdr:ext cx="599010" cy="259045"/>
    <xdr:sp macro="" textlink="">
      <xdr:nvSpPr>
        <xdr:cNvPr id="487" name="テキスト ボックス 486"/>
        <xdr:cNvSpPr txBox="1"/>
      </xdr:nvSpPr>
      <xdr:spPr>
        <a:xfrm>
          <a:off x="8450794" y="1662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76904</xdr:rowOff>
    </xdr:from>
    <xdr:to>
      <xdr:col>11</xdr:col>
      <xdr:colOff>358775</xdr:colOff>
      <xdr:row>99</xdr:row>
      <xdr:rowOff>7054</xdr:rowOff>
    </xdr:to>
    <xdr:sp macro="" textlink="">
      <xdr:nvSpPr>
        <xdr:cNvPr id="488" name="円/楕円 487"/>
        <xdr:cNvSpPr/>
      </xdr:nvSpPr>
      <xdr:spPr>
        <a:xfrm>
          <a:off x="7810500" y="168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23581</xdr:rowOff>
    </xdr:from>
    <xdr:ext cx="599010" cy="259045"/>
    <xdr:sp macro="" textlink="">
      <xdr:nvSpPr>
        <xdr:cNvPr id="489" name="テキスト ボックス 488"/>
        <xdr:cNvSpPr txBox="1"/>
      </xdr:nvSpPr>
      <xdr:spPr>
        <a:xfrm>
          <a:off x="7561794" y="1665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81972</xdr:rowOff>
    </xdr:from>
    <xdr:to>
      <xdr:col>10</xdr:col>
      <xdr:colOff>155575</xdr:colOff>
      <xdr:row>99</xdr:row>
      <xdr:rowOff>12122</xdr:rowOff>
    </xdr:to>
    <xdr:sp macro="" textlink="">
      <xdr:nvSpPr>
        <xdr:cNvPr id="490" name="円/楕円 489"/>
        <xdr:cNvSpPr/>
      </xdr:nvSpPr>
      <xdr:spPr>
        <a:xfrm>
          <a:off x="6921500" y="168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28649</xdr:rowOff>
    </xdr:from>
    <xdr:ext cx="599010" cy="259045"/>
    <xdr:sp macro="" textlink="">
      <xdr:nvSpPr>
        <xdr:cNvPr id="491" name="テキスト ボックス 490"/>
        <xdr:cNvSpPr txBox="1"/>
      </xdr:nvSpPr>
      <xdr:spPr>
        <a:xfrm>
          <a:off x="6672794" y="1665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3" name="直線コネクタ 512"/>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4"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5" name="直線コネクタ 514"/>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16"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17" name="直線コネクタ 516"/>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120781</xdr:rowOff>
    </xdr:from>
    <xdr:to>
      <xdr:col>23</xdr:col>
      <xdr:colOff>517525</xdr:colOff>
      <xdr:row>38</xdr:row>
      <xdr:rowOff>121414</xdr:rowOff>
    </xdr:to>
    <xdr:cxnSp macro="">
      <xdr:nvCxnSpPr>
        <xdr:cNvPr id="518" name="直線コネクタ 517"/>
        <xdr:cNvCxnSpPr/>
      </xdr:nvCxnSpPr>
      <xdr:spPr>
        <a:xfrm flipV="1">
          <a:off x="15481300" y="6635881"/>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19"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0" name="フローチャート : 判断 519"/>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121414</xdr:rowOff>
    </xdr:from>
    <xdr:to>
      <xdr:col>22</xdr:col>
      <xdr:colOff>365125</xdr:colOff>
      <xdr:row>38</xdr:row>
      <xdr:rowOff>125376</xdr:rowOff>
    </xdr:to>
    <xdr:cxnSp macro="">
      <xdr:nvCxnSpPr>
        <xdr:cNvPr id="521" name="直線コネクタ 520"/>
        <xdr:cNvCxnSpPr/>
      </xdr:nvCxnSpPr>
      <xdr:spPr>
        <a:xfrm flipV="1">
          <a:off x="14592300" y="6636514"/>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2" name="フローチャート : 判断 521"/>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3" name="テキスト ボックス 522"/>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122772</xdr:rowOff>
    </xdr:from>
    <xdr:to>
      <xdr:col>21</xdr:col>
      <xdr:colOff>161925</xdr:colOff>
      <xdr:row>38</xdr:row>
      <xdr:rowOff>125376</xdr:rowOff>
    </xdr:to>
    <xdr:cxnSp macro="">
      <xdr:nvCxnSpPr>
        <xdr:cNvPr id="524" name="直線コネクタ 523"/>
        <xdr:cNvCxnSpPr/>
      </xdr:nvCxnSpPr>
      <xdr:spPr>
        <a:xfrm>
          <a:off x="13703300" y="6637872"/>
          <a:ext cx="889000" cy="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5" name="フローチャート : 判断 524"/>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26" name="テキスト ボックス 525"/>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121412</xdr:rowOff>
    </xdr:from>
    <xdr:to>
      <xdr:col>19</xdr:col>
      <xdr:colOff>644525</xdr:colOff>
      <xdr:row>38</xdr:row>
      <xdr:rowOff>122772</xdr:rowOff>
    </xdr:to>
    <xdr:cxnSp macro="">
      <xdr:nvCxnSpPr>
        <xdr:cNvPr id="527" name="直線コネクタ 526"/>
        <xdr:cNvCxnSpPr/>
      </xdr:nvCxnSpPr>
      <xdr:spPr>
        <a:xfrm>
          <a:off x="12814300" y="6636512"/>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28" name="フローチャート : 判断 527"/>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29" name="テキスト ボックス 528"/>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0" name="フローチャート : 判断 529"/>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1" name="テキスト ボックス 530"/>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69981</xdr:rowOff>
    </xdr:from>
    <xdr:to>
      <xdr:col>23</xdr:col>
      <xdr:colOff>568325</xdr:colOff>
      <xdr:row>39</xdr:row>
      <xdr:rowOff>131</xdr:rowOff>
    </xdr:to>
    <xdr:sp macro="" textlink="">
      <xdr:nvSpPr>
        <xdr:cNvPr id="537" name="円/楕円 536"/>
        <xdr:cNvSpPr/>
      </xdr:nvSpPr>
      <xdr:spPr>
        <a:xfrm>
          <a:off x="16268700" y="65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156358</xdr:rowOff>
    </xdr:from>
    <xdr:ext cx="469744" cy="259045"/>
    <xdr:sp macro="" textlink="">
      <xdr:nvSpPr>
        <xdr:cNvPr id="538" name="消防費該当値テキスト"/>
        <xdr:cNvSpPr txBox="1"/>
      </xdr:nvSpPr>
      <xdr:spPr>
        <a:xfrm>
          <a:off x="16370300" y="650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70614</xdr:rowOff>
    </xdr:from>
    <xdr:to>
      <xdr:col>22</xdr:col>
      <xdr:colOff>415925</xdr:colOff>
      <xdr:row>39</xdr:row>
      <xdr:rowOff>764</xdr:rowOff>
    </xdr:to>
    <xdr:sp macro="" textlink="">
      <xdr:nvSpPr>
        <xdr:cNvPr id="539" name="円/楕円 538"/>
        <xdr:cNvSpPr/>
      </xdr:nvSpPr>
      <xdr:spPr>
        <a:xfrm>
          <a:off x="15430500" y="65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163341</xdr:rowOff>
    </xdr:from>
    <xdr:ext cx="469744" cy="259045"/>
    <xdr:sp macro="" textlink="">
      <xdr:nvSpPr>
        <xdr:cNvPr id="540" name="テキスト ボックス 539"/>
        <xdr:cNvSpPr txBox="1"/>
      </xdr:nvSpPr>
      <xdr:spPr>
        <a:xfrm>
          <a:off x="15246427" y="6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74576</xdr:rowOff>
    </xdr:from>
    <xdr:to>
      <xdr:col>21</xdr:col>
      <xdr:colOff>212725</xdr:colOff>
      <xdr:row>39</xdr:row>
      <xdr:rowOff>4726</xdr:rowOff>
    </xdr:to>
    <xdr:sp macro="" textlink="">
      <xdr:nvSpPr>
        <xdr:cNvPr id="541" name="円/楕円 540"/>
        <xdr:cNvSpPr/>
      </xdr:nvSpPr>
      <xdr:spPr>
        <a:xfrm>
          <a:off x="14541500" y="6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167303</xdr:rowOff>
    </xdr:from>
    <xdr:ext cx="469744" cy="259045"/>
    <xdr:sp macro="" textlink="">
      <xdr:nvSpPr>
        <xdr:cNvPr id="542" name="テキスト ボックス 541"/>
        <xdr:cNvSpPr txBox="1"/>
      </xdr:nvSpPr>
      <xdr:spPr>
        <a:xfrm>
          <a:off x="14357427" y="66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71972</xdr:rowOff>
    </xdr:from>
    <xdr:to>
      <xdr:col>20</xdr:col>
      <xdr:colOff>9525</xdr:colOff>
      <xdr:row>39</xdr:row>
      <xdr:rowOff>2122</xdr:rowOff>
    </xdr:to>
    <xdr:sp macro="" textlink="">
      <xdr:nvSpPr>
        <xdr:cNvPr id="543" name="円/楕円 542"/>
        <xdr:cNvSpPr/>
      </xdr:nvSpPr>
      <xdr:spPr>
        <a:xfrm>
          <a:off x="13652500" y="658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164699</xdr:rowOff>
    </xdr:from>
    <xdr:ext cx="469744" cy="259045"/>
    <xdr:sp macro="" textlink="">
      <xdr:nvSpPr>
        <xdr:cNvPr id="544" name="テキスト ボックス 543"/>
        <xdr:cNvSpPr txBox="1"/>
      </xdr:nvSpPr>
      <xdr:spPr>
        <a:xfrm>
          <a:off x="13468427" y="667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70612</xdr:rowOff>
    </xdr:from>
    <xdr:to>
      <xdr:col>18</xdr:col>
      <xdr:colOff>492125</xdr:colOff>
      <xdr:row>39</xdr:row>
      <xdr:rowOff>762</xdr:rowOff>
    </xdr:to>
    <xdr:sp macro="" textlink="">
      <xdr:nvSpPr>
        <xdr:cNvPr id="545" name="円/楕円 544"/>
        <xdr:cNvSpPr/>
      </xdr:nvSpPr>
      <xdr:spPr>
        <a:xfrm>
          <a:off x="1276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163339</xdr:rowOff>
    </xdr:from>
    <xdr:ext cx="469744" cy="259045"/>
    <xdr:sp macro="" textlink="">
      <xdr:nvSpPr>
        <xdr:cNvPr id="546" name="テキスト ボックス 545"/>
        <xdr:cNvSpPr txBox="1"/>
      </xdr:nvSpPr>
      <xdr:spPr>
        <a:xfrm>
          <a:off x="12579427"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0" name="直線コネクタ 569"/>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1"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2" name="直線コネクタ 571"/>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3"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4" name="直線コネクタ 573"/>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58855</xdr:rowOff>
    </xdr:from>
    <xdr:to>
      <xdr:col>23</xdr:col>
      <xdr:colOff>517525</xdr:colOff>
      <xdr:row>55</xdr:row>
      <xdr:rowOff>73621</xdr:rowOff>
    </xdr:to>
    <xdr:cxnSp macro="">
      <xdr:nvCxnSpPr>
        <xdr:cNvPr id="575" name="直線コネクタ 574"/>
        <xdr:cNvCxnSpPr/>
      </xdr:nvCxnSpPr>
      <xdr:spPr>
        <a:xfrm flipV="1">
          <a:off x="15481300" y="9317155"/>
          <a:ext cx="838200" cy="18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76"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77" name="フローチャート : 判断 576"/>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73621</xdr:rowOff>
    </xdr:from>
    <xdr:to>
      <xdr:col>22</xdr:col>
      <xdr:colOff>365125</xdr:colOff>
      <xdr:row>57</xdr:row>
      <xdr:rowOff>61115</xdr:rowOff>
    </xdr:to>
    <xdr:cxnSp macro="">
      <xdr:nvCxnSpPr>
        <xdr:cNvPr id="578" name="直線コネクタ 577"/>
        <xdr:cNvCxnSpPr/>
      </xdr:nvCxnSpPr>
      <xdr:spPr>
        <a:xfrm flipV="1">
          <a:off x="14592300" y="9503371"/>
          <a:ext cx="889000" cy="33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79" name="フローチャート : 判断 578"/>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0" name="テキスト ボックス 579"/>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61115</xdr:rowOff>
    </xdr:from>
    <xdr:to>
      <xdr:col>21</xdr:col>
      <xdr:colOff>161925</xdr:colOff>
      <xdr:row>57</xdr:row>
      <xdr:rowOff>149336</xdr:rowOff>
    </xdr:to>
    <xdr:cxnSp macro="">
      <xdr:nvCxnSpPr>
        <xdr:cNvPr id="581" name="直線コネクタ 580"/>
        <xdr:cNvCxnSpPr/>
      </xdr:nvCxnSpPr>
      <xdr:spPr>
        <a:xfrm flipV="1">
          <a:off x="13703300" y="9833765"/>
          <a:ext cx="889000" cy="8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2" name="フローチャート : 判断 581"/>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3" name="テキスト ボックス 582"/>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149336</xdr:rowOff>
    </xdr:from>
    <xdr:to>
      <xdr:col>19</xdr:col>
      <xdr:colOff>644525</xdr:colOff>
      <xdr:row>58</xdr:row>
      <xdr:rowOff>7451</xdr:rowOff>
    </xdr:to>
    <xdr:cxnSp macro="">
      <xdr:nvCxnSpPr>
        <xdr:cNvPr id="584" name="直線コネクタ 583"/>
        <xdr:cNvCxnSpPr/>
      </xdr:nvCxnSpPr>
      <xdr:spPr>
        <a:xfrm flipV="1">
          <a:off x="12814300" y="9921986"/>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5" name="フローチャート : 判断 584"/>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86" name="テキスト ボックス 585"/>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87" name="フローチャート : 判断 586"/>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88" name="テキスト ボックス 587"/>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8055</xdr:rowOff>
    </xdr:from>
    <xdr:to>
      <xdr:col>23</xdr:col>
      <xdr:colOff>568325</xdr:colOff>
      <xdr:row>54</xdr:row>
      <xdr:rowOff>109655</xdr:rowOff>
    </xdr:to>
    <xdr:sp macro="" textlink="">
      <xdr:nvSpPr>
        <xdr:cNvPr id="594" name="円/楕円 593"/>
        <xdr:cNvSpPr/>
      </xdr:nvSpPr>
      <xdr:spPr>
        <a:xfrm>
          <a:off x="16268700" y="92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30932</xdr:rowOff>
    </xdr:from>
    <xdr:ext cx="599010" cy="259045"/>
    <xdr:sp macro="" textlink="">
      <xdr:nvSpPr>
        <xdr:cNvPr id="595" name="教育費該当値テキスト"/>
        <xdr:cNvSpPr txBox="1"/>
      </xdr:nvSpPr>
      <xdr:spPr>
        <a:xfrm>
          <a:off x="16370300" y="911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442,438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22821</xdr:rowOff>
    </xdr:from>
    <xdr:to>
      <xdr:col>22</xdr:col>
      <xdr:colOff>415925</xdr:colOff>
      <xdr:row>55</xdr:row>
      <xdr:rowOff>124421</xdr:rowOff>
    </xdr:to>
    <xdr:sp macro="" textlink="">
      <xdr:nvSpPr>
        <xdr:cNvPr id="596" name="円/楕円 595"/>
        <xdr:cNvSpPr/>
      </xdr:nvSpPr>
      <xdr:spPr>
        <a:xfrm>
          <a:off x="15430500" y="94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140948</xdr:rowOff>
    </xdr:from>
    <xdr:ext cx="599010" cy="259045"/>
    <xdr:sp macro="" textlink="">
      <xdr:nvSpPr>
        <xdr:cNvPr id="597" name="テキスト ボックス 596"/>
        <xdr:cNvSpPr txBox="1"/>
      </xdr:nvSpPr>
      <xdr:spPr>
        <a:xfrm>
          <a:off x="15181794" y="922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10315</xdr:rowOff>
    </xdr:from>
    <xdr:to>
      <xdr:col>21</xdr:col>
      <xdr:colOff>212725</xdr:colOff>
      <xdr:row>57</xdr:row>
      <xdr:rowOff>111915</xdr:rowOff>
    </xdr:to>
    <xdr:sp macro="" textlink="">
      <xdr:nvSpPr>
        <xdr:cNvPr id="598" name="円/楕円 597"/>
        <xdr:cNvSpPr/>
      </xdr:nvSpPr>
      <xdr:spPr>
        <a:xfrm>
          <a:off x="14541500" y="978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128442</xdr:rowOff>
    </xdr:from>
    <xdr:ext cx="599010" cy="259045"/>
    <xdr:sp macro="" textlink="">
      <xdr:nvSpPr>
        <xdr:cNvPr id="599" name="テキスト ボックス 598"/>
        <xdr:cNvSpPr txBox="1"/>
      </xdr:nvSpPr>
      <xdr:spPr>
        <a:xfrm>
          <a:off x="14292794" y="955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98536</xdr:rowOff>
    </xdr:from>
    <xdr:to>
      <xdr:col>20</xdr:col>
      <xdr:colOff>9525</xdr:colOff>
      <xdr:row>58</xdr:row>
      <xdr:rowOff>28686</xdr:rowOff>
    </xdr:to>
    <xdr:sp macro="" textlink="">
      <xdr:nvSpPr>
        <xdr:cNvPr id="600" name="円/楕円 599"/>
        <xdr:cNvSpPr/>
      </xdr:nvSpPr>
      <xdr:spPr>
        <a:xfrm>
          <a:off x="13652500" y="98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45213</xdr:rowOff>
    </xdr:from>
    <xdr:ext cx="599010" cy="259045"/>
    <xdr:sp macro="" textlink="">
      <xdr:nvSpPr>
        <xdr:cNvPr id="601" name="テキスト ボックス 600"/>
        <xdr:cNvSpPr txBox="1"/>
      </xdr:nvSpPr>
      <xdr:spPr>
        <a:xfrm>
          <a:off x="13403794" y="964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128101</xdr:rowOff>
    </xdr:from>
    <xdr:to>
      <xdr:col>18</xdr:col>
      <xdr:colOff>492125</xdr:colOff>
      <xdr:row>58</xdr:row>
      <xdr:rowOff>58251</xdr:rowOff>
    </xdr:to>
    <xdr:sp macro="" textlink="">
      <xdr:nvSpPr>
        <xdr:cNvPr id="602" name="円/楕円 601"/>
        <xdr:cNvSpPr/>
      </xdr:nvSpPr>
      <xdr:spPr>
        <a:xfrm>
          <a:off x="12763500" y="99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74778</xdr:rowOff>
    </xdr:from>
    <xdr:ext cx="599010" cy="259045"/>
    <xdr:sp macro="" textlink="">
      <xdr:nvSpPr>
        <xdr:cNvPr id="603" name="テキスト ボックス 602"/>
        <xdr:cNvSpPr txBox="1"/>
      </xdr:nvSpPr>
      <xdr:spPr>
        <a:xfrm>
          <a:off x="12514794" y="967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5" name="直線コネクタ 624"/>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26"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28"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29" name="直線コネクタ 628"/>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1"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2" name="フローチャート : 判断 631"/>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105102</xdr:rowOff>
    </xdr:from>
    <xdr:to>
      <xdr:col>22</xdr:col>
      <xdr:colOff>365125</xdr:colOff>
      <xdr:row>78</xdr:row>
      <xdr:rowOff>139700</xdr:rowOff>
    </xdr:to>
    <xdr:cxnSp macro="">
      <xdr:nvCxnSpPr>
        <xdr:cNvPr id="633" name="直線コネクタ 632"/>
        <xdr:cNvCxnSpPr/>
      </xdr:nvCxnSpPr>
      <xdr:spPr>
        <a:xfrm>
          <a:off x="14592300" y="13478202"/>
          <a:ext cx="889000" cy="3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4" name="フローチャート : 判断 633"/>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5" name="テキスト ボックス 634"/>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105102</xdr:rowOff>
    </xdr:from>
    <xdr:to>
      <xdr:col>21</xdr:col>
      <xdr:colOff>161925</xdr:colOff>
      <xdr:row>78</xdr:row>
      <xdr:rowOff>123236</xdr:rowOff>
    </xdr:to>
    <xdr:cxnSp macro="">
      <xdr:nvCxnSpPr>
        <xdr:cNvPr id="636" name="直線コネクタ 635"/>
        <xdr:cNvCxnSpPr/>
      </xdr:nvCxnSpPr>
      <xdr:spPr>
        <a:xfrm flipV="1">
          <a:off x="13703300" y="13478202"/>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37" name="フローチャート : 判断 636"/>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38" name="テキスト ボックス 637"/>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123236</xdr:rowOff>
    </xdr:from>
    <xdr:to>
      <xdr:col>19</xdr:col>
      <xdr:colOff>644525</xdr:colOff>
      <xdr:row>78</xdr:row>
      <xdr:rowOff>139229</xdr:rowOff>
    </xdr:to>
    <xdr:cxnSp macro="">
      <xdr:nvCxnSpPr>
        <xdr:cNvPr id="639" name="直線コネクタ 638"/>
        <xdr:cNvCxnSpPr/>
      </xdr:nvCxnSpPr>
      <xdr:spPr>
        <a:xfrm flipV="1">
          <a:off x="12814300" y="13496336"/>
          <a:ext cx="8890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0" name="フローチャート : 判断 639"/>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1" name="テキスト ボックス 640"/>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2" name="フローチャート : 判断 641"/>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3" name="テキスト ボックス 642"/>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9" name="円/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0"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1" name="円/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2" name="テキスト ボックス 651"/>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54302</xdr:rowOff>
    </xdr:from>
    <xdr:to>
      <xdr:col>21</xdr:col>
      <xdr:colOff>212725</xdr:colOff>
      <xdr:row>78</xdr:row>
      <xdr:rowOff>155902</xdr:rowOff>
    </xdr:to>
    <xdr:sp macro="" textlink="">
      <xdr:nvSpPr>
        <xdr:cNvPr id="653" name="円/楕円 652"/>
        <xdr:cNvSpPr/>
      </xdr:nvSpPr>
      <xdr:spPr>
        <a:xfrm>
          <a:off x="14541500" y="134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147029</xdr:rowOff>
    </xdr:from>
    <xdr:ext cx="534377" cy="259045"/>
    <xdr:sp macro="" textlink="">
      <xdr:nvSpPr>
        <xdr:cNvPr id="654" name="テキスト ボックス 653"/>
        <xdr:cNvSpPr txBox="1"/>
      </xdr:nvSpPr>
      <xdr:spPr>
        <a:xfrm>
          <a:off x="14325111" y="1352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72436</xdr:rowOff>
    </xdr:from>
    <xdr:to>
      <xdr:col>20</xdr:col>
      <xdr:colOff>9525</xdr:colOff>
      <xdr:row>79</xdr:row>
      <xdr:rowOff>2586</xdr:rowOff>
    </xdr:to>
    <xdr:sp macro="" textlink="">
      <xdr:nvSpPr>
        <xdr:cNvPr id="655" name="円/楕円 654"/>
        <xdr:cNvSpPr/>
      </xdr:nvSpPr>
      <xdr:spPr>
        <a:xfrm>
          <a:off x="13652500" y="1344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165163</xdr:rowOff>
    </xdr:from>
    <xdr:ext cx="469744" cy="259045"/>
    <xdr:sp macro="" textlink="">
      <xdr:nvSpPr>
        <xdr:cNvPr id="656" name="テキスト ボックス 655"/>
        <xdr:cNvSpPr txBox="1"/>
      </xdr:nvSpPr>
      <xdr:spPr>
        <a:xfrm>
          <a:off x="13468427" y="1353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88429</xdr:rowOff>
    </xdr:from>
    <xdr:to>
      <xdr:col>18</xdr:col>
      <xdr:colOff>492125</xdr:colOff>
      <xdr:row>79</xdr:row>
      <xdr:rowOff>18579</xdr:rowOff>
    </xdr:to>
    <xdr:sp macro="" textlink="">
      <xdr:nvSpPr>
        <xdr:cNvPr id="657" name="円/楕円 656"/>
        <xdr:cNvSpPr/>
      </xdr:nvSpPr>
      <xdr:spPr>
        <a:xfrm>
          <a:off x="12763500" y="134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9706</xdr:rowOff>
    </xdr:from>
    <xdr:ext cx="378565" cy="259045"/>
    <xdr:sp macro="" textlink="">
      <xdr:nvSpPr>
        <xdr:cNvPr id="658" name="テキスト ボックス 657"/>
        <xdr:cNvSpPr txBox="1"/>
      </xdr:nvSpPr>
      <xdr:spPr>
        <a:xfrm>
          <a:off x="12625017" y="1355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2" name="直線コネクタ 681"/>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3"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4" name="直線コネクタ 683"/>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5"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86" name="直線コネクタ 685"/>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125360</xdr:rowOff>
    </xdr:from>
    <xdr:to>
      <xdr:col>23</xdr:col>
      <xdr:colOff>517525</xdr:colOff>
      <xdr:row>97</xdr:row>
      <xdr:rowOff>154418</xdr:rowOff>
    </xdr:to>
    <xdr:cxnSp macro="">
      <xdr:nvCxnSpPr>
        <xdr:cNvPr id="687" name="直線コネクタ 686"/>
        <xdr:cNvCxnSpPr/>
      </xdr:nvCxnSpPr>
      <xdr:spPr>
        <a:xfrm flipV="1">
          <a:off x="15481300" y="16756010"/>
          <a:ext cx="8382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88"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89" name="フローチャート : 判断 688"/>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87785</xdr:rowOff>
    </xdr:from>
    <xdr:to>
      <xdr:col>22</xdr:col>
      <xdr:colOff>365125</xdr:colOff>
      <xdr:row>97</xdr:row>
      <xdr:rowOff>154418</xdr:rowOff>
    </xdr:to>
    <xdr:cxnSp macro="">
      <xdr:nvCxnSpPr>
        <xdr:cNvPr id="690" name="直線コネクタ 689"/>
        <xdr:cNvCxnSpPr/>
      </xdr:nvCxnSpPr>
      <xdr:spPr>
        <a:xfrm>
          <a:off x="14592300" y="16718435"/>
          <a:ext cx="889000" cy="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1" name="フローチャート : 判断 690"/>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2" name="テキスト ボックス 691"/>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141480</xdr:rowOff>
    </xdr:from>
    <xdr:to>
      <xdr:col>21</xdr:col>
      <xdr:colOff>161925</xdr:colOff>
      <xdr:row>97</xdr:row>
      <xdr:rowOff>87785</xdr:rowOff>
    </xdr:to>
    <xdr:cxnSp macro="">
      <xdr:nvCxnSpPr>
        <xdr:cNvPr id="693" name="直線コネクタ 692"/>
        <xdr:cNvCxnSpPr/>
      </xdr:nvCxnSpPr>
      <xdr:spPr>
        <a:xfrm>
          <a:off x="13703300" y="16600680"/>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4" name="フローチャート : 判断 693"/>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5" name="テキスト ボックス 694"/>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50093</xdr:rowOff>
    </xdr:from>
    <xdr:to>
      <xdr:col>19</xdr:col>
      <xdr:colOff>644525</xdr:colOff>
      <xdr:row>96</xdr:row>
      <xdr:rowOff>141480</xdr:rowOff>
    </xdr:to>
    <xdr:cxnSp macro="">
      <xdr:nvCxnSpPr>
        <xdr:cNvPr id="696" name="直線コネクタ 695"/>
        <xdr:cNvCxnSpPr/>
      </xdr:nvCxnSpPr>
      <xdr:spPr>
        <a:xfrm>
          <a:off x="12814300" y="16509293"/>
          <a:ext cx="889000" cy="9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697" name="フローチャート : 判断 696"/>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698" name="テキスト ボックス 697"/>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699" name="フローチャート : 判断 698"/>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0" name="テキスト ボックス 699"/>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74560</xdr:rowOff>
    </xdr:from>
    <xdr:to>
      <xdr:col>23</xdr:col>
      <xdr:colOff>568325</xdr:colOff>
      <xdr:row>98</xdr:row>
      <xdr:rowOff>4710</xdr:rowOff>
    </xdr:to>
    <xdr:sp macro="" textlink="">
      <xdr:nvSpPr>
        <xdr:cNvPr id="706" name="円/楕円 705"/>
        <xdr:cNvSpPr/>
      </xdr:nvSpPr>
      <xdr:spPr>
        <a:xfrm>
          <a:off x="16268700" y="167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52987</xdr:rowOff>
    </xdr:from>
    <xdr:ext cx="599010" cy="259045"/>
    <xdr:sp macro="" textlink="">
      <xdr:nvSpPr>
        <xdr:cNvPr id="707" name="公債費該当値テキスト"/>
        <xdr:cNvSpPr txBox="1"/>
      </xdr:nvSpPr>
      <xdr:spPr>
        <a:xfrm>
          <a:off x="16370300" y="1668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103618</xdr:rowOff>
    </xdr:from>
    <xdr:to>
      <xdr:col>22</xdr:col>
      <xdr:colOff>415925</xdr:colOff>
      <xdr:row>98</xdr:row>
      <xdr:rowOff>33768</xdr:rowOff>
    </xdr:to>
    <xdr:sp macro="" textlink="">
      <xdr:nvSpPr>
        <xdr:cNvPr id="708" name="円/楕円 707"/>
        <xdr:cNvSpPr/>
      </xdr:nvSpPr>
      <xdr:spPr>
        <a:xfrm>
          <a:off x="15430500" y="167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24895</xdr:rowOff>
    </xdr:from>
    <xdr:ext cx="599010" cy="259045"/>
    <xdr:sp macro="" textlink="">
      <xdr:nvSpPr>
        <xdr:cNvPr id="709" name="テキスト ボックス 708"/>
        <xdr:cNvSpPr txBox="1"/>
      </xdr:nvSpPr>
      <xdr:spPr>
        <a:xfrm>
          <a:off x="15181794" y="168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36985</xdr:rowOff>
    </xdr:from>
    <xdr:to>
      <xdr:col>21</xdr:col>
      <xdr:colOff>212725</xdr:colOff>
      <xdr:row>97</xdr:row>
      <xdr:rowOff>138585</xdr:rowOff>
    </xdr:to>
    <xdr:sp macro="" textlink="">
      <xdr:nvSpPr>
        <xdr:cNvPr id="710" name="円/楕円 709"/>
        <xdr:cNvSpPr/>
      </xdr:nvSpPr>
      <xdr:spPr>
        <a:xfrm>
          <a:off x="14541500" y="166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155112</xdr:rowOff>
    </xdr:from>
    <xdr:ext cx="599010" cy="259045"/>
    <xdr:sp macro="" textlink="">
      <xdr:nvSpPr>
        <xdr:cNvPr id="711" name="テキスト ボックス 710"/>
        <xdr:cNvSpPr txBox="1"/>
      </xdr:nvSpPr>
      <xdr:spPr>
        <a:xfrm>
          <a:off x="14292794" y="1644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90680</xdr:rowOff>
    </xdr:from>
    <xdr:to>
      <xdr:col>20</xdr:col>
      <xdr:colOff>9525</xdr:colOff>
      <xdr:row>97</xdr:row>
      <xdr:rowOff>20830</xdr:rowOff>
    </xdr:to>
    <xdr:sp macro="" textlink="">
      <xdr:nvSpPr>
        <xdr:cNvPr id="712" name="円/楕円 711"/>
        <xdr:cNvSpPr/>
      </xdr:nvSpPr>
      <xdr:spPr>
        <a:xfrm>
          <a:off x="13652500" y="16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37357</xdr:rowOff>
    </xdr:from>
    <xdr:ext cx="599010" cy="259045"/>
    <xdr:sp macro="" textlink="">
      <xdr:nvSpPr>
        <xdr:cNvPr id="713" name="テキスト ボックス 712"/>
        <xdr:cNvSpPr txBox="1"/>
      </xdr:nvSpPr>
      <xdr:spPr>
        <a:xfrm>
          <a:off x="13403794" y="1632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219,066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170743</xdr:rowOff>
    </xdr:from>
    <xdr:to>
      <xdr:col>18</xdr:col>
      <xdr:colOff>492125</xdr:colOff>
      <xdr:row>96</xdr:row>
      <xdr:rowOff>100893</xdr:rowOff>
    </xdr:to>
    <xdr:sp macro="" textlink="">
      <xdr:nvSpPr>
        <xdr:cNvPr id="714" name="円/楕円 713"/>
        <xdr:cNvSpPr/>
      </xdr:nvSpPr>
      <xdr:spPr>
        <a:xfrm>
          <a:off x="12763500" y="164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117420</xdr:rowOff>
    </xdr:from>
    <xdr:ext cx="599010" cy="259045"/>
    <xdr:sp macro="" textlink="">
      <xdr:nvSpPr>
        <xdr:cNvPr id="715" name="テキスト ボックス 714"/>
        <xdr:cNvSpPr txBox="1"/>
      </xdr:nvSpPr>
      <xdr:spPr>
        <a:xfrm>
          <a:off x="12514794" y="1623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101981</xdr:rowOff>
    </xdr:from>
    <xdr:to>
      <xdr:col>32</xdr:col>
      <xdr:colOff>186689</xdr:colOff>
      <xdr:row>39</xdr:row>
      <xdr:rowOff>44450</xdr:rowOff>
    </xdr:to>
    <xdr:cxnSp macro="">
      <xdr:nvCxnSpPr>
        <xdr:cNvPr id="739" name="直線コネクタ 738"/>
        <xdr:cNvCxnSpPr/>
      </xdr:nvCxnSpPr>
      <xdr:spPr>
        <a:xfrm flipV="1">
          <a:off x="22159595" y="5759831"/>
          <a:ext cx="1269" cy="97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88523</xdr:rowOff>
    </xdr:from>
    <xdr:ext cx="249299" cy="259045"/>
    <xdr:sp macro="" textlink="">
      <xdr:nvSpPr>
        <xdr:cNvPr id="740" name="諸支出金最小値テキスト"/>
        <xdr:cNvSpPr txBox="1"/>
      </xdr:nvSpPr>
      <xdr:spPr>
        <a:xfrm>
          <a:off x="22212300" y="6775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48658</xdr:rowOff>
    </xdr:from>
    <xdr:ext cx="534377" cy="259045"/>
    <xdr:sp macro="" textlink="">
      <xdr:nvSpPr>
        <xdr:cNvPr id="742" name="諸支出金最大値テキスト"/>
        <xdr:cNvSpPr txBox="1"/>
      </xdr:nvSpPr>
      <xdr:spPr>
        <a:xfrm>
          <a:off x="22212300" y="55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33</xdr:row>
      <xdr:rowOff>101981</xdr:rowOff>
    </xdr:from>
    <xdr:to>
      <xdr:col>32</xdr:col>
      <xdr:colOff>276225</xdr:colOff>
      <xdr:row>33</xdr:row>
      <xdr:rowOff>101981</xdr:rowOff>
    </xdr:to>
    <xdr:cxnSp macro="">
      <xdr:nvCxnSpPr>
        <xdr:cNvPr id="743" name="直線コネクタ 742"/>
        <xdr:cNvCxnSpPr/>
      </xdr:nvCxnSpPr>
      <xdr:spPr>
        <a:xfrm>
          <a:off x="22072600" y="575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143758</xdr:rowOff>
    </xdr:from>
    <xdr:to>
      <xdr:col>32</xdr:col>
      <xdr:colOff>187325</xdr:colOff>
      <xdr:row>33</xdr:row>
      <xdr:rowOff>101981</xdr:rowOff>
    </xdr:to>
    <xdr:cxnSp macro="">
      <xdr:nvCxnSpPr>
        <xdr:cNvPr id="744" name="直線コネクタ 743"/>
        <xdr:cNvCxnSpPr/>
      </xdr:nvCxnSpPr>
      <xdr:spPr>
        <a:xfrm>
          <a:off x="21323300" y="5287258"/>
          <a:ext cx="838200" cy="47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132973</xdr:rowOff>
    </xdr:from>
    <xdr:ext cx="378565" cy="259045"/>
    <xdr:sp macro="" textlink="">
      <xdr:nvSpPr>
        <xdr:cNvPr id="745" name="諸支出金平均値テキスト"/>
        <xdr:cNvSpPr txBox="1"/>
      </xdr:nvSpPr>
      <xdr:spPr>
        <a:xfrm>
          <a:off x="22212300" y="6648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154546</xdr:rowOff>
    </xdr:from>
    <xdr:to>
      <xdr:col>32</xdr:col>
      <xdr:colOff>238125</xdr:colOff>
      <xdr:row>39</xdr:row>
      <xdr:rowOff>84696</xdr:rowOff>
    </xdr:to>
    <xdr:sp macro="" textlink="">
      <xdr:nvSpPr>
        <xdr:cNvPr id="746" name="フローチャート : 判断 745"/>
        <xdr:cNvSpPr/>
      </xdr:nvSpPr>
      <xdr:spPr>
        <a:xfrm>
          <a:off x="22110700" y="666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143758</xdr:rowOff>
    </xdr:from>
    <xdr:to>
      <xdr:col>31</xdr:col>
      <xdr:colOff>34925</xdr:colOff>
      <xdr:row>37</xdr:row>
      <xdr:rowOff>112420</xdr:rowOff>
    </xdr:to>
    <xdr:cxnSp macro="">
      <xdr:nvCxnSpPr>
        <xdr:cNvPr id="747" name="直線コネクタ 746"/>
        <xdr:cNvCxnSpPr/>
      </xdr:nvCxnSpPr>
      <xdr:spPr>
        <a:xfrm flipV="1">
          <a:off x="20434300" y="5287258"/>
          <a:ext cx="889000" cy="116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119818</xdr:rowOff>
    </xdr:from>
    <xdr:to>
      <xdr:col>31</xdr:col>
      <xdr:colOff>85725</xdr:colOff>
      <xdr:row>39</xdr:row>
      <xdr:rowOff>49968</xdr:rowOff>
    </xdr:to>
    <xdr:sp macro="" textlink="">
      <xdr:nvSpPr>
        <xdr:cNvPr id="748" name="フローチャート : 判断 747"/>
        <xdr:cNvSpPr/>
      </xdr:nvSpPr>
      <xdr:spPr>
        <a:xfrm>
          <a:off x="21272500" y="663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41095</xdr:rowOff>
    </xdr:from>
    <xdr:ext cx="469744" cy="259045"/>
    <xdr:sp macro="" textlink="">
      <xdr:nvSpPr>
        <xdr:cNvPr id="749" name="テキスト ボックス 748"/>
        <xdr:cNvSpPr txBox="1"/>
      </xdr:nvSpPr>
      <xdr:spPr>
        <a:xfrm>
          <a:off x="21088427" y="67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8331</xdr:rowOff>
    </xdr:from>
    <xdr:to>
      <xdr:col>29</xdr:col>
      <xdr:colOff>517525</xdr:colOff>
      <xdr:row>37</xdr:row>
      <xdr:rowOff>112420</xdr:rowOff>
    </xdr:to>
    <xdr:cxnSp macro="">
      <xdr:nvCxnSpPr>
        <xdr:cNvPr id="750" name="直線コネクタ 749"/>
        <xdr:cNvCxnSpPr/>
      </xdr:nvCxnSpPr>
      <xdr:spPr>
        <a:xfrm>
          <a:off x="19545300" y="6351981"/>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151137</xdr:rowOff>
    </xdr:from>
    <xdr:to>
      <xdr:col>29</xdr:col>
      <xdr:colOff>568325</xdr:colOff>
      <xdr:row>39</xdr:row>
      <xdr:rowOff>81287</xdr:rowOff>
    </xdr:to>
    <xdr:sp macro="" textlink="">
      <xdr:nvSpPr>
        <xdr:cNvPr id="751" name="フローチャート : 判断 750"/>
        <xdr:cNvSpPr/>
      </xdr:nvSpPr>
      <xdr:spPr>
        <a:xfrm>
          <a:off x="20383500" y="66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72414</xdr:rowOff>
    </xdr:from>
    <xdr:ext cx="378565" cy="259045"/>
    <xdr:sp macro="" textlink="">
      <xdr:nvSpPr>
        <xdr:cNvPr id="752" name="テキスト ボックス 751"/>
        <xdr:cNvSpPr txBox="1"/>
      </xdr:nvSpPr>
      <xdr:spPr>
        <a:xfrm>
          <a:off x="20245017" y="675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8331</xdr:rowOff>
    </xdr:from>
    <xdr:to>
      <xdr:col>28</xdr:col>
      <xdr:colOff>314325</xdr:colOff>
      <xdr:row>37</xdr:row>
      <xdr:rowOff>34353</xdr:rowOff>
    </xdr:to>
    <xdr:cxnSp macro="">
      <xdr:nvCxnSpPr>
        <xdr:cNvPr id="753" name="直線コネクタ 752"/>
        <xdr:cNvCxnSpPr/>
      </xdr:nvCxnSpPr>
      <xdr:spPr>
        <a:xfrm flipV="1">
          <a:off x="18656300" y="6351981"/>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144926</xdr:rowOff>
    </xdr:from>
    <xdr:to>
      <xdr:col>28</xdr:col>
      <xdr:colOff>365125</xdr:colOff>
      <xdr:row>39</xdr:row>
      <xdr:rowOff>75076</xdr:rowOff>
    </xdr:to>
    <xdr:sp macro="" textlink="">
      <xdr:nvSpPr>
        <xdr:cNvPr id="754" name="フローチャート : 判断 753"/>
        <xdr:cNvSpPr/>
      </xdr:nvSpPr>
      <xdr:spPr>
        <a:xfrm>
          <a:off x="19494500" y="666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66203</xdr:rowOff>
    </xdr:from>
    <xdr:ext cx="469744" cy="259045"/>
    <xdr:sp macro="" textlink="">
      <xdr:nvSpPr>
        <xdr:cNvPr id="755" name="テキスト ボックス 754"/>
        <xdr:cNvSpPr txBox="1"/>
      </xdr:nvSpPr>
      <xdr:spPr>
        <a:xfrm>
          <a:off x="19310427" y="675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116694</xdr:rowOff>
    </xdr:from>
    <xdr:to>
      <xdr:col>27</xdr:col>
      <xdr:colOff>161925</xdr:colOff>
      <xdr:row>39</xdr:row>
      <xdr:rowOff>46844</xdr:rowOff>
    </xdr:to>
    <xdr:sp macro="" textlink="">
      <xdr:nvSpPr>
        <xdr:cNvPr id="756" name="フローチャート : 判断 755"/>
        <xdr:cNvSpPr/>
      </xdr:nvSpPr>
      <xdr:spPr>
        <a:xfrm>
          <a:off x="18605500" y="663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37971</xdr:rowOff>
    </xdr:from>
    <xdr:ext cx="469744" cy="259045"/>
    <xdr:sp macro="" textlink="">
      <xdr:nvSpPr>
        <xdr:cNvPr id="757" name="テキスト ボックス 756"/>
        <xdr:cNvSpPr txBox="1"/>
      </xdr:nvSpPr>
      <xdr:spPr>
        <a:xfrm>
          <a:off x="18421427" y="672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51181</xdr:rowOff>
    </xdr:from>
    <xdr:to>
      <xdr:col>32</xdr:col>
      <xdr:colOff>238125</xdr:colOff>
      <xdr:row>33</xdr:row>
      <xdr:rowOff>152781</xdr:rowOff>
    </xdr:to>
    <xdr:sp macro="" textlink="">
      <xdr:nvSpPr>
        <xdr:cNvPr id="763" name="円/楕円 762"/>
        <xdr:cNvSpPr/>
      </xdr:nvSpPr>
      <xdr:spPr>
        <a:xfrm>
          <a:off x="221107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4208</xdr:rowOff>
    </xdr:from>
    <xdr:ext cx="534377" cy="259045"/>
    <xdr:sp macro="" textlink="">
      <xdr:nvSpPr>
        <xdr:cNvPr id="764" name="諸支出金該当値テキスト"/>
        <xdr:cNvSpPr txBox="1"/>
      </xdr:nvSpPr>
      <xdr:spPr>
        <a:xfrm>
          <a:off x="22212300" y="56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50,980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92958</xdr:rowOff>
    </xdr:from>
    <xdr:to>
      <xdr:col>31</xdr:col>
      <xdr:colOff>85725</xdr:colOff>
      <xdr:row>31</xdr:row>
      <xdr:rowOff>23108</xdr:rowOff>
    </xdr:to>
    <xdr:sp macro="" textlink="">
      <xdr:nvSpPr>
        <xdr:cNvPr id="765" name="円/楕円 764"/>
        <xdr:cNvSpPr/>
      </xdr:nvSpPr>
      <xdr:spPr>
        <a:xfrm>
          <a:off x="21272500" y="52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39635</xdr:rowOff>
    </xdr:from>
    <xdr:ext cx="534377" cy="259045"/>
    <xdr:sp macro="" textlink="">
      <xdr:nvSpPr>
        <xdr:cNvPr id="766" name="テキスト ボックス 765"/>
        <xdr:cNvSpPr txBox="1"/>
      </xdr:nvSpPr>
      <xdr:spPr>
        <a:xfrm>
          <a:off x="21056111" y="50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61620</xdr:rowOff>
    </xdr:from>
    <xdr:to>
      <xdr:col>29</xdr:col>
      <xdr:colOff>568325</xdr:colOff>
      <xdr:row>37</xdr:row>
      <xdr:rowOff>163220</xdr:rowOff>
    </xdr:to>
    <xdr:sp macro="" textlink="">
      <xdr:nvSpPr>
        <xdr:cNvPr id="767" name="円/楕円 766"/>
        <xdr:cNvSpPr/>
      </xdr:nvSpPr>
      <xdr:spPr>
        <a:xfrm>
          <a:off x="20383500" y="64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36</xdr:row>
      <xdr:rowOff>8297</xdr:rowOff>
    </xdr:from>
    <xdr:ext cx="534377" cy="259045"/>
    <xdr:sp macro="" textlink="">
      <xdr:nvSpPr>
        <xdr:cNvPr id="768" name="テキスト ボックス 767"/>
        <xdr:cNvSpPr txBox="1"/>
      </xdr:nvSpPr>
      <xdr:spPr>
        <a:xfrm>
          <a:off x="20167111" y="61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128981</xdr:rowOff>
    </xdr:from>
    <xdr:to>
      <xdr:col>28</xdr:col>
      <xdr:colOff>365125</xdr:colOff>
      <xdr:row>37</xdr:row>
      <xdr:rowOff>59131</xdr:rowOff>
    </xdr:to>
    <xdr:sp macro="" textlink="">
      <xdr:nvSpPr>
        <xdr:cNvPr id="769" name="円/楕円 768"/>
        <xdr:cNvSpPr/>
      </xdr:nvSpPr>
      <xdr:spPr>
        <a:xfrm>
          <a:off x="19494500" y="63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35</xdr:row>
      <xdr:rowOff>75658</xdr:rowOff>
    </xdr:from>
    <xdr:ext cx="534377" cy="259045"/>
    <xdr:sp macro="" textlink="">
      <xdr:nvSpPr>
        <xdr:cNvPr id="770" name="テキスト ボックス 769"/>
        <xdr:cNvSpPr txBox="1"/>
      </xdr:nvSpPr>
      <xdr:spPr>
        <a:xfrm>
          <a:off x="19278111" y="60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155003</xdr:rowOff>
    </xdr:from>
    <xdr:to>
      <xdr:col>27</xdr:col>
      <xdr:colOff>161925</xdr:colOff>
      <xdr:row>37</xdr:row>
      <xdr:rowOff>85153</xdr:rowOff>
    </xdr:to>
    <xdr:sp macro="" textlink="">
      <xdr:nvSpPr>
        <xdr:cNvPr id="771" name="円/楕円 770"/>
        <xdr:cNvSpPr/>
      </xdr:nvSpPr>
      <xdr:spPr>
        <a:xfrm>
          <a:off x="18605500" y="63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101680</xdr:rowOff>
    </xdr:from>
    <xdr:ext cx="534377" cy="259045"/>
    <xdr:sp macro="" textlink="">
      <xdr:nvSpPr>
        <xdr:cNvPr id="772" name="テキスト ボックス 771"/>
        <xdr:cNvSpPr txBox="1"/>
      </xdr:nvSpPr>
      <xdr:spPr>
        <a:xfrm>
          <a:off x="18389111" y="610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8" name="テキスト ボックス 787"/>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0" name="テキスト ボックス 789"/>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2" name="テキスト ボックス 791"/>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9" name="フローチャート :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1" name="フローチャート : 判断 810"/>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2" name="テキスト ボックス 811"/>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5" name="テキスト ボックス 824"/>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分析表の内、総務費については、平成</a:t>
          </a:r>
          <a:r>
            <a:rPr kumimoji="1" lang="en-US" altLang="ja-JP" sz="1300">
              <a:latin typeface="ＭＳ Ｐゴシック"/>
            </a:rPr>
            <a:t>24</a:t>
          </a:r>
          <a:r>
            <a:rPr kumimoji="1" lang="ja-JP" altLang="en-US" sz="1300">
              <a:latin typeface="ＭＳ Ｐゴシック"/>
            </a:rPr>
            <a:t>年度から年々増加している。要因としては沖縄振興特別推進交付金が創設され支出額が増となっている。農林水産業費においては、平成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年度にかけ老朽化に伴い製糖工場を整備したことにより支出額が増となった。また、諸支出金においては船舶運航事業特別会計へ操出金が増加した。要因は、船舶建造事業を平成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年度にかけ実施し事業に係る本村負担分の</a:t>
          </a:r>
          <a:r>
            <a:rPr kumimoji="1" lang="en-US" altLang="ja-JP" sz="1300">
              <a:latin typeface="ＭＳ Ｐゴシック"/>
            </a:rPr>
            <a:t>50</a:t>
          </a:r>
          <a:r>
            <a:rPr kumimoji="1" lang="ja-JP" altLang="en-US" sz="1300">
              <a:latin typeface="ＭＳ Ｐゴシック"/>
            </a:rPr>
            <a:t>％分を船舶運航事業特別会計へ繰り出したことにより支出額が増となった。教育費においては、平成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年度にかけ中学校改築事業の実施に伴い大幅な増額となった。衛生費においては、再生エネルギー事業を平成</a:t>
          </a:r>
          <a:r>
            <a:rPr kumimoji="1" lang="en-US" altLang="ja-JP" sz="1300">
              <a:latin typeface="ＭＳ Ｐゴシック"/>
            </a:rPr>
            <a:t>27</a:t>
          </a:r>
          <a:r>
            <a:rPr kumimoji="1" lang="ja-JP" altLang="en-US" sz="1300">
              <a:latin typeface="ＭＳ Ｐゴシック"/>
            </a:rPr>
            <a:t>年度に実施し単年度増額となった。</a:t>
          </a:r>
          <a:endParaRPr kumimoji="1" lang="en-US" altLang="ja-JP" sz="1300">
            <a:latin typeface="ＭＳ Ｐゴシック"/>
          </a:endParaRPr>
        </a:p>
        <a:p>
          <a:r>
            <a:rPr kumimoji="1" lang="ja-JP" altLang="en-US" sz="1300">
              <a:latin typeface="ＭＳ Ｐゴシック"/>
            </a:rPr>
            <a:t>　全体的な要因としては、（農林水産業費・教育費・衛生費・諸支出金）普通建設事業費による増の要因で、総務費に関しては沖縄振興特別推進交付金（ソフト事業分）が増えたことによる要因が大きいと考えられ、大型事業の実施に向けて他の事業との調整や事業採択の変更など平準化に努め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財政調整基金において、中長期的な義務的経費や投資的経費を見通し取崩を最小に抑え、決算剰余金や船舶売船収入等があり実質収支の伸びに牽引されて基金残高も増加した。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今後も、歳出の削減等を図りながら、基金の取崩を最少額に抑え健全な行財政運営に努めていく。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連結実質赤字比率については、一般会計他</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会計黒字となった。要因として平成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大型事業が実施され事業物資等村内の需要が増加したことにより船舶運航事業特別会計の事業収益の黒字幅が増大した。簡易水道事業特別会計及び農業集落排水事業特別会計においては借入金の償還額か減少傾向にあり黒字が増加した。国民健康保険特別会計において、黒字を計上したものの診療報酬や高額療養など医療費増加により会計運営が厳しい状況である。今後も一般会計並びに各特別会計の健全な財政運営に努めなければならな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4871786</v>
      </c>
      <c r="BO4" s="379"/>
      <c r="BP4" s="379"/>
      <c r="BQ4" s="379"/>
      <c r="BR4" s="379"/>
      <c r="BS4" s="379"/>
      <c r="BT4" s="379"/>
      <c r="BU4" s="380"/>
      <c r="BV4" s="378">
        <v>7017960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21.6</v>
      </c>
      <c r="CU4" s="385"/>
      <c r="CV4" s="385"/>
      <c r="CW4" s="385"/>
      <c r="CX4" s="385"/>
      <c r="CY4" s="385"/>
      <c r="CZ4" s="385"/>
      <c r="DA4" s="386"/>
      <c r="DB4" s="384">
        <v>14.9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4599677</v>
      </c>
      <c r="BO5" s="416"/>
      <c r="BP5" s="416"/>
      <c r="BQ5" s="416"/>
      <c r="BR5" s="416"/>
      <c r="BS5" s="416"/>
      <c r="BT5" s="416"/>
      <c r="BU5" s="417"/>
      <c r="BV5" s="415">
        <v>6846762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87.7</v>
      </c>
      <c r="CU5" s="413"/>
      <c r="CV5" s="413"/>
      <c r="CW5" s="413"/>
      <c r="CX5" s="413"/>
      <c r="CY5" s="413"/>
      <c r="CZ5" s="413"/>
      <c r="DA5" s="414"/>
      <c r="DB5" s="412">
        <v>91.6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272109</v>
      </c>
      <c r="BO6" s="416"/>
      <c r="BP6" s="416"/>
      <c r="BQ6" s="416"/>
      <c r="BR6" s="416"/>
      <c r="BS6" s="416"/>
      <c r="BT6" s="416"/>
      <c r="BU6" s="417"/>
      <c r="BV6" s="415">
        <v>171198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v>
      </c>
      <c r="CU6" s="453"/>
      <c r="CV6" s="453"/>
      <c r="CW6" s="453"/>
      <c r="CX6" s="453"/>
      <c r="CY6" s="453"/>
      <c r="CZ6" s="453"/>
      <c r="DA6" s="454"/>
      <c r="DB6" s="452">
        <v>96.3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10133</v>
      </c>
      <c r="BO7" s="416"/>
      <c r="BP7" s="416"/>
      <c r="BQ7" s="416"/>
      <c r="BR7" s="416"/>
      <c r="BS7" s="416"/>
      <c r="BT7" s="416"/>
      <c r="BU7" s="417"/>
      <c r="BV7" s="415">
        <v>6540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1213619</v>
      </c>
      <c r="CU7" s="416"/>
      <c r="CV7" s="416"/>
      <c r="CW7" s="416"/>
      <c r="CX7" s="416"/>
      <c r="CY7" s="416"/>
      <c r="CZ7" s="416"/>
      <c r="DA7" s="417"/>
      <c r="DB7" s="415">
        <v>1105940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261976</v>
      </c>
      <c r="BO8" s="416"/>
      <c r="BP8" s="416"/>
      <c r="BQ8" s="416"/>
      <c r="BR8" s="416"/>
      <c r="BS8" s="416"/>
      <c r="BT8" s="416"/>
      <c r="BU8" s="417"/>
      <c r="BV8" s="415">
        <v>164658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0.11</v>
      </c>
      <c r="CU8" s="456"/>
      <c r="CV8" s="456"/>
      <c r="CW8" s="456"/>
      <c r="CX8" s="456"/>
      <c r="CY8" s="456"/>
      <c r="CZ8" s="456"/>
      <c r="DA8" s="457"/>
      <c r="DB8" s="455">
        <v>0.11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1517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97318</v>
      </c>
      <c r="BO9" s="416"/>
      <c r="BP9" s="416"/>
      <c r="BQ9" s="416"/>
      <c r="BR9" s="416"/>
      <c r="BS9" s="416"/>
      <c r="BT9" s="416"/>
      <c r="BU9" s="417"/>
      <c r="BV9" s="415">
        <v>-9070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v>
      </c>
      <c r="CU9" s="413"/>
      <c r="CV9" s="413"/>
      <c r="CW9" s="413"/>
      <c r="CX9" s="413"/>
      <c r="CY9" s="413"/>
      <c r="CZ9" s="413"/>
      <c r="DA9" s="414"/>
      <c r="DB9" s="412">
        <v>10.8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1589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474530</v>
      </c>
      <c r="BO10" s="416"/>
      <c r="BP10" s="416"/>
      <c r="BQ10" s="416"/>
      <c r="BR10" s="416"/>
      <c r="BS10" s="416"/>
      <c r="BT10" s="416"/>
      <c r="BU10" s="417"/>
      <c r="BV10" s="415">
        <v>91051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1530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139146</v>
      </c>
      <c r="BO12" s="416"/>
      <c r="BP12" s="416"/>
      <c r="BQ12" s="416"/>
      <c r="BR12" s="416"/>
      <c r="BS12" s="416"/>
      <c r="BT12" s="416"/>
      <c r="BU12" s="417"/>
      <c r="BV12" s="415">
        <v>40332</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1506</v>
      </c>
      <c r="S13" s="497"/>
      <c r="T13" s="497"/>
      <c r="U13" s="497"/>
      <c r="V13" s="498"/>
      <c r="W13" s="431" t="s">
        <v>120</v>
      </c>
      <c r="X13" s="432"/>
      <c r="Y13" s="432"/>
      <c r="Z13" s="432"/>
      <c r="AA13" s="432"/>
      <c r="AB13" s="422"/>
      <c r="AC13" s="466">
        <v>179</v>
      </c>
      <c r="AD13" s="467"/>
      <c r="AE13" s="467"/>
      <c r="AF13" s="467"/>
      <c r="AG13" s="506"/>
      <c r="AH13" s="466">
        <v>257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432702</v>
      </c>
      <c r="BO13" s="416"/>
      <c r="BP13" s="416"/>
      <c r="BQ13" s="416"/>
      <c r="BR13" s="416"/>
      <c r="BS13" s="416"/>
      <c r="BT13" s="416"/>
      <c r="BU13" s="417"/>
      <c r="BV13" s="415">
        <v>41649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6.6</v>
      </c>
      <c r="CU13" s="413"/>
      <c r="CV13" s="413"/>
      <c r="CW13" s="413"/>
      <c r="CX13" s="413"/>
      <c r="CY13" s="413"/>
      <c r="CZ13" s="413"/>
      <c r="DA13" s="414"/>
      <c r="DB13" s="412">
        <v>9.5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1557</v>
      </c>
      <c r="S14" s="497"/>
      <c r="T14" s="497"/>
      <c r="U14" s="497"/>
      <c r="V14" s="498"/>
      <c r="W14" s="405"/>
      <c r="X14" s="406"/>
      <c r="Y14" s="406"/>
      <c r="Z14" s="406"/>
      <c r="AA14" s="406"/>
      <c r="AB14" s="395"/>
      <c r="AC14" s="499">
        <v>26</v>
      </c>
      <c r="AD14" s="500"/>
      <c r="AE14" s="500"/>
      <c r="AF14" s="500"/>
      <c r="AG14" s="501"/>
      <c r="AH14" s="499">
        <v>30.7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13.3</v>
      </c>
      <c r="CU14" s="511"/>
      <c r="CV14" s="511"/>
      <c r="CW14" s="511"/>
      <c r="CX14" s="511"/>
      <c r="CY14" s="511"/>
      <c r="CZ14" s="511"/>
      <c r="DA14" s="512"/>
      <c r="DB14" s="510">
        <v>50.2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1535</v>
      </c>
      <c r="S15" s="497"/>
      <c r="T15" s="497"/>
      <c r="U15" s="497"/>
      <c r="V15" s="498"/>
      <c r="W15" s="431" t="s">
        <v>127</v>
      </c>
      <c r="X15" s="432"/>
      <c r="Y15" s="432"/>
      <c r="Z15" s="432"/>
      <c r="AA15" s="432"/>
      <c r="AB15" s="422"/>
      <c r="AC15" s="466">
        <v>146</v>
      </c>
      <c r="AD15" s="467"/>
      <c r="AE15" s="467"/>
      <c r="AF15" s="467"/>
      <c r="AG15" s="506"/>
      <c r="AH15" s="466">
        <v>160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123633</v>
      </c>
      <c r="BO15" s="379"/>
      <c r="BP15" s="379"/>
      <c r="BQ15" s="379"/>
      <c r="BR15" s="379"/>
      <c r="BS15" s="379"/>
      <c r="BT15" s="379"/>
      <c r="BU15" s="380"/>
      <c r="BV15" s="378">
        <v>98806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21.2</v>
      </c>
      <c r="AD16" s="500"/>
      <c r="AE16" s="500"/>
      <c r="AF16" s="500"/>
      <c r="AG16" s="501"/>
      <c r="AH16" s="499">
        <v>19.100000000000001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1127640</v>
      </c>
      <c r="BO16" s="416"/>
      <c r="BP16" s="416"/>
      <c r="BQ16" s="416"/>
      <c r="BR16" s="416"/>
      <c r="BS16" s="416"/>
      <c r="BT16" s="416"/>
      <c r="BU16" s="417"/>
      <c r="BV16" s="415">
        <v>1028311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363</v>
      </c>
      <c r="AD17" s="467"/>
      <c r="AE17" s="467"/>
      <c r="AF17" s="467"/>
      <c r="AG17" s="506"/>
      <c r="AH17" s="466">
        <v>408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151710</v>
      </c>
      <c r="BO17" s="416"/>
      <c r="BP17" s="416"/>
      <c r="BQ17" s="416"/>
      <c r="BR17" s="416"/>
      <c r="BS17" s="416"/>
      <c r="BT17" s="416"/>
      <c r="BU17" s="417"/>
      <c r="BV17" s="415">
        <v>120383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15.42</v>
      </c>
      <c r="M18" s="528"/>
      <c r="N18" s="528"/>
      <c r="O18" s="528"/>
      <c r="P18" s="528"/>
      <c r="Q18" s="528"/>
      <c r="R18" s="529"/>
      <c r="S18" s="529"/>
      <c r="T18" s="529"/>
      <c r="U18" s="529"/>
      <c r="V18" s="530"/>
      <c r="W18" s="433"/>
      <c r="X18" s="434"/>
      <c r="Y18" s="434"/>
      <c r="Z18" s="434"/>
      <c r="AA18" s="434"/>
      <c r="AB18" s="425"/>
      <c r="AC18" s="531">
        <v>52.8</v>
      </c>
      <c r="AD18" s="532"/>
      <c r="AE18" s="532"/>
      <c r="AF18" s="532"/>
      <c r="AG18" s="533"/>
      <c r="AH18" s="531">
        <v>48.8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1077689</v>
      </c>
      <c r="BO18" s="416"/>
      <c r="BP18" s="416"/>
      <c r="BQ18" s="416"/>
      <c r="BR18" s="416"/>
      <c r="BS18" s="416"/>
      <c r="BT18" s="416"/>
      <c r="BU18" s="417"/>
      <c r="BV18" s="415">
        <v>1039374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98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1847993</v>
      </c>
      <c r="BO19" s="416"/>
      <c r="BP19" s="416"/>
      <c r="BQ19" s="416"/>
      <c r="BR19" s="416"/>
      <c r="BS19" s="416"/>
      <c r="BT19" s="416"/>
      <c r="BU19" s="417"/>
      <c r="BV19" s="415">
        <v>1687700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695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2586055</v>
      </c>
      <c r="BO23" s="416"/>
      <c r="BP23" s="416"/>
      <c r="BQ23" s="416"/>
      <c r="BR23" s="416"/>
      <c r="BS23" s="416"/>
      <c r="BT23" s="416"/>
      <c r="BU23" s="417"/>
      <c r="BV23" s="415">
        <v>2302367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7430</v>
      </c>
      <c r="R24" s="467"/>
      <c r="S24" s="467"/>
      <c r="T24" s="467"/>
      <c r="U24" s="467"/>
      <c r="V24" s="506"/>
      <c r="W24" s="561"/>
      <c r="X24" s="549"/>
      <c r="Y24" s="550"/>
      <c r="Z24" s="465" t="s">
        <v>151</v>
      </c>
      <c r="AA24" s="445"/>
      <c r="AB24" s="445"/>
      <c r="AC24" s="445"/>
      <c r="AD24" s="445"/>
      <c r="AE24" s="445"/>
      <c r="AF24" s="445"/>
      <c r="AG24" s="446"/>
      <c r="AH24" s="466">
        <v>56</v>
      </c>
      <c r="AI24" s="467"/>
      <c r="AJ24" s="467"/>
      <c r="AK24" s="467"/>
      <c r="AL24" s="506"/>
      <c r="AM24" s="466">
        <v>155624</v>
      </c>
      <c r="AN24" s="467"/>
      <c r="AO24" s="467"/>
      <c r="AP24" s="467"/>
      <c r="AQ24" s="467"/>
      <c r="AR24" s="506"/>
      <c r="AS24" s="466">
        <v>2779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2355389</v>
      </c>
      <c r="BO24" s="416"/>
      <c r="BP24" s="416"/>
      <c r="BQ24" s="416"/>
      <c r="BR24" s="416"/>
      <c r="BS24" s="416"/>
      <c r="BT24" s="416"/>
      <c r="BU24" s="417"/>
      <c r="BV24" s="415">
        <v>2087681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6020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5650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2660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10015</v>
      </c>
      <c r="AN27" s="467"/>
      <c r="AO27" s="467"/>
      <c r="AP27" s="467"/>
      <c r="AQ27" s="467"/>
      <c r="AR27" s="506"/>
      <c r="AS27" s="466">
        <v>3338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8</v>
      </c>
      <c r="BO27" s="585"/>
      <c r="BP27" s="585"/>
      <c r="BQ27" s="585"/>
      <c r="BR27" s="585"/>
      <c r="BS27" s="585"/>
      <c r="BT27" s="585"/>
      <c r="BU27" s="586"/>
      <c r="BV27" s="584">
        <v>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2200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537496</v>
      </c>
      <c r="BO28" s="379"/>
      <c r="BP28" s="379"/>
      <c r="BQ28" s="379"/>
      <c r="BR28" s="379"/>
      <c r="BS28" s="379"/>
      <c r="BT28" s="379"/>
      <c r="BU28" s="380"/>
      <c r="BV28" s="378">
        <v>202112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8</v>
      </c>
      <c r="M29" s="467"/>
      <c r="N29" s="467"/>
      <c r="O29" s="467"/>
      <c r="P29" s="506"/>
      <c r="Q29" s="466">
        <v>2050</v>
      </c>
      <c r="R29" s="467"/>
      <c r="S29" s="467"/>
      <c r="T29" s="467"/>
      <c r="U29" s="467"/>
      <c r="V29" s="506"/>
      <c r="W29" s="562"/>
      <c r="X29" s="563"/>
      <c r="Y29" s="564"/>
      <c r="Z29" s="465" t="s">
        <v>167</v>
      </c>
      <c r="AA29" s="445"/>
      <c r="AB29" s="445"/>
      <c r="AC29" s="445"/>
      <c r="AD29" s="445"/>
      <c r="AE29" s="445"/>
      <c r="AF29" s="445"/>
      <c r="AG29" s="446"/>
      <c r="AH29" s="466">
        <v>59</v>
      </c>
      <c r="AI29" s="467"/>
      <c r="AJ29" s="467"/>
      <c r="AK29" s="467"/>
      <c r="AL29" s="506"/>
      <c r="AM29" s="466">
        <v>165639</v>
      </c>
      <c r="AN29" s="467"/>
      <c r="AO29" s="467"/>
      <c r="AP29" s="467"/>
      <c r="AQ29" s="467"/>
      <c r="AR29" s="506"/>
      <c r="AS29" s="466">
        <v>2807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96370</v>
      </c>
      <c r="BO29" s="416"/>
      <c r="BP29" s="416"/>
      <c r="BQ29" s="416"/>
      <c r="BR29" s="416"/>
      <c r="BS29" s="416"/>
      <c r="BT29" s="416"/>
      <c r="BU29" s="417"/>
      <c r="BV29" s="415">
        <v>90361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148286</v>
      </c>
      <c r="BO30" s="585"/>
      <c r="BP30" s="585"/>
      <c r="BQ30" s="585"/>
      <c r="BR30" s="585"/>
      <c r="BS30" s="585"/>
      <c r="BT30" s="585"/>
      <c r="BU30" s="586"/>
      <c r="BV30" s="584">
        <v>112090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IF('各会計、関係団体の財政状況及び健全化判断比率'!B30="","",'各会計、関係団体の財政状況及び健全化判断比率'!B30)</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沖縄県市町村自治会館管理組合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育英事業特別会計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IF('各会計、関係団体の財政状況及び健全化判断比率'!B31="","",'各会計、関係団体の財政状況及び健全化判断比率'!B31)</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沖縄県市町村総合事務組合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7</v>
      </c>
      <c r="BF36" s="596"/>
      <c r="BG36" s="597" t="str">
        <f>IF('各会計、関係団体の財政状況及び健全化判断比率'!B32="","",'各会計、関係団体の財政状況及び健全化判断比率'!B32)</f>
        <v>港湾整備事業特別会計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沖縄県町村交通災害共済組合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8</v>
      </c>
      <c r="BF37" s="596"/>
      <c r="BG37" s="597" t="str">
        <f>IF('各会計、関係団体の財政状況及び健全化判断比率'!B33="","",'各会計、関係団体の財政状況及び健全化判断比率'!B33)</f>
        <v>船舶運航事業特別会計</v>
      </c>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北部広域市町村圏事務組合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沖縄県介護保険広域連合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沖縄県介護保険広域連合(保険事業勘定)</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沖縄県後期高齢者医療広域連合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沖縄県後期高齢者医療広域連合(事業勘定)</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521</v>
      </c>
      <c r="D34" s="1181"/>
      <c r="E34" s="1182"/>
      <c r="F34" s="32">
        <v>12.46</v>
      </c>
      <c r="G34" s="33">
        <v>13.2</v>
      </c>
      <c r="H34" s="33">
        <v>15.53</v>
      </c>
      <c r="I34" s="33">
        <v>14.95</v>
      </c>
      <c r="J34" s="34">
        <v>21.37</v>
      </c>
      <c r="K34" s="22"/>
      <c r="L34" s="22"/>
      <c r="M34" s="22"/>
      <c r="N34" s="22"/>
      <c r="O34" s="22"/>
      <c r="P34" s="22"/>
    </row>
    <row r="35" spans="1:16" ht="39" customHeight="1" x14ac:dyDescent="0.15">
      <c r="A35" s="22"/>
      <c r="B35" s="35"/>
      <c r="C35" s="1175" t="s">
        <v>522</v>
      </c>
      <c r="D35" s="1176"/>
      <c r="E35" s="1177"/>
      <c r="F35" s="36">
        <v>0</v>
      </c>
      <c r="G35" s="37">
        <v>0.24</v>
      </c>
      <c r="H35" s="37">
        <v>0.33</v>
      </c>
      <c r="I35" s="37">
        <v>4.08</v>
      </c>
      <c r="J35" s="38">
        <v>5.78</v>
      </c>
      <c r="K35" s="22"/>
      <c r="L35" s="22"/>
      <c r="M35" s="22"/>
      <c r="N35" s="22"/>
      <c r="O35" s="22"/>
      <c r="P35" s="22"/>
    </row>
    <row r="36" spans="1:16" ht="39" customHeight="1" x14ac:dyDescent="0.15">
      <c r="A36" s="22"/>
      <c r="B36" s="35"/>
      <c r="C36" s="1175" t="s">
        <v>523</v>
      </c>
      <c r="D36" s="1176"/>
      <c r="E36" s="1177"/>
      <c r="F36" s="36">
        <v>1.61</v>
      </c>
      <c r="G36" s="37">
        <v>1.07</v>
      </c>
      <c r="H36" s="37" t="s">
        <v>524</v>
      </c>
      <c r="I36" s="37">
        <v>2.39</v>
      </c>
      <c r="J36" s="38">
        <v>0.87</v>
      </c>
      <c r="K36" s="22"/>
      <c r="L36" s="22"/>
      <c r="M36" s="22"/>
      <c r="N36" s="22"/>
      <c r="O36" s="22"/>
      <c r="P36" s="22"/>
    </row>
    <row r="37" spans="1:16" ht="39" customHeight="1" x14ac:dyDescent="0.15">
      <c r="A37" s="22"/>
      <c r="B37" s="35"/>
      <c r="C37" s="1175" t="s">
        <v>525</v>
      </c>
      <c r="D37" s="1176"/>
      <c r="E37" s="1177"/>
      <c r="F37" s="36">
        <v>7.0000000000000007E-2</v>
      </c>
      <c r="G37" s="37">
        <v>0.36</v>
      </c>
      <c r="H37" s="37">
        <v>0.41</v>
      </c>
      <c r="I37" s="37">
        <v>0.59</v>
      </c>
      <c r="J37" s="38">
        <v>0.65</v>
      </c>
      <c r="K37" s="22"/>
      <c r="L37" s="22"/>
      <c r="M37" s="22"/>
      <c r="N37" s="22"/>
      <c r="O37" s="22"/>
      <c r="P37" s="22"/>
    </row>
    <row r="38" spans="1:16" ht="39" customHeight="1" x14ac:dyDescent="0.15">
      <c r="A38" s="22"/>
      <c r="B38" s="35"/>
      <c r="C38" s="1175" t="s">
        <v>526</v>
      </c>
      <c r="D38" s="1176"/>
      <c r="E38" s="1177"/>
      <c r="F38" s="36">
        <v>0.06</v>
      </c>
      <c r="G38" s="37">
        <v>0.08</v>
      </c>
      <c r="H38" s="37">
        <v>0.42</v>
      </c>
      <c r="I38" s="37">
        <v>0.15</v>
      </c>
      <c r="J38" s="38">
        <v>0.26</v>
      </c>
      <c r="K38" s="22"/>
      <c r="L38" s="22"/>
      <c r="M38" s="22"/>
      <c r="N38" s="22"/>
      <c r="O38" s="22"/>
      <c r="P38" s="22"/>
    </row>
    <row r="39" spans="1:16" ht="39" customHeight="1" x14ac:dyDescent="0.15">
      <c r="A39" s="22"/>
      <c r="B39" s="35"/>
      <c r="C39" s="1175" t="s">
        <v>527</v>
      </c>
      <c r="D39" s="1176"/>
      <c r="E39" s="1177"/>
      <c r="F39" s="36">
        <v>0.05</v>
      </c>
      <c r="G39" s="37">
        <v>0.11</v>
      </c>
      <c r="H39" s="37">
        <v>0.09</v>
      </c>
      <c r="I39" s="37">
        <v>0.09</v>
      </c>
      <c r="J39" s="38">
        <v>0.11</v>
      </c>
      <c r="K39" s="22"/>
      <c r="L39" s="22"/>
      <c r="M39" s="22"/>
      <c r="N39" s="22"/>
      <c r="O39" s="22"/>
      <c r="P39" s="22"/>
    </row>
    <row r="40" spans="1:16" ht="39" customHeight="1" x14ac:dyDescent="0.15">
      <c r="A40" s="22"/>
      <c r="B40" s="35"/>
      <c r="C40" s="1175" t="s">
        <v>528</v>
      </c>
      <c r="D40" s="1176"/>
      <c r="E40" s="1177"/>
      <c r="F40" s="36">
        <v>0</v>
      </c>
      <c r="G40" s="37">
        <v>0.1</v>
      </c>
      <c r="H40" s="37">
        <v>0.02</v>
      </c>
      <c r="I40" s="37">
        <v>0.02</v>
      </c>
      <c r="J40" s="38">
        <v>0.09</v>
      </c>
      <c r="K40" s="22"/>
      <c r="L40" s="22"/>
      <c r="M40" s="22"/>
      <c r="N40" s="22"/>
      <c r="O40" s="22"/>
      <c r="P40" s="22"/>
    </row>
    <row r="41" spans="1:16" ht="39" customHeight="1" x14ac:dyDescent="0.15">
      <c r="A41" s="22"/>
      <c r="B41" s="35"/>
      <c r="C41" s="1175" t="s">
        <v>529</v>
      </c>
      <c r="D41" s="1176"/>
      <c r="E41" s="1177"/>
      <c r="F41" s="36">
        <v>0</v>
      </c>
      <c r="G41" s="37">
        <v>0.05</v>
      </c>
      <c r="H41" s="37">
        <v>0.12</v>
      </c>
      <c r="I41" s="37">
        <v>0.09</v>
      </c>
      <c r="J41" s="38">
        <v>7.0000000000000007E-2</v>
      </c>
      <c r="K41" s="22"/>
      <c r="L41" s="22"/>
      <c r="M41" s="22"/>
      <c r="N41" s="22"/>
      <c r="O41" s="22"/>
      <c r="P41" s="22"/>
    </row>
    <row r="42" spans="1:16" ht="39" customHeight="1" x14ac:dyDescent="0.15">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531</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368</v>
      </c>
      <c r="L45" s="60">
        <v>294</v>
      </c>
      <c r="M45" s="60">
        <v>209</v>
      </c>
      <c r="N45" s="60">
        <v>189</v>
      </c>
      <c r="O45" s="61">
        <v>210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15</v>
      </c>
      <c r="F48" s="1185"/>
      <c r="G48" s="1185"/>
      <c r="H48" s="1185"/>
      <c r="I48" s="1185"/>
      <c r="J48" s="1186"/>
      <c r="K48" s="63">
        <v>38</v>
      </c>
      <c r="L48" s="64">
        <v>37</v>
      </c>
      <c r="M48" s="64">
        <v>37</v>
      </c>
      <c r="N48" s="64">
        <v>34</v>
      </c>
      <c r="O48" s="65">
        <v>32</v>
      </c>
      <c r="P48" s="48"/>
      <c r="Q48" s="48"/>
      <c r="R48" s="48"/>
      <c r="S48" s="48"/>
      <c r="T48" s="48"/>
      <c r="U48" s="48"/>
    </row>
    <row r="49" spans="1:21" ht="30.75" customHeight="1" x14ac:dyDescent="0.15">
      <c r="A49" s="48"/>
      <c r="B49" s="1193"/>
      <c r="C49" s="1194"/>
      <c r="D49" s="62"/>
      <c r="E49" s="1185" t="s">
        <v>16</v>
      </c>
      <c r="F49" s="1185"/>
      <c r="G49" s="1185"/>
      <c r="H49" s="1185"/>
      <c r="I49" s="1185"/>
      <c r="J49" s="1186"/>
      <c r="K49" s="63">
        <v>1</v>
      </c>
      <c r="L49" s="64">
        <v>2</v>
      </c>
      <c r="M49" s="64">
        <v>2</v>
      </c>
      <c r="N49" s="64">
        <v>2</v>
      </c>
      <c r="O49" s="65">
        <v>1</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x14ac:dyDescent="0.15">
      <c r="A51" s="48"/>
      <c r="B51" s="1195"/>
      <c r="C51" s="1196"/>
      <c r="D51" s="66"/>
      <c r="E51" s="1185" t="s">
        <v>18</v>
      </c>
      <c r="F51" s="1185"/>
      <c r="G51" s="1185"/>
      <c r="H51" s="1185"/>
      <c r="I51" s="1185"/>
      <c r="J51" s="1186"/>
      <c r="K51" s="63">
        <v>1</v>
      </c>
      <c r="L51" s="64">
        <v>1</v>
      </c>
      <c r="M51" s="64">
        <v>3</v>
      </c>
      <c r="N51" s="64">
        <v>1</v>
      </c>
      <c r="O51" s="65">
        <v>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229</v>
      </c>
      <c r="L52" s="64">
        <v>187</v>
      </c>
      <c r="M52" s="64">
        <v>180</v>
      </c>
      <c r="N52" s="64">
        <v>174</v>
      </c>
      <c r="O52" s="65">
        <v>174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179</v>
      </c>
      <c r="L53" s="69">
        <v>147</v>
      </c>
      <c r="M53" s="69">
        <v>71</v>
      </c>
      <c r="N53" s="69">
        <v>52</v>
      </c>
      <c r="O53" s="70">
        <v>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99" t="s">
        <v>24</v>
      </c>
      <c r="C41" s="1200"/>
      <c r="D41" s="81"/>
      <c r="E41" s="1205" t="s">
        <v>25</v>
      </c>
      <c r="F41" s="1205"/>
      <c r="G41" s="1205"/>
      <c r="H41" s="1206"/>
      <c r="I41" s="82">
        <v>2074</v>
      </c>
      <c r="J41" s="83">
        <v>2016</v>
      </c>
      <c r="K41" s="83">
        <v>2031</v>
      </c>
      <c r="L41" s="83">
        <v>2302</v>
      </c>
      <c r="M41" s="84">
        <v>2586</v>
      </c>
    </row>
    <row r="42" spans="2:13" ht="27.75" customHeight="1" x14ac:dyDescent="0.15">
      <c r="B42" s="1201"/>
      <c r="C42" s="1202"/>
      <c r="D42" s="85"/>
      <c r="E42" s="1207" t="s">
        <v>26</v>
      </c>
      <c r="F42" s="1207"/>
      <c r="G42" s="1207"/>
      <c r="H42" s="1208"/>
      <c r="I42" s="86" t="s">
        <v>476</v>
      </c>
      <c r="J42" s="87" t="s">
        <v>476</v>
      </c>
      <c r="K42" s="87" t="s">
        <v>476</v>
      </c>
      <c r="L42" s="87" t="s">
        <v>476</v>
      </c>
      <c r="M42" s="88" t="s">
        <v>476</v>
      </c>
    </row>
    <row r="43" spans="2:13" ht="27.75" customHeight="1" x14ac:dyDescent="0.15">
      <c r="B43" s="1201"/>
      <c r="C43" s="1202"/>
      <c r="D43" s="85"/>
      <c r="E43" s="1207" t="s">
        <v>27</v>
      </c>
      <c r="F43" s="1207"/>
      <c r="G43" s="1207"/>
      <c r="H43" s="1208"/>
      <c r="I43" s="86">
        <v>287</v>
      </c>
      <c r="J43" s="87">
        <v>241</v>
      </c>
      <c r="K43" s="87">
        <v>214</v>
      </c>
      <c r="L43" s="87">
        <v>183</v>
      </c>
      <c r="M43" s="88">
        <v>152</v>
      </c>
    </row>
    <row r="44" spans="2:13" ht="27.75" customHeight="1" x14ac:dyDescent="0.15">
      <c r="B44" s="1201"/>
      <c r="C44" s="1202"/>
      <c r="D44" s="85"/>
      <c r="E44" s="1207" t="s">
        <v>28</v>
      </c>
      <c r="F44" s="1207"/>
      <c r="G44" s="1207"/>
      <c r="H44" s="1208"/>
      <c r="I44" s="86">
        <v>12</v>
      </c>
      <c r="J44" s="87">
        <v>14</v>
      </c>
      <c r="K44" s="87">
        <v>12</v>
      </c>
      <c r="L44" s="87">
        <v>11</v>
      </c>
      <c r="M44" s="88">
        <v>9</v>
      </c>
    </row>
    <row r="45" spans="2:13" ht="27.75" customHeight="1" x14ac:dyDescent="0.15">
      <c r="B45" s="1201"/>
      <c r="C45" s="1202"/>
      <c r="D45" s="85"/>
      <c r="E45" s="1207" t="s">
        <v>29</v>
      </c>
      <c r="F45" s="1207"/>
      <c r="G45" s="1207"/>
      <c r="H45" s="1208"/>
      <c r="I45" s="86">
        <v>493</v>
      </c>
      <c r="J45" s="87">
        <v>338</v>
      </c>
      <c r="K45" s="87">
        <v>345</v>
      </c>
      <c r="L45" s="87">
        <v>180</v>
      </c>
      <c r="M45" s="88">
        <v>152</v>
      </c>
    </row>
    <row r="46" spans="2:13" ht="27.75" customHeight="1" x14ac:dyDescent="0.15">
      <c r="B46" s="1201"/>
      <c r="C46" s="1202"/>
      <c r="D46" s="85"/>
      <c r="E46" s="1207" t="s">
        <v>30</v>
      </c>
      <c r="F46" s="1207"/>
      <c r="G46" s="1207"/>
      <c r="H46" s="1208"/>
      <c r="I46" s="86" t="s">
        <v>476</v>
      </c>
      <c r="J46" s="87" t="s">
        <v>476</v>
      </c>
      <c r="K46" s="87" t="s">
        <v>476</v>
      </c>
      <c r="L46" s="87" t="s">
        <v>476</v>
      </c>
      <c r="M46" s="88" t="s">
        <v>476</v>
      </c>
    </row>
    <row r="47" spans="2:13" ht="27.75" customHeight="1" x14ac:dyDescent="0.15">
      <c r="B47" s="1201"/>
      <c r="C47" s="1202"/>
      <c r="D47" s="85"/>
      <c r="E47" s="1207" t="s">
        <v>31</v>
      </c>
      <c r="F47" s="1207"/>
      <c r="G47" s="1207"/>
      <c r="H47" s="1208"/>
      <c r="I47" s="86" t="s">
        <v>476</v>
      </c>
      <c r="J47" s="87" t="s">
        <v>476</v>
      </c>
      <c r="K47" s="87" t="s">
        <v>476</v>
      </c>
      <c r="L47" s="87" t="s">
        <v>476</v>
      </c>
      <c r="M47" s="88" t="s">
        <v>476</v>
      </c>
    </row>
    <row r="48" spans="2:13" ht="27.75" customHeight="1" x14ac:dyDescent="0.15">
      <c r="B48" s="1203"/>
      <c r="C48" s="1204"/>
      <c r="D48" s="85"/>
      <c r="E48" s="1207" t="s">
        <v>32</v>
      </c>
      <c r="F48" s="1207"/>
      <c r="G48" s="1207"/>
      <c r="H48" s="1208"/>
      <c r="I48" s="86" t="s">
        <v>476</v>
      </c>
      <c r="J48" s="87" t="s">
        <v>476</v>
      </c>
      <c r="K48" s="87" t="s">
        <v>476</v>
      </c>
      <c r="L48" s="87" t="s">
        <v>476</v>
      </c>
      <c r="M48" s="88" t="s">
        <v>476</v>
      </c>
    </row>
    <row r="49" spans="2:13" ht="27.75" customHeight="1" x14ac:dyDescent="0.15">
      <c r="B49" s="1209" t="s">
        <v>33</v>
      </c>
      <c r="C49" s="1210"/>
      <c r="D49" s="89"/>
      <c r="E49" s="1207" t="s">
        <v>34</v>
      </c>
      <c r="F49" s="1207"/>
      <c r="G49" s="1207"/>
      <c r="H49" s="1208"/>
      <c r="I49" s="86">
        <v>270</v>
      </c>
      <c r="J49" s="87">
        <v>301</v>
      </c>
      <c r="K49" s="87">
        <v>286</v>
      </c>
      <c r="L49" s="87">
        <v>382</v>
      </c>
      <c r="M49" s="88">
        <v>758</v>
      </c>
    </row>
    <row r="50" spans="2:13" ht="27.75" customHeight="1" x14ac:dyDescent="0.15">
      <c r="B50" s="1201"/>
      <c r="C50" s="1202"/>
      <c r="D50" s="85"/>
      <c r="E50" s="1207" t="s">
        <v>35</v>
      </c>
      <c r="F50" s="1207"/>
      <c r="G50" s="1207"/>
      <c r="H50" s="1208"/>
      <c r="I50" s="86">
        <v>44</v>
      </c>
      <c r="J50" s="87">
        <v>32</v>
      </c>
      <c r="K50" s="87">
        <v>52</v>
      </c>
      <c r="L50" s="87">
        <v>54</v>
      </c>
      <c r="M50" s="88">
        <v>44</v>
      </c>
    </row>
    <row r="51" spans="2:13" ht="27.75" customHeight="1" x14ac:dyDescent="0.15">
      <c r="B51" s="1203"/>
      <c r="C51" s="1204"/>
      <c r="D51" s="85"/>
      <c r="E51" s="1207" t="s">
        <v>36</v>
      </c>
      <c r="F51" s="1207"/>
      <c r="G51" s="1207"/>
      <c r="H51" s="1208"/>
      <c r="I51" s="86">
        <v>1499</v>
      </c>
      <c r="J51" s="87">
        <v>1403</v>
      </c>
      <c r="K51" s="87">
        <v>1541</v>
      </c>
      <c r="L51" s="87">
        <v>1768</v>
      </c>
      <c r="M51" s="88">
        <v>1958</v>
      </c>
    </row>
    <row r="52" spans="2:13" ht="27.75" customHeight="1" thickBot="1" x14ac:dyDescent="0.2">
      <c r="B52" s="1211" t="s">
        <v>37</v>
      </c>
      <c r="C52" s="1212"/>
      <c r="D52" s="90"/>
      <c r="E52" s="1213" t="s">
        <v>38</v>
      </c>
      <c r="F52" s="1213"/>
      <c r="G52" s="1213"/>
      <c r="H52" s="1214"/>
      <c r="I52" s="91">
        <v>1053</v>
      </c>
      <c r="J52" s="92">
        <v>872</v>
      </c>
      <c r="K52" s="92">
        <v>724</v>
      </c>
      <c r="L52" s="92">
        <v>472</v>
      </c>
      <c r="M52" s="93">
        <v>139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549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545</v>
      </c>
      <c r="I42" s="352"/>
      <c r="J42" s="352"/>
      <c r="K42" s="352"/>
      <c r="L42" s="244"/>
      <c r="M42" s="244"/>
      <c r="N42" s="244"/>
      <c r="O42" s="244"/>
    </row>
    <row r="43" spans="2:17" ht="13.5" x14ac:dyDescent="0.15">
      <c r="B43" s="248"/>
      <c r="C43" s="244"/>
      <c r="D43" s="244"/>
      <c r="E43" s="244"/>
      <c r="F43" s="244"/>
      <c r="G43" s="1215" t="s">
        <v>551</v>
      </c>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548</v>
      </c>
    </row>
    <row r="50" spans="1:17" ht="13.5" x14ac:dyDescent="0.15">
      <c r="B50" s="248"/>
      <c r="C50" s="244"/>
      <c r="D50" s="244"/>
      <c r="E50" s="244"/>
      <c r="F50" s="244"/>
      <c r="G50" s="1224"/>
      <c r="H50" s="1225"/>
      <c r="I50" s="1225"/>
      <c r="J50" s="1226"/>
      <c r="K50" s="345" t="s">
        <v>516</v>
      </c>
      <c r="L50" s="345" t="s">
        <v>517</v>
      </c>
      <c r="M50" s="345" t="s">
        <v>518</v>
      </c>
      <c r="N50" s="345" t="s">
        <v>519</v>
      </c>
      <c r="O50" s="345" t="s">
        <v>520</v>
      </c>
    </row>
    <row r="51" spans="1:17" ht="13.5" x14ac:dyDescent="0.15">
      <c r="B51" s="248"/>
      <c r="C51" s="244"/>
      <c r="D51" s="244"/>
      <c r="E51" s="244"/>
      <c r="F51" s="244"/>
      <c r="G51" s="1227" t="s">
        <v>543</v>
      </c>
      <c r="H51" s="1228"/>
      <c r="I51" s="1233" t="s">
        <v>541</v>
      </c>
      <c r="J51" s="1233"/>
      <c r="K51" s="1235"/>
      <c r="L51" s="1235"/>
      <c r="M51" s="1235"/>
      <c r="N51" s="1235"/>
      <c r="O51" s="1236">
        <v>13.3</v>
      </c>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547</v>
      </c>
      <c r="J53" s="1237"/>
      <c r="K53" s="1238"/>
      <c r="L53" s="1238"/>
      <c r="M53" s="1238"/>
      <c r="N53" s="1238"/>
      <c r="O53" s="1240">
        <v>39.9</v>
      </c>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1" t="s">
        <v>542</v>
      </c>
      <c r="H55" s="1242"/>
      <c r="I55" s="1237" t="s">
        <v>541</v>
      </c>
      <c r="J55" s="1237"/>
      <c r="K55" s="1235"/>
      <c r="L55" s="1235"/>
      <c r="M55" s="1235"/>
      <c r="N55" s="1235"/>
      <c r="O55" s="1236">
        <v>0</v>
      </c>
    </row>
    <row r="56" spans="1:17" ht="13.5" x14ac:dyDescent="0.15">
      <c r="A56" s="355"/>
      <c r="B56" s="248"/>
      <c r="C56" s="244"/>
      <c r="D56" s="244"/>
      <c r="E56" s="244"/>
      <c r="F56" s="244"/>
      <c r="G56" s="1243"/>
      <c r="H56" s="1244"/>
      <c r="I56" s="1237"/>
      <c r="J56" s="1237"/>
      <c r="K56" s="1236"/>
      <c r="L56" s="1236"/>
      <c r="M56" s="1236"/>
      <c r="N56" s="1236"/>
      <c r="O56" s="1236"/>
    </row>
    <row r="57" spans="1:17" s="355" customFormat="1" ht="13.5" x14ac:dyDescent="0.15">
      <c r="B57" s="356"/>
      <c r="C57" s="352"/>
      <c r="D57" s="352"/>
      <c r="E57" s="352"/>
      <c r="F57" s="352"/>
      <c r="G57" s="1243"/>
      <c r="H57" s="1244"/>
      <c r="I57" s="1247" t="s">
        <v>547</v>
      </c>
      <c r="J57" s="1247"/>
      <c r="K57" s="1238"/>
      <c r="L57" s="1238"/>
      <c r="M57" s="1238"/>
      <c r="N57" s="1238"/>
      <c r="O57" s="1240">
        <v>51.6</v>
      </c>
      <c r="P57" s="361"/>
      <c r="Q57" s="356"/>
    </row>
    <row r="58" spans="1:17" s="355" customFormat="1" ht="13.5" x14ac:dyDescent="0.15">
      <c r="A58" s="243"/>
      <c r="B58" s="356"/>
      <c r="C58" s="352"/>
      <c r="D58" s="352"/>
      <c r="E58" s="352"/>
      <c r="F58" s="352"/>
      <c r="G58" s="1245"/>
      <c r="H58" s="1246"/>
      <c r="I58" s="1247"/>
      <c r="J58" s="1247"/>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546</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545</v>
      </c>
      <c r="I64" s="352"/>
      <c r="J64" s="352"/>
      <c r="K64" s="352"/>
      <c r="L64" s="244"/>
      <c r="M64" s="244"/>
      <c r="N64" s="244"/>
      <c r="O64" s="244"/>
    </row>
    <row r="65" spans="2:30" ht="13.5" x14ac:dyDescent="0.15">
      <c r="B65" s="248"/>
      <c r="C65" s="244"/>
      <c r="D65" s="244"/>
      <c r="E65" s="244"/>
      <c r="F65" s="244"/>
      <c r="G65" s="1215" t="s">
        <v>552</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544</v>
      </c>
      <c r="I71" s="349"/>
      <c r="J71" s="348"/>
      <c r="K71" s="348"/>
      <c r="L71" s="347"/>
      <c r="M71" s="348"/>
      <c r="N71" s="347"/>
      <c r="O71" s="346"/>
    </row>
    <row r="72" spans="2:30" ht="13.5" x14ac:dyDescent="0.15">
      <c r="B72" s="248"/>
      <c r="C72" s="244"/>
      <c r="D72" s="244"/>
      <c r="E72" s="244"/>
      <c r="F72" s="244"/>
      <c r="G72" s="1224"/>
      <c r="H72" s="1225"/>
      <c r="I72" s="1225"/>
      <c r="J72" s="1226"/>
      <c r="K72" s="345" t="s">
        <v>516</v>
      </c>
      <c r="L72" s="345" t="s">
        <v>517</v>
      </c>
      <c r="M72" s="345" t="s">
        <v>518</v>
      </c>
      <c r="N72" s="345" t="s">
        <v>519</v>
      </c>
      <c r="O72" s="345" t="s">
        <v>520</v>
      </c>
    </row>
    <row r="73" spans="2:30" ht="13.5" x14ac:dyDescent="0.15">
      <c r="B73" s="248"/>
      <c r="C73" s="244"/>
      <c r="D73" s="244"/>
      <c r="E73" s="244"/>
      <c r="F73" s="244"/>
      <c r="G73" s="1227" t="s">
        <v>543</v>
      </c>
      <c r="H73" s="1228"/>
      <c r="I73" s="1233" t="s">
        <v>541</v>
      </c>
      <c r="J73" s="1233"/>
      <c r="K73" s="1248">
        <v>107.3</v>
      </c>
      <c r="L73" s="1248">
        <v>92.1</v>
      </c>
      <c r="M73" s="1236">
        <v>76.7</v>
      </c>
      <c r="N73" s="1236">
        <v>50.2</v>
      </c>
      <c r="O73" s="1236">
        <v>13.3</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540</v>
      </c>
      <c r="J75" s="1237"/>
      <c r="K75" s="1240">
        <v>22.8</v>
      </c>
      <c r="L75" s="1240">
        <v>18.600000000000001</v>
      </c>
      <c r="M75" s="1240">
        <v>13.7</v>
      </c>
      <c r="N75" s="1240">
        <v>9.5</v>
      </c>
      <c r="O75" s="1240">
        <v>6.6</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1" t="s">
        <v>542</v>
      </c>
      <c r="H77" s="1242"/>
      <c r="I77" s="1237" t="s">
        <v>541</v>
      </c>
      <c r="J77" s="1237"/>
      <c r="K77" s="1248">
        <v>0</v>
      </c>
      <c r="L77" s="1248">
        <v>0</v>
      </c>
      <c r="M77" s="1236">
        <v>0</v>
      </c>
      <c r="N77" s="1236">
        <v>0</v>
      </c>
      <c r="O77" s="1236">
        <v>0</v>
      </c>
      <c r="R77" s="243">
        <v>12.3</v>
      </c>
      <c r="T77" s="243">
        <v>11.1</v>
      </c>
    </row>
    <row r="78" spans="2:30" ht="13.5" x14ac:dyDescent="0.15">
      <c r="B78" s="248"/>
      <c r="C78" s="244"/>
      <c r="D78" s="244"/>
      <c r="E78" s="244"/>
      <c r="F78" s="244"/>
      <c r="G78" s="1243"/>
      <c r="H78" s="1244"/>
      <c r="I78" s="1237"/>
      <c r="J78" s="1237"/>
      <c r="K78" s="1248"/>
      <c r="L78" s="1248"/>
      <c r="M78" s="1236"/>
      <c r="N78" s="1236"/>
      <c r="O78" s="1236"/>
    </row>
    <row r="79" spans="2:30" ht="13.5" x14ac:dyDescent="0.15">
      <c r="B79" s="248"/>
      <c r="C79" s="244"/>
      <c r="D79" s="244"/>
      <c r="E79" s="244"/>
      <c r="F79" s="244"/>
      <c r="G79" s="1243"/>
      <c r="H79" s="1244"/>
      <c r="I79" s="1249" t="s">
        <v>540</v>
      </c>
      <c r="J79" s="1247"/>
      <c r="K79" s="1250">
        <v>11.4</v>
      </c>
      <c r="L79" s="1250">
        <v>10.1</v>
      </c>
      <c r="M79" s="1250">
        <v>9.1999999999999993</v>
      </c>
      <c r="N79" s="1250">
        <v>8.1999999999999993</v>
      </c>
      <c r="O79" s="1250">
        <v>7.8</v>
      </c>
      <c r="V79" s="243">
        <v>53.5</v>
      </c>
      <c r="X79" s="243">
        <v>48.2</v>
      </c>
      <c r="Z79" s="243">
        <v>34.200000000000003</v>
      </c>
      <c r="AB79" s="243">
        <v>30.3</v>
      </c>
      <c r="AD79" s="243">
        <v>28.9</v>
      </c>
    </row>
    <row r="80" spans="2:30" ht="13.5" x14ac:dyDescent="0.15">
      <c r="B80" s="248"/>
      <c r="C80" s="244"/>
      <c r="D80" s="244"/>
      <c r="E80" s="244"/>
      <c r="F80" s="244"/>
      <c r="G80" s="1245"/>
      <c r="H80" s="1246"/>
      <c r="I80" s="1247"/>
      <c r="J80" s="1247"/>
      <c r="K80" s="1250"/>
      <c r="L80" s="1250"/>
      <c r="M80" s="1250"/>
      <c r="N80" s="1250"/>
      <c r="O80" s="1250"/>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496888</v>
      </c>
      <c r="E3" s="116"/>
      <c r="F3" s="117">
        <v>216155</v>
      </c>
      <c r="G3" s="118"/>
      <c r="H3" s="119"/>
    </row>
    <row r="4" spans="1:8" x14ac:dyDescent="0.15">
      <c r="A4" s="120"/>
      <c r="B4" s="121"/>
      <c r="C4" s="122"/>
      <c r="D4" s="123">
        <v>11605</v>
      </c>
      <c r="E4" s="124"/>
      <c r="F4" s="125">
        <v>108827</v>
      </c>
      <c r="G4" s="126"/>
      <c r="H4" s="127"/>
    </row>
    <row r="5" spans="1:8" x14ac:dyDescent="0.15">
      <c r="A5" s="108" t="s">
        <v>510</v>
      </c>
      <c r="B5" s="113"/>
      <c r="C5" s="114"/>
      <c r="D5" s="115">
        <v>619951</v>
      </c>
      <c r="E5" s="116"/>
      <c r="F5" s="117">
        <v>228305</v>
      </c>
      <c r="G5" s="118"/>
      <c r="H5" s="119"/>
    </row>
    <row r="6" spans="1:8" x14ac:dyDescent="0.15">
      <c r="A6" s="120"/>
      <c r="B6" s="121"/>
      <c r="C6" s="122"/>
      <c r="D6" s="123">
        <v>2960</v>
      </c>
      <c r="E6" s="124"/>
      <c r="F6" s="125">
        <v>86611</v>
      </c>
      <c r="G6" s="126"/>
      <c r="H6" s="127"/>
    </row>
    <row r="7" spans="1:8" x14ac:dyDescent="0.15">
      <c r="A7" s="108" t="s">
        <v>511</v>
      </c>
      <c r="B7" s="113"/>
      <c r="C7" s="114"/>
      <c r="D7" s="115">
        <v>1743576</v>
      </c>
      <c r="E7" s="116"/>
      <c r="F7" s="117">
        <v>316331</v>
      </c>
      <c r="G7" s="118"/>
      <c r="H7" s="119"/>
    </row>
    <row r="8" spans="1:8" x14ac:dyDescent="0.15">
      <c r="A8" s="120"/>
      <c r="B8" s="121"/>
      <c r="C8" s="122"/>
      <c r="D8" s="123">
        <v>38006</v>
      </c>
      <c r="E8" s="124"/>
      <c r="F8" s="125">
        <v>106387</v>
      </c>
      <c r="G8" s="126"/>
      <c r="H8" s="127"/>
    </row>
    <row r="9" spans="1:8" x14ac:dyDescent="0.15">
      <c r="A9" s="108" t="s">
        <v>512</v>
      </c>
      <c r="B9" s="113"/>
      <c r="C9" s="114"/>
      <c r="D9" s="115">
        <v>3166951</v>
      </c>
      <c r="E9" s="116"/>
      <c r="F9" s="117">
        <v>333013</v>
      </c>
      <c r="G9" s="118"/>
      <c r="H9" s="119"/>
    </row>
    <row r="10" spans="1:8" x14ac:dyDescent="0.15">
      <c r="A10" s="120"/>
      <c r="B10" s="121"/>
      <c r="C10" s="122"/>
      <c r="D10" s="123">
        <v>41515</v>
      </c>
      <c r="E10" s="124"/>
      <c r="F10" s="125">
        <v>126732</v>
      </c>
      <c r="G10" s="126"/>
      <c r="H10" s="127"/>
    </row>
    <row r="11" spans="1:8" x14ac:dyDescent="0.15">
      <c r="A11" s="108" t="s">
        <v>513</v>
      </c>
      <c r="B11" s="113"/>
      <c r="C11" s="114"/>
      <c r="D11" s="115">
        <v>1499084</v>
      </c>
      <c r="E11" s="116"/>
      <c r="F11" s="117">
        <v>280458</v>
      </c>
      <c r="G11" s="118"/>
      <c r="H11" s="119"/>
    </row>
    <row r="12" spans="1:8" x14ac:dyDescent="0.15">
      <c r="A12" s="120"/>
      <c r="B12" s="121"/>
      <c r="C12" s="128"/>
      <c r="D12" s="123">
        <v>287674</v>
      </c>
      <c r="E12" s="124"/>
      <c r="F12" s="125">
        <v>127286</v>
      </c>
      <c r="G12" s="126"/>
      <c r="H12" s="127"/>
    </row>
    <row r="13" spans="1:8" x14ac:dyDescent="0.15">
      <c r="A13" s="108"/>
      <c r="B13" s="113"/>
      <c r="C13" s="129"/>
      <c r="D13" s="130">
        <v>1505290</v>
      </c>
      <c r="E13" s="131"/>
      <c r="F13" s="132">
        <v>274852</v>
      </c>
      <c r="G13" s="133"/>
      <c r="H13" s="119"/>
    </row>
    <row r="14" spans="1:8" x14ac:dyDescent="0.15">
      <c r="A14" s="120"/>
      <c r="B14" s="121"/>
      <c r="C14" s="122"/>
      <c r="D14" s="123">
        <v>76352</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12.52</v>
      </c>
      <c r="C19" s="134">
        <f>ROUND(VALUE(SUBSTITUTE(実質収支比率等に係る経年分析!G$48,"▲","-")),2)</f>
        <v>13.39</v>
      </c>
      <c r="D19" s="134">
        <f>ROUND(VALUE(SUBSTITUTE(実質収支比率等に係る経年分析!H$48,"▲","-")),2)</f>
        <v>15.62</v>
      </c>
      <c r="E19" s="134">
        <f>ROUND(VALUE(SUBSTITUTE(実質収支比率等に係る経年分析!I$48,"▲","-")),2)</f>
        <v>14.89</v>
      </c>
      <c r="F19" s="134">
        <f>ROUND(VALUE(SUBSTITUTE(実質収支比率等に係る経年分析!J$48,"▲","-")),2)</f>
        <v>21.59</v>
      </c>
    </row>
    <row r="20" spans="1:11" x14ac:dyDescent="0.15">
      <c r="A20" s="134" t="s">
        <v>43</v>
      </c>
      <c r="B20" s="134">
        <f>ROUND(VALUE(SUBSTITUTE(実質収支比率等に係る経年分析!F$47,"▲","-")),2)</f>
        <v>15.51</v>
      </c>
      <c r="C20" s="134">
        <f>ROUND(VALUE(SUBSTITUTE(実質収支比率等に係る経年分析!G$47,"▲","-")),2)</f>
        <v>17.239999999999998</v>
      </c>
      <c r="D20" s="134">
        <f>ROUND(VALUE(SUBSTITUTE(実質収支比率等に係る経年分析!H$47,"▲","-")),2)</f>
        <v>13.61</v>
      </c>
      <c r="E20" s="134">
        <f>ROUND(VALUE(SUBSTITUTE(実質収支比率等に係る経年分析!I$47,"▲","-")),2)</f>
        <v>18.28</v>
      </c>
      <c r="F20" s="134">
        <f>ROUND(VALUE(SUBSTITUTE(実質収支比率等に係る経年分析!J$47,"▲","-")),2)</f>
        <v>44.29</v>
      </c>
    </row>
    <row r="21" spans="1:11" x14ac:dyDescent="0.15">
      <c r="A21" s="134" t="s">
        <v>44</v>
      </c>
      <c r="B21" s="134">
        <f>IF(ISNUMBER(VALUE(SUBSTITUTE(実質収支比率等に係る経年分析!F$49,"▲","-"))),ROUND(VALUE(SUBSTITUTE(実質収支比率等に係る経年分析!F$49,"▲","-")),2),NA())</f>
        <v>9.14</v>
      </c>
      <c r="C21" s="134">
        <f>IF(ISNUMBER(VALUE(SUBSTITUTE(実質収支比率等に係る経年分析!G$49,"▲","-"))),ROUND(VALUE(SUBSTITUTE(実質収支比率等に係る経年分析!G$49,"▲","-")),2),NA())</f>
        <v>4.46</v>
      </c>
      <c r="D21" s="134">
        <f>IF(ISNUMBER(VALUE(SUBSTITUTE(実質収支比率等に係る経年分析!H$49,"▲","-"))),ROUND(VALUE(SUBSTITUTE(実質収支比率等に係る経年分析!H$49,"▲","-")),2),NA())</f>
        <v>1.33</v>
      </c>
      <c r="E21" s="134">
        <f>IF(ISNUMBER(VALUE(SUBSTITUTE(実質収支比率等に係る経年分析!I$49,"▲","-"))),ROUND(VALUE(SUBSTITUTE(実質収支比率等に係る経年分析!I$49,"▲","-")),2),NA())</f>
        <v>3.77</v>
      </c>
      <c r="F21" s="134">
        <f>IF(ISNUMBER(VALUE(SUBSTITUTE(実質収支比率等に係る経年分析!J$49,"▲","-"))),ROUND(VALUE(SUBSTITUTE(実質収支比率等に係る経年分析!J$49,"▲","-")),2),NA())</f>
        <v>35.65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港湾整備事業特別会計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育英事業特別会計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1.07</v>
      </c>
      <c r="F34" s="135">
        <f>IF(ROUND(VALUE(SUBSTITUTE(連結実質赤字比率に係る赤字・黒字の構成分析!H$36,"▲", "-")), 2) &lt; 0, ABS(ROUND(VALUE(SUBSTITUTE(連結実質赤字比率に係る赤字・黒字の構成分析!H$36,"▲", "-")), 2)), NA())</f>
        <v>0.11</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x14ac:dyDescent="0.15">
      <c r="A35" s="135" t="str">
        <f>IF(連結実質赤字比率に係る赤字・黒字の構成分析!C$35="",NA(),連結実質赤字比率に係る赤字・黒字の構成分析!C$35)</f>
        <v>船舶運航事業特別会計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21.37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229</v>
      </c>
      <c r="E42" s="136"/>
      <c r="F42" s="136"/>
      <c r="G42" s="136">
        <f>'実質公債費比率（分子）の構造'!L$52</f>
        <v>187</v>
      </c>
      <c r="H42" s="136"/>
      <c r="I42" s="136"/>
      <c r="J42" s="136">
        <f>'実質公債費比率（分子）の構造'!M$52</f>
        <v>180</v>
      </c>
      <c r="K42" s="136"/>
      <c r="L42" s="136"/>
      <c r="M42" s="136">
        <f>'実質公債費比率（分子）の構造'!N$52</f>
        <v>174</v>
      </c>
      <c r="N42" s="136"/>
      <c r="O42" s="136"/>
      <c r="P42" s="136">
        <f>'実質公債費比率（分子）の構造'!O$52</f>
        <v>174</v>
      </c>
    </row>
    <row r="43" spans="1:16" x14ac:dyDescent="0.15">
      <c r="A43" s="136" t="s">
        <v>18</v>
      </c>
      <c r="B43" s="136">
        <f>'実質公債費比率（分子）の構造'!K$51</f>
        <v>1</v>
      </c>
      <c r="C43" s="136"/>
      <c r="D43" s="136"/>
      <c r="E43" s="136">
        <f>'実質公債費比率（分子）の構造'!L$51</f>
        <v>1</v>
      </c>
      <c r="F43" s="136"/>
      <c r="G43" s="136"/>
      <c r="H43" s="136">
        <f>'実質公債費比率（分子）の構造'!M$51</f>
        <v>3</v>
      </c>
      <c r="I43" s="136"/>
      <c r="J43" s="136"/>
      <c r="K43" s="136">
        <f>'実質公債費比率（分子）の構造'!N$51</f>
        <v>1</v>
      </c>
      <c r="L43" s="136"/>
      <c r="M43" s="136"/>
      <c r="N43" s="136">
        <f>'実質公債費比率（分子）の構造'!O$51</f>
        <v>1</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1</v>
      </c>
      <c r="O45" s="136"/>
      <c r="P45" s="136"/>
    </row>
    <row r="46" spans="1:16" x14ac:dyDescent="0.15">
      <c r="A46" s="136" t="s">
        <v>54</v>
      </c>
      <c r="B46" s="136">
        <f>'実質公債費比率（分子）の構造'!K$48</f>
        <v>38</v>
      </c>
      <c r="C46" s="136"/>
      <c r="D46" s="136"/>
      <c r="E46" s="136">
        <f>'実質公債費比率（分子）の構造'!L$48</f>
        <v>37</v>
      </c>
      <c r="F46" s="136"/>
      <c r="G46" s="136"/>
      <c r="H46" s="136">
        <f>'実質公債費比率（分子）の構造'!M$48</f>
        <v>37</v>
      </c>
      <c r="I46" s="136"/>
      <c r="J46" s="136"/>
      <c r="K46" s="136">
        <f>'実質公債費比率（分子）の構造'!N$48</f>
        <v>34</v>
      </c>
      <c r="L46" s="136"/>
      <c r="M46" s="136"/>
      <c r="N46" s="136">
        <f>'実質公債費比率（分子）の構造'!O$48</f>
        <v>32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368</v>
      </c>
      <c r="C49" s="136"/>
      <c r="D49" s="136"/>
      <c r="E49" s="136">
        <f>'実質公債費比率（分子）の構造'!L$45</f>
        <v>294</v>
      </c>
      <c r="F49" s="136"/>
      <c r="G49" s="136"/>
      <c r="H49" s="136">
        <f>'実質公債費比率（分子）の構造'!M$45</f>
        <v>209</v>
      </c>
      <c r="I49" s="136"/>
      <c r="J49" s="136"/>
      <c r="K49" s="136">
        <f>'実質公債費比率（分子）の構造'!N$45</f>
        <v>189</v>
      </c>
      <c r="L49" s="136"/>
      <c r="M49" s="136"/>
      <c r="N49" s="136">
        <f>'実質公債費比率（分子）の構造'!O$45</f>
        <v>210</v>
      </c>
      <c r="O49" s="136"/>
      <c r="P49" s="136"/>
    </row>
    <row r="50" spans="1:16" x14ac:dyDescent="0.15">
      <c r="A50" s="136" t="s">
        <v>58</v>
      </c>
      <c r="B50" s="136" t="e">
        <f>NA()</f>
        <v>#N/A</v>
      </c>
      <c r="C50" s="136">
        <f>IF(ISNUMBER('実質公債費比率（分子）の構造'!K$53),'実質公債費比率（分子）の構造'!K$53,NA())</f>
        <v>179</v>
      </c>
      <c r="D50" s="136" t="e">
        <f>NA()</f>
        <v>#N/A</v>
      </c>
      <c r="E50" s="136" t="e">
        <f>NA()</f>
        <v>#N/A</v>
      </c>
      <c r="F50" s="136">
        <f>IF(ISNUMBER('実質公債費比率（分子）の構造'!L$53),'実質公債費比率（分子）の構造'!L$53,NA())</f>
        <v>147</v>
      </c>
      <c r="G50" s="136" t="e">
        <f>NA()</f>
        <v>#N/A</v>
      </c>
      <c r="H50" s="136" t="e">
        <f>NA()</f>
        <v>#N/A</v>
      </c>
      <c r="I50" s="136">
        <f>IF(ISNUMBER('実質公債費比率（分子）の構造'!M$53),'実質公債費比率（分子）の構造'!M$53,NA())</f>
        <v>71</v>
      </c>
      <c r="J50" s="136" t="e">
        <f>NA()</f>
        <v>#N/A</v>
      </c>
      <c r="K50" s="136" t="e">
        <f>NA()</f>
        <v>#N/A</v>
      </c>
      <c r="L50" s="136">
        <f>IF(ISNUMBER('実質公債費比率（分子）の構造'!N$53),'実質公債費比率（分子）の構造'!N$53,NA())</f>
        <v>52</v>
      </c>
      <c r="M50" s="136" t="e">
        <f>NA()</f>
        <v>#N/A</v>
      </c>
      <c r="N50" s="136" t="e">
        <f>NA()</f>
        <v>#N/A</v>
      </c>
      <c r="O50" s="136">
        <f>IF(ISNUMBER('実質公債費比率（分子）の構造'!O$53),'実質公債費比率（分子）の構造'!O$53,NA())</f>
        <v>70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1499</v>
      </c>
      <c r="E56" s="135"/>
      <c r="F56" s="135"/>
      <c r="G56" s="135">
        <f>'将来負担比率（分子）の構造'!J$51</f>
        <v>1403</v>
      </c>
      <c r="H56" s="135"/>
      <c r="I56" s="135"/>
      <c r="J56" s="135">
        <f>'将来負担比率（分子）の構造'!K$51</f>
        <v>1541</v>
      </c>
      <c r="K56" s="135"/>
      <c r="L56" s="135"/>
      <c r="M56" s="135">
        <f>'将来負担比率（分子）の構造'!L$51</f>
        <v>1768</v>
      </c>
      <c r="N56" s="135"/>
      <c r="O56" s="135"/>
      <c r="P56" s="135">
        <f>'将来負担比率（分子）の構造'!M$51</f>
        <v>1958</v>
      </c>
    </row>
    <row r="57" spans="1:16" x14ac:dyDescent="0.15">
      <c r="A57" s="135" t="s">
        <v>35</v>
      </c>
      <c r="B57" s="135"/>
      <c r="C57" s="135"/>
      <c r="D57" s="135">
        <f>'将来負担比率（分子）の構造'!I$50</f>
        <v>44</v>
      </c>
      <c r="E57" s="135"/>
      <c r="F57" s="135"/>
      <c r="G57" s="135">
        <f>'将来負担比率（分子）の構造'!J$50</f>
        <v>32</v>
      </c>
      <c r="H57" s="135"/>
      <c r="I57" s="135"/>
      <c r="J57" s="135">
        <f>'将来負担比率（分子）の構造'!K$50</f>
        <v>52</v>
      </c>
      <c r="K57" s="135"/>
      <c r="L57" s="135"/>
      <c r="M57" s="135">
        <f>'将来負担比率（分子）の構造'!L$50</f>
        <v>54</v>
      </c>
      <c r="N57" s="135"/>
      <c r="O57" s="135"/>
      <c r="P57" s="135">
        <f>'将来負担比率（分子）の構造'!M$50</f>
        <v>44</v>
      </c>
    </row>
    <row r="58" spans="1:16" x14ac:dyDescent="0.15">
      <c r="A58" s="135" t="s">
        <v>34</v>
      </c>
      <c r="B58" s="135"/>
      <c r="C58" s="135"/>
      <c r="D58" s="135">
        <f>'将来負担比率（分子）の構造'!I$49</f>
        <v>270</v>
      </c>
      <c r="E58" s="135"/>
      <c r="F58" s="135"/>
      <c r="G58" s="135">
        <f>'将来負担比率（分子）の構造'!J$49</f>
        <v>301</v>
      </c>
      <c r="H58" s="135"/>
      <c r="I58" s="135"/>
      <c r="J58" s="135">
        <f>'将来負担比率（分子）の構造'!K$49</f>
        <v>286</v>
      </c>
      <c r="K58" s="135"/>
      <c r="L58" s="135"/>
      <c r="M58" s="135">
        <f>'将来負担比率（分子）の構造'!L$49</f>
        <v>382</v>
      </c>
      <c r="N58" s="135"/>
      <c r="O58" s="135"/>
      <c r="P58" s="135">
        <f>'将来負担比率（分子）の構造'!M$49</f>
        <v>758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493</v>
      </c>
      <c r="C62" s="135"/>
      <c r="D62" s="135"/>
      <c r="E62" s="135">
        <f>'将来負担比率（分子）の構造'!J$45</f>
        <v>338</v>
      </c>
      <c r="F62" s="135"/>
      <c r="G62" s="135"/>
      <c r="H62" s="135">
        <f>'将来負担比率（分子）の構造'!K$45</f>
        <v>345</v>
      </c>
      <c r="I62" s="135"/>
      <c r="J62" s="135"/>
      <c r="K62" s="135">
        <f>'将来負担比率（分子）の構造'!L$45</f>
        <v>180</v>
      </c>
      <c r="L62" s="135"/>
      <c r="M62" s="135"/>
      <c r="N62" s="135">
        <f>'将来負担比率（分子）の構造'!M$45</f>
        <v>152</v>
      </c>
      <c r="O62" s="135"/>
      <c r="P62" s="135"/>
    </row>
    <row r="63" spans="1:16" x14ac:dyDescent="0.15">
      <c r="A63" s="135" t="s">
        <v>28</v>
      </c>
      <c r="B63" s="135">
        <f>'将来負担比率（分子）の構造'!I$44</f>
        <v>12</v>
      </c>
      <c r="C63" s="135"/>
      <c r="D63" s="135"/>
      <c r="E63" s="135">
        <f>'将来負担比率（分子）の構造'!J$44</f>
        <v>14</v>
      </c>
      <c r="F63" s="135"/>
      <c r="G63" s="135"/>
      <c r="H63" s="135">
        <f>'将来負担比率（分子）の構造'!K$44</f>
        <v>12</v>
      </c>
      <c r="I63" s="135"/>
      <c r="J63" s="135"/>
      <c r="K63" s="135">
        <f>'将来負担比率（分子）の構造'!L$44</f>
        <v>11</v>
      </c>
      <c r="L63" s="135"/>
      <c r="M63" s="135"/>
      <c r="N63" s="135">
        <f>'将来負担比率（分子）の構造'!M$44</f>
        <v>9</v>
      </c>
      <c r="O63" s="135"/>
      <c r="P63" s="135"/>
    </row>
    <row r="64" spans="1:16" x14ac:dyDescent="0.15">
      <c r="A64" s="135" t="s">
        <v>27</v>
      </c>
      <c r="B64" s="135">
        <f>'将来負担比率（分子）の構造'!I$43</f>
        <v>287</v>
      </c>
      <c r="C64" s="135"/>
      <c r="D64" s="135"/>
      <c r="E64" s="135">
        <f>'将来負担比率（分子）の構造'!J$43</f>
        <v>241</v>
      </c>
      <c r="F64" s="135"/>
      <c r="G64" s="135"/>
      <c r="H64" s="135">
        <f>'将来負担比率（分子）の構造'!K$43</f>
        <v>214</v>
      </c>
      <c r="I64" s="135"/>
      <c r="J64" s="135"/>
      <c r="K64" s="135">
        <f>'将来負担比率（分子）の構造'!L$43</f>
        <v>183</v>
      </c>
      <c r="L64" s="135"/>
      <c r="M64" s="135"/>
      <c r="N64" s="135">
        <f>'将来負担比率（分子）の構造'!M$43</f>
        <v>152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2074</v>
      </c>
      <c r="C66" s="135"/>
      <c r="D66" s="135"/>
      <c r="E66" s="135">
        <f>'将来負担比率（分子）の構造'!J$41</f>
        <v>2016</v>
      </c>
      <c r="F66" s="135"/>
      <c r="G66" s="135"/>
      <c r="H66" s="135">
        <f>'将来負担比率（分子）の構造'!K$41</f>
        <v>2031</v>
      </c>
      <c r="I66" s="135"/>
      <c r="J66" s="135"/>
      <c r="K66" s="135">
        <f>'将来負担比率（分子）の構造'!L$41</f>
        <v>2302</v>
      </c>
      <c r="L66" s="135"/>
      <c r="M66" s="135"/>
      <c r="N66" s="135">
        <f>'将来負担比率（分子）の構造'!M$41</f>
        <v>2586</v>
      </c>
      <c r="O66" s="135"/>
      <c r="P66" s="135"/>
    </row>
    <row r="67" spans="1:16" x14ac:dyDescent="0.15">
      <c r="A67" s="135" t="s">
        <v>62</v>
      </c>
      <c r="B67" s="135" t="e">
        <f>NA()</f>
        <v>#N/A</v>
      </c>
      <c r="C67" s="135">
        <f>IF(ISNUMBER('将来負担比率（分子）の構造'!I$52), IF('将来負担比率（分子）の構造'!I$52 &lt; 0, 0, '将来負担比率（分子）の構造'!I$52), NA())</f>
        <v>1053</v>
      </c>
      <c r="D67" s="135" t="e">
        <f>NA()</f>
        <v>#N/A</v>
      </c>
      <c r="E67" s="135" t="e">
        <f>NA()</f>
        <v>#N/A</v>
      </c>
      <c r="F67" s="135">
        <f>IF(ISNUMBER('将来負担比率（分子）の構造'!J$52), IF('将来負担比率（分子）の構造'!J$52 &lt; 0, 0, '将来負担比率（分子）の構造'!J$52), NA())</f>
        <v>872</v>
      </c>
      <c r="G67" s="135" t="e">
        <f>NA()</f>
        <v>#N/A</v>
      </c>
      <c r="H67" s="135" t="e">
        <f>NA()</f>
        <v>#N/A</v>
      </c>
      <c r="I67" s="135">
        <f>IF(ISNUMBER('将来負担比率（分子）の構造'!K$52), IF('将来負担比率（分子）の構造'!K$52 &lt; 0, 0, '将来負担比率（分子）の構造'!K$52), NA())</f>
        <v>724</v>
      </c>
      <c r="J67" s="135" t="e">
        <f>NA()</f>
        <v>#N/A</v>
      </c>
      <c r="K67" s="135" t="e">
        <f>NA()</f>
        <v>#N/A</v>
      </c>
      <c r="L67" s="135">
        <f>IF(ISNUMBER('将来負担比率（分子）の構造'!L$52), IF('将来負担比率（分子）の構造'!L$52 &lt; 0, 0, '将来負担比率（分子）の構造'!L$52), NA())</f>
        <v>472</v>
      </c>
      <c r="M67" s="135" t="e">
        <f>NA()</f>
        <v>#N/A</v>
      </c>
      <c r="N67" s="135" t="e">
        <f>NA()</f>
        <v>#N/A</v>
      </c>
      <c r="O67" s="135">
        <f>IF(ISNUMBER('将来負担比率（分子）の構造'!M$52), IF('将来負担比率（分子）の構造'!M$52 &lt; 0, 0, '将来負担比率（分子）の構造'!M$52), NA())</f>
        <v>139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110429</v>
      </c>
      <c r="S5" s="613"/>
      <c r="T5" s="613"/>
      <c r="U5" s="613"/>
      <c r="V5" s="613"/>
      <c r="W5" s="613"/>
      <c r="X5" s="613"/>
      <c r="Y5" s="614"/>
      <c r="Z5" s="615">
        <v>2.2999999999999998</v>
      </c>
      <c r="AA5" s="615"/>
      <c r="AB5" s="615"/>
      <c r="AC5" s="615"/>
      <c r="AD5" s="616">
        <v>105917</v>
      </c>
      <c r="AE5" s="616"/>
      <c r="AF5" s="616"/>
      <c r="AG5" s="616"/>
      <c r="AH5" s="616"/>
      <c r="AI5" s="616"/>
      <c r="AJ5" s="616"/>
      <c r="AK5" s="616"/>
      <c r="AL5" s="617">
        <v>9</v>
      </c>
      <c r="AM5" s="618"/>
      <c r="AN5" s="618"/>
      <c r="AO5" s="619"/>
      <c r="AP5" s="609" t="s">
        <v>206</v>
      </c>
      <c r="AQ5" s="610"/>
      <c r="AR5" s="610"/>
      <c r="AS5" s="610"/>
      <c r="AT5" s="610"/>
      <c r="AU5" s="610"/>
      <c r="AV5" s="610"/>
      <c r="AW5" s="610"/>
      <c r="AX5" s="610"/>
      <c r="AY5" s="610"/>
      <c r="AZ5" s="610"/>
      <c r="BA5" s="610"/>
      <c r="BB5" s="610"/>
      <c r="BC5" s="610"/>
      <c r="BD5" s="610"/>
      <c r="BE5" s="610"/>
      <c r="BF5" s="611"/>
      <c r="BG5" s="623">
        <v>105917</v>
      </c>
      <c r="BH5" s="624"/>
      <c r="BI5" s="624"/>
      <c r="BJ5" s="624"/>
      <c r="BK5" s="624"/>
      <c r="BL5" s="624"/>
      <c r="BM5" s="624"/>
      <c r="BN5" s="625"/>
      <c r="BO5" s="626">
        <v>95.9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19586</v>
      </c>
      <c r="S6" s="624"/>
      <c r="T6" s="624"/>
      <c r="U6" s="624"/>
      <c r="V6" s="624"/>
      <c r="W6" s="624"/>
      <c r="X6" s="624"/>
      <c r="Y6" s="625"/>
      <c r="Z6" s="626">
        <v>0.4</v>
      </c>
      <c r="AA6" s="626"/>
      <c r="AB6" s="626"/>
      <c r="AC6" s="626"/>
      <c r="AD6" s="627">
        <v>19586</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105917</v>
      </c>
      <c r="BH6" s="624"/>
      <c r="BI6" s="624"/>
      <c r="BJ6" s="624"/>
      <c r="BK6" s="624"/>
      <c r="BL6" s="624"/>
      <c r="BM6" s="624"/>
      <c r="BN6" s="625"/>
      <c r="BO6" s="626">
        <v>95.9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68060</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68060</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141</v>
      </c>
      <c r="S7" s="624"/>
      <c r="T7" s="624"/>
      <c r="U7" s="624"/>
      <c r="V7" s="624"/>
      <c r="W7" s="624"/>
      <c r="X7" s="624"/>
      <c r="Y7" s="625"/>
      <c r="Z7" s="626">
        <v>0</v>
      </c>
      <c r="AA7" s="626"/>
      <c r="AB7" s="626"/>
      <c r="AC7" s="626"/>
      <c r="AD7" s="627">
        <v>141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42905</v>
      </c>
      <c r="BH7" s="624"/>
      <c r="BI7" s="624"/>
      <c r="BJ7" s="624"/>
      <c r="BK7" s="624"/>
      <c r="BL7" s="624"/>
      <c r="BM7" s="624"/>
      <c r="BN7" s="625"/>
      <c r="BO7" s="626">
        <v>38.9</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1504978</v>
      </c>
      <c r="CS7" s="624"/>
      <c r="CT7" s="624"/>
      <c r="CU7" s="624"/>
      <c r="CV7" s="624"/>
      <c r="CW7" s="624"/>
      <c r="CX7" s="624"/>
      <c r="CY7" s="625"/>
      <c r="CZ7" s="626">
        <v>32.700000000000003</v>
      </c>
      <c r="DA7" s="626"/>
      <c r="DB7" s="626"/>
      <c r="DC7" s="626"/>
      <c r="DD7" s="632">
        <v>453543</v>
      </c>
      <c r="DE7" s="624"/>
      <c r="DF7" s="624"/>
      <c r="DG7" s="624"/>
      <c r="DH7" s="624"/>
      <c r="DI7" s="624"/>
      <c r="DJ7" s="624"/>
      <c r="DK7" s="624"/>
      <c r="DL7" s="624"/>
      <c r="DM7" s="624"/>
      <c r="DN7" s="624"/>
      <c r="DO7" s="624"/>
      <c r="DP7" s="625"/>
      <c r="DQ7" s="632">
        <v>603350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286</v>
      </c>
      <c r="S8" s="624"/>
      <c r="T8" s="624"/>
      <c r="U8" s="624"/>
      <c r="V8" s="624"/>
      <c r="W8" s="624"/>
      <c r="X8" s="624"/>
      <c r="Y8" s="625"/>
      <c r="Z8" s="626">
        <v>0</v>
      </c>
      <c r="AA8" s="626"/>
      <c r="AB8" s="626"/>
      <c r="AC8" s="626"/>
      <c r="AD8" s="627">
        <v>286</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1445</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360838</v>
      </c>
      <c r="CS8" s="624"/>
      <c r="CT8" s="624"/>
      <c r="CU8" s="624"/>
      <c r="CV8" s="624"/>
      <c r="CW8" s="624"/>
      <c r="CX8" s="624"/>
      <c r="CY8" s="625"/>
      <c r="CZ8" s="626">
        <v>7.8</v>
      </c>
      <c r="DA8" s="626"/>
      <c r="DB8" s="626"/>
      <c r="DC8" s="626"/>
      <c r="DD8" s="632">
        <v>1010</v>
      </c>
      <c r="DE8" s="624"/>
      <c r="DF8" s="624"/>
      <c r="DG8" s="624"/>
      <c r="DH8" s="624"/>
      <c r="DI8" s="624"/>
      <c r="DJ8" s="624"/>
      <c r="DK8" s="624"/>
      <c r="DL8" s="624"/>
      <c r="DM8" s="624"/>
      <c r="DN8" s="624"/>
      <c r="DO8" s="624"/>
      <c r="DP8" s="625"/>
      <c r="DQ8" s="632">
        <v>237203</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228</v>
      </c>
      <c r="S9" s="624"/>
      <c r="T9" s="624"/>
      <c r="U9" s="624"/>
      <c r="V9" s="624"/>
      <c r="W9" s="624"/>
      <c r="X9" s="624"/>
      <c r="Y9" s="625"/>
      <c r="Z9" s="626">
        <v>0</v>
      </c>
      <c r="AA9" s="626"/>
      <c r="AB9" s="626"/>
      <c r="AC9" s="626"/>
      <c r="AD9" s="627">
        <v>228</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34684</v>
      </c>
      <c r="BH9" s="624"/>
      <c r="BI9" s="624"/>
      <c r="BJ9" s="624"/>
      <c r="BK9" s="624"/>
      <c r="BL9" s="624"/>
      <c r="BM9" s="624"/>
      <c r="BN9" s="625"/>
      <c r="BO9" s="626">
        <v>31.4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299254</v>
      </c>
      <c r="CS9" s="624"/>
      <c r="CT9" s="624"/>
      <c r="CU9" s="624"/>
      <c r="CV9" s="624"/>
      <c r="CW9" s="624"/>
      <c r="CX9" s="624"/>
      <c r="CY9" s="625"/>
      <c r="CZ9" s="626">
        <v>6.5</v>
      </c>
      <c r="DA9" s="626"/>
      <c r="DB9" s="626"/>
      <c r="DC9" s="626"/>
      <c r="DD9" s="632">
        <v>184274</v>
      </c>
      <c r="DE9" s="624"/>
      <c r="DF9" s="624"/>
      <c r="DG9" s="624"/>
      <c r="DH9" s="624"/>
      <c r="DI9" s="624"/>
      <c r="DJ9" s="624"/>
      <c r="DK9" s="624"/>
      <c r="DL9" s="624"/>
      <c r="DM9" s="624"/>
      <c r="DN9" s="624"/>
      <c r="DO9" s="624"/>
      <c r="DP9" s="625"/>
      <c r="DQ9" s="632">
        <v>111489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25787</v>
      </c>
      <c r="S10" s="624"/>
      <c r="T10" s="624"/>
      <c r="U10" s="624"/>
      <c r="V10" s="624"/>
      <c r="W10" s="624"/>
      <c r="X10" s="624"/>
      <c r="Y10" s="625"/>
      <c r="Z10" s="626">
        <v>0.5</v>
      </c>
      <c r="AA10" s="626"/>
      <c r="AB10" s="626"/>
      <c r="AC10" s="626"/>
      <c r="AD10" s="627">
        <v>25787</v>
      </c>
      <c r="AE10" s="627"/>
      <c r="AF10" s="627"/>
      <c r="AG10" s="627"/>
      <c r="AH10" s="627"/>
      <c r="AI10" s="627"/>
      <c r="AJ10" s="627"/>
      <c r="AK10" s="627"/>
      <c r="AL10" s="628">
        <v>2.2000000000000002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6415</v>
      </c>
      <c r="BH10" s="624"/>
      <c r="BI10" s="624"/>
      <c r="BJ10" s="624"/>
      <c r="BK10" s="624"/>
      <c r="BL10" s="624"/>
      <c r="BM10" s="624"/>
      <c r="BN10" s="625"/>
      <c r="BO10" s="626">
        <v>5.8</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361</v>
      </c>
      <c r="BH11" s="624"/>
      <c r="BI11" s="624"/>
      <c r="BJ11" s="624"/>
      <c r="BK11" s="624"/>
      <c r="BL11" s="624"/>
      <c r="BM11" s="624"/>
      <c r="BN11" s="625"/>
      <c r="BO11" s="626">
        <v>0.3</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1088389</v>
      </c>
      <c r="CS11" s="624"/>
      <c r="CT11" s="624"/>
      <c r="CU11" s="624"/>
      <c r="CV11" s="624"/>
      <c r="CW11" s="624"/>
      <c r="CX11" s="624"/>
      <c r="CY11" s="625"/>
      <c r="CZ11" s="626">
        <v>23.7</v>
      </c>
      <c r="DA11" s="626"/>
      <c r="DB11" s="626"/>
      <c r="DC11" s="626"/>
      <c r="DD11" s="632">
        <v>959486</v>
      </c>
      <c r="DE11" s="624"/>
      <c r="DF11" s="624"/>
      <c r="DG11" s="624"/>
      <c r="DH11" s="624"/>
      <c r="DI11" s="624"/>
      <c r="DJ11" s="624"/>
      <c r="DK11" s="624"/>
      <c r="DL11" s="624"/>
      <c r="DM11" s="624"/>
      <c r="DN11" s="624"/>
      <c r="DO11" s="624"/>
      <c r="DP11" s="625"/>
      <c r="DQ11" s="632">
        <v>91102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47025</v>
      </c>
      <c r="BH12" s="624"/>
      <c r="BI12" s="624"/>
      <c r="BJ12" s="624"/>
      <c r="BK12" s="624"/>
      <c r="BL12" s="624"/>
      <c r="BM12" s="624"/>
      <c r="BN12" s="625"/>
      <c r="BO12" s="626">
        <v>42.6</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50233</v>
      </c>
      <c r="CS12" s="624"/>
      <c r="CT12" s="624"/>
      <c r="CU12" s="624"/>
      <c r="CV12" s="624"/>
      <c r="CW12" s="624"/>
      <c r="CX12" s="624"/>
      <c r="CY12" s="625"/>
      <c r="CZ12" s="626">
        <v>1.1000000000000001</v>
      </c>
      <c r="DA12" s="626"/>
      <c r="DB12" s="626"/>
      <c r="DC12" s="626"/>
      <c r="DD12" s="632" t="s">
        <v>108</v>
      </c>
      <c r="DE12" s="624"/>
      <c r="DF12" s="624"/>
      <c r="DG12" s="624"/>
      <c r="DH12" s="624"/>
      <c r="DI12" s="624"/>
      <c r="DJ12" s="624"/>
      <c r="DK12" s="624"/>
      <c r="DL12" s="624"/>
      <c r="DM12" s="624"/>
      <c r="DN12" s="624"/>
      <c r="DO12" s="624"/>
      <c r="DP12" s="625"/>
      <c r="DQ12" s="632">
        <v>45857</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3431</v>
      </c>
      <c r="S13" s="624"/>
      <c r="T13" s="624"/>
      <c r="U13" s="624"/>
      <c r="V13" s="624"/>
      <c r="W13" s="624"/>
      <c r="X13" s="624"/>
      <c r="Y13" s="625"/>
      <c r="Z13" s="626">
        <v>0.1</v>
      </c>
      <c r="AA13" s="626"/>
      <c r="AB13" s="626"/>
      <c r="AC13" s="626"/>
      <c r="AD13" s="627">
        <v>3431</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47012</v>
      </c>
      <c r="BH13" s="624"/>
      <c r="BI13" s="624"/>
      <c r="BJ13" s="624"/>
      <c r="BK13" s="624"/>
      <c r="BL13" s="624"/>
      <c r="BM13" s="624"/>
      <c r="BN13" s="625"/>
      <c r="BO13" s="626">
        <v>42.6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249914</v>
      </c>
      <c r="CS13" s="624"/>
      <c r="CT13" s="624"/>
      <c r="CU13" s="624"/>
      <c r="CV13" s="624"/>
      <c r="CW13" s="624"/>
      <c r="CX13" s="624"/>
      <c r="CY13" s="625"/>
      <c r="CZ13" s="626">
        <v>5.4</v>
      </c>
      <c r="DA13" s="626"/>
      <c r="DB13" s="626"/>
      <c r="DC13" s="626"/>
      <c r="DD13" s="632">
        <v>193671</v>
      </c>
      <c r="DE13" s="624"/>
      <c r="DF13" s="624"/>
      <c r="DG13" s="624"/>
      <c r="DH13" s="624"/>
      <c r="DI13" s="624"/>
      <c r="DJ13" s="624"/>
      <c r="DK13" s="624"/>
      <c r="DL13" s="624"/>
      <c r="DM13" s="624"/>
      <c r="DN13" s="624"/>
      <c r="DO13" s="624"/>
      <c r="DP13" s="625"/>
      <c r="DQ13" s="632">
        <v>51174</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4689</v>
      </c>
      <c r="BH14" s="624"/>
      <c r="BI14" s="624"/>
      <c r="BJ14" s="624"/>
      <c r="BK14" s="624"/>
      <c r="BL14" s="624"/>
      <c r="BM14" s="624"/>
      <c r="BN14" s="625"/>
      <c r="BO14" s="626">
        <v>4.2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12663</v>
      </c>
      <c r="CS14" s="624"/>
      <c r="CT14" s="624"/>
      <c r="CU14" s="624"/>
      <c r="CV14" s="624"/>
      <c r="CW14" s="624"/>
      <c r="CX14" s="624"/>
      <c r="CY14" s="625"/>
      <c r="CZ14" s="626">
        <v>0.3</v>
      </c>
      <c r="DA14" s="626"/>
      <c r="DB14" s="626"/>
      <c r="DC14" s="626"/>
      <c r="DD14" s="632">
        <v>985</v>
      </c>
      <c r="DE14" s="624"/>
      <c r="DF14" s="624"/>
      <c r="DG14" s="624"/>
      <c r="DH14" s="624"/>
      <c r="DI14" s="624"/>
      <c r="DJ14" s="624"/>
      <c r="DK14" s="624"/>
      <c r="DL14" s="624"/>
      <c r="DM14" s="624"/>
      <c r="DN14" s="624"/>
      <c r="DO14" s="624"/>
      <c r="DP14" s="625"/>
      <c r="DQ14" s="632">
        <v>12663</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62</v>
      </c>
      <c r="S15" s="624"/>
      <c r="T15" s="624"/>
      <c r="U15" s="624"/>
      <c r="V15" s="624"/>
      <c r="W15" s="624"/>
      <c r="X15" s="624"/>
      <c r="Y15" s="625"/>
      <c r="Z15" s="626">
        <v>0</v>
      </c>
      <c r="AA15" s="626"/>
      <c r="AB15" s="626"/>
      <c r="AC15" s="626"/>
      <c r="AD15" s="627">
        <v>62</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11298</v>
      </c>
      <c r="BH15" s="624"/>
      <c r="BI15" s="624"/>
      <c r="BJ15" s="624"/>
      <c r="BK15" s="624"/>
      <c r="BL15" s="624"/>
      <c r="BM15" s="624"/>
      <c r="BN15" s="625"/>
      <c r="BO15" s="626">
        <v>10.199999999999999</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676930</v>
      </c>
      <c r="CS15" s="624"/>
      <c r="CT15" s="624"/>
      <c r="CU15" s="624"/>
      <c r="CV15" s="624"/>
      <c r="CW15" s="624"/>
      <c r="CX15" s="624"/>
      <c r="CY15" s="625"/>
      <c r="CZ15" s="626">
        <v>14.7</v>
      </c>
      <c r="DA15" s="626"/>
      <c r="DB15" s="626"/>
      <c r="DC15" s="626"/>
      <c r="DD15" s="632">
        <v>500629</v>
      </c>
      <c r="DE15" s="624"/>
      <c r="DF15" s="624"/>
      <c r="DG15" s="624"/>
      <c r="DH15" s="624"/>
      <c r="DI15" s="624"/>
      <c r="DJ15" s="624"/>
      <c r="DK15" s="624"/>
      <c r="DL15" s="624"/>
      <c r="DM15" s="624"/>
      <c r="DN15" s="624"/>
      <c r="DO15" s="624"/>
      <c r="DP15" s="625"/>
      <c r="DQ15" s="632">
        <v>151214</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1261444</v>
      </c>
      <c r="S16" s="624"/>
      <c r="T16" s="624"/>
      <c r="U16" s="624"/>
      <c r="V16" s="624"/>
      <c r="W16" s="624"/>
      <c r="X16" s="624"/>
      <c r="Y16" s="625"/>
      <c r="Z16" s="626">
        <v>25.9</v>
      </c>
      <c r="AA16" s="626"/>
      <c r="AB16" s="626"/>
      <c r="AC16" s="626"/>
      <c r="AD16" s="627">
        <v>1004007</v>
      </c>
      <c r="AE16" s="627"/>
      <c r="AF16" s="627"/>
      <c r="AG16" s="627"/>
      <c r="AH16" s="627"/>
      <c r="AI16" s="627"/>
      <c r="AJ16" s="627"/>
      <c r="AK16" s="627"/>
      <c r="AL16" s="628">
        <v>85.7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1004007</v>
      </c>
      <c r="S17" s="624"/>
      <c r="T17" s="624"/>
      <c r="U17" s="624"/>
      <c r="V17" s="624"/>
      <c r="W17" s="624"/>
      <c r="X17" s="624"/>
      <c r="Y17" s="625"/>
      <c r="Z17" s="626">
        <v>20.6</v>
      </c>
      <c r="AA17" s="626"/>
      <c r="AB17" s="626"/>
      <c r="AC17" s="626"/>
      <c r="AD17" s="627">
        <v>1004007</v>
      </c>
      <c r="AE17" s="627"/>
      <c r="AF17" s="627"/>
      <c r="AG17" s="627"/>
      <c r="AH17" s="627"/>
      <c r="AI17" s="627"/>
      <c r="AJ17" s="627"/>
      <c r="AK17" s="627"/>
      <c r="AL17" s="628">
        <v>85.7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210418</v>
      </c>
      <c r="CS17" s="624"/>
      <c r="CT17" s="624"/>
      <c r="CU17" s="624"/>
      <c r="CV17" s="624"/>
      <c r="CW17" s="624"/>
      <c r="CX17" s="624"/>
      <c r="CY17" s="625"/>
      <c r="CZ17" s="626">
        <v>4.5999999999999996</v>
      </c>
      <c r="DA17" s="626"/>
      <c r="DB17" s="626"/>
      <c r="DC17" s="626"/>
      <c r="DD17" s="632" t="s">
        <v>108</v>
      </c>
      <c r="DE17" s="624"/>
      <c r="DF17" s="624"/>
      <c r="DG17" s="624"/>
      <c r="DH17" s="624"/>
      <c r="DI17" s="624"/>
      <c r="DJ17" s="624"/>
      <c r="DK17" s="624"/>
      <c r="DL17" s="624"/>
      <c r="DM17" s="624"/>
      <c r="DN17" s="624"/>
      <c r="DO17" s="624"/>
      <c r="DP17" s="625"/>
      <c r="DQ17" s="632">
        <v>203772</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257437</v>
      </c>
      <c r="S18" s="624"/>
      <c r="T18" s="624"/>
      <c r="U18" s="624"/>
      <c r="V18" s="624"/>
      <c r="W18" s="624"/>
      <c r="X18" s="624"/>
      <c r="Y18" s="625"/>
      <c r="Z18" s="626">
        <v>5.3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78000</v>
      </c>
      <c r="CS18" s="624"/>
      <c r="CT18" s="624"/>
      <c r="CU18" s="624"/>
      <c r="CV18" s="624"/>
      <c r="CW18" s="624"/>
      <c r="CX18" s="624"/>
      <c r="CY18" s="625"/>
      <c r="CZ18" s="626">
        <v>1.7</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4512</v>
      </c>
      <c r="BH19" s="624"/>
      <c r="BI19" s="624"/>
      <c r="BJ19" s="624"/>
      <c r="BK19" s="624"/>
      <c r="BL19" s="624"/>
      <c r="BM19" s="624"/>
      <c r="BN19" s="625"/>
      <c r="BO19" s="626">
        <v>4.0999999999999996</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1421394</v>
      </c>
      <c r="S20" s="624"/>
      <c r="T20" s="624"/>
      <c r="U20" s="624"/>
      <c r="V20" s="624"/>
      <c r="W20" s="624"/>
      <c r="X20" s="624"/>
      <c r="Y20" s="625"/>
      <c r="Z20" s="626">
        <v>29.2</v>
      </c>
      <c r="AA20" s="626"/>
      <c r="AB20" s="626"/>
      <c r="AC20" s="626"/>
      <c r="AD20" s="627">
        <v>1159445</v>
      </c>
      <c r="AE20" s="627"/>
      <c r="AF20" s="627"/>
      <c r="AG20" s="627"/>
      <c r="AH20" s="627"/>
      <c r="AI20" s="627"/>
      <c r="AJ20" s="627"/>
      <c r="AK20" s="627"/>
      <c r="AL20" s="628">
        <v>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4599677</v>
      </c>
      <c r="CS20" s="624"/>
      <c r="CT20" s="624"/>
      <c r="CU20" s="624"/>
      <c r="CV20" s="624"/>
      <c r="CW20" s="624"/>
      <c r="CX20" s="624"/>
      <c r="CY20" s="625"/>
      <c r="CZ20" s="626">
        <v>100</v>
      </c>
      <c r="DA20" s="626"/>
      <c r="DB20" s="626"/>
      <c r="DC20" s="626"/>
      <c r="DD20" s="632">
        <v>2293598</v>
      </c>
      <c r="DE20" s="624"/>
      <c r="DF20" s="624"/>
      <c r="DG20" s="624"/>
      <c r="DH20" s="624"/>
      <c r="DI20" s="624"/>
      <c r="DJ20" s="624"/>
      <c r="DK20" s="624"/>
      <c r="DL20" s="624"/>
      <c r="DM20" s="624"/>
      <c r="DN20" s="624"/>
      <c r="DO20" s="624"/>
      <c r="DP20" s="625"/>
      <c r="DQ20" s="632">
        <v>1575884</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1977</v>
      </c>
      <c r="S21" s="624"/>
      <c r="T21" s="624"/>
      <c r="U21" s="624"/>
      <c r="V21" s="624"/>
      <c r="W21" s="624"/>
      <c r="X21" s="624"/>
      <c r="Y21" s="625"/>
      <c r="Z21" s="626">
        <v>0</v>
      </c>
      <c r="AA21" s="626"/>
      <c r="AB21" s="626"/>
      <c r="AC21" s="626"/>
      <c r="AD21" s="627">
        <v>1977</v>
      </c>
      <c r="AE21" s="627"/>
      <c r="AF21" s="627"/>
      <c r="AG21" s="627"/>
      <c r="AH21" s="627"/>
      <c r="AI21" s="627"/>
      <c r="AJ21" s="627"/>
      <c r="AK21" s="627"/>
      <c r="AL21" s="628">
        <v>0.2</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8863</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26993</v>
      </c>
      <c r="S23" s="624"/>
      <c r="T23" s="624"/>
      <c r="U23" s="624"/>
      <c r="V23" s="624"/>
      <c r="W23" s="624"/>
      <c r="X23" s="624"/>
      <c r="Y23" s="625"/>
      <c r="Z23" s="626">
        <v>0.6</v>
      </c>
      <c r="AA23" s="626"/>
      <c r="AB23" s="626"/>
      <c r="AC23" s="626"/>
      <c r="AD23" s="627">
        <v>3127</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1424</v>
      </c>
      <c r="S24" s="624"/>
      <c r="T24" s="624"/>
      <c r="U24" s="624"/>
      <c r="V24" s="624"/>
      <c r="W24" s="624"/>
      <c r="X24" s="624"/>
      <c r="Y24" s="625"/>
      <c r="Z24" s="626">
        <v>0</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862890</v>
      </c>
      <c r="CS24" s="613"/>
      <c r="CT24" s="613"/>
      <c r="CU24" s="613"/>
      <c r="CV24" s="613"/>
      <c r="CW24" s="613"/>
      <c r="CX24" s="613"/>
      <c r="CY24" s="614"/>
      <c r="CZ24" s="650">
        <v>18.8</v>
      </c>
      <c r="DA24" s="651"/>
      <c r="DB24" s="651"/>
      <c r="DC24" s="652"/>
      <c r="DD24" s="649">
        <v>756361</v>
      </c>
      <c r="DE24" s="613"/>
      <c r="DF24" s="613"/>
      <c r="DG24" s="613"/>
      <c r="DH24" s="613"/>
      <c r="DI24" s="613"/>
      <c r="DJ24" s="613"/>
      <c r="DK24" s="614"/>
      <c r="DL24" s="649">
        <v>747835</v>
      </c>
      <c r="DM24" s="613"/>
      <c r="DN24" s="613"/>
      <c r="DO24" s="613"/>
      <c r="DP24" s="613"/>
      <c r="DQ24" s="613"/>
      <c r="DR24" s="613"/>
      <c r="DS24" s="613"/>
      <c r="DT24" s="613"/>
      <c r="DU24" s="613"/>
      <c r="DV24" s="614"/>
      <c r="DW24" s="617">
        <v>60.8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985965</v>
      </c>
      <c r="S25" s="624"/>
      <c r="T25" s="624"/>
      <c r="U25" s="624"/>
      <c r="V25" s="624"/>
      <c r="W25" s="624"/>
      <c r="X25" s="624"/>
      <c r="Y25" s="625"/>
      <c r="Z25" s="626">
        <v>20.2</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v>4512</v>
      </c>
      <c r="BH25" s="624"/>
      <c r="BI25" s="624"/>
      <c r="BJ25" s="624"/>
      <c r="BK25" s="624"/>
      <c r="BL25" s="624"/>
      <c r="BM25" s="624"/>
      <c r="BN25" s="625"/>
      <c r="BO25" s="626">
        <v>4.0999999999999996</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522551</v>
      </c>
      <c r="CS25" s="655"/>
      <c r="CT25" s="655"/>
      <c r="CU25" s="655"/>
      <c r="CV25" s="655"/>
      <c r="CW25" s="655"/>
      <c r="CX25" s="655"/>
      <c r="CY25" s="656"/>
      <c r="CZ25" s="657">
        <v>11.4</v>
      </c>
      <c r="DA25" s="658"/>
      <c r="DB25" s="658"/>
      <c r="DC25" s="659"/>
      <c r="DD25" s="632">
        <v>513419</v>
      </c>
      <c r="DE25" s="655"/>
      <c r="DF25" s="655"/>
      <c r="DG25" s="655"/>
      <c r="DH25" s="655"/>
      <c r="DI25" s="655"/>
      <c r="DJ25" s="655"/>
      <c r="DK25" s="656"/>
      <c r="DL25" s="632">
        <v>508126</v>
      </c>
      <c r="DM25" s="655"/>
      <c r="DN25" s="655"/>
      <c r="DO25" s="655"/>
      <c r="DP25" s="655"/>
      <c r="DQ25" s="655"/>
      <c r="DR25" s="655"/>
      <c r="DS25" s="655"/>
      <c r="DT25" s="655"/>
      <c r="DU25" s="655"/>
      <c r="DV25" s="656"/>
      <c r="DW25" s="628">
        <v>41.3</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269614</v>
      </c>
      <c r="CS26" s="624"/>
      <c r="CT26" s="624"/>
      <c r="CU26" s="624"/>
      <c r="CV26" s="624"/>
      <c r="CW26" s="624"/>
      <c r="CX26" s="624"/>
      <c r="CY26" s="625"/>
      <c r="CZ26" s="657">
        <v>5.9</v>
      </c>
      <c r="DA26" s="658"/>
      <c r="DB26" s="658"/>
      <c r="DC26" s="659"/>
      <c r="DD26" s="632">
        <v>269489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821513</v>
      </c>
      <c r="S27" s="624"/>
      <c r="T27" s="624"/>
      <c r="U27" s="624"/>
      <c r="V27" s="624"/>
      <c r="W27" s="624"/>
      <c r="X27" s="624"/>
      <c r="Y27" s="625"/>
      <c r="Z27" s="626">
        <v>16.899999999999999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110429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129921</v>
      </c>
      <c r="CS27" s="655"/>
      <c r="CT27" s="655"/>
      <c r="CU27" s="655"/>
      <c r="CV27" s="655"/>
      <c r="CW27" s="655"/>
      <c r="CX27" s="655"/>
      <c r="CY27" s="656"/>
      <c r="CZ27" s="657">
        <v>2.8</v>
      </c>
      <c r="DA27" s="658"/>
      <c r="DB27" s="658"/>
      <c r="DC27" s="659"/>
      <c r="DD27" s="632">
        <v>39170</v>
      </c>
      <c r="DE27" s="655"/>
      <c r="DF27" s="655"/>
      <c r="DG27" s="655"/>
      <c r="DH27" s="655"/>
      <c r="DI27" s="655"/>
      <c r="DJ27" s="655"/>
      <c r="DK27" s="656"/>
      <c r="DL27" s="632">
        <v>35937</v>
      </c>
      <c r="DM27" s="655"/>
      <c r="DN27" s="655"/>
      <c r="DO27" s="655"/>
      <c r="DP27" s="655"/>
      <c r="DQ27" s="655"/>
      <c r="DR27" s="655"/>
      <c r="DS27" s="655"/>
      <c r="DT27" s="655"/>
      <c r="DU27" s="655"/>
      <c r="DV27" s="656"/>
      <c r="DW27" s="628">
        <v>2.9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1753</v>
      </c>
      <c r="S28" s="624"/>
      <c r="T28" s="624"/>
      <c r="U28" s="624"/>
      <c r="V28" s="624"/>
      <c r="W28" s="624"/>
      <c r="X28" s="624"/>
      <c r="Y28" s="625"/>
      <c r="Z28" s="626">
        <v>0</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210418</v>
      </c>
      <c r="CS28" s="624"/>
      <c r="CT28" s="624"/>
      <c r="CU28" s="624"/>
      <c r="CV28" s="624"/>
      <c r="CW28" s="624"/>
      <c r="CX28" s="624"/>
      <c r="CY28" s="625"/>
      <c r="CZ28" s="657">
        <v>4.5999999999999996</v>
      </c>
      <c r="DA28" s="658"/>
      <c r="DB28" s="658"/>
      <c r="DC28" s="659"/>
      <c r="DD28" s="632">
        <v>203772</v>
      </c>
      <c r="DE28" s="624"/>
      <c r="DF28" s="624"/>
      <c r="DG28" s="624"/>
      <c r="DH28" s="624"/>
      <c r="DI28" s="624"/>
      <c r="DJ28" s="624"/>
      <c r="DK28" s="625"/>
      <c r="DL28" s="632">
        <v>203772</v>
      </c>
      <c r="DM28" s="624"/>
      <c r="DN28" s="624"/>
      <c r="DO28" s="624"/>
      <c r="DP28" s="624"/>
      <c r="DQ28" s="624"/>
      <c r="DR28" s="624"/>
      <c r="DS28" s="624"/>
      <c r="DT28" s="624"/>
      <c r="DU28" s="624"/>
      <c r="DV28" s="625"/>
      <c r="DW28" s="628">
        <v>16.600000000000001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11056</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209675</v>
      </c>
      <c r="CS29" s="655"/>
      <c r="CT29" s="655"/>
      <c r="CU29" s="655"/>
      <c r="CV29" s="655"/>
      <c r="CW29" s="655"/>
      <c r="CX29" s="655"/>
      <c r="CY29" s="656"/>
      <c r="CZ29" s="657">
        <v>4.5999999999999996</v>
      </c>
      <c r="DA29" s="658"/>
      <c r="DB29" s="658"/>
      <c r="DC29" s="659"/>
      <c r="DD29" s="632">
        <v>203029</v>
      </c>
      <c r="DE29" s="655"/>
      <c r="DF29" s="655"/>
      <c r="DG29" s="655"/>
      <c r="DH29" s="655"/>
      <c r="DI29" s="655"/>
      <c r="DJ29" s="655"/>
      <c r="DK29" s="656"/>
      <c r="DL29" s="632">
        <v>203029</v>
      </c>
      <c r="DM29" s="655"/>
      <c r="DN29" s="655"/>
      <c r="DO29" s="655"/>
      <c r="DP29" s="655"/>
      <c r="DQ29" s="655"/>
      <c r="DR29" s="655"/>
      <c r="DS29" s="655"/>
      <c r="DT29" s="655"/>
      <c r="DU29" s="655"/>
      <c r="DV29" s="656"/>
      <c r="DW29" s="628">
        <v>16.5</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443358</v>
      </c>
      <c r="S30" s="624"/>
      <c r="T30" s="624"/>
      <c r="U30" s="624"/>
      <c r="V30" s="624"/>
      <c r="W30" s="624"/>
      <c r="X30" s="624"/>
      <c r="Y30" s="625"/>
      <c r="Z30" s="626">
        <v>9.1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94.9</v>
      </c>
      <c r="BH30" s="682"/>
      <c r="BI30" s="682"/>
      <c r="BJ30" s="682"/>
      <c r="BK30" s="682"/>
      <c r="BL30" s="682"/>
      <c r="BM30" s="618">
        <v>80.8</v>
      </c>
      <c r="BN30" s="682"/>
      <c r="BO30" s="682"/>
      <c r="BP30" s="682"/>
      <c r="BQ30" s="683"/>
      <c r="BR30" s="681">
        <v>95.2</v>
      </c>
      <c r="BS30" s="682"/>
      <c r="BT30" s="682"/>
      <c r="BU30" s="682"/>
      <c r="BV30" s="682"/>
      <c r="BW30" s="682"/>
      <c r="BX30" s="618">
        <v>81.2</v>
      </c>
      <c r="BY30" s="682"/>
      <c r="BZ30" s="682"/>
      <c r="CA30" s="682"/>
      <c r="CB30" s="683"/>
      <c r="CD30" s="686"/>
      <c r="CE30" s="687"/>
      <c r="CF30" s="637" t="s">
        <v>290</v>
      </c>
      <c r="CG30" s="638"/>
      <c r="CH30" s="638"/>
      <c r="CI30" s="638"/>
      <c r="CJ30" s="638"/>
      <c r="CK30" s="638"/>
      <c r="CL30" s="638"/>
      <c r="CM30" s="638"/>
      <c r="CN30" s="638"/>
      <c r="CO30" s="638"/>
      <c r="CP30" s="638"/>
      <c r="CQ30" s="639"/>
      <c r="CR30" s="623">
        <v>189314</v>
      </c>
      <c r="CS30" s="624"/>
      <c r="CT30" s="624"/>
      <c r="CU30" s="624"/>
      <c r="CV30" s="624"/>
      <c r="CW30" s="624"/>
      <c r="CX30" s="624"/>
      <c r="CY30" s="625"/>
      <c r="CZ30" s="657">
        <v>4.0999999999999996</v>
      </c>
      <c r="DA30" s="658"/>
      <c r="DB30" s="658"/>
      <c r="DC30" s="659"/>
      <c r="DD30" s="632">
        <v>182668</v>
      </c>
      <c r="DE30" s="624"/>
      <c r="DF30" s="624"/>
      <c r="DG30" s="624"/>
      <c r="DH30" s="624"/>
      <c r="DI30" s="624"/>
      <c r="DJ30" s="624"/>
      <c r="DK30" s="625"/>
      <c r="DL30" s="632">
        <v>182668</v>
      </c>
      <c r="DM30" s="624"/>
      <c r="DN30" s="624"/>
      <c r="DO30" s="624"/>
      <c r="DP30" s="624"/>
      <c r="DQ30" s="624"/>
      <c r="DR30" s="624"/>
      <c r="DS30" s="624"/>
      <c r="DT30" s="624"/>
      <c r="DU30" s="624"/>
      <c r="DV30" s="625"/>
      <c r="DW30" s="628">
        <v>14.9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172971</v>
      </c>
      <c r="S31" s="624"/>
      <c r="T31" s="624"/>
      <c r="U31" s="624"/>
      <c r="V31" s="624"/>
      <c r="W31" s="624"/>
      <c r="X31" s="624"/>
      <c r="Y31" s="625"/>
      <c r="Z31" s="626">
        <v>3.6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96.3</v>
      </c>
      <c r="BH31" s="655"/>
      <c r="BI31" s="655"/>
      <c r="BJ31" s="655"/>
      <c r="BK31" s="655"/>
      <c r="BL31" s="655"/>
      <c r="BM31" s="629">
        <v>91.8</v>
      </c>
      <c r="BN31" s="679"/>
      <c r="BO31" s="679"/>
      <c r="BP31" s="679"/>
      <c r="BQ31" s="680"/>
      <c r="BR31" s="678">
        <v>96.7</v>
      </c>
      <c r="BS31" s="655"/>
      <c r="BT31" s="655"/>
      <c r="BU31" s="655"/>
      <c r="BV31" s="655"/>
      <c r="BW31" s="655"/>
      <c r="BX31" s="629">
        <v>92.2</v>
      </c>
      <c r="BY31" s="679"/>
      <c r="BZ31" s="679"/>
      <c r="CA31" s="679"/>
      <c r="CB31" s="680"/>
      <c r="CD31" s="686"/>
      <c r="CE31" s="687"/>
      <c r="CF31" s="637" t="s">
        <v>294</v>
      </c>
      <c r="CG31" s="638"/>
      <c r="CH31" s="638"/>
      <c r="CI31" s="638"/>
      <c r="CJ31" s="638"/>
      <c r="CK31" s="638"/>
      <c r="CL31" s="638"/>
      <c r="CM31" s="638"/>
      <c r="CN31" s="638"/>
      <c r="CO31" s="638"/>
      <c r="CP31" s="638"/>
      <c r="CQ31" s="639"/>
      <c r="CR31" s="623">
        <v>20361</v>
      </c>
      <c r="CS31" s="655"/>
      <c r="CT31" s="655"/>
      <c r="CU31" s="655"/>
      <c r="CV31" s="655"/>
      <c r="CW31" s="655"/>
      <c r="CX31" s="655"/>
      <c r="CY31" s="656"/>
      <c r="CZ31" s="657">
        <v>0.4</v>
      </c>
      <c r="DA31" s="658"/>
      <c r="DB31" s="658"/>
      <c r="DC31" s="659"/>
      <c r="DD31" s="632">
        <v>20361</v>
      </c>
      <c r="DE31" s="655"/>
      <c r="DF31" s="655"/>
      <c r="DG31" s="655"/>
      <c r="DH31" s="655"/>
      <c r="DI31" s="655"/>
      <c r="DJ31" s="655"/>
      <c r="DK31" s="656"/>
      <c r="DL31" s="632">
        <v>20361</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501517</v>
      </c>
      <c r="S32" s="624"/>
      <c r="T32" s="624"/>
      <c r="U32" s="624"/>
      <c r="V32" s="624"/>
      <c r="W32" s="624"/>
      <c r="X32" s="624"/>
      <c r="Y32" s="625"/>
      <c r="Z32" s="626">
        <v>10.3</v>
      </c>
      <c r="AA32" s="626"/>
      <c r="AB32" s="626"/>
      <c r="AC32" s="626"/>
      <c r="AD32" s="627">
        <v>6808</v>
      </c>
      <c r="AE32" s="627"/>
      <c r="AF32" s="627"/>
      <c r="AG32" s="627"/>
      <c r="AH32" s="627"/>
      <c r="AI32" s="627"/>
      <c r="AJ32" s="627"/>
      <c r="AK32" s="627"/>
      <c r="AL32" s="628">
        <v>0.6</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92</v>
      </c>
      <c r="BH32" s="691"/>
      <c r="BI32" s="691"/>
      <c r="BJ32" s="691"/>
      <c r="BK32" s="691"/>
      <c r="BL32" s="691"/>
      <c r="BM32" s="692">
        <v>68.5</v>
      </c>
      <c r="BN32" s="691"/>
      <c r="BO32" s="691"/>
      <c r="BP32" s="691"/>
      <c r="BQ32" s="693"/>
      <c r="BR32" s="690">
        <v>92.4</v>
      </c>
      <c r="BS32" s="691"/>
      <c r="BT32" s="691"/>
      <c r="BU32" s="691"/>
      <c r="BV32" s="691"/>
      <c r="BW32" s="691"/>
      <c r="BX32" s="692">
        <v>69.400000000000006</v>
      </c>
      <c r="BY32" s="691"/>
      <c r="BZ32" s="691"/>
      <c r="CA32" s="691"/>
      <c r="CB32" s="693"/>
      <c r="CD32" s="688"/>
      <c r="CE32" s="689"/>
      <c r="CF32" s="637" t="s">
        <v>297</v>
      </c>
      <c r="CG32" s="638"/>
      <c r="CH32" s="638"/>
      <c r="CI32" s="638"/>
      <c r="CJ32" s="638"/>
      <c r="CK32" s="638"/>
      <c r="CL32" s="638"/>
      <c r="CM32" s="638"/>
      <c r="CN32" s="638"/>
      <c r="CO32" s="638"/>
      <c r="CP32" s="638"/>
      <c r="CQ32" s="639"/>
      <c r="CR32" s="623">
        <v>743</v>
      </c>
      <c r="CS32" s="624"/>
      <c r="CT32" s="624"/>
      <c r="CU32" s="624"/>
      <c r="CV32" s="624"/>
      <c r="CW32" s="624"/>
      <c r="CX32" s="624"/>
      <c r="CY32" s="625"/>
      <c r="CZ32" s="657">
        <v>0</v>
      </c>
      <c r="DA32" s="658"/>
      <c r="DB32" s="658"/>
      <c r="DC32" s="659"/>
      <c r="DD32" s="632">
        <v>743</v>
      </c>
      <c r="DE32" s="624"/>
      <c r="DF32" s="624"/>
      <c r="DG32" s="624"/>
      <c r="DH32" s="624"/>
      <c r="DI32" s="624"/>
      <c r="DJ32" s="624"/>
      <c r="DK32" s="625"/>
      <c r="DL32" s="632">
        <v>743</v>
      </c>
      <c r="DM32" s="624"/>
      <c r="DN32" s="624"/>
      <c r="DO32" s="624"/>
      <c r="DP32" s="624"/>
      <c r="DQ32" s="624"/>
      <c r="DR32" s="624"/>
      <c r="DS32" s="624"/>
      <c r="DT32" s="624"/>
      <c r="DU32" s="624"/>
      <c r="DV32" s="625"/>
      <c r="DW32" s="628">
        <v>0.1</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473002</v>
      </c>
      <c r="S33" s="624"/>
      <c r="T33" s="624"/>
      <c r="U33" s="624"/>
      <c r="V33" s="624"/>
      <c r="W33" s="624"/>
      <c r="X33" s="624"/>
      <c r="Y33" s="625"/>
      <c r="Z33" s="626">
        <v>9.6999999999999993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1443189</v>
      </c>
      <c r="CS33" s="655"/>
      <c r="CT33" s="655"/>
      <c r="CU33" s="655"/>
      <c r="CV33" s="655"/>
      <c r="CW33" s="655"/>
      <c r="CX33" s="655"/>
      <c r="CY33" s="656"/>
      <c r="CZ33" s="657">
        <v>31.4</v>
      </c>
      <c r="DA33" s="658"/>
      <c r="DB33" s="658"/>
      <c r="DC33" s="659"/>
      <c r="DD33" s="632">
        <v>728850</v>
      </c>
      <c r="DE33" s="655"/>
      <c r="DF33" s="655"/>
      <c r="DG33" s="655"/>
      <c r="DH33" s="655"/>
      <c r="DI33" s="655"/>
      <c r="DJ33" s="655"/>
      <c r="DK33" s="656"/>
      <c r="DL33" s="632">
        <v>329854</v>
      </c>
      <c r="DM33" s="655"/>
      <c r="DN33" s="655"/>
      <c r="DO33" s="655"/>
      <c r="DP33" s="655"/>
      <c r="DQ33" s="655"/>
      <c r="DR33" s="655"/>
      <c r="DS33" s="655"/>
      <c r="DT33" s="655"/>
      <c r="DU33" s="655"/>
      <c r="DV33" s="656"/>
      <c r="DW33" s="628">
        <v>26.8</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394725</v>
      </c>
      <c r="CS34" s="624"/>
      <c r="CT34" s="624"/>
      <c r="CU34" s="624"/>
      <c r="CV34" s="624"/>
      <c r="CW34" s="624"/>
      <c r="CX34" s="624"/>
      <c r="CY34" s="625"/>
      <c r="CZ34" s="657">
        <v>8.6</v>
      </c>
      <c r="DA34" s="658"/>
      <c r="DB34" s="658"/>
      <c r="DC34" s="659"/>
      <c r="DD34" s="632">
        <v>271821</v>
      </c>
      <c r="DE34" s="624"/>
      <c r="DF34" s="624"/>
      <c r="DG34" s="624"/>
      <c r="DH34" s="624"/>
      <c r="DI34" s="624"/>
      <c r="DJ34" s="624"/>
      <c r="DK34" s="625"/>
      <c r="DL34" s="632">
        <v>208248</v>
      </c>
      <c r="DM34" s="624"/>
      <c r="DN34" s="624"/>
      <c r="DO34" s="624"/>
      <c r="DP34" s="624"/>
      <c r="DQ34" s="624"/>
      <c r="DR34" s="624"/>
      <c r="DS34" s="624"/>
      <c r="DT34" s="624"/>
      <c r="DU34" s="624"/>
      <c r="DV34" s="625"/>
      <c r="DW34" s="628">
        <v>16.899999999999999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57902</v>
      </c>
      <c r="S35" s="624"/>
      <c r="T35" s="624"/>
      <c r="U35" s="624"/>
      <c r="V35" s="624"/>
      <c r="W35" s="624"/>
      <c r="X35" s="624"/>
      <c r="Y35" s="625"/>
      <c r="Z35" s="626">
        <v>1.2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234756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10607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27301</v>
      </c>
      <c r="CS35" s="655"/>
      <c r="CT35" s="655"/>
      <c r="CU35" s="655"/>
      <c r="CV35" s="655"/>
      <c r="CW35" s="655"/>
      <c r="CX35" s="655"/>
      <c r="CY35" s="656"/>
      <c r="CZ35" s="657">
        <v>0.6</v>
      </c>
      <c r="DA35" s="658"/>
      <c r="DB35" s="658"/>
      <c r="DC35" s="659"/>
      <c r="DD35" s="632">
        <v>21674</v>
      </c>
      <c r="DE35" s="655"/>
      <c r="DF35" s="655"/>
      <c r="DG35" s="655"/>
      <c r="DH35" s="655"/>
      <c r="DI35" s="655"/>
      <c r="DJ35" s="655"/>
      <c r="DK35" s="656"/>
      <c r="DL35" s="632">
        <v>5508</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4871786</v>
      </c>
      <c r="S36" s="696"/>
      <c r="T36" s="696"/>
      <c r="U36" s="696"/>
      <c r="V36" s="696"/>
      <c r="W36" s="696"/>
      <c r="X36" s="696"/>
      <c r="Y36" s="697"/>
      <c r="Z36" s="698">
        <v>100</v>
      </c>
      <c r="AA36" s="698"/>
      <c r="AB36" s="698"/>
      <c r="AC36" s="698"/>
      <c r="AD36" s="699">
        <v>1171357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78000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-11780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259980</v>
      </c>
      <c r="CS36" s="624"/>
      <c r="CT36" s="624"/>
      <c r="CU36" s="624"/>
      <c r="CV36" s="624"/>
      <c r="CW36" s="624"/>
      <c r="CX36" s="624"/>
      <c r="CY36" s="625"/>
      <c r="CZ36" s="657">
        <v>5.7</v>
      </c>
      <c r="DA36" s="658"/>
      <c r="DB36" s="658"/>
      <c r="DC36" s="659"/>
      <c r="DD36" s="632">
        <v>87777</v>
      </c>
      <c r="DE36" s="624"/>
      <c r="DF36" s="624"/>
      <c r="DG36" s="624"/>
      <c r="DH36" s="624"/>
      <c r="DI36" s="624"/>
      <c r="DJ36" s="624"/>
      <c r="DK36" s="625"/>
      <c r="DL36" s="632">
        <v>47870</v>
      </c>
      <c r="DM36" s="624"/>
      <c r="DN36" s="624"/>
      <c r="DO36" s="624"/>
      <c r="DP36" s="624"/>
      <c r="DQ36" s="624"/>
      <c r="DR36" s="624"/>
      <c r="DS36" s="624"/>
      <c r="DT36" s="624"/>
      <c r="DU36" s="624"/>
      <c r="DV36" s="625"/>
      <c r="DW36" s="628">
        <v>3.9</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24400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340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15013</v>
      </c>
      <c r="CS37" s="655"/>
      <c r="CT37" s="655"/>
      <c r="CU37" s="655"/>
      <c r="CV37" s="655"/>
      <c r="CW37" s="655"/>
      <c r="CX37" s="655"/>
      <c r="CY37" s="656"/>
      <c r="CZ37" s="657">
        <v>0.3</v>
      </c>
      <c r="DA37" s="658"/>
      <c r="DB37" s="658"/>
      <c r="DC37" s="659"/>
      <c r="DD37" s="632">
        <v>15013</v>
      </c>
      <c r="DE37" s="655"/>
      <c r="DF37" s="655"/>
      <c r="DG37" s="655"/>
      <c r="DH37" s="655"/>
      <c r="DI37" s="655"/>
      <c r="DJ37" s="655"/>
      <c r="DK37" s="656"/>
      <c r="DL37" s="632">
        <v>15013</v>
      </c>
      <c r="DM37" s="655"/>
      <c r="DN37" s="655"/>
      <c r="DO37" s="655"/>
      <c r="DP37" s="655"/>
      <c r="DQ37" s="655"/>
      <c r="DR37" s="655"/>
      <c r="DS37" s="655"/>
      <c r="DT37" s="655"/>
      <c r="DU37" s="655"/>
      <c r="DV37" s="656"/>
      <c r="DW37" s="628">
        <v>1.2</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16474</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538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234756</v>
      </c>
      <c r="CS38" s="624"/>
      <c r="CT38" s="624"/>
      <c r="CU38" s="624"/>
      <c r="CV38" s="624"/>
      <c r="CW38" s="624"/>
      <c r="CX38" s="624"/>
      <c r="CY38" s="625"/>
      <c r="CZ38" s="657">
        <v>5.0999999999999996</v>
      </c>
      <c r="DA38" s="658"/>
      <c r="DB38" s="658"/>
      <c r="DC38" s="659"/>
      <c r="DD38" s="632">
        <v>142384</v>
      </c>
      <c r="DE38" s="624"/>
      <c r="DF38" s="624"/>
      <c r="DG38" s="624"/>
      <c r="DH38" s="624"/>
      <c r="DI38" s="624"/>
      <c r="DJ38" s="624"/>
      <c r="DK38" s="625"/>
      <c r="DL38" s="632">
        <v>62748</v>
      </c>
      <c r="DM38" s="624"/>
      <c r="DN38" s="624"/>
      <c r="DO38" s="624"/>
      <c r="DP38" s="624"/>
      <c r="DQ38" s="624"/>
      <c r="DR38" s="624"/>
      <c r="DS38" s="624"/>
      <c r="DT38" s="624"/>
      <c r="DU38" s="624"/>
      <c r="DV38" s="625"/>
      <c r="DW38" s="628">
        <v>5.0999999999999996</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10500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40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520947</v>
      </c>
      <c r="CS39" s="655"/>
      <c r="CT39" s="655"/>
      <c r="CU39" s="655"/>
      <c r="CV39" s="655"/>
      <c r="CW39" s="655"/>
      <c r="CX39" s="655"/>
      <c r="CY39" s="656"/>
      <c r="CZ39" s="657">
        <v>11.3</v>
      </c>
      <c r="DA39" s="658"/>
      <c r="DB39" s="658"/>
      <c r="DC39" s="659"/>
      <c r="DD39" s="632">
        <v>199714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35721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183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5480</v>
      </c>
      <c r="CS40" s="624"/>
      <c r="CT40" s="624"/>
      <c r="CU40" s="624"/>
      <c r="CV40" s="624"/>
      <c r="CW40" s="624"/>
      <c r="CX40" s="624"/>
      <c r="CY40" s="625"/>
      <c r="CZ40" s="657">
        <v>0.1</v>
      </c>
      <c r="DA40" s="658"/>
      <c r="DB40" s="658"/>
      <c r="DC40" s="659"/>
      <c r="DD40" s="632">
        <v>5480</v>
      </c>
      <c r="DE40" s="624"/>
      <c r="DF40" s="624"/>
      <c r="DG40" s="624"/>
      <c r="DH40" s="624"/>
      <c r="DI40" s="624"/>
      <c r="DJ40" s="624"/>
      <c r="DK40" s="625"/>
      <c r="DL40" s="632">
        <v>5480</v>
      </c>
      <c r="DM40" s="624"/>
      <c r="DN40" s="624"/>
      <c r="DO40" s="624"/>
      <c r="DP40" s="624"/>
      <c r="DQ40" s="624"/>
      <c r="DR40" s="624"/>
      <c r="DS40" s="624"/>
      <c r="DT40" s="624"/>
      <c r="DU40" s="624"/>
      <c r="DV40" s="625"/>
      <c r="DW40" s="628">
        <v>0.4</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69661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2293598</v>
      </c>
      <c r="CS42" s="624"/>
      <c r="CT42" s="624"/>
      <c r="CU42" s="624"/>
      <c r="CV42" s="624"/>
      <c r="CW42" s="624"/>
      <c r="CX42" s="624"/>
      <c r="CY42" s="625"/>
      <c r="CZ42" s="657">
        <v>49.9</v>
      </c>
      <c r="DA42" s="706"/>
      <c r="DB42" s="706"/>
      <c r="DC42" s="707"/>
      <c r="DD42" s="632">
        <v>90673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2293598</v>
      </c>
      <c r="CS44" s="624"/>
      <c r="CT44" s="624"/>
      <c r="CU44" s="624"/>
      <c r="CV44" s="624"/>
      <c r="CW44" s="624"/>
      <c r="CX44" s="624"/>
      <c r="CY44" s="625"/>
      <c r="CZ44" s="657">
        <v>49.9</v>
      </c>
      <c r="DA44" s="706"/>
      <c r="DB44" s="706"/>
      <c r="DC44" s="707"/>
      <c r="DD44" s="632">
        <v>90673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1852617</v>
      </c>
      <c r="CS45" s="655"/>
      <c r="CT45" s="655"/>
      <c r="CU45" s="655"/>
      <c r="CV45" s="655"/>
      <c r="CW45" s="655"/>
      <c r="CX45" s="655"/>
      <c r="CY45" s="656"/>
      <c r="CZ45" s="657">
        <v>40.299999999999997</v>
      </c>
      <c r="DA45" s="658"/>
      <c r="DB45" s="658"/>
      <c r="DC45" s="659"/>
      <c r="DD45" s="632">
        <v>75082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440141</v>
      </c>
      <c r="CS46" s="624"/>
      <c r="CT46" s="624"/>
      <c r="CU46" s="624"/>
      <c r="CV46" s="624"/>
      <c r="CW46" s="624"/>
      <c r="CX46" s="624"/>
      <c r="CY46" s="625"/>
      <c r="CZ46" s="657">
        <v>9.6</v>
      </c>
      <c r="DA46" s="706"/>
      <c r="DB46" s="706"/>
      <c r="DC46" s="707"/>
      <c r="DD46" s="632">
        <v>14751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4599677</v>
      </c>
      <c r="CS49" s="691"/>
      <c r="CT49" s="691"/>
      <c r="CU49" s="691"/>
      <c r="CV49" s="691"/>
      <c r="CW49" s="691"/>
      <c r="CX49" s="691"/>
      <c r="CY49" s="718"/>
      <c r="CZ49" s="719">
        <v>100</v>
      </c>
      <c r="DA49" s="720"/>
      <c r="DB49" s="720"/>
      <c r="DC49" s="721"/>
      <c r="DD49" s="722">
        <v>1575884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4861.8149999999996</v>
      </c>
      <c r="R7" s="753"/>
      <c r="S7" s="753"/>
      <c r="T7" s="753"/>
      <c r="U7" s="753"/>
      <c r="V7" s="753">
        <v>4591.0519999999997</v>
      </c>
      <c r="W7" s="753"/>
      <c r="X7" s="753"/>
      <c r="Y7" s="753"/>
      <c r="Z7" s="753"/>
      <c r="AA7" s="753">
        <v>270.76299999999998</v>
      </c>
      <c r="AB7" s="753"/>
      <c r="AC7" s="753"/>
      <c r="AD7" s="753"/>
      <c r="AE7" s="754"/>
      <c r="AF7" s="755">
        <v>259</v>
      </c>
      <c r="AG7" s="756"/>
      <c r="AH7" s="756"/>
      <c r="AI7" s="756"/>
      <c r="AJ7" s="757"/>
      <c r="AK7" s="792">
        <v>300</v>
      </c>
      <c r="AL7" s="793"/>
      <c r="AM7" s="793"/>
      <c r="AN7" s="793"/>
      <c r="AO7" s="793"/>
      <c r="AP7" s="793">
        <v>2586.056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9.9707410000000003</v>
      </c>
      <c r="R8" s="777"/>
      <c r="S8" s="777"/>
      <c r="T8" s="777"/>
      <c r="U8" s="777"/>
      <c r="V8" s="777">
        <v>8.625</v>
      </c>
      <c r="W8" s="777"/>
      <c r="X8" s="777"/>
      <c r="Y8" s="777"/>
      <c r="Z8" s="777"/>
      <c r="AA8" s="777">
        <v>1.3457410000000001</v>
      </c>
      <c r="AB8" s="777"/>
      <c r="AC8" s="777"/>
      <c r="AD8" s="777"/>
      <c r="AE8" s="778"/>
      <c r="AF8" s="779">
        <v>1</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f>Q7+Q8</f>
        <v>4871.7857409999997</v>
      </c>
      <c r="R23" s="812"/>
      <c r="S23" s="812"/>
      <c r="T23" s="812"/>
      <c r="U23" s="812"/>
      <c r="V23" s="812">
        <f>V7+V8</f>
        <v>4599.6769999999997</v>
      </c>
      <c r="W23" s="812"/>
      <c r="X23" s="812"/>
      <c r="Y23" s="812"/>
      <c r="Z23" s="812"/>
      <c r="AA23" s="812">
        <f>AA7+AA8</f>
        <v>272.10874099999995</v>
      </c>
      <c r="AB23" s="812"/>
      <c r="AC23" s="812"/>
      <c r="AD23" s="812"/>
      <c r="AE23" s="813"/>
      <c r="AF23" s="814">
        <v>261</v>
      </c>
      <c r="AG23" s="812"/>
      <c r="AH23" s="812"/>
      <c r="AI23" s="812"/>
      <c r="AJ23" s="815"/>
      <c r="AK23" s="816"/>
      <c r="AL23" s="817"/>
      <c r="AM23" s="817"/>
      <c r="AN23" s="817"/>
      <c r="AO23" s="817"/>
      <c r="AP23" s="812">
        <f>AP7+AP8</f>
        <v>2586.056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301.81969600000002</v>
      </c>
      <c r="R28" s="841"/>
      <c r="S28" s="841"/>
      <c r="T28" s="841"/>
      <c r="U28" s="841"/>
      <c r="V28" s="841">
        <v>291.21327500000001</v>
      </c>
      <c r="W28" s="841"/>
      <c r="X28" s="841"/>
      <c r="Y28" s="841"/>
      <c r="Z28" s="841"/>
      <c r="AA28" s="841">
        <v>10.606420999999999</v>
      </c>
      <c r="AB28" s="841"/>
      <c r="AC28" s="841"/>
      <c r="AD28" s="841"/>
      <c r="AE28" s="842"/>
      <c r="AF28" s="843">
        <v>11</v>
      </c>
      <c r="AG28" s="841"/>
      <c r="AH28" s="841"/>
      <c r="AI28" s="841"/>
      <c r="AJ28" s="844"/>
      <c r="AK28" s="845">
        <v>38.720999999999997</v>
      </c>
      <c r="AL28" s="836"/>
      <c r="AM28" s="836"/>
      <c r="AN28" s="836"/>
      <c r="AO28" s="836"/>
      <c r="AP28" s="836">
        <v>0</v>
      </c>
      <c r="AQ28" s="836"/>
      <c r="AR28" s="836"/>
      <c r="AS28" s="836"/>
      <c r="AT28" s="836"/>
      <c r="AU28" s="836">
        <v>0</v>
      </c>
      <c r="AV28" s="836"/>
      <c r="AW28" s="836"/>
      <c r="AX28" s="836"/>
      <c r="AY28" s="836"/>
      <c r="AZ28" s="837" t="s">
        <v>108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12.842003</v>
      </c>
      <c r="R29" s="777"/>
      <c r="S29" s="777"/>
      <c r="T29" s="777"/>
      <c r="U29" s="777"/>
      <c r="V29" s="777">
        <v>11.643863</v>
      </c>
      <c r="W29" s="777"/>
      <c r="X29" s="777"/>
      <c r="Y29" s="777"/>
      <c r="Z29" s="777"/>
      <c r="AA29" s="777">
        <v>1.19814</v>
      </c>
      <c r="AB29" s="777"/>
      <c r="AC29" s="777"/>
      <c r="AD29" s="777"/>
      <c r="AE29" s="778"/>
      <c r="AF29" s="779">
        <v>1</v>
      </c>
      <c r="AG29" s="780"/>
      <c r="AH29" s="780"/>
      <c r="AI29" s="780"/>
      <c r="AJ29" s="781"/>
      <c r="AK29" s="848">
        <v>7.86</v>
      </c>
      <c r="AL29" s="849"/>
      <c r="AM29" s="849"/>
      <c r="AN29" s="849"/>
      <c r="AO29" s="849"/>
      <c r="AP29" s="849">
        <v>0</v>
      </c>
      <c r="AQ29" s="849"/>
      <c r="AR29" s="849"/>
      <c r="AS29" s="849"/>
      <c r="AT29" s="849"/>
      <c r="AU29" s="849">
        <v>0</v>
      </c>
      <c r="AV29" s="849"/>
      <c r="AW29" s="849"/>
      <c r="AX29" s="849"/>
      <c r="AY29" s="849"/>
      <c r="AZ29" s="850" t="s">
        <v>108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69.898047000000005</v>
      </c>
      <c r="R30" s="777"/>
      <c r="S30" s="777"/>
      <c r="T30" s="777"/>
      <c r="U30" s="777"/>
      <c r="V30" s="777">
        <v>61.902019000000003</v>
      </c>
      <c r="W30" s="777"/>
      <c r="X30" s="777"/>
      <c r="Y30" s="777"/>
      <c r="Z30" s="777"/>
      <c r="AA30" s="777">
        <v>7.9960279999999999</v>
      </c>
      <c r="AB30" s="777"/>
      <c r="AC30" s="777"/>
      <c r="AD30" s="777"/>
      <c r="AE30" s="778"/>
      <c r="AF30" s="779">
        <v>8</v>
      </c>
      <c r="AG30" s="780"/>
      <c r="AH30" s="780"/>
      <c r="AI30" s="780"/>
      <c r="AJ30" s="781"/>
      <c r="AK30" s="848">
        <v>24.4</v>
      </c>
      <c r="AL30" s="849"/>
      <c r="AM30" s="849"/>
      <c r="AN30" s="849"/>
      <c r="AO30" s="849"/>
      <c r="AP30" s="849">
        <v>175.11500000000001</v>
      </c>
      <c r="AQ30" s="849"/>
      <c r="AR30" s="849"/>
      <c r="AS30" s="849"/>
      <c r="AT30" s="849"/>
      <c r="AU30" s="849">
        <v>87.557500000000005</v>
      </c>
      <c r="AV30" s="849"/>
      <c r="AW30" s="849"/>
      <c r="AX30" s="849"/>
      <c r="AY30" s="849"/>
      <c r="AZ30" s="850" t="s">
        <v>108</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22.083038999999999</v>
      </c>
      <c r="R31" s="777"/>
      <c r="S31" s="777"/>
      <c r="T31" s="777"/>
      <c r="U31" s="777"/>
      <c r="V31" s="777">
        <v>18.815076999999999</v>
      </c>
      <c r="W31" s="777"/>
      <c r="X31" s="777"/>
      <c r="Y31" s="777"/>
      <c r="Z31" s="777"/>
      <c r="AA31" s="777">
        <v>3.2679619999999998</v>
      </c>
      <c r="AB31" s="777"/>
      <c r="AC31" s="777"/>
      <c r="AD31" s="777"/>
      <c r="AE31" s="778"/>
      <c r="AF31" s="779">
        <v>3</v>
      </c>
      <c r="AG31" s="780"/>
      <c r="AH31" s="780"/>
      <c r="AI31" s="780"/>
      <c r="AJ31" s="781"/>
      <c r="AK31" s="848">
        <v>10.5</v>
      </c>
      <c r="AL31" s="849"/>
      <c r="AM31" s="849"/>
      <c r="AN31" s="849"/>
      <c r="AO31" s="849"/>
      <c r="AP31" s="849">
        <v>28.81</v>
      </c>
      <c r="AQ31" s="849"/>
      <c r="AR31" s="849"/>
      <c r="AS31" s="849"/>
      <c r="AT31" s="849"/>
      <c r="AU31" s="849">
        <v>14.404999999999999</v>
      </c>
      <c r="AV31" s="849"/>
      <c r="AW31" s="849"/>
      <c r="AX31" s="849"/>
      <c r="AY31" s="849"/>
      <c r="AZ31" s="850" t="s">
        <v>108</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28.505479999999999</v>
      </c>
      <c r="R32" s="777"/>
      <c r="S32" s="777"/>
      <c r="T32" s="777"/>
      <c r="U32" s="777"/>
      <c r="V32" s="777">
        <v>27.53745</v>
      </c>
      <c r="W32" s="777"/>
      <c r="X32" s="777"/>
      <c r="Y32" s="777"/>
      <c r="Z32" s="777"/>
      <c r="AA32" s="777">
        <v>0.96802999999999995</v>
      </c>
      <c r="AB32" s="777"/>
      <c r="AC32" s="777"/>
      <c r="AD32" s="777"/>
      <c r="AE32" s="778"/>
      <c r="AF32" s="779">
        <v>1</v>
      </c>
      <c r="AG32" s="780"/>
      <c r="AH32" s="780"/>
      <c r="AI32" s="780"/>
      <c r="AJ32" s="781"/>
      <c r="AK32" s="848">
        <v>16.474</v>
      </c>
      <c r="AL32" s="849"/>
      <c r="AM32" s="849"/>
      <c r="AN32" s="849"/>
      <c r="AO32" s="849"/>
      <c r="AP32" s="849">
        <v>0</v>
      </c>
      <c r="AQ32" s="849"/>
      <c r="AR32" s="849"/>
      <c r="AS32" s="849"/>
      <c r="AT32" s="849"/>
      <c r="AU32" s="849">
        <v>0</v>
      </c>
      <c r="AV32" s="849"/>
      <c r="AW32" s="849"/>
      <c r="AX32" s="849"/>
      <c r="AY32" s="849"/>
      <c r="AZ32" s="850" t="s">
        <v>108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1504.7931590000001</v>
      </c>
      <c r="R33" s="777"/>
      <c r="S33" s="777"/>
      <c r="T33" s="777"/>
      <c r="U33" s="777"/>
      <c r="V33" s="777">
        <v>1434.5564549999999</v>
      </c>
      <c r="W33" s="777"/>
      <c r="X33" s="777"/>
      <c r="Y33" s="777"/>
      <c r="Z33" s="777"/>
      <c r="AA33" s="777">
        <v>70.236704000000003</v>
      </c>
      <c r="AB33" s="777"/>
      <c r="AC33" s="777"/>
      <c r="AD33" s="777"/>
      <c r="AE33" s="778"/>
      <c r="AF33" s="779">
        <v>70</v>
      </c>
      <c r="AG33" s="780"/>
      <c r="AH33" s="780"/>
      <c r="AI33" s="780"/>
      <c r="AJ33" s="781"/>
      <c r="AK33" s="848">
        <v>90.027950000000004</v>
      </c>
      <c r="AL33" s="849"/>
      <c r="AM33" s="849"/>
      <c r="AN33" s="849"/>
      <c r="AO33" s="849"/>
      <c r="AP33" s="849">
        <v>176</v>
      </c>
      <c r="AQ33" s="849"/>
      <c r="AR33" s="849"/>
      <c r="AS33" s="849"/>
      <c r="AT33" s="849"/>
      <c r="AU33" s="849">
        <v>88</v>
      </c>
      <c r="AV33" s="849"/>
      <c r="AW33" s="849"/>
      <c r="AX33" s="849"/>
      <c r="AY33" s="849"/>
      <c r="AZ33" s="850" t="s">
        <v>108</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94</v>
      </c>
      <c r="AG63" s="860"/>
      <c r="AH63" s="860"/>
      <c r="AI63" s="860"/>
      <c r="AJ63" s="861"/>
      <c r="AK63" s="862"/>
      <c r="AL63" s="857"/>
      <c r="AM63" s="857"/>
      <c r="AN63" s="857"/>
      <c r="AO63" s="857"/>
      <c r="AP63" s="860">
        <f>AP28+AP29+AP30+AP31+AP32+AP33</f>
        <v>379.92500000000001</v>
      </c>
      <c r="AQ63" s="860"/>
      <c r="AR63" s="860"/>
      <c r="AS63" s="860"/>
      <c r="AT63" s="860"/>
      <c r="AU63" s="860">
        <f>AU28+AU29+AU30+AU31+AU32+AU33</f>
        <v>189.96250000000001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532</v>
      </c>
      <c r="C68" s="888"/>
      <c r="D68" s="888"/>
      <c r="E68" s="888"/>
      <c r="F68" s="888"/>
      <c r="G68" s="888"/>
      <c r="H68" s="888"/>
      <c r="I68" s="888"/>
      <c r="J68" s="888"/>
      <c r="K68" s="888"/>
      <c r="L68" s="888"/>
      <c r="M68" s="888"/>
      <c r="N68" s="888"/>
      <c r="O68" s="888"/>
      <c r="P68" s="889"/>
      <c r="Q68" s="890">
        <v>190.34399999999999</v>
      </c>
      <c r="R68" s="884"/>
      <c r="S68" s="884"/>
      <c r="T68" s="884"/>
      <c r="U68" s="884"/>
      <c r="V68" s="884">
        <v>183.71600000000001</v>
      </c>
      <c r="W68" s="884"/>
      <c r="X68" s="884"/>
      <c r="Y68" s="884"/>
      <c r="Z68" s="884"/>
      <c r="AA68" s="884">
        <v>6.6280000000000001</v>
      </c>
      <c r="AB68" s="884"/>
      <c r="AC68" s="884"/>
      <c r="AD68" s="884"/>
      <c r="AE68" s="884"/>
      <c r="AF68" s="884">
        <v>6.6280000000000001</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533</v>
      </c>
      <c r="C69" s="892"/>
      <c r="D69" s="892"/>
      <c r="E69" s="892"/>
      <c r="F69" s="892"/>
      <c r="G69" s="892"/>
      <c r="H69" s="892"/>
      <c r="I69" s="892"/>
      <c r="J69" s="892"/>
      <c r="K69" s="892"/>
      <c r="L69" s="892"/>
      <c r="M69" s="892"/>
      <c r="N69" s="892"/>
      <c r="O69" s="892"/>
      <c r="P69" s="893"/>
      <c r="Q69" s="894">
        <v>9053.0239999999994</v>
      </c>
      <c r="R69" s="849"/>
      <c r="S69" s="849"/>
      <c r="T69" s="849"/>
      <c r="U69" s="849"/>
      <c r="V69" s="849">
        <v>8837.7219999999998</v>
      </c>
      <c r="W69" s="849"/>
      <c r="X69" s="849"/>
      <c r="Y69" s="849"/>
      <c r="Z69" s="849"/>
      <c r="AA69" s="849">
        <v>215.30199999999999</v>
      </c>
      <c r="AB69" s="849"/>
      <c r="AC69" s="849"/>
      <c r="AD69" s="849"/>
      <c r="AE69" s="849"/>
      <c r="AF69" s="849">
        <v>215.30199999999999</v>
      </c>
      <c r="AG69" s="849"/>
      <c r="AH69" s="849"/>
      <c r="AI69" s="849"/>
      <c r="AJ69" s="849"/>
      <c r="AK69" s="849">
        <v>11.8</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534</v>
      </c>
      <c r="C70" s="892"/>
      <c r="D70" s="892"/>
      <c r="E70" s="892"/>
      <c r="F70" s="892"/>
      <c r="G70" s="892"/>
      <c r="H70" s="892"/>
      <c r="I70" s="892"/>
      <c r="J70" s="892"/>
      <c r="K70" s="892"/>
      <c r="L70" s="892"/>
      <c r="M70" s="892"/>
      <c r="N70" s="892"/>
      <c r="O70" s="892"/>
      <c r="P70" s="893"/>
      <c r="Q70" s="894">
        <v>18.498000000000001</v>
      </c>
      <c r="R70" s="849"/>
      <c r="S70" s="849"/>
      <c r="T70" s="849"/>
      <c r="U70" s="849"/>
      <c r="V70" s="849">
        <v>17.032</v>
      </c>
      <c r="W70" s="849"/>
      <c r="X70" s="849"/>
      <c r="Y70" s="849"/>
      <c r="Z70" s="849"/>
      <c r="AA70" s="849">
        <v>1.466</v>
      </c>
      <c r="AB70" s="849"/>
      <c r="AC70" s="849"/>
      <c r="AD70" s="849"/>
      <c r="AE70" s="849"/>
      <c r="AF70" s="849">
        <v>1.466</v>
      </c>
      <c r="AG70" s="849"/>
      <c r="AH70" s="849"/>
      <c r="AI70" s="849"/>
      <c r="AJ70" s="849"/>
      <c r="AK70" s="849">
        <v>5</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535</v>
      </c>
      <c r="C71" s="892"/>
      <c r="D71" s="892"/>
      <c r="E71" s="892"/>
      <c r="F71" s="892"/>
      <c r="G71" s="892"/>
      <c r="H71" s="892"/>
      <c r="I71" s="892"/>
      <c r="J71" s="892"/>
      <c r="K71" s="892"/>
      <c r="L71" s="892"/>
      <c r="M71" s="892"/>
      <c r="N71" s="892"/>
      <c r="O71" s="892"/>
      <c r="P71" s="893"/>
      <c r="Q71" s="894">
        <v>2586.6469999999999</v>
      </c>
      <c r="R71" s="849"/>
      <c r="S71" s="849"/>
      <c r="T71" s="849"/>
      <c r="U71" s="849"/>
      <c r="V71" s="849">
        <v>2566.683</v>
      </c>
      <c r="W71" s="849"/>
      <c r="X71" s="849"/>
      <c r="Y71" s="849"/>
      <c r="Z71" s="849"/>
      <c r="AA71" s="849">
        <v>19.963999999999999</v>
      </c>
      <c r="AB71" s="849"/>
      <c r="AC71" s="849"/>
      <c r="AD71" s="849"/>
      <c r="AE71" s="849"/>
      <c r="AF71" s="849">
        <v>19.693999999999999</v>
      </c>
      <c r="AG71" s="849"/>
      <c r="AH71" s="849"/>
      <c r="AI71" s="849"/>
      <c r="AJ71" s="849"/>
      <c r="AK71" s="849">
        <v>11.685</v>
      </c>
      <c r="AL71" s="849"/>
      <c r="AM71" s="849"/>
      <c r="AN71" s="849"/>
      <c r="AO71" s="849"/>
      <c r="AP71" s="849">
        <v>263</v>
      </c>
      <c r="AQ71" s="849"/>
      <c r="AR71" s="849"/>
      <c r="AS71" s="849"/>
      <c r="AT71" s="849"/>
      <c r="AU71" s="849">
        <v>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536</v>
      </c>
      <c r="C72" s="892"/>
      <c r="D72" s="892"/>
      <c r="E72" s="892"/>
      <c r="F72" s="892"/>
      <c r="G72" s="892"/>
      <c r="H72" s="892"/>
      <c r="I72" s="892"/>
      <c r="J72" s="892"/>
      <c r="K72" s="892"/>
      <c r="L72" s="892"/>
      <c r="M72" s="892"/>
      <c r="N72" s="892"/>
      <c r="O72" s="892"/>
      <c r="P72" s="893"/>
      <c r="Q72" s="894">
        <v>995</v>
      </c>
      <c r="R72" s="849"/>
      <c r="S72" s="849"/>
      <c r="T72" s="849"/>
      <c r="U72" s="849"/>
      <c r="V72" s="849">
        <v>970</v>
      </c>
      <c r="W72" s="849"/>
      <c r="X72" s="849"/>
      <c r="Y72" s="849"/>
      <c r="Z72" s="849"/>
      <c r="AA72" s="849">
        <v>25</v>
      </c>
      <c r="AB72" s="849"/>
      <c r="AC72" s="849"/>
      <c r="AD72" s="849"/>
      <c r="AE72" s="849"/>
      <c r="AF72" s="849">
        <v>25</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537</v>
      </c>
      <c r="C73" s="892"/>
      <c r="D73" s="892"/>
      <c r="E73" s="892"/>
      <c r="F73" s="892"/>
      <c r="G73" s="892"/>
      <c r="H73" s="892"/>
      <c r="I73" s="892"/>
      <c r="J73" s="892"/>
      <c r="K73" s="892"/>
      <c r="L73" s="892"/>
      <c r="M73" s="892"/>
      <c r="N73" s="892"/>
      <c r="O73" s="892"/>
      <c r="P73" s="893"/>
      <c r="Q73" s="894">
        <v>28394</v>
      </c>
      <c r="R73" s="849"/>
      <c r="S73" s="849"/>
      <c r="T73" s="849"/>
      <c r="U73" s="849"/>
      <c r="V73" s="849">
        <v>27681</v>
      </c>
      <c r="W73" s="849"/>
      <c r="X73" s="849"/>
      <c r="Y73" s="849"/>
      <c r="Z73" s="849"/>
      <c r="AA73" s="849">
        <v>713</v>
      </c>
      <c r="AB73" s="849"/>
      <c r="AC73" s="849"/>
      <c r="AD73" s="849"/>
      <c r="AE73" s="849"/>
      <c r="AF73" s="849">
        <v>713</v>
      </c>
      <c r="AG73" s="849"/>
      <c r="AH73" s="849"/>
      <c r="AI73" s="849"/>
      <c r="AJ73" s="849"/>
      <c r="AK73" s="849">
        <v>4021</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538</v>
      </c>
      <c r="C74" s="892"/>
      <c r="D74" s="892"/>
      <c r="E74" s="892"/>
      <c r="F74" s="892"/>
      <c r="G74" s="892"/>
      <c r="H74" s="892"/>
      <c r="I74" s="892"/>
      <c r="J74" s="892"/>
      <c r="K74" s="892"/>
      <c r="L74" s="892"/>
      <c r="M74" s="892"/>
      <c r="N74" s="892"/>
      <c r="O74" s="892"/>
      <c r="P74" s="893"/>
      <c r="Q74" s="894">
        <v>269</v>
      </c>
      <c r="R74" s="849"/>
      <c r="S74" s="849"/>
      <c r="T74" s="849"/>
      <c r="U74" s="849"/>
      <c r="V74" s="849">
        <v>241</v>
      </c>
      <c r="W74" s="849"/>
      <c r="X74" s="849"/>
      <c r="Y74" s="849"/>
      <c r="Z74" s="849"/>
      <c r="AA74" s="849">
        <v>28</v>
      </c>
      <c r="AB74" s="849"/>
      <c r="AC74" s="849"/>
      <c r="AD74" s="849"/>
      <c r="AE74" s="849"/>
      <c r="AF74" s="849">
        <v>28</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539</v>
      </c>
      <c r="C75" s="892"/>
      <c r="D75" s="892"/>
      <c r="E75" s="892"/>
      <c r="F75" s="892"/>
      <c r="G75" s="892"/>
      <c r="H75" s="892"/>
      <c r="I75" s="892"/>
      <c r="J75" s="892"/>
      <c r="K75" s="892"/>
      <c r="L75" s="892"/>
      <c r="M75" s="892"/>
      <c r="N75" s="892"/>
      <c r="O75" s="892"/>
      <c r="P75" s="893"/>
      <c r="Q75" s="897">
        <v>141826</v>
      </c>
      <c r="R75" s="898"/>
      <c r="S75" s="898"/>
      <c r="T75" s="898"/>
      <c r="U75" s="848"/>
      <c r="V75" s="899">
        <v>135893</v>
      </c>
      <c r="W75" s="898"/>
      <c r="X75" s="898"/>
      <c r="Y75" s="898"/>
      <c r="Z75" s="848"/>
      <c r="AA75" s="899">
        <v>5934</v>
      </c>
      <c r="AB75" s="898"/>
      <c r="AC75" s="898"/>
      <c r="AD75" s="898"/>
      <c r="AE75" s="848"/>
      <c r="AF75" s="899">
        <v>5934</v>
      </c>
      <c r="AG75" s="898"/>
      <c r="AH75" s="898"/>
      <c r="AI75" s="898"/>
      <c r="AJ75" s="848"/>
      <c r="AK75" s="899">
        <v>1005</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AF68+AF69+AF70+AF71+AF72+AF73+AF74+AF75</f>
        <v>6943.09</v>
      </c>
      <c r="AG88" s="860"/>
      <c r="AH88" s="860"/>
      <c r="AI88" s="860"/>
      <c r="AJ88" s="860"/>
      <c r="AK88" s="857"/>
      <c r="AL88" s="857"/>
      <c r="AM88" s="857"/>
      <c r="AN88" s="857"/>
      <c r="AO88" s="857"/>
      <c r="AP88" s="860">
        <f>AP68+AP69+AP70+AP71+AP72+AP73+AP74+AP75</f>
        <v>263</v>
      </c>
      <c r="AQ88" s="860"/>
      <c r="AR88" s="860"/>
      <c r="AS88" s="860"/>
      <c r="AT88" s="860"/>
      <c r="AU88" s="860">
        <f>AU68+AU69+AU70+AU71+AU72+AU73+AU74+AU75</f>
        <v>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208906</v>
      </c>
      <c r="AB110" s="920"/>
      <c r="AC110" s="920"/>
      <c r="AD110" s="920"/>
      <c r="AE110" s="921"/>
      <c r="AF110" s="922">
        <v>189306</v>
      </c>
      <c r="AG110" s="920"/>
      <c r="AH110" s="920"/>
      <c r="AI110" s="920"/>
      <c r="AJ110" s="921"/>
      <c r="AK110" s="922">
        <v>209675</v>
      </c>
      <c r="AL110" s="920"/>
      <c r="AM110" s="920"/>
      <c r="AN110" s="920"/>
      <c r="AO110" s="921"/>
      <c r="AP110" s="923">
        <v>20</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2030988</v>
      </c>
      <c r="BR110" s="957"/>
      <c r="BS110" s="957"/>
      <c r="BT110" s="957"/>
      <c r="BU110" s="957"/>
      <c r="BV110" s="957">
        <v>2302367</v>
      </c>
      <c r="BW110" s="957"/>
      <c r="BX110" s="957"/>
      <c r="BY110" s="957"/>
      <c r="BZ110" s="957"/>
      <c r="CA110" s="957">
        <v>2586055</v>
      </c>
      <c r="CB110" s="957"/>
      <c r="CC110" s="957"/>
      <c r="CD110" s="957"/>
      <c r="CE110" s="957"/>
      <c r="CF110" s="971">
        <v>247</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213912</v>
      </c>
      <c r="BR112" s="950"/>
      <c r="BS112" s="950"/>
      <c r="BT112" s="950"/>
      <c r="BU112" s="950"/>
      <c r="BV112" s="950">
        <v>183427</v>
      </c>
      <c r="BW112" s="950"/>
      <c r="BX112" s="950"/>
      <c r="BY112" s="950"/>
      <c r="BZ112" s="950"/>
      <c r="CA112" s="950">
        <v>152262</v>
      </c>
      <c r="CB112" s="950"/>
      <c r="CC112" s="950"/>
      <c r="CD112" s="950"/>
      <c r="CE112" s="950"/>
      <c r="CF112" s="944">
        <v>14.5</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37011</v>
      </c>
      <c r="AB113" s="964"/>
      <c r="AC113" s="964"/>
      <c r="AD113" s="964"/>
      <c r="AE113" s="965"/>
      <c r="AF113" s="966">
        <v>34258</v>
      </c>
      <c r="AG113" s="964"/>
      <c r="AH113" s="964"/>
      <c r="AI113" s="964"/>
      <c r="AJ113" s="965"/>
      <c r="AK113" s="966">
        <v>32403</v>
      </c>
      <c r="AL113" s="964"/>
      <c r="AM113" s="964"/>
      <c r="AN113" s="964"/>
      <c r="AO113" s="965"/>
      <c r="AP113" s="967">
        <v>3.1</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12121</v>
      </c>
      <c r="BR113" s="950"/>
      <c r="BS113" s="950"/>
      <c r="BT113" s="950"/>
      <c r="BU113" s="950"/>
      <c r="BV113" s="950">
        <v>10565</v>
      </c>
      <c r="BW113" s="950"/>
      <c r="BX113" s="950"/>
      <c r="BY113" s="950"/>
      <c r="BZ113" s="950"/>
      <c r="CA113" s="950">
        <v>9125</v>
      </c>
      <c r="CB113" s="950"/>
      <c r="CC113" s="950"/>
      <c r="CD113" s="950"/>
      <c r="CE113" s="950"/>
      <c r="CF113" s="944">
        <v>0.9</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1869</v>
      </c>
      <c r="AB114" s="989"/>
      <c r="AC114" s="989"/>
      <c r="AD114" s="989"/>
      <c r="AE114" s="990"/>
      <c r="AF114" s="991">
        <v>1767</v>
      </c>
      <c r="AG114" s="989"/>
      <c r="AH114" s="989"/>
      <c r="AI114" s="989"/>
      <c r="AJ114" s="990"/>
      <c r="AK114" s="991">
        <v>1444</v>
      </c>
      <c r="AL114" s="989"/>
      <c r="AM114" s="989"/>
      <c r="AN114" s="989"/>
      <c r="AO114" s="990"/>
      <c r="AP114" s="992">
        <v>0.1</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345263</v>
      </c>
      <c r="BR114" s="950"/>
      <c r="BS114" s="950"/>
      <c r="BT114" s="950"/>
      <c r="BU114" s="950"/>
      <c r="BV114" s="950">
        <v>180302</v>
      </c>
      <c r="BW114" s="950"/>
      <c r="BX114" s="950"/>
      <c r="BY114" s="950"/>
      <c r="BZ114" s="950"/>
      <c r="CA114" s="950">
        <v>152113</v>
      </c>
      <c r="CB114" s="950"/>
      <c r="CC114" s="950"/>
      <c r="CD114" s="950"/>
      <c r="CE114" s="950"/>
      <c r="CF114" s="944">
        <v>14.5</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3108</v>
      </c>
      <c r="AB116" s="989"/>
      <c r="AC116" s="989"/>
      <c r="AD116" s="989"/>
      <c r="AE116" s="990"/>
      <c r="AF116" s="991">
        <v>1074</v>
      </c>
      <c r="AG116" s="989"/>
      <c r="AH116" s="989"/>
      <c r="AI116" s="989"/>
      <c r="AJ116" s="990"/>
      <c r="AK116" s="991">
        <v>743</v>
      </c>
      <c r="AL116" s="989"/>
      <c r="AM116" s="989"/>
      <c r="AN116" s="989"/>
      <c r="AO116" s="990"/>
      <c r="AP116" s="992">
        <v>0.1</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250894</v>
      </c>
      <c r="AB117" s="996"/>
      <c r="AC117" s="996"/>
      <c r="AD117" s="996"/>
      <c r="AE117" s="997"/>
      <c r="AF117" s="995">
        <v>226405</v>
      </c>
      <c r="AG117" s="996"/>
      <c r="AH117" s="996"/>
      <c r="AI117" s="996"/>
      <c r="AJ117" s="997"/>
      <c r="AK117" s="995">
        <v>244265</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426</v>
      </c>
      <c r="BR117" s="1016"/>
      <c r="BS117" s="1016"/>
      <c r="BT117" s="1016"/>
      <c r="BU117" s="1016"/>
      <c r="BV117" s="1016" t="s">
        <v>426</v>
      </c>
      <c r="BW117" s="1016"/>
      <c r="BX117" s="1016"/>
      <c r="BY117" s="1016"/>
      <c r="BZ117" s="1016"/>
      <c r="CA117" s="1016" t="s">
        <v>426</v>
      </c>
      <c r="CB117" s="1016"/>
      <c r="CC117" s="1016"/>
      <c r="CD117" s="1016"/>
      <c r="CE117" s="1016"/>
      <c r="CF117" s="944" t="s">
        <v>426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426</v>
      </c>
      <c r="DH117" s="989"/>
      <c r="DI117" s="989"/>
      <c r="DJ117" s="989"/>
      <c r="DK117" s="990"/>
      <c r="DL117" s="991" t="s">
        <v>426</v>
      </c>
      <c r="DM117" s="989"/>
      <c r="DN117" s="989"/>
      <c r="DO117" s="989"/>
      <c r="DP117" s="990"/>
      <c r="DQ117" s="991" t="s">
        <v>426</v>
      </c>
      <c r="DR117" s="989"/>
      <c r="DS117" s="989"/>
      <c r="DT117" s="989"/>
      <c r="DU117" s="990"/>
      <c r="DV117" s="992" t="s">
        <v>426</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2602284</v>
      </c>
      <c r="BR118" s="1016"/>
      <c r="BS118" s="1016"/>
      <c r="BT118" s="1016"/>
      <c r="BU118" s="1016"/>
      <c r="BV118" s="1016">
        <v>2676661</v>
      </c>
      <c r="BW118" s="1016"/>
      <c r="BX118" s="1016"/>
      <c r="BY118" s="1016"/>
      <c r="BZ118" s="1016"/>
      <c r="CA118" s="1016">
        <v>2899555</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426</v>
      </c>
      <c r="DH118" s="989"/>
      <c r="DI118" s="989"/>
      <c r="DJ118" s="989"/>
      <c r="DK118" s="990"/>
      <c r="DL118" s="991" t="s">
        <v>426</v>
      </c>
      <c r="DM118" s="989"/>
      <c r="DN118" s="989"/>
      <c r="DO118" s="989"/>
      <c r="DP118" s="990"/>
      <c r="DQ118" s="991" t="s">
        <v>426</v>
      </c>
      <c r="DR118" s="989"/>
      <c r="DS118" s="989"/>
      <c r="DT118" s="989"/>
      <c r="DU118" s="990"/>
      <c r="DV118" s="992" t="s">
        <v>426</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426</v>
      </c>
      <c r="AB119" s="920"/>
      <c r="AC119" s="920"/>
      <c r="AD119" s="920"/>
      <c r="AE119" s="921"/>
      <c r="AF119" s="922" t="s">
        <v>426</v>
      </c>
      <c r="AG119" s="920"/>
      <c r="AH119" s="920"/>
      <c r="AI119" s="920"/>
      <c r="AJ119" s="921"/>
      <c r="AK119" s="922" t="s">
        <v>426</v>
      </c>
      <c r="AL119" s="920"/>
      <c r="AM119" s="920"/>
      <c r="AN119" s="920"/>
      <c r="AO119" s="921"/>
      <c r="AP119" s="923" t="s">
        <v>426</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285816</v>
      </c>
      <c r="BR119" s="957"/>
      <c r="BS119" s="957"/>
      <c r="BT119" s="957"/>
      <c r="BU119" s="957"/>
      <c r="BV119" s="957">
        <v>382356</v>
      </c>
      <c r="BW119" s="957"/>
      <c r="BX119" s="957"/>
      <c r="BY119" s="957"/>
      <c r="BZ119" s="957"/>
      <c r="CA119" s="957">
        <v>758104</v>
      </c>
      <c r="CB119" s="957"/>
      <c r="CC119" s="957"/>
      <c r="CD119" s="957"/>
      <c r="CE119" s="957"/>
      <c r="CF119" s="971">
        <v>72.400000000000006</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426</v>
      </c>
      <c r="DH119" s="1028"/>
      <c r="DI119" s="1028"/>
      <c r="DJ119" s="1028"/>
      <c r="DK119" s="1029"/>
      <c r="DL119" s="1030" t="s">
        <v>426</v>
      </c>
      <c r="DM119" s="1028"/>
      <c r="DN119" s="1028"/>
      <c r="DO119" s="1028"/>
      <c r="DP119" s="1029"/>
      <c r="DQ119" s="1030" t="s">
        <v>426</v>
      </c>
      <c r="DR119" s="1028"/>
      <c r="DS119" s="1028"/>
      <c r="DT119" s="1028"/>
      <c r="DU119" s="1029"/>
      <c r="DV119" s="1031" t="s">
        <v>426</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426</v>
      </c>
      <c r="AB120" s="989"/>
      <c r="AC120" s="989"/>
      <c r="AD120" s="989"/>
      <c r="AE120" s="990"/>
      <c r="AF120" s="991" t="s">
        <v>426</v>
      </c>
      <c r="AG120" s="989"/>
      <c r="AH120" s="989"/>
      <c r="AI120" s="989"/>
      <c r="AJ120" s="990"/>
      <c r="AK120" s="991" t="s">
        <v>426</v>
      </c>
      <c r="AL120" s="989"/>
      <c r="AM120" s="989"/>
      <c r="AN120" s="989"/>
      <c r="AO120" s="990"/>
      <c r="AP120" s="992" t="s">
        <v>426</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51556</v>
      </c>
      <c r="BR120" s="950"/>
      <c r="BS120" s="950"/>
      <c r="BT120" s="950"/>
      <c r="BU120" s="950"/>
      <c r="BV120" s="950">
        <v>54361</v>
      </c>
      <c r="BW120" s="950"/>
      <c r="BX120" s="950"/>
      <c r="BY120" s="950"/>
      <c r="BZ120" s="950"/>
      <c r="CA120" s="950">
        <v>43899</v>
      </c>
      <c r="CB120" s="950"/>
      <c r="CC120" s="950"/>
      <c r="CD120" s="950"/>
      <c r="CE120" s="950"/>
      <c r="CF120" s="944">
        <v>4.2</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160093</v>
      </c>
      <c r="DH120" s="957"/>
      <c r="DI120" s="957"/>
      <c r="DJ120" s="957"/>
      <c r="DK120" s="957"/>
      <c r="DL120" s="957">
        <v>146099</v>
      </c>
      <c r="DM120" s="957"/>
      <c r="DN120" s="957"/>
      <c r="DO120" s="957"/>
      <c r="DP120" s="957"/>
      <c r="DQ120" s="957">
        <v>129935</v>
      </c>
      <c r="DR120" s="957"/>
      <c r="DS120" s="957"/>
      <c r="DT120" s="957"/>
      <c r="DU120" s="957"/>
      <c r="DV120" s="958">
        <v>12.4</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426</v>
      </c>
      <c r="AB121" s="989"/>
      <c r="AC121" s="989"/>
      <c r="AD121" s="989"/>
      <c r="AE121" s="990"/>
      <c r="AF121" s="991" t="s">
        <v>426</v>
      </c>
      <c r="AG121" s="989"/>
      <c r="AH121" s="989"/>
      <c r="AI121" s="989"/>
      <c r="AJ121" s="990"/>
      <c r="AK121" s="991" t="s">
        <v>426</v>
      </c>
      <c r="AL121" s="989"/>
      <c r="AM121" s="989"/>
      <c r="AN121" s="989"/>
      <c r="AO121" s="990"/>
      <c r="AP121" s="992" t="s">
        <v>426</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1541218</v>
      </c>
      <c r="BR121" s="1016"/>
      <c r="BS121" s="1016"/>
      <c r="BT121" s="1016"/>
      <c r="BU121" s="1016"/>
      <c r="BV121" s="1016">
        <v>1768404</v>
      </c>
      <c r="BW121" s="1016"/>
      <c r="BX121" s="1016"/>
      <c r="BY121" s="1016"/>
      <c r="BZ121" s="1016"/>
      <c r="CA121" s="1016">
        <v>1958194</v>
      </c>
      <c r="CB121" s="1016"/>
      <c r="CC121" s="1016"/>
      <c r="CD121" s="1016"/>
      <c r="CE121" s="1016"/>
      <c r="CF121" s="1054">
        <v>187</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30807</v>
      </c>
      <c r="DH121" s="950"/>
      <c r="DI121" s="950"/>
      <c r="DJ121" s="950"/>
      <c r="DK121" s="950"/>
      <c r="DL121" s="950">
        <v>25628</v>
      </c>
      <c r="DM121" s="950"/>
      <c r="DN121" s="950"/>
      <c r="DO121" s="950"/>
      <c r="DP121" s="950"/>
      <c r="DQ121" s="950">
        <v>22327</v>
      </c>
      <c r="DR121" s="950"/>
      <c r="DS121" s="950"/>
      <c r="DT121" s="950"/>
      <c r="DU121" s="950"/>
      <c r="DV121" s="951">
        <v>2.1</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426</v>
      </c>
      <c r="AB122" s="989"/>
      <c r="AC122" s="989"/>
      <c r="AD122" s="989"/>
      <c r="AE122" s="990"/>
      <c r="AF122" s="991" t="s">
        <v>426</v>
      </c>
      <c r="AG122" s="989"/>
      <c r="AH122" s="989"/>
      <c r="AI122" s="989"/>
      <c r="AJ122" s="990"/>
      <c r="AK122" s="991" t="s">
        <v>426</v>
      </c>
      <c r="AL122" s="989"/>
      <c r="AM122" s="989"/>
      <c r="AN122" s="989"/>
      <c r="AO122" s="990"/>
      <c r="AP122" s="992" t="s">
        <v>426</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1878590</v>
      </c>
      <c r="BR122" s="1065"/>
      <c r="BS122" s="1065"/>
      <c r="BT122" s="1065"/>
      <c r="BU122" s="1065"/>
      <c r="BV122" s="1065">
        <v>2205121</v>
      </c>
      <c r="BW122" s="1065"/>
      <c r="BX122" s="1065"/>
      <c r="BY122" s="1065"/>
      <c r="BZ122" s="1065"/>
      <c r="CA122" s="1065">
        <v>2760197</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23012</v>
      </c>
      <c r="DH122" s="950"/>
      <c r="DI122" s="950"/>
      <c r="DJ122" s="950"/>
      <c r="DK122" s="950"/>
      <c r="DL122" s="950">
        <v>11700</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76.7</v>
      </c>
      <c r="BR123" s="1057"/>
      <c r="BS123" s="1057"/>
      <c r="BT123" s="1057"/>
      <c r="BU123" s="1057"/>
      <c r="BV123" s="1057">
        <v>50.2</v>
      </c>
      <c r="BW123" s="1057"/>
      <c r="BX123" s="1057"/>
      <c r="BY123" s="1057"/>
      <c r="BZ123" s="1057"/>
      <c r="CA123" s="1057">
        <v>13.3</v>
      </c>
      <c r="CB123" s="1057"/>
      <c r="CC123" s="1057"/>
      <c r="CD123" s="1057"/>
      <c r="CE123" s="1057"/>
      <c r="CF123" s="1058"/>
      <c r="CG123" s="1059"/>
      <c r="CH123" s="1059"/>
      <c r="CI123" s="1059"/>
      <c r="CJ123" s="1060"/>
      <c r="CK123" s="1046"/>
      <c r="CL123" s="1047"/>
      <c r="CM123" s="1047"/>
      <c r="CN123" s="1047"/>
      <c r="CO123" s="1048"/>
      <c r="CP123" s="1037" t="s">
        <v>382</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450</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10368</v>
      </c>
      <c r="AB128" s="1120"/>
      <c r="AC128" s="1120"/>
      <c r="AD128" s="1120"/>
      <c r="AE128" s="1121"/>
      <c r="AF128" s="1122">
        <v>8301</v>
      </c>
      <c r="AG128" s="1120"/>
      <c r="AH128" s="1120"/>
      <c r="AI128" s="1120"/>
      <c r="AJ128" s="1121"/>
      <c r="AK128" s="1122">
        <v>6646</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1111975</v>
      </c>
      <c r="AB129" s="989"/>
      <c r="AC129" s="989"/>
      <c r="AD129" s="989"/>
      <c r="AE129" s="990"/>
      <c r="AF129" s="991">
        <v>1105940</v>
      </c>
      <c r="AG129" s="989"/>
      <c r="AH129" s="989"/>
      <c r="AI129" s="989"/>
      <c r="AJ129" s="990"/>
      <c r="AK129" s="991">
        <v>1213619</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6.6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169571</v>
      </c>
      <c r="AB130" s="989"/>
      <c r="AC130" s="989"/>
      <c r="AD130" s="989"/>
      <c r="AE130" s="990"/>
      <c r="AF130" s="991">
        <v>166618</v>
      </c>
      <c r="AG130" s="989"/>
      <c r="AH130" s="989"/>
      <c r="AI130" s="989"/>
      <c r="AJ130" s="990"/>
      <c r="AK130" s="991">
        <v>166424</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13.3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942404</v>
      </c>
      <c r="AB131" s="1028"/>
      <c r="AC131" s="1028"/>
      <c r="AD131" s="1028"/>
      <c r="AE131" s="1029"/>
      <c r="AF131" s="1030">
        <v>939322</v>
      </c>
      <c r="AG131" s="1028"/>
      <c r="AH131" s="1028"/>
      <c r="AI131" s="1028"/>
      <c r="AJ131" s="1029"/>
      <c r="AK131" s="1030">
        <v>1047195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7.5291488580000001</v>
      </c>
      <c r="AB132" s="1134"/>
      <c r="AC132" s="1134"/>
      <c r="AD132" s="1134"/>
      <c r="AE132" s="1135"/>
      <c r="AF132" s="1136">
        <v>5.4811874950000004</v>
      </c>
      <c r="AG132" s="1134"/>
      <c r="AH132" s="1134"/>
      <c r="AI132" s="1134"/>
      <c r="AJ132" s="1135"/>
      <c r="AK132" s="1136">
        <v>6.7986382670000003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13.7</v>
      </c>
      <c r="AB133" s="1141"/>
      <c r="AC133" s="1141"/>
      <c r="AD133" s="1141"/>
      <c r="AE133" s="1142"/>
      <c r="AF133" s="1140">
        <v>9.5</v>
      </c>
      <c r="AG133" s="1141"/>
      <c r="AH133" s="1141"/>
      <c r="AI133" s="1141"/>
      <c r="AJ133" s="1142"/>
      <c r="AK133" s="1140">
        <v>6.6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7" t="s">
        <v>467</v>
      </c>
      <c r="L7" s="254"/>
      <c r="M7" s="255" t="s">
        <v>468</v>
      </c>
      <c r="N7" s="256"/>
    </row>
    <row r="8" spans="1:16" x14ac:dyDescent="0.15">
      <c r="A8" s="248"/>
      <c r="B8" s="244"/>
      <c r="C8" s="244"/>
      <c r="D8" s="244"/>
      <c r="E8" s="244"/>
      <c r="F8" s="244"/>
      <c r="G8" s="257"/>
      <c r="H8" s="258"/>
      <c r="I8" s="258"/>
      <c r="J8" s="259"/>
      <c r="K8" s="1148"/>
      <c r="L8" s="260" t="s">
        <v>469</v>
      </c>
      <c r="M8" s="261" t="s">
        <v>470</v>
      </c>
      <c r="N8" s="262" t="s">
        <v>471</v>
      </c>
    </row>
    <row r="9" spans="1:16" x14ac:dyDescent="0.15">
      <c r="A9" s="248"/>
      <c r="B9" s="244"/>
      <c r="C9" s="244"/>
      <c r="D9" s="244"/>
      <c r="E9" s="244"/>
      <c r="F9" s="244"/>
      <c r="G9" s="1149" t="s">
        <v>472</v>
      </c>
      <c r="H9" s="1150"/>
      <c r="I9" s="1150"/>
      <c r="J9" s="1151"/>
      <c r="K9" s="263">
        <v>522551</v>
      </c>
      <c r="L9" s="264">
        <v>341537</v>
      </c>
      <c r="M9" s="265">
        <v>187155</v>
      </c>
      <c r="N9" s="266">
        <v>82.5</v>
      </c>
    </row>
    <row r="10" spans="1:16" x14ac:dyDescent="0.15">
      <c r="A10" s="248"/>
      <c r="B10" s="244"/>
      <c r="C10" s="244"/>
      <c r="D10" s="244"/>
      <c r="E10" s="244"/>
      <c r="F10" s="244"/>
      <c r="G10" s="1149" t="s">
        <v>473</v>
      </c>
      <c r="H10" s="1150"/>
      <c r="I10" s="1150"/>
      <c r="J10" s="1151"/>
      <c r="K10" s="267">
        <v>60795</v>
      </c>
      <c r="L10" s="268">
        <v>39735</v>
      </c>
      <c r="M10" s="269">
        <v>20525</v>
      </c>
      <c r="N10" s="270">
        <v>93.6</v>
      </c>
    </row>
    <row r="11" spans="1:16" ht="13.5" customHeight="1" x14ac:dyDescent="0.15">
      <c r="A11" s="248"/>
      <c r="B11" s="244"/>
      <c r="C11" s="244"/>
      <c r="D11" s="244"/>
      <c r="E11" s="244"/>
      <c r="F11" s="244"/>
      <c r="G11" s="1149" t="s">
        <v>474</v>
      </c>
      <c r="H11" s="1150"/>
      <c r="I11" s="1150"/>
      <c r="J11" s="1151"/>
      <c r="K11" s="267">
        <v>5672</v>
      </c>
      <c r="L11" s="268">
        <v>3707</v>
      </c>
      <c r="M11" s="269">
        <v>27959</v>
      </c>
      <c r="N11" s="270">
        <v>-86.7</v>
      </c>
    </row>
    <row r="12" spans="1:16" ht="13.5" customHeight="1" x14ac:dyDescent="0.15">
      <c r="A12" s="248"/>
      <c r="B12" s="244"/>
      <c r="C12" s="244"/>
      <c r="D12" s="244"/>
      <c r="E12" s="244"/>
      <c r="F12" s="244"/>
      <c r="G12" s="1149" t="s">
        <v>475</v>
      </c>
      <c r="H12" s="1150"/>
      <c r="I12" s="1150"/>
      <c r="J12" s="1151"/>
      <c r="K12" s="267" t="s">
        <v>476</v>
      </c>
      <c r="L12" s="268" t="s">
        <v>476</v>
      </c>
      <c r="M12" s="269">
        <v>2910</v>
      </c>
      <c r="N12" s="270" t="s">
        <v>476</v>
      </c>
    </row>
    <row r="13" spans="1:16" ht="13.5" customHeight="1" x14ac:dyDescent="0.15">
      <c r="A13" s="248"/>
      <c r="B13" s="244"/>
      <c r="C13" s="244"/>
      <c r="D13" s="244"/>
      <c r="E13" s="244"/>
      <c r="F13" s="244"/>
      <c r="G13" s="1149" t="s">
        <v>477</v>
      </c>
      <c r="H13" s="1150"/>
      <c r="I13" s="1150"/>
      <c r="J13" s="1151"/>
      <c r="K13" s="267" t="s">
        <v>476</v>
      </c>
      <c r="L13" s="268" t="s">
        <v>476</v>
      </c>
      <c r="M13" s="269" t="s">
        <v>476</v>
      </c>
      <c r="N13" s="270" t="s">
        <v>476</v>
      </c>
    </row>
    <row r="14" spans="1:16" ht="13.5" customHeight="1" x14ac:dyDescent="0.15">
      <c r="A14" s="248"/>
      <c r="B14" s="244"/>
      <c r="C14" s="244"/>
      <c r="D14" s="244"/>
      <c r="E14" s="244"/>
      <c r="F14" s="244"/>
      <c r="G14" s="1149" t="s">
        <v>478</v>
      </c>
      <c r="H14" s="1150"/>
      <c r="I14" s="1150"/>
      <c r="J14" s="1151"/>
      <c r="K14" s="267">
        <v>9344</v>
      </c>
      <c r="L14" s="268">
        <v>6107</v>
      </c>
      <c r="M14" s="269">
        <v>9160</v>
      </c>
      <c r="N14" s="270">
        <v>-33.299999999999997</v>
      </c>
    </row>
    <row r="15" spans="1:16" ht="13.5" customHeight="1" x14ac:dyDescent="0.15">
      <c r="A15" s="248"/>
      <c r="B15" s="244"/>
      <c r="C15" s="244"/>
      <c r="D15" s="244"/>
      <c r="E15" s="244"/>
      <c r="F15" s="244"/>
      <c r="G15" s="1149" t="s">
        <v>479</v>
      </c>
      <c r="H15" s="1150"/>
      <c r="I15" s="1150"/>
      <c r="J15" s="1151"/>
      <c r="K15" s="267" t="s">
        <v>476</v>
      </c>
      <c r="L15" s="268" t="s">
        <v>476</v>
      </c>
      <c r="M15" s="269">
        <v>4580</v>
      </c>
      <c r="N15" s="270" t="s">
        <v>476</v>
      </c>
    </row>
    <row r="16" spans="1:16" x14ac:dyDescent="0.15">
      <c r="A16" s="248"/>
      <c r="B16" s="244"/>
      <c r="C16" s="244"/>
      <c r="D16" s="244"/>
      <c r="E16" s="244"/>
      <c r="F16" s="244"/>
      <c r="G16" s="1152" t="s">
        <v>480</v>
      </c>
      <c r="H16" s="1153"/>
      <c r="I16" s="1153"/>
      <c r="J16" s="1154"/>
      <c r="K16" s="268">
        <v>-77807</v>
      </c>
      <c r="L16" s="268">
        <v>-50854</v>
      </c>
      <c r="M16" s="269">
        <v>-19254</v>
      </c>
      <c r="N16" s="270">
        <v>164.1</v>
      </c>
    </row>
    <row r="17" spans="1:16" x14ac:dyDescent="0.15">
      <c r="A17" s="248"/>
      <c r="B17" s="244"/>
      <c r="C17" s="244"/>
      <c r="D17" s="244"/>
      <c r="E17" s="244"/>
      <c r="F17" s="244"/>
      <c r="G17" s="1152" t="s">
        <v>167</v>
      </c>
      <c r="H17" s="1153"/>
      <c r="I17" s="1153"/>
      <c r="J17" s="1154"/>
      <c r="K17" s="268">
        <v>520555</v>
      </c>
      <c r="L17" s="268">
        <v>340232</v>
      </c>
      <c r="M17" s="269">
        <v>233033</v>
      </c>
      <c r="N17" s="270">
        <v>46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4" t="s">
        <v>485</v>
      </c>
      <c r="H21" s="1145"/>
      <c r="I21" s="1145"/>
      <c r="J21" s="1146"/>
      <c r="K21" s="280">
        <v>38.56</v>
      </c>
      <c r="L21" s="281">
        <v>21.21</v>
      </c>
      <c r="M21" s="282">
        <v>17.350000000000001</v>
      </c>
      <c r="N21" s="249"/>
      <c r="O21" s="283"/>
      <c r="P21" s="279"/>
    </row>
    <row r="22" spans="1:16" s="284" customFormat="1" x14ac:dyDescent="0.15">
      <c r="A22" s="279"/>
      <c r="B22" s="249"/>
      <c r="C22" s="249"/>
      <c r="D22" s="249"/>
      <c r="E22" s="249"/>
      <c r="F22" s="249"/>
      <c r="G22" s="1144" t="s">
        <v>486</v>
      </c>
      <c r="H22" s="1145"/>
      <c r="I22" s="1145"/>
      <c r="J22" s="1146"/>
      <c r="K22" s="285">
        <v>94.6</v>
      </c>
      <c r="L22" s="286">
        <v>95.4</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7" t="s">
        <v>467</v>
      </c>
      <c r="L30" s="254"/>
      <c r="M30" s="255" t="s">
        <v>468</v>
      </c>
      <c r="N30" s="256"/>
    </row>
    <row r="31" spans="1:16" x14ac:dyDescent="0.15">
      <c r="A31" s="248"/>
      <c r="B31" s="244"/>
      <c r="C31" s="244"/>
      <c r="D31" s="244"/>
      <c r="E31" s="244"/>
      <c r="F31" s="244"/>
      <c r="G31" s="257"/>
      <c r="H31" s="258"/>
      <c r="I31" s="258"/>
      <c r="J31" s="259"/>
      <c r="K31" s="1148"/>
      <c r="L31" s="260" t="s">
        <v>469</v>
      </c>
      <c r="M31" s="261" t="s">
        <v>470</v>
      </c>
      <c r="N31" s="262" t="s">
        <v>471</v>
      </c>
    </row>
    <row r="32" spans="1:16" ht="27" customHeight="1" x14ac:dyDescent="0.15">
      <c r="A32" s="248"/>
      <c r="B32" s="244"/>
      <c r="C32" s="244"/>
      <c r="D32" s="244"/>
      <c r="E32" s="244"/>
      <c r="F32" s="244"/>
      <c r="G32" s="1160" t="s">
        <v>490</v>
      </c>
      <c r="H32" s="1161"/>
      <c r="I32" s="1161"/>
      <c r="J32" s="1162"/>
      <c r="K32" s="294">
        <v>209675</v>
      </c>
      <c r="L32" s="294">
        <v>137042</v>
      </c>
      <c r="M32" s="295">
        <v>137219</v>
      </c>
      <c r="N32" s="296">
        <v>-0.1</v>
      </c>
    </row>
    <row r="33" spans="1:16" ht="13.5" customHeight="1" x14ac:dyDescent="0.15">
      <c r="A33" s="248"/>
      <c r="B33" s="244"/>
      <c r="C33" s="244"/>
      <c r="D33" s="244"/>
      <c r="E33" s="244"/>
      <c r="F33" s="244"/>
      <c r="G33" s="1160" t="s">
        <v>491</v>
      </c>
      <c r="H33" s="1161"/>
      <c r="I33" s="1161"/>
      <c r="J33" s="1162"/>
      <c r="K33" s="294" t="s">
        <v>476</v>
      </c>
      <c r="L33" s="294" t="s">
        <v>476</v>
      </c>
      <c r="M33" s="295" t="s">
        <v>476</v>
      </c>
      <c r="N33" s="296" t="s">
        <v>476</v>
      </c>
    </row>
    <row r="34" spans="1:16" ht="27" customHeight="1" x14ac:dyDescent="0.15">
      <c r="A34" s="248"/>
      <c r="B34" s="244"/>
      <c r="C34" s="244"/>
      <c r="D34" s="244"/>
      <c r="E34" s="244"/>
      <c r="F34" s="244"/>
      <c r="G34" s="1160" t="s">
        <v>492</v>
      </c>
      <c r="H34" s="1161"/>
      <c r="I34" s="1161"/>
      <c r="J34" s="1162"/>
      <c r="K34" s="294" t="s">
        <v>476</v>
      </c>
      <c r="L34" s="294" t="s">
        <v>476</v>
      </c>
      <c r="M34" s="295">
        <v>4</v>
      </c>
      <c r="N34" s="296" t="s">
        <v>476</v>
      </c>
    </row>
    <row r="35" spans="1:16" ht="27" customHeight="1" x14ac:dyDescent="0.15">
      <c r="A35" s="248"/>
      <c r="B35" s="244"/>
      <c r="C35" s="244"/>
      <c r="D35" s="244"/>
      <c r="E35" s="244"/>
      <c r="F35" s="244"/>
      <c r="G35" s="1160" t="s">
        <v>493</v>
      </c>
      <c r="H35" s="1161"/>
      <c r="I35" s="1161"/>
      <c r="J35" s="1162"/>
      <c r="K35" s="294">
        <v>32403</v>
      </c>
      <c r="L35" s="294">
        <v>21178</v>
      </c>
      <c r="M35" s="295">
        <v>30414</v>
      </c>
      <c r="N35" s="296">
        <v>-30.4</v>
      </c>
    </row>
    <row r="36" spans="1:16" ht="27" customHeight="1" x14ac:dyDescent="0.15">
      <c r="A36" s="248"/>
      <c r="B36" s="244"/>
      <c r="C36" s="244"/>
      <c r="D36" s="244"/>
      <c r="E36" s="244"/>
      <c r="F36" s="244"/>
      <c r="G36" s="1160" t="s">
        <v>494</v>
      </c>
      <c r="H36" s="1161"/>
      <c r="I36" s="1161"/>
      <c r="J36" s="1162"/>
      <c r="K36" s="294">
        <v>1444</v>
      </c>
      <c r="L36" s="294">
        <v>944</v>
      </c>
      <c r="M36" s="295">
        <v>5195</v>
      </c>
      <c r="N36" s="296">
        <v>-81.8</v>
      </c>
    </row>
    <row r="37" spans="1:16" ht="13.5" customHeight="1" x14ac:dyDescent="0.15">
      <c r="A37" s="248"/>
      <c r="B37" s="244"/>
      <c r="C37" s="244"/>
      <c r="D37" s="244"/>
      <c r="E37" s="244"/>
      <c r="F37" s="244"/>
      <c r="G37" s="1160" t="s">
        <v>495</v>
      </c>
      <c r="H37" s="1161"/>
      <c r="I37" s="1161"/>
      <c r="J37" s="1162"/>
      <c r="K37" s="294" t="s">
        <v>476</v>
      </c>
      <c r="L37" s="294" t="s">
        <v>476</v>
      </c>
      <c r="M37" s="295">
        <v>2257</v>
      </c>
      <c r="N37" s="296" t="s">
        <v>476</v>
      </c>
    </row>
    <row r="38" spans="1:16" ht="27" customHeight="1" x14ac:dyDescent="0.15">
      <c r="A38" s="248"/>
      <c r="B38" s="244"/>
      <c r="C38" s="244"/>
      <c r="D38" s="244"/>
      <c r="E38" s="244"/>
      <c r="F38" s="244"/>
      <c r="G38" s="1163" t="s">
        <v>496</v>
      </c>
      <c r="H38" s="1164"/>
      <c r="I38" s="1164"/>
      <c r="J38" s="1165"/>
      <c r="K38" s="297">
        <v>743</v>
      </c>
      <c r="L38" s="297">
        <v>486</v>
      </c>
      <c r="M38" s="298">
        <v>40</v>
      </c>
      <c r="N38" s="299">
        <v>1115</v>
      </c>
      <c r="O38" s="293"/>
    </row>
    <row r="39" spans="1:16" x14ac:dyDescent="0.15">
      <c r="A39" s="248"/>
      <c r="B39" s="244"/>
      <c r="C39" s="244"/>
      <c r="D39" s="244"/>
      <c r="E39" s="244"/>
      <c r="F39" s="244"/>
      <c r="G39" s="1163" t="s">
        <v>497</v>
      </c>
      <c r="H39" s="1164"/>
      <c r="I39" s="1164"/>
      <c r="J39" s="1165"/>
      <c r="K39" s="300">
        <v>-6646</v>
      </c>
      <c r="L39" s="300">
        <v>-4344</v>
      </c>
      <c r="M39" s="301">
        <v>-7960</v>
      </c>
      <c r="N39" s="302">
        <v>-45.4</v>
      </c>
      <c r="O39" s="293"/>
    </row>
    <row r="40" spans="1:16" ht="27" customHeight="1" x14ac:dyDescent="0.15">
      <c r="A40" s="248"/>
      <c r="B40" s="244"/>
      <c r="C40" s="244"/>
      <c r="D40" s="244"/>
      <c r="E40" s="244"/>
      <c r="F40" s="244"/>
      <c r="G40" s="1160" t="s">
        <v>498</v>
      </c>
      <c r="H40" s="1161"/>
      <c r="I40" s="1161"/>
      <c r="J40" s="1162"/>
      <c r="K40" s="300">
        <v>-166424</v>
      </c>
      <c r="L40" s="300">
        <v>-108774</v>
      </c>
      <c r="M40" s="301">
        <v>-124831</v>
      </c>
      <c r="N40" s="302">
        <v>-12.9</v>
      </c>
      <c r="O40" s="293"/>
    </row>
    <row r="41" spans="1:16" x14ac:dyDescent="0.15">
      <c r="A41" s="248"/>
      <c r="B41" s="244"/>
      <c r="C41" s="244"/>
      <c r="D41" s="244"/>
      <c r="E41" s="244"/>
      <c r="F41" s="244"/>
      <c r="G41" s="1166" t="s">
        <v>278</v>
      </c>
      <c r="H41" s="1167"/>
      <c r="I41" s="1167"/>
      <c r="J41" s="1168"/>
      <c r="K41" s="294">
        <v>71195</v>
      </c>
      <c r="L41" s="300">
        <v>46533</v>
      </c>
      <c r="M41" s="301">
        <v>42339</v>
      </c>
      <c r="N41" s="302">
        <v>9.9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5" t="s">
        <v>467</v>
      </c>
      <c r="J49" s="1157" t="s">
        <v>502</v>
      </c>
      <c r="K49" s="1158"/>
      <c r="L49" s="1158"/>
      <c r="M49" s="1158"/>
      <c r="N49" s="1159"/>
    </row>
    <row r="50" spans="1:14" x14ac:dyDescent="0.15">
      <c r="A50" s="248"/>
      <c r="B50" s="244"/>
      <c r="C50" s="244"/>
      <c r="D50" s="244"/>
      <c r="E50" s="244"/>
      <c r="F50" s="244"/>
      <c r="G50" s="312"/>
      <c r="H50" s="313"/>
      <c r="I50" s="1156"/>
      <c r="J50" s="314" t="s">
        <v>503</v>
      </c>
      <c r="K50" s="315" t="s">
        <v>504</v>
      </c>
      <c r="L50" s="316" t="s">
        <v>505</v>
      </c>
      <c r="M50" s="317" t="s">
        <v>506</v>
      </c>
      <c r="N50" s="318" t="s">
        <v>507</v>
      </c>
    </row>
    <row r="51" spans="1:14" x14ac:dyDescent="0.15">
      <c r="A51" s="248"/>
      <c r="B51" s="244"/>
      <c r="C51" s="244"/>
      <c r="D51" s="244"/>
      <c r="E51" s="244"/>
      <c r="F51" s="244"/>
      <c r="G51" s="310" t="s">
        <v>508</v>
      </c>
      <c r="H51" s="311"/>
      <c r="I51" s="319">
        <v>777630</v>
      </c>
      <c r="J51" s="320">
        <v>496888</v>
      </c>
      <c r="K51" s="321">
        <v>-23.4</v>
      </c>
      <c r="L51" s="322">
        <v>216155</v>
      </c>
      <c r="M51" s="323">
        <v>-35.299999999999997</v>
      </c>
      <c r="N51" s="324">
        <v>11.9</v>
      </c>
    </row>
    <row r="52" spans="1:14" x14ac:dyDescent="0.15">
      <c r="A52" s="248"/>
      <c r="B52" s="244"/>
      <c r="C52" s="244"/>
      <c r="D52" s="244"/>
      <c r="E52" s="244"/>
      <c r="F52" s="244"/>
      <c r="G52" s="325"/>
      <c r="H52" s="326" t="s">
        <v>509</v>
      </c>
      <c r="I52" s="327">
        <v>18162</v>
      </c>
      <c r="J52" s="328">
        <v>11605</v>
      </c>
      <c r="K52" s="329">
        <v>-90.3</v>
      </c>
      <c r="L52" s="330">
        <v>108827</v>
      </c>
      <c r="M52" s="331">
        <v>-19.600000000000001</v>
      </c>
      <c r="N52" s="332">
        <v>-70.7</v>
      </c>
    </row>
    <row r="53" spans="1:14" x14ac:dyDescent="0.15">
      <c r="A53" s="248"/>
      <c r="B53" s="244"/>
      <c r="C53" s="244"/>
      <c r="D53" s="244"/>
      <c r="E53" s="244"/>
      <c r="F53" s="244"/>
      <c r="G53" s="310" t="s">
        <v>510</v>
      </c>
      <c r="H53" s="311"/>
      <c r="I53" s="319">
        <v>956585</v>
      </c>
      <c r="J53" s="320">
        <v>619951</v>
      </c>
      <c r="K53" s="321">
        <v>24.8</v>
      </c>
      <c r="L53" s="322">
        <v>228305</v>
      </c>
      <c r="M53" s="323">
        <v>5.6</v>
      </c>
      <c r="N53" s="324">
        <v>19.2</v>
      </c>
    </row>
    <row r="54" spans="1:14" x14ac:dyDescent="0.15">
      <c r="A54" s="248"/>
      <c r="B54" s="244"/>
      <c r="C54" s="244"/>
      <c r="D54" s="244"/>
      <c r="E54" s="244"/>
      <c r="F54" s="244"/>
      <c r="G54" s="325"/>
      <c r="H54" s="326" t="s">
        <v>509</v>
      </c>
      <c r="I54" s="327">
        <v>4567</v>
      </c>
      <c r="J54" s="328">
        <v>2960</v>
      </c>
      <c r="K54" s="329">
        <v>-74.5</v>
      </c>
      <c r="L54" s="330">
        <v>86611</v>
      </c>
      <c r="M54" s="331">
        <v>-20.399999999999999</v>
      </c>
      <c r="N54" s="332">
        <v>-54.1</v>
      </c>
    </row>
    <row r="55" spans="1:14" x14ac:dyDescent="0.15">
      <c r="A55" s="248"/>
      <c r="B55" s="244"/>
      <c r="C55" s="244"/>
      <c r="D55" s="244"/>
      <c r="E55" s="244"/>
      <c r="F55" s="244"/>
      <c r="G55" s="310" t="s">
        <v>511</v>
      </c>
      <c r="H55" s="311"/>
      <c r="I55" s="319">
        <v>2718235</v>
      </c>
      <c r="J55" s="320">
        <v>1743576</v>
      </c>
      <c r="K55" s="321">
        <v>181.2</v>
      </c>
      <c r="L55" s="322">
        <v>316331</v>
      </c>
      <c r="M55" s="323">
        <v>38.6</v>
      </c>
      <c r="N55" s="324">
        <v>142.6</v>
      </c>
    </row>
    <row r="56" spans="1:14" x14ac:dyDescent="0.15">
      <c r="A56" s="248"/>
      <c r="B56" s="244"/>
      <c r="C56" s="244"/>
      <c r="D56" s="244"/>
      <c r="E56" s="244"/>
      <c r="F56" s="244"/>
      <c r="G56" s="325"/>
      <c r="H56" s="326" t="s">
        <v>509</v>
      </c>
      <c r="I56" s="327">
        <v>59251</v>
      </c>
      <c r="J56" s="328">
        <v>38006</v>
      </c>
      <c r="K56" s="329">
        <v>1184</v>
      </c>
      <c r="L56" s="330">
        <v>106387</v>
      </c>
      <c r="M56" s="331">
        <v>22.8</v>
      </c>
      <c r="N56" s="332">
        <v>1161.2</v>
      </c>
    </row>
    <row r="57" spans="1:14" x14ac:dyDescent="0.15">
      <c r="A57" s="248"/>
      <c r="B57" s="244"/>
      <c r="C57" s="244"/>
      <c r="D57" s="244"/>
      <c r="E57" s="244"/>
      <c r="F57" s="244"/>
      <c r="G57" s="310" t="s">
        <v>512</v>
      </c>
      <c r="H57" s="311"/>
      <c r="I57" s="319">
        <v>4930942</v>
      </c>
      <c r="J57" s="320">
        <v>3166951</v>
      </c>
      <c r="K57" s="321">
        <v>81.599999999999994</v>
      </c>
      <c r="L57" s="322">
        <v>333013</v>
      </c>
      <c r="M57" s="323">
        <v>5.3</v>
      </c>
      <c r="N57" s="324">
        <v>76.3</v>
      </c>
    </row>
    <row r="58" spans="1:14" x14ac:dyDescent="0.15">
      <c r="A58" s="248"/>
      <c r="B58" s="244"/>
      <c r="C58" s="244"/>
      <c r="D58" s="244"/>
      <c r="E58" s="244"/>
      <c r="F58" s="244"/>
      <c r="G58" s="325"/>
      <c r="H58" s="326" t="s">
        <v>509</v>
      </c>
      <c r="I58" s="327">
        <v>64639</v>
      </c>
      <c r="J58" s="328">
        <v>41515</v>
      </c>
      <c r="K58" s="329">
        <v>9.1999999999999993</v>
      </c>
      <c r="L58" s="330">
        <v>126732</v>
      </c>
      <c r="M58" s="331">
        <v>19.100000000000001</v>
      </c>
      <c r="N58" s="332">
        <v>-9.9</v>
      </c>
    </row>
    <row r="59" spans="1:14" x14ac:dyDescent="0.15">
      <c r="A59" s="248"/>
      <c r="B59" s="244"/>
      <c r="C59" s="244"/>
      <c r="D59" s="244"/>
      <c r="E59" s="244"/>
      <c r="F59" s="244"/>
      <c r="G59" s="310" t="s">
        <v>513</v>
      </c>
      <c r="H59" s="311"/>
      <c r="I59" s="319">
        <v>2293598</v>
      </c>
      <c r="J59" s="320">
        <v>1499084</v>
      </c>
      <c r="K59" s="321">
        <v>-52.7</v>
      </c>
      <c r="L59" s="322">
        <v>280458</v>
      </c>
      <c r="M59" s="323">
        <v>-15.8</v>
      </c>
      <c r="N59" s="324">
        <v>-36.9</v>
      </c>
    </row>
    <row r="60" spans="1:14" x14ac:dyDescent="0.15">
      <c r="A60" s="248"/>
      <c r="B60" s="244"/>
      <c r="C60" s="244"/>
      <c r="D60" s="244"/>
      <c r="E60" s="244"/>
      <c r="F60" s="244"/>
      <c r="G60" s="325"/>
      <c r="H60" s="326" t="s">
        <v>509</v>
      </c>
      <c r="I60" s="333">
        <v>440141</v>
      </c>
      <c r="J60" s="328">
        <v>287674</v>
      </c>
      <c r="K60" s="329">
        <v>592.9</v>
      </c>
      <c r="L60" s="330">
        <v>127286</v>
      </c>
      <c r="M60" s="331">
        <v>0.4</v>
      </c>
      <c r="N60" s="332">
        <v>592.5</v>
      </c>
    </row>
    <row r="61" spans="1:14" x14ac:dyDescent="0.15">
      <c r="A61" s="248"/>
      <c r="B61" s="244"/>
      <c r="C61" s="244"/>
      <c r="D61" s="244"/>
      <c r="E61" s="244"/>
      <c r="F61" s="244"/>
      <c r="G61" s="310" t="s">
        <v>514</v>
      </c>
      <c r="H61" s="334"/>
      <c r="I61" s="335">
        <v>2335398</v>
      </c>
      <c r="J61" s="336">
        <v>1505290</v>
      </c>
      <c r="K61" s="337">
        <v>42.3</v>
      </c>
      <c r="L61" s="338">
        <v>274852</v>
      </c>
      <c r="M61" s="339">
        <v>-0.3</v>
      </c>
      <c r="N61" s="324">
        <v>42.6</v>
      </c>
    </row>
    <row r="62" spans="1:14" x14ac:dyDescent="0.15">
      <c r="A62" s="248"/>
      <c r="B62" s="244"/>
      <c r="C62" s="244"/>
      <c r="D62" s="244"/>
      <c r="E62" s="244"/>
      <c r="F62" s="244"/>
      <c r="G62" s="325"/>
      <c r="H62" s="326" t="s">
        <v>509</v>
      </c>
      <c r="I62" s="327">
        <v>117352</v>
      </c>
      <c r="J62" s="328">
        <v>76352</v>
      </c>
      <c r="K62" s="329">
        <v>324.3</v>
      </c>
      <c r="L62" s="330">
        <v>111169</v>
      </c>
      <c r="M62" s="331">
        <v>0.5</v>
      </c>
      <c r="N62" s="332">
        <v>323.8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15.51</v>
      </c>
      <c r="G47" s="12">
        <v>17.239999999999998</v>
      </c>
      <c r="H47" s="12">
        <v>13.61</v>
      </c>
      <c r="I47" s="12">
        <v>18.28</v>
      </c>
      <c r="J47" s="13">
        <v>44.29</v>
      </c>
    </row>
    <row r="48" spans="2:10" ht="57.75" customHeight="1" x14ac:dyDescent="0.15">
      <c r="B48" s="14"/>
      <c r="C48" s="1171" t="s">
        <v>4</v>
      </c>
      <c r="D48" s="1171"/>
      <c r="E48" s="1172"/>
      <c r="F48" s="15">
        <v>12.52</v>
      </c>
      <c r="G48" s="16">
        <v>13.39</v>
      </c>
      <c r="H48" s="16">
        <v>15.62</v>
      </c>
      <c r="I48" s="16">
        <v>14.89</v>
      </c>
      <c r="J48" s="17">
        <v>21.59</v>
      </c>
    </row>
    <row r="49" spans="2:10" ht="57.75" customHeight="1" thickBot="1" x14ac:dyDescent="0.2">
      <c r="B49" s="18"/>
      <c r="C49" s="1173" t="s">
        <v>5</v>
      </c>
      <c r="D49" s="1173"/>
      <c r="E49" s="1174"/>
      <c r="F49" s="19">
        <v>9.14</v>
      </c>
      <c r="G49" s="20">
        <v>4.46</v>
      </c>
      <c r="H49" s="20">
        <v>1.33</v>
      </c>
      <c r="I49" s="20">
        <v>3.77</v>
      </c>
      <c r="J49" s="21">
        <v>35.65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屋良</cp:lastModifiedBy>
  <cp:lastPrinted>2017-03-14T07:57:53Z</cp:lastPrinted>
  <dcterms:modified xsi:type="dcterms:W3CDTF">2017-05-24T00:37:58Z</dcterms:modified>
</cp:coreProperties>
</file>