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U37" i="9"/>
  <c r="C37" i="9"/>
  <c r="CO36" i="9"/>
  <c r="BW36" i="9"/>
  <c r="AM36" i="9"/>
  <c r="U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U34" i="9"/>
  <c r="U35" i="9" s="1"/>
</calcChain>
</file>

<file path=xl/sharedStrings.xml><?xml version="1.0" encoding="utf-8"?>
<sst xmlns="http://schemas.openxmlformats.org/spreadsheetml/2006/main" count="1024" uniqueCount="539">
  <si>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</si>
  <si>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</si>
  <si>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</si>
  <si>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</si>
  <si>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</si>
  <si>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</si>
  <si>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</si>
  <si>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</si>
  <si>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</si>
  <si>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</si>
  <si>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</si>
  <si>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</si>
  <si>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</si>
  <si>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</si>
  <si>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</si>
  <si>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</si>
  <si>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</si>
  <si>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</si>
  <si>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</si>
  <si>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</si>
  <si>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</si>
  <si>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</si>
  <si>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</si>
  <si>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</si>
  <si>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</si>
  <si>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</si>
  <si>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</si>
  <si>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</si>
  <si>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</si>
  <si>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</si>
  <si>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</si>
  <si>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</si>
  <si>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</si>
  <si>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</si>
  <si>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</si>
  <si>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</si>
  <si>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</si>
  <si>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</si>
  <si>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</si>
  <si>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</si>
  <si>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</si>
  <si>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</si>
  <si>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</si>
  <si>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</si>
  <si>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</si>
  <si>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</si>
  <si>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</si>
  <si>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</si>
  <si>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</si>
  <si>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</si>
  <si>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</si>
  <si>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</si>
  <si>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</si>
  <si>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</si>
  <si>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</si>
  <si>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</si>
  <si>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</si>
  <si>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</si>
  <si>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</si>
  <si>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</si>
  <si>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</si>
  <si>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</si>
  <si>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</si>
  <si>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</si>
  <si>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</si>
  <si>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</si>
  <si>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</si>
  <si>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</si>
  <si>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</si>
  <si>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</si>
  <si>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</si>
  <si>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</si>
  <si>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</si>
  <si>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</si>
  <si>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</si>
  <si>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</si>
  <si>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</si>
  <si>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</si>
  <si>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</si>
  <si>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</si>
  <si>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</si>
  <si>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</si>
  <si>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</si>
  <si>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</si>
  <si>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</si>
  <si>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</si>
  <si>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</si>
  <si>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</si>
  <si>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</si>
  <si>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</si>
  <si>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</si>
  <si>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</si>
  <si>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</si>
  <si>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</si>
  <si>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</si>
  <si>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</si>
  <si>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</si>
  <si>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</si>
  <si>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</si>
  <si>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</si>
  <si>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</si>
  <si>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</si>
  <si>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</si>
  <si>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</si>
  <si>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</si>
  <si>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</si>
  <si>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</si>
  <si>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</si>
  <si>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</si>
  <si>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</si>
  <si>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</si>
  <si>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</si>
  <si>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</si>
  <si>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</si>
  <si>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</si>
  <si>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</si>
  <si>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</si>
  <si>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</si>
  <si>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</si>
  <si>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</si>
  <si>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</si>
  <si>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</si>
  <si>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</si>
  <si>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</si>
  <si>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</si>
  <si>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</si>
  <si>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</si>
  <si>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</si>
  <si>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</si>
  <si>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</si>
  <si>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</si>
  <si>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</si>
  <si>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</si>
  <si>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</si>
  <si>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</si>
  <si>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</si>
  <si>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</si>
  <si>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</si>
  <si>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</si>
  <si>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</si>
  <si>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</si>
  <si>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</si>
  <si>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</si>
  <si>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</si>
  <si>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</si>
  <si>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</si>
  <si>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</si>
  <si>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</si>
  <si>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</si>
  <si>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</si>
  <si>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</si>
  <si>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</si>
  <si>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</si>
  <si>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</si>
  <si>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</si>
  <si>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</si>
  <si>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</si>
  <si>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</si>
  <si>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</si>
  <si>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</si>
  <si>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</si>
  <si>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</si>
  <si>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</si>
  <si>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</si>
  <si>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</si>
  <si>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</si>
  <si>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</si>
  <si>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</si>
  <si>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</si>
  <si>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</si>
  <si>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</si>
  <si>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</si>
  <si>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</si>
  <si>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</si>
  <si>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</si>
  <si>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</si>
  <si>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</si>
  <si>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</si>
  <si>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</si>
  <si>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</si>
  <si>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</si>
  <si>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</si>
  <si>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</si>
  <si>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</si>
  <si>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</si>
  <si>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</si>
  <si>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</si>
  <si>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</si>
  <si>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</si>
  <si>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</si>
  <si>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</si>
  <si>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</si>
  <si>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</si>
  <si>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</si>
  <si>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</si>
  <si>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沖縄県伊是名村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</si>
  <si>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</si>
  <si>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</si>
  <si>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</si>
  <si>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</si>
  <si>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</si>
  <si>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</si>
  <si>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</si>
  <si>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</si>
  <si>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</si>
  <si>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</si>
  <si>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</si>
  <si>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</si>
  <si>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</si>
  <si>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</si>
  <si>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</si>
  <si>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</si>
  <si>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</si>
  <si>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</si>
  <si>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</si>
  <si>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</si>
  <si>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</si>
  <si>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</si>
  <si>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</si>
  <si>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</si>
  <si>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</si>
  <si>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</si>
  <si>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</si>
  <si>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</si>
  <si>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</si>
  <si>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</si>
  <si>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</si>
  <si>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</si>
  <si>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</si>
  <si>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</si>
  <si>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</si>
  <si>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</si>
  <si>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</si>
  <si>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</si>
  <si>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</si>
  <si>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</si>
  <si>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</si>
  <si>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</si>
  <si>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</si>
  <si>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</si>
  <si>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</si>
  <si>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</si>
  <si>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</si>
  <si>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</si>
  <si>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</si>
  <si>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</si>
  <si>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</si>
  <si>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</si>
  <si>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</si>
  <si>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</si>
  <si>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</si>
  <si>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</si>
  <si>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</si>
  <si>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</si>
  <si>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</si>
  <si>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</si>
  <si>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</si>
  <si>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</si>
  <si>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</si>
  <si>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</si>
  <si>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</si>
  <si>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</si>
  <si>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</si>
  <si>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</si>
  <si>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</si>
  <si>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</si>
  <si>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</si>
  <si>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</si>
  <si>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</si>
  <si>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</si>
  <si>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</si>
  <si>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</si>
  <si>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</si>
  <si>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</si>
  <si>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</si>
  <si>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</si>
  <si>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</si>
  <si>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</si>
  <si>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</si>
  <si>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</si>
  <si>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</si>
  <si>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</si>
  <si>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</si>
  <si>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</si>
  <si>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</si>
  <si>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</si>
  <si>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</si>
  <si>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</si>
  <si>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</si>
  <si>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</si>
  <si>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</si>
  <si>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</si>
  <si>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</si>
  <si>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</si>
  <si>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</si>
  <si>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</si>
  <si>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</si>
  <si>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</si>
  <si>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</si>
  <si>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</si>
  <si>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</si>
  <si>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</si>
  <si>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</si>
  <si>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</si>
  <si>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</si>
  <si>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</si>
  <si>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</si>
  <si>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</si>
  <si>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</si>
  <si>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</si>
  <si>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</si>
  <si>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</si>
  <si>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</si>
  <si>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</si>
  <si>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</si>
  <si>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</si>
  <si>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</si>
  <si>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</si>
  <si>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港湾整備</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</si>
  <si>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</si>
  <si>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</si>
  <si>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</si>
  <si>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</si>
  <si>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</si>
  <si>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</si>
  <si>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</si>
  <si>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</si>
  <si>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</si>
  <si>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</si>
  <si>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</si>
  <si>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</si>
  <si>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</si>
  <si>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</si>
  <si>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</si>
  <si>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</si>
  <si>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</si>
  <si>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</si>
  <si>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</si>
  <si>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</si>
  <si>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</si>
  <si>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</si>
  <si>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</si>
  <si>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</si>
  <si>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</si>
  <si>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沖縄県伊是名村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</si>
  <si>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</si>
  <si>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</si>
  <si>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</si>
  <si>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</si>
  <si>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</si>
  <si>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</si>
  <si>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</si>
  <si>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</si>
  <si>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</si>
  <si>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</si>
  <si>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</si>
  <si>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</si>
  <si>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</si>
  <si>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</si>
  <si>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</si>
  <si>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</si>
  <si>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</si>
  <si>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</si>
  <si>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</si>
  <si>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</si>
  <si>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</si>
  <si>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</si>
  <si>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</si>
  <si>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</si>
  <si>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</si>
  <si>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</si>
  <si>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</si>
  <si>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</si>
  <si>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</si>
  <si>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</si>
  <si>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</si>
  <si>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</si>
  <si>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</si>
  <si>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</si>
  <si>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</si>
  <si>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</si>
  <si>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</si>
  <si>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</si>
  <si>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</si>
  <si>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港湾整備事業特別会計</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</si>
  <si>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</si>
  <si>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</si>
  <si>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</si>
  <si>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</si>
  <si>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</si>
  <si>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</si>
  <si>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</si>
  <si>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</si>
  <si>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</si>
  <si>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</si>
  <si>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</si>
  <si>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</si>
  <si>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</si>
  <si>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</si>
  <si>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</si>
  <si>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</si>
  <si>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</si>
  <si>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</si>
  <si>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</si>
  <si>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</si>
  <si>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</si>
  <si>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</si>
  <si>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</si>
  <si>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</si>
  <si>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</si>
  <si>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</si>
  <si>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</si>
  <si>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</si>
  <si>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</si>
  <si>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</si>
  <si>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</si>
  <si>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</si>
  <si>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</si>
  <si>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</si>
  <si>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</si>
  <si>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</si>
  <si>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</si>
  <si>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</si>
  <si>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</si>
  <si>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</si>
  <si>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</si>
  <si>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</si>
  <si>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</si>
  <si>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</si>
  <si>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</si>
  <si>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</si>
  <si>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</si>
  <si>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</si>
  <si>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</si>
  <si>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</si>
  <si>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</si>
  <si>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</si>
  <si>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</si>
  <si>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</si>
  <si>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</si>
  <si>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</si>
  <si>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</si>
  <si>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</si>
  <si>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</si>
  <si>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</si>
  <si>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</si>
  <si>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</si>
  <si>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</si>
  <si>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</si>
  <si>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</si>
  <si>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</si>
  <si>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</si>
  <si>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</si>
  <si>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</si>
  <si>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</si>
  <si>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</si>
  <si>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</si>
  <si>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</si>
  <si>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</si>
  <si>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</si>
  <si>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</si>
  <si>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</si>
  <si>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</si>
  <si>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</si>
  <si>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</si>
  <si>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</si>
  <si>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</si>
  <si>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</si>
  <si>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</si>
  <si>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</si>
  <si>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</si>
  <si>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</si>
  <si>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</si>
  <si>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</si>
  <si>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</si>
  <si>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</si>
  <si>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</si>
  <si>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</si>
  <si>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</si>
  <si>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</si>
  <si>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</si>
  <si>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</si>
  <si>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</si>
  <si>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</si>
  <si>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</si>
  <si>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</si>
  <si>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</si>
  <si>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</si>
  <si>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</si>
  <si>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</si>
  <si>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</si>
  <si>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</si>
  <si>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</si>
  <si>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</si>
  <si>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</si>
  <si>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</si>
  <si>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</si>
  <si>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</si>
  <si>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</si>
  <si>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</si>
  <si>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</si>
  <si>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</si>
  <si>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</si>
  <si>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</si>
  <si>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</si>
  <si>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</si>
  <si>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</si>
  <si>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</si>
  <si>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</si>
  <si>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</si>
  <si>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</si>
  <si>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</si>
  <si>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</si>
  <si>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</si>
  <si>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</si>
  <si>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</si>
  <si>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</si>
  <si>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</si>
  <si>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</si>
  <si>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船舶運航事業特別会計</t>
  </si>
  <si>
    <t>▲ 0.46</t>
  </si>
  <si>
    <t>国民健康保険特別会計</t>
  </si>
  <si>
    <t>▲ 0.11</t>
  </si>
  <si>
    <t>簡易水道事業特別会計</t>
  </si>
  <si>
    <t>農業集落排水事業特別会計</t>
  </si>
  <si>
    <t>育英事業特別会計</t>
  </si>
  <si>
    <t>港湾整備事業特別会計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</si>
  <si>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</si>
  <si>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</si>
  <si>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</si>
  <si>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</si>
  <si>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</si>
  <si>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</si>
  <si>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</si>
  <si>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</si>
  <si>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沖縄県介護保険広域連合（事業勘定）</t>
    <rPh sb="0" eb="3">
      <t>オキナワケン</t>
    </rPh>
    <rPh sb="3" eb="5">
      <t>カイゴ</t>
    </rPh>
    <rPh sb="5" eb="7">
      <t>ホケン</t>
    </rPh>
    <rPh sb="7" eb="9">
      <t>コウイキ</t>
    </rPh>
    <rPh sb="9" eb="11">
      <t>レンゴウ</t>
    </rPh>
    <rPh sb="12" eb="14">
      <t>ジギョウ</t>
    </rPh>
    <rPh sb="14" eb="16">
      <t>カンテイ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</si>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</sst>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648534</c:v>
                </c:pt>
                <c:pt idx="1">
                  <c:v>496888</c:v>
                </c:pt>
                <c:pt idx="2">
                  <c:v>619951</c:v>
                </c:pt>
                <c:pt idx="3">
                  <c:v>1743576</c:v>
                </c:pt>
                <c:pt idx="4">
                  <c:v>3166951</c:v>
                </c:pt>
              </c:numCache>
            </c:numRef>
          </c:val>
          <c:smooth val="0"/>
        </c:ser>
        <c:dLbls>
          <c:showLegendKey val="0"/>
          <c:showVal val="0"/>
          <c:showCatName val="0"/>
          <c:showSerName val="0"/>
          <c:showPercent val="0"/>
          <c:showBubbleSize val="0"/>
        </c:dLbls>
        <c:marker val="1"/>
        <c:smooth val="0"/>
        <c:axId val="118660096"/>
        <c:axId val="118682752"/>
      </c:lineChart>
      <c:catAx>
        <c:axId val="118660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82752"/>
        <c:crosses val="autoZero"/>
        <c:auto val="1"/>
        <c:lblAlgn val="ctr"/>
        <c:lblOffset val="100"/>
        <c:tickLblSkip val="1"/>
        <c:tickMarkSkip val="1"/>
        <c:noMultiLvlLbl val="0"/>
      </c:catAx>
      <c:valAx>
        <c:axId val="118682752"/>
        <c:scaling>
          <c:orientation val="minMax"/>
          <c:max val="4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6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13.3</c:v>
                </c:pt>
                <c:pt idx="1">
                  <c:v>12.52</c:v>
                </c:pt>
                <c:pt idx="2">
                  <c:v>13.39</c:v>
                </c:pt>
                <c:pt idx="3">
                  <c:v>15.62</c:v>
                </c:pt>
                <c:pt idx="4">
                  <c:v>14.89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8.08</c:v>
                </c:pt>
                <c:pt idx="1">
                  <c:v>15.51</c:v>
                </c:pt>
                <c:pt idx="2">
                  <c:v>17.239999999999998</c:v>
                </c:pt>
                <c:pt idx="3">
                  <c:v>13.61</c:v>
                </c:pt>
                <c:pt idx="4">
                  <c:v>18.28</c:v>
                </c:pt>
              </c:numCache>
            </c:numRef>
          </c:val>
        </c:ser>
        <c:dLbls>
          <c:showLegendKey val="0"/>
          <c:showVal val="0"/>
          <c:showCatName val="0"/>
          <c:showSerName val="0"/>
          <c:showPercent val="0"/>
          <c:showBubbleSize val="0"/>
        </c:dLbls>
        <c:gapWidth val="250"/>
        <c:overlap val="100"/>
        <c:axId val="128423040"/>
        <c:axId val="12842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12.99</c:v>
                </c:pt>
                <c:pt idx="1">
                  <c:v>9.14</c:v>
                </c:pt>
                <c:pt idx="2">
                  <c:v>4.46</c:v>
                </c:pt>
                <c:pt idx="3">
                  <c:v>1.33</c:v>
                </c:pt>
                <c:pt idx="4">
                  <c:v>3.77</c:v>
                </c:pt>
              </c:numCache>
            </c:numRef>
          </c:val>
          <c:smooth val="0"/>
        </c:ser>
        <c:dLbls>
          <c:showLegendKey val="0"/>
          <c:showVal val="0"/>
          <c:showCatName val="0"/>
          <c:showSerName val="0"/>
          <c:showPercent val="0"/>
          <c:showBubbleSize val="0"/>
        </c:dLbls>
        <c:marker val="1"/>
        <c:smooth val="0"/>
        <c:axId val="128423040"/>
        <c:axId val="128424960"/>
      </c:lineChart>
      <c:catAx>
        <c:axId val="128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24960"/>
        <c:crosses val="autoZero"/>
        <c:auto val="1"/>
        <c:lblAlgn val="ctr"/>
        <c:lblOffset val="100"/>
        <c:tickLblSkip val="1"/>
        <c:tickMarkSkip val="1"/>
        <c:noMultiLvlLbl val="0"/>
      </c:catAx>
      <c:valAx>
        <c:axId val="1284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0.1</c:v>
                </c:pt>
                <c:pt idx="6">
                  <c:v>#N/A</c:v>
                </c:pt>
                <c:pt idx="7">
                  <c:v>0.02</c:v>
                </c:pt>
                <c:pt idx="8">
                  <c:v>#N/A</c:v>
                </c:pt>
                <c:pt idx="9">
                  <c:v>0.02</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c:v>
                </c:pt>
                <c:pt idx="4">
                  <c:v>#N/A</c:v>
                </c:pt>
                <c:pt idx="5">
                  <c:v>0.05</c:v>
                </c:pt>
                <c:pt idx="6">
                  <c:v>#N/A</c:v>
                </c:pt>
                <c:pt idx="7">
                  <c:v>0.12</c:v>
                </c:pt>
                <c:pt idx="8">
                  <c:v>#N/A</c:v>
                </c:pt>
                <c:pt idx="9">
                  <c:v>0.09</c:v>
                </c:pt>
              </c:numCache>
            </c:numRef>
          </c:val>
        </c:ser>
        <c:ser>
          <c:idx val="4"/>
          <c:order val="4"/>
          <c:tx>
            <c:strRef>
              <c:f>データシート!$A$31</c:f>
              <c:strCache>
                <c:ptCount val="1"/>
                <c:pt idx="0">
                  <c:v>育英事業特別会計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0.05</c:v>
                </c:pt>
                <c:pt idx="4">
                  <c:v>#N/A</c:v>
                </c:pt>
                <c:pt idx="5">
                  <c:v>0.11</c:v>
                </c:pt>
                <c:pt idx="6">
                  <c:v>#N/A</c:v>
                </c:pt>
                <c:pt idx="7">
                  <c:v>0.09</c:v>
                </c:pt>
                <c:pt idx="8">
                  <c:v>#N/A</c:v>
                </c:pt>
                <c:pt idx="9">
                  <c:v>0.09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0.42</c:v>
                </c:pt>
                <c:pt idx="8">
                  <c:v>#N/A</c:v>
                </c:pt>
                <c:pt idx="9">
                  <c:v>0.15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7.0000000000000007E-2</c:v>
                </c:pt>
                <c:pt idx="4">
                  <c:v>#N/A</c:v>
                </c:pt>
                <c:pt idx="5">
                  <c:v>0.36</c:v>
                </c:pt>
                <c:pt idx="6">
                  <c:v>#N/A</c:v>
                </c:pt>
                <c:pt idx="7">
                  <c:v>0.41</c:v>
                </c:pt>
                <c:pt idx="8">
                  <c:v>#N/A</c:v>
                </c:pt>
                <c:pt idx="9">
                  <c:v>0.59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1.19</c:v>
                </c:pt>
                <c:pt idx="2">
                  <c:v>#N/A</c:v>
                </c:pt>
                <c:pt idx="3">
                  <c:v>1.61</c:v>
                </c:pt>
                <c:pt idx="4">
                  <c:v>#N/A</c:v>
                </c:pt>
                <c:pt idx="5">
                  <c:v>1.07</c:v>
                </c:pt>
                <c:pt idx="6">
                  <c:v>0.11</c:v>
                </c:pt>
                <c:pt idx="7">
                  <c:v>#N/A</c:v>
                </c:pt>
                <c:pt idx="8">
                  <c:v>#N/A</c:v>
                </c:pt>
                <c:pt idx="9">
                  <c:v>2.39</c:v>
                </c:pt>
              </c:numCache>
            </c:numRef>
          </c:val>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0.46</c:v>
                </c:pt>
                <c:pt idx="1">
                  <c:v>#N/A</c:v>
                </c:pt>
                <c:pt idx="2">
                  <c:v>#N/A</c:v>
                </c:pt>
                <c:pt idx="3">
                  <c:v>0</c:v>
                </c:pt>
                <c:pt idx="4">
                  <c:v>#N/A</c:v>
                </c:pt>
                <c:pt idx="5">
                  <c:v>0.24</c:v>
                </c:pt>
                <c:pt idx="6">
                  <c:v>#N/A</c:v>
                </c:pt>
                <c:pt idx="7">
                  <c:v>0.33</c:v>
                </c:pt>
                <c:pt idx="8">
                  <c:v>#N/A</c:v>
                </c:pt>
                <c:pt idx="9">
                  <c:v>4.08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13.19</c:v>
                </c:pt>
                <c:pt idx="2">
                  <c:v>#N/A</c:v>
                </c:pt>
                <c:pt idx="3">
                  <c:v>12.46</c:v>
                </c:pt>
                <c:pt idx="4">
                  <c:v>#N/A</c:v>
                </c:pt>
                <c:pt idx="5">
                  <c:v>13.2</c:v>
                </c:pt>
                <c:pt idx="6">
                  <c:v>#N/A</c:v>
                </c:pt>
                <c:pt idx="7">
                  <c:v>15.53</c:v>
                </c:pt>
                <c:pt idx="8">
                  <c:v>#N/A</c:v>
                </c:pt>
                <c:pt idx="9">
                  <c:v>14.95</c:v>
                </c:pt>
              </c:numCache>
            </c:numRef>
          </c:val>
        </c:ser>
        <c:dLbls>
          <c:showLegendKey val="0"/>
          <c:showVal val="0"/>
          <c:showCatName val="0"/>
          <c:showSerName val="0"/>
          <c:showPercent val="0"/>
          <c:showBubbleSize val="0"/>
        </c:dLbls>
        <c:gapWidth val="150"/>
        <c:overlap val="100"/>
        <c:axId val="128551936"/>
        <c:axId val="128561920"/>
      </c:barChart>
      <c:catAx>
        <c:axId val="1285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61920"/>
        <c:crosses val="autoZero"/>
        <c:auto val="1"/>
        <c:lblAlgn val="ctr"/>
        <c:lblOffset val="100"/>
        <c:tickLblSkip val="1"/>
        <c:tickMarkSkip val="1"/>
        <c:noMultiLvlLbl val="0"/>
      </c:catAx>
      <c:valAx>
        <c:axId val="128561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5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234</c:v>
                </c:pt>
                <c:pt idx="5">
                  <c:v>229</c:v>
                </c:pt>
                <c:pt idx="8">
                  <c:v>187</c:v>
                </c:pt>
                <c:pt idx="11">
                  <c:v>180</c:v>
                </c:pt>
                <c:pt idx="14">
                  <c:v>174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c:v>
                </c:pt>
                <c:pt idx="3">
                  <c:v>38</c:v>
                </c:pt>
                <c:pt idx="6">
                  <c:v>37</c:v>
                </c:pt>
                <c:pt idx="9">
                  <c:v>37</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425</c:v>
                </c:pt>
                <c:pt idx="3">
                  <c:v>368</c:v>
                </c:pt>
                <c:pt idx="6">
                  <c:v>294</c:v>
                </c:pt>
                <c:pt idx="9">
                  <c:v>209</c:v>
                </c:pt>
                <c:pt idx="12">
                  <c:v>189</c:v>
                </c:pt>
              </c:numCache>
            </c:numRef>
          </c:val>
        </c:ser>
        <c:dLbls>
          <c:showLegendKey val="0"/>
          <c:showVal val="0"/>
          <c:showCatName val="0"/>
          <c:showSerName val="0"/>
          <c:showPercent val="0"/>
          <c:showBubbleSize val="0"/>
        </c:dLbls>
        <c:gapWidth val="100"/>
        <c:overlap val="100"/>
        <c:axId val="134736128"/>
        <c:axId val="134738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236</c:v>
                </c:pt>
                <c:pt idx="2">
                  <c:v>#N/A</c:v>
                </c:pt>
                <c:pt idx="3">
                  <c:v>#N/A</c:v>
                </c:pt>
                <c:pt idx="4">
                  <c:v>179</c:v>
                </c:pt>
                <c:pt idx="5">
                  <c:v>#N/A</c:v>
                </c:pt>
                <c:pt idx="6">
                  <c:v>#N/A</c:v>
                </c:pt>
                <c:pt idx="7">
                  <c:v>147</c:v>
                </c:pt>
                <c:pt idx="8">
                  <c:v>#N/A</c:v>
                </c:pt>
                <c:pt idx="9">
                  <c:v>#N/A</c:v>
                </c:pt>
                <c:pt idx="10">
                  <c:v>71</c:v>
                </c:pt>
                <c:pt idx="11">
                  <c:v>#N/A</c:v>
                </c:pt>
                <c:pt idx="12">
                  <c:v>#N/A</c:v>
                </c:pt>
                <c:pt idx="13">
                  <c:v>52</c:v>
                </c:pt>
                <c:pt idx="14">
                  <c:v>#N/A</c:v>
                </c:pt>
              </c:numCache>
            </c:numRef>
          </c:val>
          <c:smooth val="0"/>
        </c:ser>
        <c:dLbls>
          <c:showLegendKey val="0"/>
          <c:showVal val="0"/>
          <c:showCatName val="0"/>
          <c:showSerName val="0"/>
          <c:showPercent val="0"/>
          <c:showBubbleSize val="0"/>
        </c:dLbls>
        <c:marker val="1"/>
        <c:smooth val="0"/>
        <c:axId val="134736128"/>
        <c:axId val="134738304"/>
      </c:lineChart>
      <c:catAx>
        <c:axId val="13473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38304"/>
        <c:crosses val="autoZero"/>
        <c:auto val="1"/>
        <c:lblAlgn val="ctr"/>
        <c:lblOffset val="100"/>
        <c:tickLblSkip val="1"/>
        <c:tickMarkSkip val="1"/>
        <c:noMultiLvlLbl val="0"/>
      </c:catAx>
      <c:valAx>
        <c:axId val="13473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3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1531</c:v>
                </c:pt>
                <c:pt idx="5">
                  <c:v>1499</c:v>
                </c:pt>
                <c:pt idx="8">
                  <c:v>1403</c:v>
                </c:pt>
                <c:pt idx="11">
                  <c:v>1541</c:v>
                </c:pt>
                <c:pt idx="14">
                  <c:v>1768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c:v>
                </c:pt>
                <c:pt idx="5">
                  <c:v>44</c:v>
                </c:pt>
                <c:pt idx="8">
                  <c:v>32</c:v>
                </c:pt>
                <c:pt idx="11">
                  <c:v>52</c:v>
                </c:pt>
                <c:pt idx="14">
                  <c:v>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187</c:v>
                </c:pt>
                <c:pt idx="5">
                  <c:v>270</c:v>
                </c:pt>
                <c:pt idx="8">
                  <c:v>301</c:v>
                </c:pt>
                <c:pt idx="11">
                  <c:v>286</c:v>
                </c:pt>
                <c:pt idx="14">
                  <c:v>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485</c:v>
                </c:pt>
                <c:pt idx="3">
                  <c:v>493</c:v>
                </c:pt>
                <c:pt idx="6">
                  <c:v>338</c:v>
                </c:pt>
                <c:pt idx="9">
                  <c:v>345</c:v>
                </c:pt>
                <c:pt idx="12">
                  <c:v>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c:v>
                </c:pt>
                <c:pt idx="3">
                  <c:v>12</c:v>
                </c:pt>
                <c:pt idx="6">
                  <c:v>14</c:v>
                </c:pt>
                <c:pt idx="9">
                  <c:v>12</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304</c:v>
                </c:pt>
                <c:pt idx="3">
                  <c:v>287</c:v>
                </c:pt>
                <c:pt idx="6">
                  <c:v>241</c:v>
                </c:pt>
                <c:pt idx="9">
                  <c:v>214</c:v>
                </c:pt>
                <c:pt idx="12">
                  <c:v>183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2210</c:v>
                </c:pt>
                <c:pt idx="3">
                  <c:v>2074</c:v>
                </c:pt>
                <c:pt idx="6">
                  <c:v>2016</c:v>
                </c:pt>
                <c:pt idx="9">
                  <c:v>2031</c:v>
                </c:pt>
                <c:pt idx="12">
                  <c:v>2302</c:v>
                </c:pt>
              </c:numCache>
            </c:numRef>
          </c:val>
        </c:ser>
        <c:dLbls>
          <c:showLegendKey val="0"/>
          <c:showVal val="0"/>
          <c:showCatName val="0"/>
          <c:showSerName val="0"/>
          <c:showPercent val="0"/>
          <c:showBubbleSize val="0"/>
        </c:dLbls>
        <c:gapWidth val="100"/>
        <c:overlap val="100"/>
        <c:axId val="135057792"/>
        <c:axId val="13505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1239</c:v>
                </c:pt>
                <c:pt idx="2">
                  <c:v>#N/A</c:v>
                </c:pt>
                <c:pt idx="3">
                  <c:v>#N/A</c:v>
                </c:pt>
                <c:pt idx="4">
                  <c:v>1053</c:v>
                </c:pt>
                <c:pt idx="5">
                  <c:v>#N/A</c:v>
                </c:pt>
                <c:pt idx="6">
                  <c:v>#N/A</c:v>
                </c:pt>
                <c:pt idx="7">
                  <c:v>872</c:v>
                </c:pt>
                <c:pt idx="8">
                  <c:v>#N/A</c:v>
                </c:pt>
                <c:pt idx="9">
                  <c:v>#N/A</c:v>
                </c:pt>
                <c:pt idx="10">
                  <c:v>724</c:v>
                </c:pt>
                <c:pt idx="11">
                  <c:v>#N/A</c:v>
                </c:pt>
                <c:pt idx="12">
                  <c:v>#N/A</c:v>
                </c:pt>
                <c:pt idx="13">
                  <c:v>472</c:v>
                </c:pt>
                <c:pt idx="14">
                  <c:v>#N/A</c:v>
                </c:pt>
              </c:numCache>
            </c:numRef>
          </c:val>
          <c:smooth val="0"/>
        </c:ser>
        <c:dLbls>
          <c:showLegendKey val="0"/>
          <c:showVal val="0"/>
          <c:showCatName val="0"/>
          <c:showSerName val="0"/>
          <c:showPercent val="0"/>
          <c:showBubbleSize val="0"/>
        </c:dLbls>
        <c:marker val="1"/>
        <c:smooth val="0"/>
        <c:axId val="135057792"/>
        <c:axId val="135059712"/>
      </c:lineChart>
      <c:catAx>
        <c:axId val="13505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059712"/>
        <c:crosses val="autoZero"/>
        <c:auto val="1"/>
        <c:lblAlgn val="ctr"/>
        <c:lblOffset val="100"/>
        <c:tickLblSkip val="1"/>
        <c:tickMarkSkip val="1"/>
        <c:noMultiLvlLbl val="0"/>
      </c:catAx>
      <c:valAx>
        <c:axId val="13505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5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1,557
1,535
15.42
7,017,960
6,846,762
164,658
1,105,940
2,302,367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人口の減少や高齢化に伴い村の産業構造が一次産業が主であるため、村全体の税収等が少なく自主財源か乏しい。また、義務的経費等が依然と高水準であることから、類似団体を下回っている。</a:t>
          </a:r>
          <a:endParaRPr kumimoji="1" lang="en-US" altLang="ja-JP" sz="1300">
            <a:latin typeface="ＭＳ Ｐゴシック"/>
          </a:endParaRPr>
        </a:p>
        <a:p>
          <a:r>
            <a:rPr kumimoji="1" lang="ja-JP" altLang="en-US" sz="1300">
              <a:latin typeface="ＭＳ Ｐゴシック"/>
            </a:rPr>
            <a:t>　今後も公債費適正化計画や集中改革プランなどに沿った施策の実施に努め財政健全化に努める。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8" name="直線コネクタ 67"/>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1" name="直線コネクタ 70"/>
        <xdr:cNvCxnSpPr/>
      </xdr:nvCxnSpPr>
      <xdr:spPr>
        <a:xfrm flipV="1">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4" name="直線コネクタ 73"/>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7" name="直線コネクタ 76"/>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7" name="円/楕円 86"/>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8"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1" name="円/楕円 90"/>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2" name="テキスト ボックス 91"/>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3" name="円/楕円 92"/>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4" name="テキスト ボックス 93"/>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5" name="円/楕円 94"/>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6" name="テキスト ボックス 95"/>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義務的経費において、人件費で△</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46.7</a:t>
          </a:r>
          <a:r>
            <a:rPr kumimoji="1" lang="ja-JP" altLang="en-US" sz="1300">
              <a:latin typeface="ＭＳ Ｐゴシック"/>
            </a:rPr>
            <a:t>％ → </a:t>
          </a:r>
          <a:r>
            <a:rPr kumimoji="1" lang="en-US" altLang="ja-JP" sz="1300">
              <a:latin typeface="ＭＳ Ｐゴシック"/>
            </a:rPr>
            <a:t>44.0</a:t>
          </a:r>
          <a:r>
            <a:rPr kumimoji="1" lang="ja-JP" altLang="en-US" sz="1300">
              <a:latin typeface="ＭＳ Ｐゴシック"/>
            </a:rPr>
            <a:t>％）の減や公債費で△</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18.4</a:t>
          </a:r>
          <a:r>
            <a:rPr kumimoji="1" lang="ja-JP" altLang="en-US" sz="1300">
              <a:latin typeface="ＭＳ Ｐゴシック"/>
            </a:rPr>
            <a:t>％ → </a:t>
          </a:r>
          <a:r>
            <a:rPr kumimoji="1" lang="en-US" altLang="ja-JP" sz="1300">
              <a:latin typeface="ＭＳ Ｐゴシック"/>
            </a:rPr>
            <a:t>16.0</a:t>
          </a:r>
          <a:r>
            <a:rPr kumimoji="1" lang="ja-JP" altLang="en-US" sz="1300">
              <a:latin typeface="ＭＳ Ｐゴシック"/>
            </a:rPr>
            <a:t>％）の減、その他の経費の内、操出金で△</a:t>
          </a:r>
          <a:r>
            <a:rPr kumimoji="1" lang="en-US" altLang="ja-JP" sz="1300">
              <a:latin typeface="ＭＳ Ｐゴシック"/>
            </a:rPr>
            <a:t>2.8</a:t>
          </a:r>
          <a:r>
            <a:rPr kumimoji="1" lang="ja-JP" altLang="en-US" sz="1300">
              <a:latin typeface="ＭＳ Ｐゴシック"/>
            </a:rPr>
            <a:t>％（</a:t>
          </a:r>
          <a:r>
            <a:rPr kumimoji="1" lang="en-US" altLang="ja-JP" sz="1300">
              <a:latin typeface="ＭＳ Ｐゴシック"/>
            </a:rPr>
            <a:t>8.1</a:t>
          </a:r>
          <a:r>
            <a:rPr kumimoji="1" lang="ja-JP" altLang="en-US" sz="1300">
              <a:latin typeface="ＭＳ Ｐゴシック"/>
            </a:rPr>
            <a:t>％ → </a:t>
          </a:r>
          <a:r>
            <a:rPr kumimoji="1" lang="en-US" altLang="ja-JP" sz="1300">
              <a:latin typeface="ＭＳ Ｐゴシック"/>
            </a:rPr>
            <a:t>5.3</a:t>
          </a:r>
          <a:r>
            <a:rPr kumimoji="1" lang="ja-JP" altLang="en-US" sz="1300">
              <a:latin typeface="ＭＳ Ｐゴシック"/>
            </a:rPr>
            <a:t>％）などの率で見ると改善へ向かっているが依然と高い水準であり、財政構造の硬直化を招いている。今後も改善に向け人件費では新規職員の採用や年齢構成の改善、公債費では、地方債残高の減少及び繰上償還の実施など健全な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49712</xdr:rowOff>
    </xdr:from>
    <xdr:to>
      <xdr:col>7</xdr:col>
      <xdr:colOff>152400</xdr:colOff>
      <xdr:row>66</xdr:row>
      <xdr:rowOff>82550</xdr:rowOff>
    </xdr:to>
    <xdr:cxnSp macro="">
      <xdr:nvCxnSpPr>
        <xdr:cNvPr id="133" name="直線コネクタ 132"/>
        <xdr:cNvCxnSpPr/>
      </xdr:nvCxnSpPr>
      <xdr:spPr>
        <a:xfrm flipV="1">
          <a:off x="4114800" y="11022512"/>
          <a:ext cx="838200" cy="3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82550</xdr:rowOff>
    </xdr:from>
    <xdr:to>
      <xdr:col>6</xdr:col>
      <xdr:colOff>0</xdr:colOff>
      <xdr:row>66</xdr:row>
      <xdr:rowOff>148046</xdr:rowOff>
    </xdr:to>
    <xdr:cxnSp macro="">
      <xdr:nvCxnSpPr>
        <xdr:cNvPr id="136" name="直線コネクタ 135"/>
        <xdr:cNvCxnSpPr/>
      </xdr:nvCxnSpPr>
      <xdr:spPr>
        <a:xfrm flipV="1">
          <a:off x="3225800" y="11398250"/>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150585</xdr:rowOff>
    </xdr:from>
    <xdr:to>
      <xdr:col>4</xdr:col>
      <xdr:colOff>482600</xdr:colOff>
      <xdr:row>66</xdr:row>
      <xdr:rowOff>148046</xdr:rowOff>
    </xdr:to>
    <xdr:cxnSp macro="">
      <xdr:nvCxnSpPr>
        <xdr:cNvPr id="139" name="直線コネクタ 138"/>
        <xdr:cNvCxnSpPr/>
      </xdr:nvCxnSpPr>
      <xdr:spPr>
        <a:xfrm>
          <a:off x="2336800" y="11294835"/>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150585</xdr:rowOff>
    </xdr:to>
    <xdr:cxnSp macro="">
      <xdr:nvCxnSpPr>
        <xdr:cNvPr id="142" name="直線コネクタ 141"/>
        <xdr:cNvCxnSpPr/>
      </xdr:nvCxnSpPr>
      <xdr:spPr>
        <a:xfrm>
          <a:off x="1447800" y="11060430"/>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170362</xdr:rowOff>
    </xdr:from>
    <xdr:to>
      <xdr:col>7</xdr:col>
      <xdr:colOff>203200</xdr:colOff>
      <xdr:row>64</xdr:row>
      <xdr:rowOff>100512</xdr:rowOff>
    </xdr:to>
    <xdr:sp macro="" textlink="">
      <xdr:nvSpPr>
        <xdr:cNvPr id="152" name="円/楕円 151"/>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142439</xdr:rowOff>
    </xdr:from>
    <xdr:ext cx="762000" cy="259045"/>
    <xdr:sp macro="" textlink="">
      <xdr:nvSpPr>
        <xdr:cNvPr id="153"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4" name="円/楕円 153"/>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5" name="テキスト ボックス 154"/>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97246</xdr:rowOff>
    </xdr:from>
    <xdr:to>
      <xdr:col>4</xdr:col>
      <xdr:colOff>533400</xdr:colOff>
      <xdr:row>67</xdr:row>
      <xdr:rowOff>27396</xdr:rowOff>
    </xdr:to>
    <xdr:sp macro="" textlink="">
      <xdr:nvSpPr>
        <xdr:cNvPr id="156" name="円/楕円 155"/>
        <xdr:cNvSpPr/>
      </xdr:nvSpPr>
      <xdr:spPr>
        <a:xfrm>
          <a:off x="3175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12173</xdr:rowOff>
    </xdr:from>
    <xdr:ext cx="762000" cy="259045"/>
    <xdr:sp macro="" textlink="">
      <xdr:nvSpPr>
        <xdr:cNvPr id="157" name="テキスト ボックス 156"/>
        <xdr:cNvSpPr txBox="1"/>
      </xdr:nvSpPr>
      <xdr:spPr>
        <a:xfrm>
          <a:off x="2844800" y="1149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99785</xdr:rowOff>
    </xdr:from>
    <xdr:to>
      <xdr:col>3</xdr:col>
      <xdr:colOff>330200</xdr:colOff>
      <xdr:row>66</xdr:row>
      <xdr:rowOff>29935</xdr:rowOff>
    </xdr:to>
    <xdr:sp macro="" textlink="">
      <xdr:nvSpPr>
        <xdr:cNvPr id="158" name="円/楕円 157"/>
        <xdr:cNvSpPr/>
      </xdr:nvSpPr>
      <xdr:spPr>
        <a:xfrm>
          <a:off x="2286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14712</xdr:rowOff>
    </xdr:from>
    <xdr:ext cx="762000" cy="259045"/>
    <xdr:sp macro="" textlink="">
      <xdr:nvSpPr>
        <xdr:cNvPr id="159" name="テキスト ボックス 158"/>
        <xdr:cNvSpPr txBox="1"/>
      </xdr:nvSpPr>
      <xdr:spPr>
        <a:xfrm>
          <a:off x="1955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60" name="円/楕円 159"/>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61" name="テキスト ボックス 160"/>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人当たり人件費及び物件費については、人件費に関しては、職員の年齢構成に偏りがりあることや、物件費においても公共施設に係る維持管理などの要因である。</a:t>
          </a:r>
          <a:endParaRPr kumimoji="1" lang="en-US" altLang="ja-JP" sz="1300">
            <a:latin typeface="ＭＳ Ｐゴシック"/>
          </a:endParaRPr>
        </a:p>
        <a:p>
          <a:r>
            <a:rPr kumimoji="1" lang="ja-JP" altLang="en-US" sz="1300">
              <a:latin typeface="ＭＳ Ｐゴシック"/>
            </a:rPr>
            <a:t>　今後、定年退職による補充の新規職員の採用に伴う年齢構成や定員管理、物件費の抑制に努める。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134962</xdr:rowOff>
    </xdr:from>
    <xdr:to>
      <xdr:col>7</xdr:col>
      <xdr:colOff>152400</xdr:colOff>
      <xdr:row>84</xdr:row>
      <xdr:rowOff>145715</xdr:rowOff>
    </xdr:to>
    <xdr:cxnSp macro="">
      <xdr:nvCxnSpPr>
        <xdr:cNvPr id="195" name="直線コネクタ 194"/>
        <xdr:cNvCxnSpPr/>
      </xdr:nvCxnSpPr>
      <xdr:spPr>
        <a:xfrm>
          <a:off x="4114800" y="14536762"/>
          <a:ext cx="8382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79011</xdr:rowOff>
    </xdr:from>
    <xdr:to>
      <xdr:col>6</xdr:col>
      <xdr:colOff>0</xdr:colOff>
      <xdr:row>84</xdr:row>
      <xdr:rowOff>134962</xdr:rowOff>
    </xdr:to>
    <xdr:cxnSp macro="">
      <xdr:nvCxnSpPr>
        <xdr:cNvPr id="198" name="直線コネクタ 197"/>
        <xdr:cNvCxnSpPr/>
      </xdr:nvCxnSpPr>
      <xdr:spPr>
        <a:xfrm>
          <a:off x="3225800" y="14480811"/>
          <a:ext cx="889000" cy="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46566</xdr:rowOff>
    </xdr:from>
    <xdr:to>
      <xdr:col>4</xdr:col>
      <xdr:colOff>482600</xdr:colOff>
      <xdr:row>84</xdr:row>
      <xdr:rowOff>79011</xdr:rowOff>
    </xdr:to>
    <xdr:cxnSp macro="">
      <xdr:nvCxnSpPr>
        <xdr:cNvPr id="201" name="直線コネクタ 200"/>
        <xdr:cNvCxnSpPr/>
      </xdr:nvCxnSpPr>
      <xdr:spPr>
        <a:xfrm>
          <a:off x="2336800" y="14448366"/>
          <a:ext cx="889000" cy="3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129907</xdr:rowOff>
    </xdr:from>
    <xdr:to>
      <xdr:col>3</xdr:col>
      <xdr:colOff>279400</xdr:colOff>
      <xdr:row>84</xdr:row>
      <xdr:rowOff>46566</xdr:rowOff>
    </xdr:to>
    <xdr:cxnSp macro="">
      <xdr:nvCxnSpPr>
        <xdr:cNvPr id="204" name="直線コネクタ 203"/>
        <xdr:cNvCxnSpPr/>
      </xdr:nvCxnSpPr>
      <xdr:spPr>
        <a:xfrm>
          <a:off x="1447800" y="14360257"/>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94915</xdr:rowOff>
    </xdr:from>
    <xdr:to>
      <xdr:col>7</xdr:col>
      <xdr:colOff>203200</xdr:colOff>
      <xdr:row>85</xdr:row>
      <xdr:rowOff>25065</xdr:rowOff>
    </xdr:to>
    <xdr:sp macro="" textlink="">
      <xdr:nvSpPr>
        <xdr:cNvPr id="214" name="円/楕円 213"/>
        <xdr:cNvSpPr/>
      </xdr:nvSpPr>
      <xdr:spPr>
        <a:xfrm>
          <a:off x="4902200" y="144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66992</xdr:rowOff>
    </xdr:from>
    <xdr:ext cx="762000" cy="259045"/>
    <xdr:sp macro="" textlink="">
      <xdr:nvSpPr>
        <xdr:cNvPr id="215" name="人件費・物件費等の状況該当値テキスト"/>
        <xdr:cNvSpPr txBox="1"/>
      </xdr:nvSpPr>
      <xdr:spPr>
        <a:xfrm>
          <a:off x="5041900" y="144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557,119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84162</xdr:rowOff>
    </xdr:from>
    <xdr:to>
      <xdr:col>6</xdr:col>
      <xdr:colOff>50800</xdr:colOff>
      <xdr:row>85</xdr:row>
      <xdr:rowOff>14312</xdr:rowOff>
    </xdr:to>
    <xdr:sp macro="" textlink="">
      <xdr:nvSpPr>
        <xdr:cNvPr id="216" name="円/楕円 215"/>
        <xdr:cNvSpPr/>
      </xdr:nvSpPr>
      <xdr:spPr>
        <a:xfrm>
          <a:off x="4064000" y="144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170539</xdr:rowOff>
    </xdr:from>
    <xdr:ext cx="736600" cy="259045"/>
    <xdr:sp macro="" textlink="">
      <xdr:nvSpPr>
        <xdr:cNvPr id="217" name="テキスト ボックス 216"/>
        <xdr:cNvSpPr txBox="1"/>
      </xdr:nvSpPr>
      <xdr:spPr>
        <a:xfrm>
          <a:off x="3733800" y="1457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549,097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28211</xdr:rowOff>
    </xdr:from>
    <xdr:to>
      <xdr:col>4</xdr:col>
      <xdr:colOff>533400</xdr:colOff>
      <xdr:row>84</xdr:row>
      <xdr:rowOff>129811</xdr:rowOff>
    </xdr:to>
    <xdr:sp macro="" textlink="">
      <xdr:nvSpPr>
        <xdr:cNvPr id="218" name="円/楕円 217"/>
        <xdr:cNvSpPr/>
      </xdr:nvSpPr>
      <xdr:spPr>
        <a:xfrm>
          <a:off x="3175000" y="144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114588</xdr:rowOff>
    </xdr:from>
    <xdr:ext cx="762000" cy="259045"/>
    <xdr:sp macro="" textlink="">
      <xdr:nvSpPr>
        <xdr:cNvPr id="219" name="テキスト ボックス 218"/>
        <xdr:cNvSpPr txBox="1"/>
      </xdr:nvSpPr>
      <xdr:spPr>
        <a:xfrm>
          <a:off x="2844800" y="145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507,360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167216</xdr:rowOff>
    </xdr:from>
    <xdr:to>
      <xdr:col>3</xdr:col>
      <xdr:colOff>330200</xdr:colOff>
      <xdr:row>84</xdr:row>
      <xdr:rowOff>97366</xdr:rowOff>
    </xdr:to>
    <xdr:sp macro="" textlink="">
      <xdr:nvSpPr>
        <xdr:cNvPr id="220" name="円/楕円 219"/>
        <xdr:cNvSpPr/>
      </xdr:nvSpPr>
      <xdr:spPr>
        <a:xfrm>
          <a:off x="2286000" y="143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82143</xdr:rowOff>
    </xdr:from>
    <xdr:ext cx="762000" cy="259045"/>
    <xdr:sp macro="" textlink="">
      <xdr:nvSpPr>
        <xdr:cNvPr id="221" name="テキスト ボックス 220"/>
        <xdr:cNvSpPr txBox="1"/>
      </xdr:nvSpPr>
      <xdr:spPr>
        <a:xfrm>
          <a:off x="1955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483,157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79107</xdr:rowOff>
    </xdr:from>
    <xdr:to>
      <xdr:col>2</xdr:col>
      <xdr:colOff>127000</xdr:colOff>
      <xdr:row>84</xdr:row>
      <xdr:rowOff>9257</xdr:rowOff>
    </xdr:to>
    <xdr:sp macro="" textlink="">
      <xdr:nvSpPr>
        <xdr:cNvPr id="222" name="円/楕円 221"/>
        <xdr:cNvSpPr/>
      </xdr:nvSpPr>
      <xdr:spPr>
        <a:xfrm>
          <a:off x="1397000" y="143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165484</xdr:rowOff>
    </xdr:from>
    <xdr:ext cx="762000" cy="259045"/>
    <xdr:sp macro="" textlink="">
      <xdr:nvSpPr>
        <xdr:cNvPr id="223" name="テキスト ボックス 222"/>
        <xdr:cNvSpPr txBox="1"/>
      </xdr:nvSpPr>
      <xdr:spPr>
        <a:xfrm>
          <a:off x="1066800" y="1439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417,431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ラスパイレス指数については、類似団体を下回っており、今後も平均を保ちつつ、維持・改善に努める。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33232</xdr:rowOff>
    </xdr:to>
    <xdr:cxnSp macro="">
      <xdr:nvCxnSpPr>
        <xdr:cNvPr id="257" name="直線コネクタ 256"/>
        <xdr:cNvCxnSpPr/>
      </xdr:nvCxnSpPr>
      <xdr:spPr>
        <a:xfrm flipV="1">
          <a:off x="16179800" y="1474978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33232</xdr:rowOff>
    </xdr:from>
    <xdr:to>
      <xdr:col>23</xdr:col>
      <xdr:colOff>406400</xdr:colOff>
      <xdr:row>87</xdr:row>
      <xdr:rowOff>78952</xdr:rowOff>
    </xdr:to>
    <xdr:cxnSp macro="">
      <xdr:nvCxnSpPr>
        <xdr:cNvPr id="260" name="直線コネクタ 259"/>
        <xdr:cNvCxnSpPr/>
      </xdr:nvCxnSpPr>
      <xdr:spPr>
        <a:xfrm flipV="1">
          <a:off x="15290800" y="147779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87</xdr:row>
      <xdr:rowOff>78952</xdr:rowOff>
    </xdr:to>
    <xdr:cxnSp macro="">
      <xdr:nvCxnSpPr>
        <xdr:cNvPr id="263" name="直線コネクタ 262"/>
        <xdr:cNvCxnSpPr/>
      </xdr:nvCxnSpPr>
      <xdr:spPr>
        <a:xfrm>
          <a:off x="14401800" y="14798039"/>
          <a:ext cx="889000" cy="19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11641</xdr:rowOff>
    </xdr:from>
    <xdr:to>
      <xdr:col>21</xdr:col>
      <xdr:colOff>0</xdr:colOff>
      <xdr:row>86</xdr:row>
      <xdr:rowOff>53339</xdr:rowOff>
    </xdr:to>
    <xdr:cxnSp macro="">
      <xdr:nvCxnSpPr>
        <xdr:cNvPr id="266" name="直線コネクタ 265"/>
        <xdr:cNvCxnSpPr/>
      </xdr:nvCxnSpPr>
      <xdr:spPr>
        <a:xfrm>
          <a:off x="13512800" y="14584891"/>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6" name="円/楕円 27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142257</xdr:rowOff>
    </xdr:from>
    <xdr:ext cx="762000" cy="259045"/>
    <xdr:sp macro="" textlink="">
      <xdr:nvSpPr>
        <xdr:cNvPr id="277" name="給与水準   （国との比較）該当値テキスト"/>
        <xdr:cNvSpPr txBox="1"/>
      </xdr:nvSpPr>
      <xdr:spPr>
        <a:xfrm>
          <a:off x="171069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153882</xdr:rowOff>
    </xdr:from>
    <xdr:to>
      <xdr:col>23</xdr:col>
      <xdr:colOff>457200</xdr:colOff>
      <xdr:row>86</xdr:row>
      <xdr:rowOff>84032</xdr:rowOff>
    </xdr:to>
    <xdr:sp macro="" textlink="">
      <xdr:nvSpPr>
        <xdr:cNvPr id="278" name="円/楕円 277"/>
        <xdr:cNvSpPr/>
      </xdr:nvSpPr>
      <xdr:spPr>
        <a:xfrm>
          <a:off x="16129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94209</xdr:rowOff>
    </xdr:from>
    <xdr:ext cx="736600" cy="259045"/>
    <xdr:sp macro="" textlink="">
      <xdr:nvSpPr>
        <xdr:cNvPr id="279" name="テキスト ボックス 278"/>
        <xdr:cNvSpPr txBox="1"/>
      </xdr:nvSpPr>
      <xdr:spPr>
        <a:xfrm>
          <a:off x="15798800" y="144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28152</xdr:rowOff>
    </xdr:from>
    <xdr:to>
      <xdr:col>22</xdr:col>
      <xdr:colOff>254000</xdr:colOff>
      <xdr:row>87</xdr:row>
      <xdr:rowOff>129752</xdr:rowOff>
    </xdr:to>
    <xdr:sp macro="" textlink="">
      <xdr:nvSpPr>
        <xdr:cNvPr id="280" name="円/楕円 279"/>
        <xdr:cNvSpPr/>
      </xdr:nvSpPr>
      <xdr:spPr>
        <a:xfrm>
          <a:off x="15240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139929</xdr:rowOff>
    </xdr:from>
    <xdr:ext cx="762000" cy="259045"/>
    <xdr:sp macro="" textlink="">
      <xdr:nvSpPr>
        <xdr:cNvPr id="281" name="テキスト ボックス 280"/>
        <xdr:cNvSpPr txBox="1"/>
      </xdr:nvSpPr>
      <xdr:spPr>
        <a:xfrm>
          <a:off x="14909800" y="1471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3" name="テキスト ボックス 28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132291</xdr:rowOff>
    </xdr:from>
    <xdr:to>
      <xdr:col>19</xdr:col>
      <xdr:colOff>533400</xdr:colOff>
      <xdr:row>85</xdr:row>
      <xdr:rowOff>62441</xdr:rowOff>
    </xdr:to>
    <xdr:sp macro="" textlink="">
      <xdr:nvSpPr>
        <xdr:cNvPr id="284" name="円/楕円 283"/>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72618</xdr:rowOff>
    </xdr:from>
    <xdr:ext cx="762000" cy="259045"/>
    <xdr:sp macro="" textlink="">
      <xdr:nvSpPr>
        <xdr:cNvPr id="285" name="テキスト ボックス 284"/>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過去（昭和</a:t>
          </a:r>
          <a:r>
            <a:rPr kumimoji="1" lang="en-US" altLang="ja-JP" sz="1300">
              <a:latin typeface="+mn-ea"/>
              <a:ea typeface="+mn-ea"/>
            </a:rPr>
            <a:t>54</a:t>
          </a:r>
          <a:r>
            <a:rPr kumimoji="1" lang="ja-JP" altLang="en-US" sz="1300">
              <a:latin typeface="+mn-ea"/>
              <a:ea typeface="+mn-ea"/>
            </a:rPr>
            <a:t>年度～昭和</a:t>
          </a:r>
          <a:r>
            <a:rPr kumimoji="1" lang="en-US" altLang="ja-JP" sz="1300">
              <a:latin typeface="+mn-ea"/>
              <a:ea typeface="+mn-ea"/>
            </a:rPr>
            <a:t>58</a:t>
          </a:r>
          <a:r>
            <a:rPr kumimoji="1" lang="ja-JP" altLang="en-US" sz="1300">
              <a:latin typeface="+mn-ea"/>
              <a:ea typeface="+mn-ea"/>
            </a:rPr>
            <a:t>年年度）に大幅に採用</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人）</a:t>
          </a:r>
          <a:r>
            <a:rPr kumimoji="1" lang="ja-JP" altLang="en-US" sz="1300">
              <a:latin typeface="+mn-ea"/>
              <a:ea typeface="+mn-ea"/>
            </a:rPr>
            <a:t>したことや、定年退職者がいるものの人口減少など要因があり、類似団体順位を大幅に上回っている。今後の財政状況も考慮しつつ定員管理の適正化に努め、新規職員の採用を計画的に行っていく。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151943</xdr:rowOff>
    </xdr:from>
    <xdr:to>
      <xdr:col>24</xdr:col>
      <xdr:colOff>558800</xdr:colOff>
      <xdr:row>64</xdr:row>
      <xdr:rowOff>28270</xdr:rowOff>
    </xdr:to>
    <xdr:cxnSp macro="">
      <xdr:nvCxnSpPr>
        <xdr:cNvPr id="317" name="直線コネクタ 316"/>
        <xdr:cNvCxnSpPr/>
      </xdr:nvCxnSpPr>
      <xdr:spPr>
        <a:xfrm>
          <a:off x="16179800" y="10953293"/>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98616</xdr:rowOff>
    </xdr:from>
    <xdr:to>
      <xdr:col>23</xdr:col>
      <xdr:colOff>406400</xdr:colOff>
      <xdr:row>63</xdr:row>
      <xdr:rowOff>151943</xdr:rowOff>
    </xdr:to>
    <xdr:cxnSp macro="">
      <xdr:nvCxnSpPr>
        <xdr:cNvPr id="320" name="直線コネクタ 319"/>
        <xdr:cNvCxnSpPr/>
      </xdr:nvCxnSpPr>
      <xdr:spPr>
        <a:xfrm>
          <a:off x="15290800" y="10899966"/>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87033</xdr:rowOff>
    </xdr:from>
    <xdr:to>
      <xdr:col>22</xdr:col>
      <xdr:colOff>203200</xdr:colOff>
      <xdr:row>63</xdr:row>
      <xdr:rowOff>98616</xdr:rowOff>
    </xdr:to>
    <xdr:cxnSp macro="">
      <xdr:nvCxnSpPr>
        <xdr:cNvPr id="323" name="直線コネクタ 322"/>
        <xdr:cNvCxnSpPr/>
      </xdr:nvCxnSpPr>
      <xdr:spPr>
        <a:xfrm>
          <a:off x="14401800" y="108883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58318</xdr:rowOff>
    </xdr:from>
    <xdr:to>
      <xdr:col>21</xdr:col>
      <xdr:colOff>0</xdr:colOff>
      <xdr:row>63</xdr:row>
      <xdr:rowOff>87033</xdr:rowOff>
    </xdr:to>
    <xdr:cxnSp macro="">
      <xdr:nvCxnSpPr>
        <xdr:cNvPr id="326" name="直線コネクタ 325"/>
        <xdr:cNvCxnSpPr/>
      </xdr:nvCxnSpPr>
      <xdr:spPr>
        <a:xfrm>
          <a:off x="13512800" y="10859668"/>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148920</xdr:rowOff>
    </xdr:from>
    <xdr:to>
      <xdr:col>24</xdr:col>
      <xdr:colOff>609600</xdr:colOff>
      <xdr:row>64</xdr:row>
      <xdr:rowOff>79070</xdr:rowOff>
    </xdr:to>
    <xdr:sp macro="" textlink="">
      <xdr:nvSpPr>
        <xdr:cNvPr id="336" name="円/楕円 335"/>
        <xdr:cNvSpPr/>
      </xdr:nvSpPr>
      <xdr:spPr>
        <a:xfrm>
          <a:off x="16967200" y="109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120997</xdr:rowOff>
    </xdr:from>
    <xdr:ext cx="762000" cy="259045"/>
    <xdr:sp macro="" textlink="">
      <xdr:nvSpPr>
        <xdr:cNvPr id="337" name="定員管理の状況該当値テキスト"/>
        <xdr:cNvSpPr txBox="1"/>
      </xdr:nvSpPr>
      <xdr:spPr>
        <a:xfrm>
          <a:off x="17106900" y="109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101143</xdr:rowOff>
    </xdr:from>
    <xdr:to>
      <xdr:col>23</xdr:col>
      <xdr:colOff>457200</xdr:colOff>
      <xdr:row>64</xdr:row>
      <xdr:rowOff>31293</xdr:rowOff>
    </xdr:to>
    <xdr:sp macro="" textlink="">
      <xdr:nvSpPr>
        <xdr:cNvPr id="338" name="円/楕円 337"/>
        <xdr:cNvSpPr/>
      </xdr:nvSpPr>
      <xdr:spPr>
        <a:xfrm>
          <a:off x="16129000" y="109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16070</xdr:rowOff>
    </xdr:from>
    <xdr:ext cx="736600" cy="259045"/>
    <xdr:sp macro="" textlink="">
      <xdr:nvSpPr>
        <xdr:cNvPr id="339" name="テキスト ボックス 338"/>
        <xdr:cNvSpPr txBox="1"/>
      </xdr:nvSpPr>
      <xdr:spPr>
        <a:xfrm>
          <a:off x="15798800" y="109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47816</xdr:rowOff>
    </xdr:from>
    <xdr:to>
      <xdr:col>22</xdr:col>
      <xdr:colOff>254000</xdr:colOff>
      <xdr:row>63</xdr:row>
      <xdr:rowOff>149416</xdr:rowOff>
    </xdr:to>
    <xdr:sp macro="" textlink="">
      <xdr:nvSpPr>
        <xdr:cNvPr id="340" name="円/楕円 339"/>
        <xdr:cNvSpPr/>
      </xdr:nvSpPr>
      <xdr:spPr>
        <a:xfrm>
          <a:off x="15240000" y="1084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134193</xdr:rowOff>
    </xdr:from>
    <xdr:ext cx="762000" cy="259045"/>
    <xdr:sp macro="" textlink="">
      <xdr:nvSpPr>
        <xdr:cNvPr id="341" name="テキスト ボックス 340"/>
        <xdr:cNvSpPr txBox="1"/>
      </xdr:nvSpPr>
      <xdr:spPr>
        <a:xfrm>
          <a:off x="14909800" y="1093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36233</xdr:rowOff>
    </xdr:from>
    <xdr:to>
      <xdr:col>21</xdr:col>
      <xdr:colOff>50800</xdr:colOff>
      <xdr:row>63</xdr:row>
      <xdr:rowOff>137833</xdr:rowOff>
    </xdr:to>
    <xdr:sp macro="" textlink="">
      <xdr:nvSpPr>
        <xdr:cNvPr id="342" name="円/楕円 341"/>
        <xdr:cNvSpPr/>
      </xdr:nvSpPr>
      <xdr:spPr>
        <a:xfrm>
          <a:off x="14351000" y="10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122610</xdr:rowOff>
    </xdr:from>
    <xdr:ext cx="762000" cy="259045"/>
    <xdr:sp macro="" textlink="">
      <xdr:nvSpPr>
        <xdr:cNvPr id="343" name="テキスト ボックス 342"/>
        <xdr:cNvSpPr txBox="1"/>
      </xdr:nvSpPr>
      <xdr:spPr>
        <a:xfrm>
          <a:off x="14020800" y="1092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7518</xdr:rowOff>
    </xdr:from>
    <xdr:to>
      <xdr:col>19</xdr:col>
      <xdr:colOff>533400</xdr:colOff>
      <xdr:row>63</xdr:row>
      <xdr:rowOff>109118</xdr:rowOff>
    </xdr:to>
    <xdr:sp macro="" textlink="">
      <xdr:nvSpPr>
        <xdr:cNvPr id="344" name="円/楕円 343"/>
        <xdr:cNvSpPr/>
      </xdr:nvSpPr>
      <xdr:spPr>
        <a:xfrm>
          <a:off x="13462000" y="108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93895</xdr:rowOff>
    </xdr:from>
    <xdr:ext cx="762000" cy="259045"/>
    <xdr:sp macro="" textlink="">
      <xdr:nvSpPr>
        <xdr:cNvPr id="345" name="テキスト ボックス 344"/>
        <xdr:cNvSpPr txBox="1"/>
      </xdr:nvSpPr>
      <xdr:spPr>
        <a:xfrm>
          <a:off x="13131800" y="108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実質公債費比率については、対前年度比率では△</a:t>
          </a:r>
          <a:r>
            <a:rPr kumimoji="1" lang="en-US" altLang="ja-JP" sz="1300">
              <a:latin typeface="ＭＳ Ｐゴシック"/>
            </a:rPr>
            <a:t>4.2</a:t>
          </a:r>
          <a:r>
            <a:rPr kumimoji="1" lang="ja-JP" altLang="en-US" sz="1300">
              <a:latin typeface="ＭＳ Ｐゴシック"/>
            </a:rPr>
            <a:t>％（</a:t>
          </a:r>
          <a:r>
            <a:rPr kumimoji="1" lang="en-US" altLang="ja-JP" sz="1300">
              <a:latin typeface="ＭＳ Ｐゴシック"/>
            </a:rPr>
            <a:t>13.7</a:t>
          </a:r>
          <a:r>
            <a:rPr kumimoji="1" lang="ja-JP" altLang="en-US" sz="1300">
              <a:latin typeface="ＭＳ Ｐゴシック"/>
            </a:rPr>
            <a:t>％ → </a:t>
          </a:r>
          <a:r>
            <a:rPr kumimoji="1" lang="en-US" altLang="ja-JP" sz="1300">
              <a:latin typeface="ＭＳ Ｐゴシック"/>
            </a:rPr>
            <a:t>9.5</a:t>
          </a:r>
          <a:r>
            <a:rPr kumimoji="1" lang="ja-JP" altLang="en-US" sz="1300">
              <a:latin typeface="ＭＳ Ｐゴシック"/>
            </a:rPr>
            <a:t>％）の減で改善している。しかし、類似団体平均を上回っていることから、今後も新規地方債の抑制や公債費の繰上償還、公債費残高の現状に努め、健全な財政運営に努める。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42</xdr:row>
      <xdr:rowOff>109855</xdr:rowOff>
    </xdr:to>
    <xdr:cxnSp macro="">
      <xdr:nvCxnSpPr>
        <xdr:cNvPr id="373" name="直線コネクタ 372"/>
        <xdr:cNvCxnSpPr/>
      </xdr:nvCxnSpPr>
      <xdr:spPr>
        <a:xfrm flipV="1">
          <a:off x="17018000" y="632544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4"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5" name="直線コネクタ 374"/>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6"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7" name="直線コネクタ 376"/>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106892</xdr:rowOff>
    </xdr:from>
    <xdr:to>
      <xdr:col>24</xdr:col>
      <xdr:colOff>558800</xdr:colOff>
      <xdr:row>41</xdr:row>
      <xdr:rowOff>104352</xdr:rowOff>
    </xdr:to>
    <xdr:cxnSp macro="">
      <xdr:nvCxnSpPr>
        <xdr:cNvPr id="378" name="直線コネクタ 377"/>
        <xdr:cNvCxnSpPr/>
      </xdr:nvCxnSpPr>
      <xdr:spPr>
        <a:xfrm flipV="1">
          <a:off x="16179800" y="696489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9"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0" name="フローチャート : 判断 379"/>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104352</xdr:rowOff>
    </xdr:from>
    <xdr:to>
      <xdr:col>23</xdr:col>
      <xdr:colOff>406400</xdr:colOff>
      <xdr:row>42</xdr:row>
      <xdr:rowOff>129963</xdr:rowOff>
    </xdr:to>
    <xdr:cxnSp macro="">
      <xdr:nvCxnSpPr>
        <xdr:cNvPr id="381" name="直線コネクタ 380"/>
        <xdr:cNvCxnSpPr/>
      </xdr:nvCxnSpPr>
      <xdr:spPr>
        <a:xfrm flipV="1">
          <a:off x="15290800" y="7133802"/>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2" name="フローチャート : 判断 381"/>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3" name="テキスト ボックス 382"/>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127423</xdr:rowOff>
    </xdr:to>
    <xdr:cxnSp macro="">
      <xdr:nvCxnSpPr>
        <xdr:cNvPr id="384" name="直線コネクタ 383"/>
        <xdr:cNvCxnSpPr/>
      </xdr:nvCxnSpPr>
      <xdr:spPr>
        <a:xfrm flipV="1">
          <a:off x="14401800" y="733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80221</xdr:rowOff>
    </xdr:from>
    <xdr:to>
      <xdr:col>22</xdr:col>
      <xdr:colOff>254000</xdr:colOff>
      <xdr:row>41</xdr:row>
      <xdr:rowOff>10371</xdr:rowOff>
    </xdr:to>
    <xdr:sp macro="" textlink="">
      <xdr:nvSpPr>
        <xdr:cNvPr id="385" name="フローチャート : 判断 384"/>
        <xdr:cNvSpPr/>
      </xdr:nvSpPr>
      <xdr:spPr>
        <a:xfrm>
          <a:off x="15240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20548</xdr:rowOff>
    </xdr:from>
    <xdr:ext cx="762000" cy="259045"/>
    <xdr:sp macro="" textlink="">
      <xdr:nvSpPr>
        <xdr:cNvPr id="386" name="テキスト ボックス 385"/>
        <xdr:cNvSpPr txBox="1"/>
      </xdr:nvSpPr>
      <xdr:spPr>
        <a:xfrm>
          <a:off x="14909800" y="670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44</xdr:row>
      <xdr:rowOff>92710</xdr:rowOff>
    </xdr:to>
    <xdr:cxnSp macro="">
      <xdr:nvCxnSpPr>
        <xdr:cNvPr id="387" name="直線コネクタ 386"/>
        <xdr:cNvCxnSpPr/>
      </xdr:nvCxnSpPr>
      <xdr:spPr>
        <a:xfrm flipV="1">
          <a:off x="13512800" y="74997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132504</xdr:rowOff>
    </xdr:from>
    <xdr:to>
      <xdr:col>21</xdr:col>
      <xdr:colOff>50800</xdr:colOff>
      <xdr:row>41</xdr:row>
      <xdr:rowOff>62654</xdr:rowOff>
    </xdr:to>
    <xdr:sp macro="" textlink="">
      <xdr:nvSpPr>
        <xdr:cNvPr id="388" name="フローチャート : 判断 387"/>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389" name="テキスト ボックス 38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390" name="フローチャート : 判断 389"/>
        <xdr:cNvSpPr/>
      </xdr:nvSpPr>
      <xdr:spPr>
        <a:xfrm>
          <a:off x="134620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391" name="テキスト ボックス 390"/>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56092</xdr:rowOff>
    </xdr:from>
    <xdr:to>
      <xdr:col>24</xdr:col>
      <xdr:colOff>609600</xdr:colOff>
      <xdr:row>40</xdr:row>
      <xdr:rowOff>157692</xdr:rowOff>
    </xdr:to>
    <xdr:sp macro="" textlink="">
      <xdr:nvSpPr>
        <xdr:cNvPr id="397" name="円/楕円 396"/>
        <xdr:cNvSpPr/>
      </xdr:nvSpPr>
      <xdr:spPr>
        <a:xfrm>
          <a:off x="16967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28169</xdr:rowOff>
    </xdr:from>
    <xdr:ext cx="762000" cy="259045"/>
    <xdr:sp macro="" textlink="">
      <xdr:nvSpPr>
        <xdr:cNvPr id="398" name="公債費負担の状況該当値テキスト"/>
        <xdr:cNvSpPr txBox="1"/>
      </xdr:nvSpPr>
      <xdr:spPr>
        <a:xfrm>
          <a:off x="17106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53552</xdr:rowOff>
    </xdr:from>
    <xdr:to>
      <xdr:col>23</xdr:col>
      <xdr:colOff>457200</xdr:colOff>
      <xdr:row>41</xdr:row>
      <xdr:rowOff>155152</xdr:rowOff>
    </xdr:to>
    <xdr:sp macro="" textlink="">
      <xdr:nvSpPr>
        <xdr:cNvPr id="399" name="円/楕円 398"/>
        <xdr:cNvSpPr/>
      </xdr:nvSpPr>
      <xdr:spPr>
        <a:xfrm>
          <a:off x="16129000" y="70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139929</xdr:rowOff>
    </xdr:from>
    <xdr:ext cx="736600" cy="259045"/>
    <xdr:sp macro="" textlink="">
      <xdr:nvSpPr>
        <xdr:cNvPr id="400" name="テキスト ボックス 399"/>
        <xdr:cNvSpPr txBox="1"/>
      </xdr:nvSpPr>
      <xdr:spPr>
        <a:xfrm>
          <a:off x="15798800" y="716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1" name="円/楕円 400"/>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2" name="テキスト ボックス 401"/>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3" name="円/楕円 402"/>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4" name="テキスト ボックス 403"/>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05" name="円/楕円 404"/>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06" name="テキスト ボックス 405"/>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将来負担比率については、過去の大型事業に伴う地方債により</a:t>
          </a:r>
          <a:r>
            <a:rPr kumimoji="1" lang="ja-JP" altLang="ja-JP" sz="1300">
              <a:solidFill>
                <a:schemeClr val="dk1"/>
              </a:solidFill>
              <a:effectLst/>
              <a:latin typeface="+mn-ea"/>
              <a:ea typeface="+mn-ea"/>
              <a:cs typeface="+mn-cs"/>
            </a:rPr>
            <a:t>全国平均及び沖縄県平均を上回っている。</a:t>
          </a:r>
          <a:r>
            <a:rPr kumimoji="1" lang="ja-JP" altLang="en-US" sz="1300">
              <a:solidFill>
                <a:schemeClr val="dk1"/>
              </a:solidFill>
              <a:effectLst/>
              <a:latin typeface="+mn-ea"/>
              <a:ea typeface="+mn-ea"/>
              <a:cs typeface="+mn-cs"/>
            </a:rPr>
            <a:t>対前年度比で△</a:t>
          </a:r>
          <a:r>
            <a:rPr kumimoji="1" lang="en-US" altLang="ja-JP" sz="1300">
              <a:solidFill>
                <a:schemeClr val="dk1"/>
              </a:solidFill>
              <a:effectLst/>
              <a:latin typeface="+mn-ea"/>
              <a:ea typeface="+mn-ea"/>
              <a:cs typeface="+mn-cs"/>
            </a:rPr>
            <a:t>26.5</a:t>
          </a:r>
          <a:r>
            <a:rPr kumimoji="1" lang="ja-JP" altLang="en-US" sz="1300">
              <a:solidFill>
                <a:schemeClr val="dk1"/>
              </a:solidFill>
              <a:effectLst/>
              <a:latin typeface="+mn-ea"/>
              <a:ea typeface="+mn-ea"/>
              <a:cs typeface="+mn-cs"/>
            </a:rPr>
            <a:t>％改善しているものの依然と高い。地方債残高の減少や、財政調整基金積立といった充当可能基金の増により減少した。今後も継続的に事業等による新規地方債の抑制や公債費の繰上償還、基金積立など実施し健全な財政運営に努め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5" name="直線コネクタ 434"/>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6"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7" name="直線コネクタ 436"/>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128975</xdr:rowOff>
    </xdr:from>
    <xdr:to>
      <xdr:col>24</xdr:col>
      <xdr:colOff>558800</xdr:colOff>
      <xdr:row>19</xdr:row>
      <xdr:rowOff>141323</xdr:rowOff>
    </xdr:to>
    <xdr:cxnSp macro="">
      <xdr:nvCxnSpPr>
        <xdr:cNvPr id="440" name="直線コネクタ 439"/>
        <xdr:cNvCxnSpPr/>
      </xdr:nvCxnSpPr>
      <xdr:spPr>
        <a:xfrm flipV="1">
          <a:off x="16179800" y="3043625"/>
          <a:ext cx="838200" cy="3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141323</xdr:rowOff>
    </xdr:from>
    <xdr:to>
      <xdr:col>23</xdr:col>
      <xdr:colOff>406400</xdr:colOff>
      <xdr:row>21</xdr:row>
      <xdr:rowOff>4868</xdr:rowOff>
    </xdr:to>
    <xdr:cxnSp macro="">
      <xdr:nvCxnSpPr>
        <xdr:cNvPr id="443" name="直線コネクタ 442"/>
        <xdr:cNvCxnSpPr/>
      </xdr:nvCxnSpPr>
      <xdr:spPr>
        <a:xfrm flipV="1">
          <a:off x="15290800" y="3398873"/>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4" name="フローチャート :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4868</xdr:rowOff>
    </xdr:from>
    <xdr:to>
      <xdr:col>22</xdr:col>
      <xdr:colOff>203200</xdr:colOff>
      <xdr:row>22</xdr:row>
      <xdr:rowOff>37183</xdr:rowOff>
    </xdr:to>
    <xdr:cxnSp macro="">
      <xdr:nvCxnSpPr>
        <xdr:cNvPr id="446" name="直線コネクタ 445"/>
        <xdr:cNvCxnSpPr/>
      </xdr:nvCxnSpPr>
      <xdr:spPr>
        <a:xfrm flipV="1">
          <a:off x="14401800" y="360531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37183</xdr:rowOff>
    </xdr:from>
    <xdr:to>
      <xdr:col>21</xdr:col>
      <xdr:colOff>0</xdr:colOff>
      <xdr:row>22</xdr:row>
      <xdr:rowOff>148449</xdr:rowOff>
    </xdr:to>
    <xdr:cxnSp macro="">
      <xdr:nvCxnSpPr>
        <xdr:cNvPr id="449" name="直線コネクタ 448"/>
        <xdr:cNvCxnSpPr/>
      </xdr:nvCxnSpPr>
      <xdr:spPr>
        <a:xfrm flipV="1">
          <a:off x="13512800" y="3809083"/>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0" name="フローチャート :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2" name="フローチャート :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78175</xdr:rowOff>
    </xdr:from>
    <xdr:to>
      <xdr:col>24</xdr:col>
      <xdr:colOff>609600</xdr:colOff>
      <xdr:row>18</xdr:row>
      <xdr:rowOff>8325</xdr:rowOff>
    </xdr:to>
    <xdr:sp macro="" textlink="">
      <xdr:nvSpPr>
        <xdr:cNvPr id="459" name="円/楕円 458"/>
        <xdr:cNvSpPr/>
      </xdr:nvSpPr>
      <xdr:spPr>
        <a:xfrm>
          <a:off x="16967200" y="2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50252</xdr:rowOff>
    </xdr:from>
    <xdr:ext cx="762000" cy="259045"/>
    <xdr:sp macro="" textlink="">
      <xdr:nvSpPr>
        <xdr:cNvPr id="460" name="将来負担の状況該当値テキスト"/>
        <xdr:cNvSpPr txBox="1"/>
      </xdr:nvSpPr>
      <xdr:spPr>
        <a:xfrm>
          <a:off x="17106900" y="29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90523</xdr:rowOff>
    </xdr:from>
    <xdr:to>
      <xdr:col>23</xdr:col>
      <xdr:colOff>457200</xdr:colOff>
      <xdr:row>20</xdr:row>
      <xdr:rowOff>20673</xdr:rowOff>
    </xdr:to>
    <xdr:sp macro="" textlink="">
      <xdr:nvSpPr>
        <xdr:cNvPr id="461" name="円/楕円 460"/>
        <xdr:cNvSpPr/>
      </xdr:nvSpPr>
      <xdr:spPr>
        <a:xfrm>
          <a:off x="16129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5450</xdr:rowOff>
    </xdr:from>
    <xdr:ext cx="736600" cy="259045"/>
    <xdr:sp macro="" textlink="">
      <xdr:nvSpPr>
        <xdr:cNvPr id="462" name="テキスト ボックス 461"/>
        <xdr:cNvSpPr txBox="1"/>
      </xdr:nvSpPr>
      <xdr:spPr>
        <a:xfrm>
          <a:off x="15798800" y="34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125518</xdr:rowOff>
    </xdr:from>
    <xdr:to>
      <xdr:col>22</xdr:col>
      <xdr:colOff>254000</xdr:colOff>
      <xdr:row>21</xdr:row>
      <xdr:rowOff>55668</xdr:rowOff>
    </xdr:to>
    <xdr:sp macro="" textlink="">
      <xdr:nvSpPr>
        <xdr:cNvPr id="463" name="円/楕円 462"/>
        <xdr:cNvSpPr/>
      </xdr:nvSpPr>
      <xdr:spPr>
        <a:xfrm>
          <a:off x="15240000" y="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40445</xdr:rowOff>
    </xdr:from>
    <xdr:ext cx="762000" cy="259045"/>
    <xdr:sp macro="" textlink="">
      <xdr:nvSpPr>
        <xdr:cNvPr id="464" name="テキスト ボックス 463"/>
        <xdr:cNvSpPr txBox="1"/>
      </xdr:nvSpPr>
      <xdr:spPr>
        <a:xfrm>
          <a:off x="14909800" y="364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157833</xdr:rowOff>
    </xdr:from>
    <xdr:to>
      <xdr:col>21</xdr:col>
      <xdr:colOff>50800</xdr:colOff>
      <xdr:row>22</xdr:row>
      <xdr:rowOff>87983</xdr:rowOff>
    </xdr:to>
    <xdr:sp macro="" textlink="">
      <xdr:nvSpPr>
        <xdr:cNvPr id="465" name="円/楕円 464"/>
        <xdr:cNvSpPr/>
      </xdr:nvSpPr>
      <xdr:spPr>
        <a:xfrm>
          <a:off x="14351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72760</xdr:rowOff>
    </xdr:from>
    <xdr:ext cx="762000" cy="259045"/>
    <xdr:sp macro="" textlink="">
      <xdr:nvSpPr>
        <xdr:cNvPr id="466" name="テキスト ボックス 465"/>
        <xdr:cNvSpPr txBox="1"/>
      </xdr:nvSpPr>
      <xdr:spPr>
        <a:xfrm>
          <a:off x="14020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97649</xdr:rowOff>
    </xdr:from>
    <xdr:to>
      <xdr:col>19</xdr:col>
      <xdr:colOff>533400</xdr:colOff>
      <xdr:row>23</xdr:row>
      <xdr:rowOff>27799</xdr:rowOff>
    </xdr:to>
    <xdr:sp macro="" textlink="">
      <xdr:nvSpPr>
        <xdr:cNvPr id="467" name="円/楕円 466"/>
        <xdr:cNvSpPr/>
      </xdr:nvSpPr>
      <xdr:spPr>
        <a:xfrm>
          <a:off x="13462000" y="38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12576</xdr:rowOff>
    </xdr:from>
    <xdr:ext cx="762000" cy="259045"/>
    <xdr:sp macro="" textlink="">
      <xdr:nvSpPr>
        <xdr:cNvPr id="468" name="テキスト ボックス 467"/>
        <xdr:cNvSpPr txBox="1"/>
      </xdr:nvSpPr>
      <xdr:spPr>
        <a:xfrm>
          <a:off x="13131800" y="39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沖縄県伊是名村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1,557
1,535
15.42
7,017,960
6,846,762
164,658
1,105,940
2,302,367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経費にかかる経常収支比率については、類似団体平均を大幅に上回っている。要因として、職員の年齢構成に偏りがあるため、今後も数値が高い水準が続くことが予想される。改善に向け健全化計画や集中改革プランに沿った計画的な新規職員採用を実施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41</xdr:row>
      <xdr:rowOff>20320</xdr:rowOff>
    </xdr:to>
    <xdr:cxnSp macro="">
      <xdr:nvCxnSpPr>
        <xdr:cNvPr id="64" name="直線コネクタ 63"/>
        <xdr:cNvCxnSpPr/>
      </xdr:nvCxnSpPr>
      <xdr:spPr>
        <a:xfrm flipV="1">
          <a:off x="3987800" y="69469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153670</xdr:rowOff>
    </xdr:from>
    <xdr:to>
      <xdr:col>5</xdr:col>
      <xdr:colOff>549275</xdr:colOff>
      <xdr:row>41</xdr:row>
      <xdr:rowOff>20320</xdr:rowOff>
    </xdr:to>
    <xdr:cxnSp macro="">
      <xdr:nvCxnSpPr>
        <xdr:cNvPr id="67" name="直線コネクタ 66"/>
        <xdr:cNvCxnSpPr/>
      </xdr:nvCxnSpPr>
      <xdr:spPr>
        <a:xfrm>
          <a:off x="3098800" y="7011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81280</xdr:rowOff>
    </xdr:from>
    <xdr:to>
      <xdr:col>4</xdr:col>
      <xdr:colOff>346075</xdr:colOff>
      <xdr:row>40</xdr:row>
      <xdr:rowOff>153670</xdr:rowOff>
    </xdr:to>
    <xdr:cxnSp macro="">
      <xdr:nvCxnSpPr>
        <xdr:cNvPr id="70" name="直線コネクタ 69"/>
        <xdr:cNvCxnSpPr/>
      </xdr:nvCxnSpPr>
      <xdr:spPr>
        <a:xfrm>
          <a:off x="2209800" y="67678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39</xdr:row>
      <xdr:rowOff>81280</xdr:rowOff>
    </xdr:to>
    <xdr:cxnSp macro="">
      <xdr:nvCxnSpPr>
        <xdr:cNvPr id="73" name="直線コネクタ 72"/>
        <xdr:cNvCxnSpPr/>
      </xdr:nvCxnSpPr>
      <xdr:spPr>
        <a:xfrm>
          <a:off x="1320800" y="66268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3" name="円/楕円 82"/>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4"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140970</xdr:rowOff>
    </xdr:from>
    <xdr:to>
      <xdr:col>5</xdr:col>
      <xdr:colOff>600075</xdr:colOff>
      <xdr:row>41</xdr:row>
      <xdr:rowOff>71120</xdr:rowOff>
    </xdr:to>
    <xdr:sp macro="" textlink="">
      <xdr:nvSpPr>
        <xdr:cNvPr id="85" name="円/楕円 84"/>
        <xdr:cNvSpPr/>
      </xdr:nvSpPr>
      <xdr:spPr>
        <a:xfrm>
          <a:off x="39370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55897</xdr:rowOff>
    </xdr:from>
    <xdr:ext cx="736600" cy="259045"/>
    <xdr:sp macro="" textlink="">
      <xdr:nvSpPr>
        <xdr:cNvPr id="86" name="テキスト ボックス 85"/>
        <xdr:cNvSpPr txBox="1"/>
      </xdr:nvSpPr>
      <xdr:spPr>
        <a:xfrm>
          <a:off x="3606800" y="708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102870</xdr:rowOff>
    </xdr:from>
    <xdr:to>
      <xdr:col>4</xdr:col>
      <xdr:colOff>396875</xdr:colOff>
      <xdr:row>41</xdr:row>
      <xdr:rowOff>33020</xdr:rowOff>
    </xdr:to>
    <xdr:sp macro="" textlink="">
      <xdr:nvSpPr>
        <xdr:cNvPr id="87" name="円/楕円 86"/>
        <xdr:cNvSpPr/>
      </xdr:nvSpPr>
      <xdr:spPr>
        <a:xfrm>
          <a:off x="3048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17797</xdr:rowOff>
    </xdr:from>
    <xdr:ext cx="762000" cy="259045"/>
    <xdr:sp macro="" textlink="">
      <xdr:nvSpPr>
        <xdr:cNvPr id="88" name="テキスト ボックス 87"/>
        <xdr:cNvSpPr txBox="1"/>
      </xdr:nvSpPr>
      <xdr:spPr>
        <a:xfrm>
          <a:off x="2717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30480</xdr:rowOff>
    </xdr:from>
    <xdr:to>
      <xdr:col>3</xdr:col>
      <xdr:colOff>193675</xdr:colOff>
      <xdr:row>39</xdr:row>
      <xdr:rowOff>132080</xdr:rowOff>
    </xdr:to>
    <xdr:sp macro="" textlink="">
      <xdr:nvSpPr>
        <xdr:cNvPr id="89" name="円/楕円 88"/>
        <xdr:cNvSpPr/>
      </xdr:nvSpPr>
      <xdr:spPr>
        <a:xfrm>
          <a:off x="215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116857</xdr:rowOff>
    </xdr:from>
    <xdr:ext cx="762000" cy="259045"/>
    <xdr:sp macro="" textlink="">
      <xdr:nvSpPr>
        <xdr:cNvPr id="90" name="テキスト ボックス 89"/>
        <xdr:cNvSpPr txBox="1"/>
      </xdr:nvSpPr>
      <xdr:spPr>
        <a:xfrm>
          <a:off x="1828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1" name="円/楕円 90"/>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2" name="テキスト ボックス 91"/>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物件費に係る経常収支比率は、類似団体平均を上回っている。対前年度比で</a:t>
          </a:r>
          <a:r>
            <a:rPr kumimoji="1" lang="en-US" altLang="ja-JP" sz="1200">
              <a:latin typeface="ＭＳ Ｐゴシック"/>
            </a:rPr>
            <a:t>0.1</a:t>
          </a:r>
          <a:r>
            <a:rPr kumimoji="1" lang="ja-JP" altLang="en-US" sz="1200">
              <a:latin typeface="ＭＳ Ｐゴシック"/>
            </a:rPr>
            <a:t>％の減となっているが物件費の中でも需用費の光熱水費や修繕費など公共施設の維持管理費に係る物件費は依然と高く推移しているため、維持管理費の見直しや抑制に努める</a:t>
          </a:r>
          <a:r>
            <a:rPr kumimoji="1" lang="ja-JP" altLang="en-US" sz="1300">
              <a:latin typeface="ＭＳ Ｐゴシック"/>
            </a:rPr>
            <a:t>。</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8890</xdr:rowOff>
    </xdr:from>
    <xdr:to>
      <xdr:col>24</xdr:col>
      <xdr:colOff>31750</xdr:colOff>
      <xdr:row>19</xdr:row>
      <xdr:rowOff>16510</xdr:rowOff>
    </xdr:to>
    <xdr:cxnSp macro="">
      <xdr:nvCxnSpPr>
        <xdr:cNvPr id="125" name="直線コネクタ 124"/>
        <xdr:cNvCxnSpPr/>
      </xdr:nvCxnSpPr>
      <xdr:spPr>
        <a:xfrm flipV="1">
          <a:off x="15671800" y="3266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16510</xdr:rowOff>
    </xdr:from>
    <xdr:to>
      <xdr:col>22</xdr:col>
      <xdr:colOff>565150</xdr:colOff>
      <xdr:row>19</xdr:row>
      <xdr:rowOff>85090</xdr:rowOff>
    </xdr:to>
    <xdr:cxnSp macro="">
      <xdr:nvCxnSpPr>
        <xdr:cNvPr id="128" name="直線コネクタ 127"/>
        <xdr:cNvCxnSpPr/>
      </xdr:nvCxnSpPr>
      <xdr:spPr>
        <a:xfrm flipV="1">
          <a:off x="14782800" y="3274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19</xdr:row>
      <xdr:rowOff>85090</xdr:rowOff>
    </xdr:to>
    <xdr:cxnSp macro="">
      <xdr:nvCxnSpPr>
        <xdr:cNvPr id="131" name="直線コネクタ 130"/>
        <xdr:cNvCxnSpPr/>
      </xdr:nvCxnSpPr>
      <xdr:spPr>
        <a:xfrm>
          <a:off x="13893800" y="3159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18</xdr:row>
      <xdr:rowOff>73660</xdr:rowOff>
    </xdr:to>
    <xdr:cxnSp macro="">
      <xdr:nvCxnSpPr>
        <xdr:cNvPr id="134" name="直線コネクタ 133"/>
        <xdr:cNvCxnSpPr/>
      </xdr:nvCxnSpPr>
      <xdr:spPr>
        <a:xfrm>
          <a:off x="13004800" y="27406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129540</xdr:rowOff>
    </xdr:from>
    <xdr:to>
      <xdr:col>24</xdr:col>
      <xdr:colOff>82550</xdr:colOff>
      <xdr:row>19</xdr:row>
      <xdr:rowOff>59690</xdr:rowOff>
    </xdr:to>
    <xdr:sp macro="" textlink="">
      <xdr:nvSpPr>
        <xdr:cNvPr id="144" name="円/楕円 143"/>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101617</xdr:rowOff>
    </xdr:from>
    <xdr:ext cx="762000" cy="259045"/>
    <xdr:sp macro="" textlink="">
      <xdr:nvSpPr>
        <xdr:cNvPr id="145"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137160</xdr:rowOff>
    </xdr:from>
    <xdr:to>
      <xdr:col>22</xdr:col>
      <xdr:colOff>615950</xdr:colOff>
      <xdr:row>19</xdr:row>
      <xdr:rowOff>67310</xdr:rowOff>
    </xdr:to>
    <xdr:sp macro="" textlink="">
      <xdr:nvSpPr>
        <xdr:cNvPr id="146" name="円/楕円 145"/>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52087</xdr:rowOff>
    </xdr:from>
    <xdr:ext cx="736600" cy="259045"/>
    <xdr:sp macro="" textlink="">
      <xdr:nvSpPr>
        <xdr:cNvPr id="147" name="テキスト ボックス 146"/>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34290</xdr:rowOff>
    </xdr:from>
    <xdr:to>
      <xdr:col>21</xdr:col>
      <xdr:colOff>412750</xdr:colOff>
      <xdr:row>19</xdr:row>
      <xdr:rowOff>135890</xdr:rowOff>
    </xdr:to>
    <xdr:sp macro="" textlink="">
      <xdr:nvSpPr>
        <xdr:cNvPr id="148" name="円/楕円 147"/>
        <xdr:cNvSpPr/>
      </xdr:nvSpPr>
      <xdr:spPr>
        <a:xfrm>
          <a:off x="14732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120667</xdr:rowOff>
    </xdr:from>
    <xdr:ext cx="762000" cy="259045"/>
    <xdr:sp macro="" textlink="">
      <xdr:nvSpPr>
        <xdr:cNvPr id="149" name="テキスト ボックス 148"/>
        <xdr:cNvSpPr txBox="1"/>
      </xdr:nvSpPr>
      <xdr:spPr>
        <a:xfrm>
          <a:off x="14401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扶助費については、類似団体を下回っているが、本村の</a:t>
          </a:r>
          <a:r>
            <a:rPr kumimoji="1" lang="en-US" altLang="ja-JP" sz="1200">
              <a:latin typeface="ＭＳ Ｐゴシック"/>
            </a:rPr>
            <a:t>65</a:t>
          </a:r>
          <a:r>
            <a:rPr kumimoji="1" lang="ja-JP" altLang="en-US" sz="1200">
              <a:latin typeface="ＭＳ Ｐゴシック"/>
            </a:rPr>
            <a:t>歳以上の高齢者が多く扶助費は、今後も増えると予想される。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102507</xdr:rowOff>
    </xdr:to>
    <xdr:cxnSp macro="">
      <xdr:nvCxnSpPr>
        <xdr:cNvPr id="187" name="直線コネクタ 186"/>
        <xdr:cNvCxnSpPr/>
      </xdr:nvCxnSpPr>
      <xdr:spPr>
        <a:xfrm flipV="1">
          <a:off x="3987800" y="94179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102507</xdr:rowOff>
    </xdr:to>
    <xdr:cxnSp macro="">
      <xdr:nvCxnSpPr>
        <xdr:cNvPr id="190" name="直線コネクタ 189"/>
        <xdr:cNvCxnSpPr/>
      </xdr:nvCxnSpPr>
      <xdr:spPr>
        <a:xfrm>
          <a:off x="3098800" y="93363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3" name="直線コネクタ 192"/>
        <xdr:cNvCxnSpPr/>
      </xdr:nvCxnSpPr>
      <xdr:spPr>
        <a:xfrm>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6" name="直線コネクタ 195"/>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その他の経常収支比率については、操出金において対前年比で経常経費充当一般財源等で△</a:t>
          </a:r>
          <a:r>
            <a:rPr kumimoji="1" lang="en-US" altLang="ja-JP" sz="1200">
              <a:latin typeface="ＭＳ Ｐゴシック"/>
            </a:rPr>
            <a:t>29,253</a:t>
          </a:r>
          <a:r>
            <a:rPr kumimoji="1" lang="ja-JP" altLang="en-US" sz="1200">
              <a:latin typeface="ＭＳ Ｐゴシック"/>
            </a:rPr>
            <a:t>（</a:t>
          </a:r>
          <a:r>
            <a:rPr kumimoji="1" lang="en-US" altLang="ja-JP" sz="1200">
              <a:latin typeface="ＭＳ Ｐゴシック"/>
            </a:rPr>
            <a:t>88,888 </a:t>
          </a:r>
          <a:r>
            <a:rPr kumimoji="1" lang="ja-JP" altLang="en-US" sz="1200">
              <a:latin typeface="ＭＳ Ｐゴシック"/>
            </a:rPr>
            <a:t>→ </a:t>
          </a:r>
          <a:r>
            <a:rPr kumimoji="1" lang="en-US" altLang="ja-JP" sz="1200">
              <a:latin typeface="ＭＳ Ｐゴシック"/>
            </a:rPr>
            <a:t>59,635</a:t>
          </a:r>
          <a:r>
            <a:rPr kumimoji="1" lang="ja-JP" altLang="en-US" sz="1200">
              <a:latin typeface="ＭＳ Ｐゴシック"/>
            </a:rPr>
            <a:t>）の減、率で</a:t>
          </a:r>
          <a:r>
            <a:rPr kumimoji="1" lang="en-US" altLang="ja-JP" sz="1200">
              <a:latin typeface="ＭＳ Ｐゴシック"/>
            </a:rPr>
            <a:t>2.8</a:t>
          </a:r>
          <a:r>
            <a:rPr kumimoji="1" lang="ja-JP" altLang="en-US" sz="1200">
              <a:latin typeface="ＭＳ Ｐゴシック"/>
            </a:rPr>
            <a:t>％の減で改善した。維持補修費においては、</a:t>
          </a:r>
          <a:r>
            <a:rPr kumimoji="1" lang="ja-JP" altLang="ja-JP" sz="1100">
              <a:solidFill>
                <a:schemeClr val="dk1"/>
              </a:solidFill>
              <a:effectLst/>
              <a:latin typeface="+mn-lt"/>
              <a:ea typeface="+mn-ea"/>
              <a:cs typeface="+mn-cs"/>
            </a:rPr>
            <a:t>経常経費充当一般財源等で</a:t>
          </a:r>
          <a:r>
            <a:rPr kumimoji="1" lang="en-US" altLang="ja-JP" sz="1200">
              <a:latin typeface="ＭＳ Ｐゴシック"/>
            </a:rPr>
            <a:t>1,422</a:t>
          </a:r>
          <a:r>
            <a:rPr kumimoji="1" lang="ja-JP" altLang="en-US" sz="1200">
              <a:latin typeface="ＭＳ Ｐゴシック"/>
            </a:rPr>
            <a:t>（</a:t>
          </a:r>
          <a:r>
            <a:rPr kumimoji="1" lang="en-US" altLang="ja-JP" sz="1200">
              <a:latin typeface="ＭＳ Ｐゴシック"/>
            </a:rPr>
            <a:t>H25</a:t>
          </a:r>
          <a:r>
            <a:rPr kumimoji="1" lang="ja-JP" altLang="en-US" sz="1200">
              <a:latin typeface="ＭＳ Ｐゴシック"/>
            </a:rPr>
            <a:t>　</a:t>
          </a:r>
          <a:r>
            <a:rPr kumimoji="1" lang="en-US" altLang="ja-JP" sz="1200">
              <a:latin typeface="ＭＳ Ｐゴシック"/>
            </a:rPr>
            <a:t>9,411 </a:t>
          </a:r>
          <a:r>
            <a:rPr kumimoji="1" lang="ja-JP" altLang="en-US" sz="1200">
              <a:latin typeface="ＭＳ Ｐゴシック"/>
            </a:rPr>
            <a:t>→ </a:t>
          </a:r>
          <a:r>
            <a:rPr kumimoji="1" lang="en-US" altLang="ja-JP" sz="1200">
              <a:latin typeface="ＭＳ Ｐゴシック"/>
            </a:rPr>
            <a:t>H26</a:t>
          </a:r>
          <a:r>
            <a:rPr kumimoji="1" lang="ja-JP" altLang="en-US" sz="1200">
              <a:latin typeface="ＭＳ Ｐゴシック"/>
            </a:rPr>
            <a:t>　</a:t>
          </a:r>
          <a:r>
            <a:rPr kumimoji="1" lang="en-US" altLang="ja-JP" sz="1200">
              <a:latin typeface="ＭＳ Ｐゴシック"/>
            </a:rPr>
            <a:t>10,833</a:t>
          </a:r>
          <a:r>
            <a:rPr kumimoji="1" lang="ja-JP" altLang="en-US" sz="1200">
              <a:latin typeface="ＭＳ Ｐゴシック"/>
            </a:rPr>
            <a:t>）の増、率で</a:t>
          </a:r>
          <a:r>
            <a:rPr kumimoji="1" lang="en-US" altLang="ja-JP" sz="1200">
              <a:latin typeface="ＭＳ Ｐゴシック"/>
            </a:rPr>
            <a:t>0.1</a:t>
          </a:r>
          <a:r>
            <a:rPr kumimoji="1" lang="ja-JP" altLang="en-US" sz="1200">
              <a:latin typeface="ＭＳ Ｐゴシック"/>
            </a:rPr>
            <a:t>％の増となったものの、その他全体の対前年度経常収支比率より</a:t>
          </a:r>
          <a:r>
            <a:rPr kumimoji="1" lang="en-US" altLang="ja-JP" sz="1200">
              <a:latin typeface="ＭＳ Ｐゴシック"/>
            </a:rPr>
            <a:t>2.4</a:t>
          </a:r>
          <a:r>
            <a:rPr kumimoji="1" lang="ja-JP" altLang="en-US" sz="1200">
              <a:latin typeface="ＭＳ Ｐゴシック"/>
            </a:rPr>
            <a:t>％改善した。</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42418</xdr:rowOff>
    </xdr:from>
    <xdr:to>
      <xdr:col>24</xdr:col>
      <xdr:colOff>31750</xdr:colOff>
      <xdr:row>55</xdr:row>
      <xdr:rowOff>152146</xdr:rowOff>
    </xdr:to>
    <xdr:cxnSp macro="">
      <xdr:nvCxnSpPr>
        <xdr:cNvPr id="245" name="直線コネクタ 244"/>
        <xdr:cNvCxnSpPr/>
      </xdr:nvCxnSpPr>
      <xdr:spPr>
        <a:xfrm flipV="1">
          <a:off x="15671800" y="94721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161290</xdr:rowOff>
    </xdr:from>
    <xdr:to>
      <xdr:col>22</xdr:col>
      <xdr:colOff>565150</xdr:colOff>
      <xdr:row>55</xdr:row>
      <xdr:rowOff>152146</xdr:rowOff>
    </xdr:to>
    <xdr:cxnSp macro="">
      <xdr:nvCxnSpPr>
        <xdr:cNvPr id="248" name="直線コネクタ 247"/>
        <xdr:cNvCxnSpPr/>
      </xdr:nvCxnSpPr>
      <xdr:spPr>
        <a:xfrm>
          <a:off x="14782800" y="924814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138430</xdr:rowOff>
    </xdr:from>
    <xdr:to>
      <xdr:col>21</xdr:col>
      <xdr:colOff>361950</xdr:colOff>
      <xdr:row>53</xdr:row>
      <xdr:rowOff>161290</xdr:rowOff>
    </xdr:to>
    <xdr:cxnSp macro="">
      <xdr:nvCxnSpPr>
        <xdr:cNvPr id="251" name="直線コネクタ 250"/>
        <xdr:cNvCxnSpPr/>
      </xdr:nvCxnSpPr>
      <xdr:spPr>
        <a:xfrm>
          <a:off x="13893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133858</xdr:rowOff>
    </xdr:from>
    <xdr:to>
      <xdr:col>20</xdr:col>
      <xdr:colOff>158750</xdr:colOff>
      <xdr:row>53</xdr:row>
      <xdr:rowOff>138430</xdr:rowOff>
    </xdr:to>
    <xdr:cxnSp macro="">
      <xdr:nvCxnSpPr>
        <xdr:cNvPr id="254" name="直線コネクタ 253"/>
        <xdr:cNvCxnSpPr/>
      </xdr:nvCxnSpPr>
      <xdr:spPr>
        <a:xfrm>
          <a:off x="13004800" y="92207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163068</xdr:rowOff>
    </xdr:from>
    <xdr:to>
      <xdr:col>24</xdr:col>
      <xdr:colOff>82550</xdr:colOff>
      <xdr:row>55</xdr:row>
      <xdr:rowOff>93218</xdr:rowOff>
    </xdr:to>
    <xdr:sp macro="" textlink="">
      <xdr:nvSpPr>
        <xdr:cNvPr id="264" name="円/楕円 263"/>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8145</xdr:rowOff>
    </xdr:from>
    <xdr:ext cx="762000" cy="259045"/>
    <xdr:sp macro="" textlink="">
      <xdr:nvSpPr>
        <xdr:cNvPr id="265" name="その他該当値テキスト"/>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6" name="円/楕円 265"/>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7" name="テキスト ボックス 266"/>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110490</xdr:rowOff>
    </xdr:from>
    <xdr:to>
      <xdr:col>21</xdr:col>
      <xdr:colOff>412750</xdr:colOff>
      <xdr:row>54</xdr:row>
      <xdr:rowOff>40640</xdr:rowOff>
    </xdr:to>
    <xdr:sp macro="" textlink="">
      <xdr:nvSpPr>
        <xdr:cNvPr id="268" name="円/楕円 267"/>
        <xdr:cNvSpPr/>
      </xdr:nvSpPr>
      <xdr:spPr>
        <a:xfrm>
          <a:off x="14732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50817</xdr:rowOff>
    </xdr:from>
    <xdr:ext cx="762000" cy="259045"/>
    <xdr:sp macro="" textlink="">
      <xdr:nvSpPr>
        <xdr:cNvPr id="269" name="テキスト ボックス 268"/>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87630</xdr:rowOff>
    </xdr:from>
    <xdr:to>
      <xdr:col>20</xdr:col>
      <xdr:colOff>209550</xdr:colOff>
      <xdr:row>54</xdr:row>
      <xdr:rowOff>17780</xdr:rowOff>
    </xdr:to>
    <xdr:sp macro="" textlink="">
      <xdr:nvSpPr>
        <xdr:cNvPr id="270" name="円/楕円 269"/>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27957</xdr:rowOff>
    </xdr:from>
    <xdr:ext cx="762000" cy="259045"/>
    <xdr:sp macro="" textlink="">
      <xdr:nvSpPr>
        <xdr:cNvPr id="271" name="テキスト ボックス 270"/>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83058</xdr:rowOff>
    </xdr:from>
    <xdr:to>
      <xdr:col>19</xdr:col>
      <xdr:colOff>6350</xdr:colOff>
      <xdr:row>54</xdr:row>
      <xdr:rowOff>13208</xdr:rowOff>
    </xdr:to>
    <xdr:sp macro="" textlink="">
      <xdr:nvSpPr>
        <xdr:cNvPr id="272" name="円/楕円 271"/>
        <xdr:cNvSpPr/>
      </xdr:nvSpPr>
      <xdr:spPr>
        <a:xfrm>
          <a:off x="12954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23385</xdr:rowOff>
    </xdr:from>
    <xdr:ext cx="762000" cy="259045"/>
    <xdr:sp macro="" textlink="">
      <xdr:nvSpPr>
        <xdr:cNvPr id="273" name="テキスト ボックス 272"/>
        <xdr:cNvSpPr txBox="1"/>
      </xdr:nvSpPr>
      <xdr:spPr>
        <a:xfrm>
          <a:off x="12623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補助費等に係る経常収支比率については、類似団体を下回っている。対前年度比率で△</a:t>
          </a:r>
          <a:r>
            <a:rPr kumimoji="1" lang="en-US" altLang="ja-JP" sz="1200">
              <a:latin typeface="ＭＳ Ｐゴシック"/>
            </a:rPr>
            <a:t>2.6</a:t>
          </a:r>
          <a:r>
            <a:rPr kumimoji="1" lang="ja-JP" altLang="en-US" sz="1200">
              <a:latin typeface="ＭＳ Ｐゴシック"/>
            </a:rPr>
            <a:t>％（</a:t>
          </a:r>
          <a:r>
            <a:rPr kumimoji="1" lang="en-US" altLang="ja-JP" sz="1200">
              <a:latin typeface="ＭＳ Ｐゴシック"/>
            </a:rPr>
            <a:t>H25</a:t>
          </a:r>
          <a:r>
            <a:rPr kumimoji="1" lang="ja-JP" altLang="en-US" sz="1200">
              <a:latin typeface="ＭＳ Ｐゴシック"/>
            </a:rPr>
            <a:t>　</a:t>
          </a:r>
          <a:r>
            <a:rPr kumimoji="1" lang="en-US" altLang="ja-JP" sz="1200">
              <a:latin typeface="ＭＳ Ｐゴシック"/>
            </a:rPr>
            <a:t>6.2</a:t>
          </a:r>
          <a:r>
            <a:rPr kumimoji="1" lang="ja-JP" altLang="en-US" sz="1200">
              <a:latin typeface="ＭＳ Ｐゴシック"/>
            </a:rPr>
            <a:t>％→ </a:t>
          </a:r>
          <a:r>
            <a:rPr kumimoji="1" lang="en-US" altLang="ja-JP" sz="1200">
              <a:latin typeface="ＭＳ Ｐゴシック"/>
            </a:rPr>
            <a:t>H26</a:t>
          </a:r>
          <a:r>
            <a:rPr kumimoji="1" lang="ja-JP" altLang="en-US" sz="1200">
              <a:latin typeface="ＭＳ Ｐゴシック"/>
            </a:rPr>
            <a:t>　</a:t>
          </a:r>
          <a:r>
            <a:rPr kumimoji="1" lang="en-US" altLang="ja-JP" sz="1200">
              <a:latin typeface="ＭＳ Ｐゴシック"/>
            </a:rPr>
            <a:t>3.6</a:t>
          </a:r>
          <a:r>
            <a:rPr kumimoji="1" lang="ja-JP" altLang="en-US" sz="1200">
              <a:latin typeface="ＭＳ Ｐゴシック"/>
            </a:rPr>
            <a:t>％）減となっており、健全な財政運営を図るため、補助の必要性を継続的に検証し、抑制していく。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62992</xdr:rowOff>
    </xdr:from>
    <xdr:to>
      <xdr:col>24</xdr:col>
      <xdr:colOff>31750</xdr:colOff>
      <xdr:row>35</xdr:row>
      <xdr:rowOff>10414</xdr:rowOff>
    </xdr:to>
    <xdr:cxnSp macro="">
      <xdr:nvCxnSpPr>
        <xdr:cNvPr id="303" name="直線コネクタ 302"/>
        <xdr:cNvCxnSpPr/>
      </xdr:nvCxnSpPr>
      <xdr:spPr>
        <a:xfrm flipV="1">
          <a:off x="15671800" y="58922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36</xdr:row>
      <xdr:rowOff>26416</xdr:rowOff>
    </xdr:to>
    <xdr:cxnSp macro="">
      <xdr:nvCxnSpPr>
        <xdr:cNvPr id="306" name="直線コネクタ 305"/>
        <xdr:cNvCxnSpPr/>
      </xdr:nvCxnSpPr>
      <xdr:spPr>
        <a:xfrm flipV="1">
          <a:off x="14782800" y="60111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44704</xdr:rowOff>
    </xdr:to>
    <xdr:cxnSp macro="">
      <xdr:nvCxnSpPr>
        <xdr:cNvPr id="309" name="直線コネクタ 308"/>
        <xdr:cNvCxnSpPr/>
      </xdr:nvCxnSpPr>
      <xdr:spPr>
        <a:xfrm flipV="1">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36</xdr:row>
      <xdr:rowOff>44704</xdr:rowOff>
    </xdr:to>
    <xdr:cxnSp macro="">
      <xdr:nvCxnSpPr>
        <xdr:cNvPr id="312" name="直線コネクタ 311"/>
        <xdr:cNvCxnSpPr/>
      </xdr:nvCxnSpPr>
      <xdr:spPr>
        <a:xfrm>
          <a:off x="13004800" y="597916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12192</xdr:rowOff>
    </xdr:from>
    <xdr:to>
      <xdr:col>24</xdr:col>
      <xdr:colOff>82550</xdr:colOff>
      <xdr:row>34</xdr:row>
      <xdr:rowOff>113792</xdr:rowOff>
    </xdr:to>
    <xdr:sp macro="" textlink="">
      <xdr:nvSpPr>
        <xdr:cNvPr id="322" name="円/楕円 321"/>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92219</xdr:rowOff>
    </xdr:from>
    <xdr:ext cx="762000" cy="259045"/>
    <xdr:sp macro="" textlink="">
      <xdr:nvSpPr>
        <xdr:cNvPr id="323" name="補助費等該当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4" name="円/楕円 323"/>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5" name="テキスト ボックス 324"/>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6" name="円/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0" name="円/楕円 329"/>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31" name="テキスト ボックス 330"/>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かかる経常収支比率は、過去に発行した地方債の償還が完了したことにより改善へ向かっている。しかしここ数年事業数の増により新規発行の地方債が増加傾向にあるため、今後も新規発行の地方債の抑制や公債費の繰上償還及び事業計画の見直しなど計画的に実施し健全な財政運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8889</xdr:rowOff>
    </xdr:to>
    <xdr:cxnSp macro="">
      <xdr:nvCxnSpPr>
        <xdr:cNvPr id="363" name="直線コネクタ 362"/>
        <xdr:cNvCxnSpPr/>
      </xdr:nvCxnSpPr>
      <xdr:spPr>
        <a:xfrm flipV="1">
          <a:off x="3987800" y="131191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78</xdr:row>
      <xdr:rowOff>81280</xdr:rowOff>
    </xdr:to>
    <xdr:cxnSp macro="">
      <xdr:nvCxnSpPr>
        <xdr:cNvPr id="366" name="直線コネクタ 365"/>
        <xdr:cNvCxnSpPr/>
      </xdr:nvCxnSpPr>
      <xdr:spPr>
        <a:xfrm flipV="1">
          <a:off x="3098800" y="132105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79</xdr:row>
      <xdr:rowOff>73661</xdr:rowOff>
    </xdr:to>
    <xdr:cxnSp macro="">
      <xdr:nvCxnSpPr>
        <xdr:cNvPr id="369" name="直線コネクタ 368"/>
        <xdr:cNvCxnSpPr/>
      </xdr:nvCxnSpPr>
      <xdr:spPr>
        <a:xfrm flipV="1">
          <a:off x="2209800" y="134543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81</xdr:row>
      <xdr:rowOff>39370</xdr:rowOff>
    </xdr:to>
    <xdr:cxnSp macro="">
      <xdr:nvCxnSpPr>
        <xdr:cNvPr id="372" name="直線コネクタ 371"/>
        <xdr:cNvCxnSpPr/>
      </xdr:nvCxnSpPr>
      <xdr:spPr>
        <a:xfrm flipV="1">
          <a:off x="1320800" y="136182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2" name="円/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4" name="円/楕円 383"/>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85" name="テキスト ボックス 38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6" name="円/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22861</xdr:rowOff>
    </xdr:from>
    <xdr:to>
      <xdr:col>3</xdr:col>
      <xdr:colOff>193675</xdr:colOff>
      <xdr:row>79</xdr:row>
      <xdr:rowOff>124461</xdr:rowOff>
    </xdr:to>
    <xdr:sp macro="" textlink="">
      <xdr:nvSpPr>
        <xdr:cNvPr id="388" name="円/楕円 387"/>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109238</xdr:rowOff>
    </xdr:from>
    <xdr:ext cx="762000" cy="259045"/>
    <xdr:sp macro="" textlink="">
      <xdr:nvSpPr>
        <xdr:cNvPr id="389" name="テキスト ボックス 388"/>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160020</xdr:rowOff>
    </xdr:from>
    <xdr:to>
      <xdr:col>1</xdr:col>
      <xdr:colOff>676275</xdr:colOff>
      <xdr:row>81</xdr:row>
      <xdr:rowOff>90170</xdr:rowOff>
    </xdr:to>
    <xdr:sp macro="" textlink="">
      <xdr:nvSpPr>
        <xdr:cNvPr id="390" name="円/楕円 389"/>
        <xdr:cNvSpPr/>
      </xdr:nvSpPr>
      <xdr:spPr>
        <a:xfrm>
          <a:off x="1270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74947</xdr:rowOff>
    </xdr:from>
    <xdr:ext cx="762000" cy="259045"/>
    <xdr:sp macro="" textlink="">
      <xdr:nvSpPr>
        <xdr:cNvPr id="391" name="テキスト ボックス 390"/>
        <xdr:cNvSpPr txBox="1"/>
      </xdr:nvSpPr>
      <xdr:spPr>
        <a:xfrm>
          <a:off x="939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公債費以外の経常収支比率については、主な要因は義務的経費の人件費によるものである。対前年比で△</a:t>
          </a:r>
          <a:r>
            <a:rPr kumimoji="1" lang="en-US" altLang="ja-JP" sz="1200">
              <a:latin typeface="ＭＳ Ｐゴシック"/>
            </a:rPr>
            <a:t>2.7</a:t>
          </a:r>
          <a:r>
            <a:rPr kumimoji="1" lang="ja-JP" altLang="en-US" sz="1200">
              <a:latin typeface="ＭＳ Ｐゴシック"/>
            </a:rPr>
            <a:t>％（</a:t>
          </a:r>
          <a:r>
            <a:rPr kumimoji="1" lang="en-US" altLang="ja-JP" sz="1200">
              <a:latin typeface="ＭＳ Ｐゴシック"/>
            </a:rPr>
            <a:t>46.7</a:t>
          </a:r>
          <a:r>
            <a:rPr kumimoji="1" lang="ja-JP" altLang="en-US" sz="1200">
              <a:latin typeface="ＭＳ Ｐゴシック"/>
            </a:rPr>
            <a:t>％</a:t>
          </a:r>
          <a:r>
            <a:rPr kumimoji="1" lang="ja-JP" altLang="en-US" sz="1200" baseline="0">
              <a:latin typeface="ＭＳ Ｐゴシック"/>
            </a:rPr>
            <a:t> → </a:t>
          </a:r>
          <a:r>
            <a:rPr kumimoji="1" lang="en-US" altLang="ja-JP" sz="1200" baseline="0">
              <a:latin typeface="ＭＳ Ｐゴシック"/>
            </a:rPr>
            <a:t>44.0</a:t>
          </a:r>
          <a:r>
            <a:rPr kumimoji="1" lang="ja-JP" altLang="en-US" sz="1200" baseline="0">
              <a:latin typeface="ＭＳ Ｐゴシック"/>
            </a:rPr>
            <a:t>％）の減となっているが、経常収支比率全体に占める</a:t>
          </a:r>
          <a:r>
            <a:rPr kumimoji="1" lang="en-US" altLang="ja-JP" sz="1200" baseline="0">
              <a:latin typeface="ＭＳ Ｐゴシック"/>
            </a:rPr>
            <a:t>48</a:t>
          </a:r>
          <a:r>
            <a:rPr kumimoji="1" lang="ja-JP" altLang="en-US" sz="1200" baseline="0">
              <a:latin typeface="ＭＳ Ｐゴシック"/>
            </a:rPr>
            <a:t>％を人件費となっている。今後、過去に多くの職員を採用した職員の定年退職が控えているため経常収支比率は高い数値が続くと思われる。補充の計画的な新規職員の採用に取り組んでいく必要がある。</a:t>
          </a:r>
          <a:endParaRPr kumimoji="1" lang="en-US" altLang="ja-JP" sz="1200" baseline="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73116</xdr:rowOff>
    </xdr:from>
    <xdr:to>
      <xdr:col>24</xdr:col>
      <xdr:colOff>31750</xdr:colOff>
      <xdr:row>81</xdr:row>
      <xdr:rowOff>7801</xdr:rowOff>
    </xdr:to>
    <xdr:cxnSp macro="">
      <xdr:nvCxnSpPr>
        <xdr:cNvPr id="426" name="直線コネクタ 425"/>
        <xdr:cNvCxnSpPr/>
      </xdr:nvCxnSpPr>
      <xdr:spPr>
        <a:xfrm flipV="1">
          <a:off x="15671800" y="13617666"/>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32294</xdr:rowOff>
    </xdr:from>
    <xdr:to>
      <xdr:col>22</xdr:col>
      <xdr:colOff>565150</xdr:colOff>
      <xdr:row>81</xdr:row>
      <xdr:rowOff>7801</xdr:rowOff>
    </xdr:to>
    <xdr:cxnSp macro="">
      <xdr:nvCxnSpPr>
        <xdr:cNvPr id="429" name="直線コネクタ 428"/>
        <xdr:cNvCxnSpPr/>
      </xdr:nvCxnSpPr>
      <xdr:spPr>
        <a:xfrm>
          <a:off x="14782800" y="1374829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74749</xdr:rowOff>
    </xdr:from>
    <xdr:to>
      <xdr:col>21</xdr:col>
      <xdr:colOff>361950</xdr:colOff>
      <xdr:row>80</xdr:row>
      <xdr:rowOff>32294</xdr:rowOff>
    </xdr:to>
    <xdr:cxnSp macro="">
      <xdr:nvCxnSpPr>
        <xdr:cNvPr id="432" name="直線コネクタ 431"/>
        <xdr:cNvCxnSpPr/>
      </xdr:nvCxnSpPr>
      <xdr:spPr>
        <a:xfrm>
          <a:off x="13893800" y="13447849"/>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102507</xdr:rowOff>
    </xdr:from>
    <xdr:to>
      <xdr:col>20</xdr:col>
      <xdr:colOff>158750</xdr:colOff>
      <xdr:row>78</xdr:row>
      <xdr:rowOff>74749</xdr:rowOff>
    </xdr:to>
    <xdr:cxnSp macro="">
      <xdr:nvCxnSpPr>
        <xdr:cNvPr id="435" name="直線コネクタ 434"/>
        <xdr:cNvCxnSpPr/>
      </xdr:nvCxnSpPr>
      <xdr:spPr>
        <a:xfrm>
          <a:off x="13004800" y="12961257"/>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22316</xdr:rowOff>
    </xdr:from>
    <xdr:to>
      <xdr:col>24</xdr:col>
      <xdr:colOff>82550</xdr:colOff>
      <xdr:row>79</xdr:row>
      <xdr:rowOff>123916</xdr:rowOff>
    </xdr:to>
    <xdr:sp macro="" textlink="">
      <xdr:nvSpPr>
        <xdr:cNvPr id="445" name="円/楕円 444"/>
        <xdr:cNvSpPr/>
      </xdr:nvSpPr>
      <xdr:spPr>
        <a:xfrm>
          <a:off x="164592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165843</xdr:rowOff>
    </xdr:from>
    <xdr:ext cx="762000" cy="259045"/>
    <xdr:sp macro="" textlink="">
      <xdr:nvSpPr>
        <xdr:cNvPr id="446" name="公債費以外該当値テキスト"/>
        <xdr:cNvSpPr txBox="1"/>
      </xdr:nvSpPr>
      <xdr:spPr>
        <a:xfrm>
          <a:off x="165989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128451</xdr:rowOff>
    </xdr:from>
    <xdr:to>
      <xdr:col>22</xdr:col>
      <xdr:colOff>615950</xdr:colOff>
      <xdr:row>81</xdr:row>
      <xdr:rowOff>58601</xdr:rowOff>
    </xdr:to>
    <xdr:sp macro="" textlink="">
      <xdr:nvSpPr>
        <xdr:cNvPr id="447" name="円/楕円 446"/>
        <xdr:cNvSpPr/>
      </xdr:nvSpPr>
      <xdr:spPr>
        <a:xfrm>
          <a:off x="15621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43378</xdr:rowOff>
    </xdr:from>
    <xdr:ext cx="736600" cy="259045"/>
    <xdr:sp macro="" textlink="">
      <xdr:nvSpPr>
        <xdr:cNvPr id="448" name="テキスト ボックス 447"/>
        <xdr:cNvSpPr txBox="1"/>
      </xdr:nvSpPr>
      <xdr:spPr>
        <a:xfrm>
          <a:off x="15290800" y="1393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152944</xdr:rowOff>
    </xdr:from>
    <xdr:to>
      <xdr:col>21</xdr:col>
      <xdr:colOff>412750</xdr:colOff>
      <xdr:row>80</xdr:row>
      <xdr:rowOff>83094</xdr:rowOff>
    </xdr:to>
    <xdr:sp macro="" textlink="">
      <xdr:nvSpPr>
        <xdr:cNvPr id="449" name="円/楕円 448"/>
        <xdr:cNvSpPr/>
      </xdr:nvSpPr>
      <xdr:spPr>
        <a:xfrm>
          <a:off x="14732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67871</xdr:rowOff>
    </xdr:from>
    <xdr:ext cx="762000" cy="259045"/>
    <xdr:sp macro="" textlink="">
      <xdr:nvSpPr>
        <xdr:cNvPr id="450" name="テキスト ボックス 449"/>
        <xdr:cNvSpPr txBox="1"/>
      </xdr:nvSpPr>
      <xdr:spPr>
        <a:xfrm>
          <a:off x="14401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23949</xdr:rowOff>
    </xdr:from>
    <xdr:to>
      <xdr:col>20</xdr:col>
      <xdr:colOff>209550</xdr:colOff>
      <xdr:row>78</xdr:row>
      <xdr:rowOff>125549</xdr:rowOff>
    </xdr:to>
    <xdr:sp macro="" textlink="">
      <xdr:nvSpPr>
        <xdr:cNvPr id="451" name="円/楕円 450"/>
        <xdr:cNvSpPr/>
      </xdr:nvSpPr>
      <xdr:spPr>
        <a:xfrm>
          <a:off x="13843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110326</xdr:rowOff>
    </xdr:from>
    <xdr:ext cx="762000" cy="259045"/>
    <xdr:sp macro="" textlink="">
      <xdr:nvSpPr>
        <xdr:cNvPr id="452" name="テキスト ボックス 451"/>
        <xdr:cNvSpPr txBox="1"/>
      </xdr:nvSpPr>
      <xdr:spPr>
        <a:xfrm>
          <a:off x="13512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51707</xdr:rowOff>
    </xdr:from>
    <xdr:to>
      <xdr:col>19</xdr:col>
      <xdr:colOff>6350</xdr:colOff>
      <xdr:row>75</xdr:row>
      <xdr:rowOff>153307</xdr:rowOff>
    </xdr:to>
    <xdr:sp macro="" textlink="">
      <xdr:nvSpPr>
        <xdr:cNvPr id="453" name="円/楕円 452"/>
        <xdr:cNvSpPr/>
      </xdr:nvSpPr>
      <xdr:spPr>
        <a:xfrm>
          <a:off x="12954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163484</xdr:rowOff>
    </xdr:from>
    <xdr:ext cx="762000" cy="259045"/>
    <xdr:sp macro="" textlink="">
      <xdr:nvSpPr>
        <xdr:cNvPr id="454" name="テキスト ボックス 453"/>
        <xdr:cNvSpPr txBox="1"/>
      </xdr:nvSpPr>
      <xdr:spPr>
        <a:xfrm>
          <a:off x="12623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沖縄県伊是名村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84552</xdr:rowOff>
    </xdr:from>
    <xdr:to>
      <xdr:col>4</xdr:col>
      <xdr:colOff>1117600</xdr:colOff>
      <xdr:row>15</xdr:row>
      <xdr:rowOff>168147</xdr:rowOff>
    </xdr:to>
    <xdr:cxnSp macro="">
      <xdr:nvCxnSpPr>
        <xdr:cNvPr id="47" name="直線コネクタ 46"/>
        <xdr:cNvCxnSpPr/>
      </xdr:nvCxnSpPr>
      <xdr:spPr bwMode="auto">
        <a:xfrm flipV="1">
          <a:off x="5003800" y="2703927"/>
          <a:ext cx="647700" cy="8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138230</xdr:rowOff>
    </xdr:from>
    <xdr:to>
      <xdr:col>4</xdr:col>
      <xdr:colOff>469900</xdr:colOff>
      <xdr:row>15</xdr:row>
      <xdr:rowOff>168147</xdr:rowOff>
    </xdr:to>
    <xdr:cxnSp macro="">
      <xdr:nvCxnSpPr>
        <xdr:cNvPr id="50" name="直線コネクタ 49"/>
        <xdr:cNvCxnSpPr/>
      </xdr:nvCxnSpPr>
      <xdr:spPr bwMode="auto">
        <a:xfrm>
          <a:off x="4305300" y="2757605"/>
          <a:ext cx="698500" cy="2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138230</xdr:rowOff>
    </xdr:from>
    <xdr:to>
      <xdr:col>3</xdr:col>
      <xdr:colOff>904875</xdr:colOff>
      <xdr:row>15</xdr:row>
      <xdr:rowOff>143433</xdr:rowOff>
    </xdr:to>
    <xdr:cxnSp macro="">
      <xdr:nvCxnSpPr>
        <xdr:cNvPr id="53" name="直線コネクタ 52"/>
        <xdr:cNvCxnSpPr/>
      </xdr:nvCxnSpPr>
      <xdr:spPr bwMode="auto">
        <a:xfrm flipV="1">
          <a:off x="3606800" y="2757605"/>
          <a:ext cx="698500" cy="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143433</xdr:rowOff>
    </xdr:from>
    <xdr:to>
      <xdr:col>3</xdr:col>
      <xdr:colOff>206375</xdr:colOff>
      <xdr:row>16</xdr:row>
      <xdr:rowOff>41107</xdr:rowOff>
    </xdr:to>
    <xdr:cxnSp macro="">
      <xdr:nvCxnSpPr>
        <xdr:cNvPr id="56" name="直線コネクタ 55"/>
        <xdr:cNvCxnSpPr/>
      </xdr:nvCxnSpPr>
      <xdr:spPr bwMode="auto">
        <a:xfrm flipV="1">
          <a:off x="2908300" y="2762808"/>
          <a:ext cx="698500" cy="6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33752</xdr:rowOff>
    </xdr:from>
    <xdr:to>
      <xdr:col>5</xdr:col>
      <xdr:colOff>34925</xdr:colOff>
      <xdr:row>15</xdr:row>
      <xdr:rowOff>135352</xdr:rowOff>
    </xdr:to>
    <xdr:sp macro="" textlink="">
      <xdr:nvSpPr>
        <xdr:cNvPr id="66" name="円/楕円 65"/>
        <xdr:cNvSpPr/>
      </xdr:nvSpPr>
      <xdr:spPr bwMode="auto">
        <a:xfrm>
          <a:off x="5600700" y="265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50279</xdr:rowOff>
    </xdr:from>
    <xdr:ext cx="762000" cy="259045"/>
    <xdr:sp macro="" textlink="">
      <xdr:nvSpPr>
        <xdr:cNvPr id="67" name="人口1人当たり決算額の推移該当値テキスト130"/>
        <xdr:cNvSpPr txBox="1"/>
      </xdr:nvSpPr>
      <xdr:spPr>
        <a:xfrm>
          <a:off x="5740400" y="249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339,402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117347</xdr:rowOff>
    </xdr:from>
    <xdr:to>
      <xdr:col>4</xdr:col>
      <xdr:colOff>520700</xdr:colOff>
      <xdr:row>16</xdr:row>
      <xdr:rowOff>47497</xdr:rowOff>
    </xdr:to>
    <xdr:sp macro="" textlink="">
      <xdr:nvSpPr>
        <xdr:cNvPr id="68" name="円/楕円 67"/>
        <xdr:cNvSpPr/>
      </xdr:nvSpPr>
      <xdr:spPr bwMode="auto">
        <a:xfrm>
          <a:off x="4953000" y="273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57674</xdr:rowOff>
    </xdr:from>
    <xdr:ext cx="736600" cy="259045"/>
    <xdr:sp macro="" textlink="">
      <xdr:nvSpPr>
        <xdr:cNvPr id="69" name="テキスト ボックス 68"/>
        <xdr:cNvSpPr txBox="1"/>
      </xdr:nvSpPr>
      <xdr:spPr>
        <a:xfrm>
          <a:off x="4622800" y="250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302,834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87430</xdr:rowOff>
    </xdr:from>
    <xdr:to>
      <xdr:col>3</xdr:col>
      <xdr:colOff>955675</xdr:colOff>
      <xdr:row>16</xdr:row>
      <xdr:rowOff>17580</xdr:rowOff>
    </xdr:to>
    <xdr:sp macro="" textlink="">
      <xdr:nvSpPr>
        <xdr:cNvPr id="70" name="円/楕円 69"/>
        <xdr:cNvSpPr/>
      </xdr:nvSpPr>
      <xdr:spPr bwMode="auto">
        <a:xfrm>
          <a:off x="4254500" y="270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27757</xdr:rowOff>
    </xdr:from>
    <xdr:ext cx="762000" cy="259045"/>
    <xdr:sp macro="" textlink="">
      <xdr:nvSpPr>
        <xdr:cNvPr id="71" name="テキスト ボックス 70"/>
        <xdr:cNvSpPr txBox="1"/>
      </xdr:nvSpPr>
      <xdr:spPr>
        <a:xfrm>
          <a:off x="3924300" y="24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92633</xdr:rowOff>
    </xdr:from>
    <xdr:to>
      <xdr:col>3</xdr:col>
      <xdr:colOff>257175</xdr:colOff>
      <xdr:row>16</xdr:row>
      <xdr:rowOff>22783</xdr:rowOff>
    </xdr:to>
    <xdr:sp macro="" textlink="">
      <xdr:nvSpPr>
        <xdr:cNvPr id="72" name="円/楕円 71"/>
        <xdr:cNvSpPr/>
      </xdr:nvSpPr>
      <xdr:spPr bwMode="auto">
        <a:xfrm>
          <a:off x="3556000" y="271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32960</xdr:rowOff>
    </xdr:from>
    <xdr:ext cx="762000" cy="259045"/>
    <xdr:sp macro="" textlink="">
      <xdr:nvSpPr>
        <xdr:cNvPr id="73" name="テキスト ボックス 72"/>
        <xdr:cNvSpPr txBox="1"/>
      </xdr:nvSpPr>
      <xdr:spPr>
        <a:xfrm>
          <a:off x="3225800" y="248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161757</xdr:rowOff>
    </xdr:from>
    <xdr:to>
      <xdr:col>2</xdr:col>
      <xdr:colOff>692150</xdr:colOff>
      <xdr:row>16</xdr:row>
      <xdr:rowOff>91907</xdr:rowOff>
    </xdr:to>
    <xdr:sp macro="" textlink="">
      <xdr:nvSpPr>
        <xdr:cNvPr id="74" name="円/楕円 73"/>
        <xdr:cNvSpPr/>
      </xdr:nvSpPr>
      <xdr:spPr bwMode="auto">
        <a:xfrm>
          <a:off x="2857500" y="278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102084</xdr:rowOff>
    </xdr:from>
    <xdr:ext cx="762000" cy="259045"/>
    <xdr:sp macro="" textlink="">
      <xdr:nvSpPr>
        <xdr:cNvPr id="75" name="テキスト ボックス 74"/>
        <xdr:cNvSpPr txBox="1"/>
      </xdr:nvSpPr>
      <xdr:spPr>
        <a:xfrm>
          <a:off x="2527300" y="255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218341</xdr:rowOff>
    </xdr:from>
    <xdr:to>
      <xdr:col>4</xdr:col>
      <xdr:colOff>1117600</xdr:colOff>
      <xdr:row>35</xdr:row>
      <xdr:rowOff>313179</xdr:rowOff>
    </xdr:to>
    <xdr:cxnSp macro="">
      <xdr:nvCxnSpPr>
        <xdr:cNvPr id="108" name="直線コネクタ 107"/>
        <xdr:cNvCxnSpPr/>
      </xdr:nvCxnSpPr>
      <xdr:spPr bwMode="auto">
        <a:xfrm>
          <a:off x="5003800" y="6828691"/>
          <a:ext cx="647700" cy="9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182557</xdr:rowOff>
    </xdr:from>
    <xdr:to>
      <xdr:col>4</xdr:col>
      <xdr:colOff>469900</xdr:colOff>
      <xdr:row>35</xdr:row>
      <xdr:rowOff>218341</xdr:rowOff>
    </xdr:to>
    <xdr:cxnSp macro="">
      <xdr:nvCxnSpPr>
        <xdr:cNvPr id="111" name="直線コネクタ 110"/>
        <xdr:cNvCxnSpPr/>
      </xdr:nvCxnSpPr>
      <xdr:spPr bwMode="auto">
        <a:xfrm>
          <a:off x="4305300" y="6450007"/>
          <a:ext cx="698500" cy="378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42251</xdr:rowOff>
    </xdr:from>
    <xdr:to>
      <xdr:col>3</xdr:col>
      <xdr:colOff>904875</xdr:colOff>
      <xdr:row>34</xdr:row>
      <xdr:rowOff>182557</xdr:rowOff>
    </xdr:to>
    <xdr:cxnSp macro="">
      <xdr:nvCxnSpPr>
        <xdr:cNvPr id="114" name="直線コネクタ 113"/>
        <xdr:cNvCxnSpPr/>
      </xdr:nvCxnSpPr>
      <xdr:spPr bwMode="auto">
        <a:xfrm>
          <a:off x="3606800" y="6309701"/>
          <a:ext cx="698500" cy="14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113193</xdr:rowOff>
    </xdr:from>
    <xdr:to>
      <xdr:col>3</xdr:col>
      <xdr:colOff>206375</xdr:colOff>
      <xdr:row>34</xdr:row>
      <xdr:rowOff>42251</xdr:rowOff>
    </xdr:to>
    <xdr:cxnSp macro="">
      <xdr:nvCxnSpPr>
        <xdr:cNvPr id="117" name="直線コネクタ 116"/>
        <xdr:cNvCxnSpPr/>
      </xdr:nvCxnSpPr>
      <xdr:spPr bwMode="auto">
        <a:xfrm>
          <a:off x="2908300" y="6037743"/>
          <a:ext cx="698500" cy="27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262379</xdr:rowOff>
    </xdr:from>
    <xdr:to>
      <xdr:col>5</xdr:col>
      <xdr:colOff>34925</xdr:colOff>
      <xdr:row>36</xdr:row>
      <xdr:rowOff>21079</xdr:rowOff>
    </xdr:to>
    <xdr:sp macro="" textlink="">
      <xdr:nvSpPr>
        <xdr:cNvPr id="127" name="円/楕円 126"/>
        <xdr:cNvSpPr/>
      </xdr:nvSpPr>
      <xdr:spPr bwMode="auto">
        <a:xfrm>
          <a:off x="5600700" y="687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234456</xdr:rowOff>
    </xdr:from>
    <xdr:ext cx="762000" cy="259045"/>
    <xdr:sp macro="" textlink="">
      <xdr:nvSpPr>
        <xdr:cNvPr id="128" name="人口1人当たり決算額の推移該当値テキスト445"/>
        <xdr:cNvSpPr txBox="1"/>
      </xdr:nvSpPr>
      <xdr:spPr>
        <a:xfrm>
          <a:off x="5740400" y="684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167541</xdr:rowOff>
    </xdr:from>
    <xdr:to>
      <xdr:col>4</xdr:col>
      <xdr:colOff>520700</xdr:colOff>
      <xdr:row>35</xdr:row>
      <xdr:rowOff>269141</xdr:rowOff>
    </xdr:to>
    <xdr:sp macro="" textlink="">
      <xdr:nvSpPr>
        <xdr:cNvPr id="129" name="円/楕円 128"/>
        <xdr:cNvSpPr/>
      </xdr:nvSpPr>
      <xdr:spPr bwMode="auto">
        <a:xfrm>
          <a:off x="4953000" y="677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253918</xdr:rowOff>
    </xdr:from>
    <xdr:ext cx="736600" cy="259045"/>
    <xdr:sp macro="" textlink="">
      <xdr:nvSpPr>
        <xdr:cNvPr id="130" name="テキスト ボックス 129"/>
        <xdr:cNvSpPr txBox="1"/>
      </xdr:nvSpPr>
      <xdr:spPr>
        <a:xfrm>
          <a:off x="4622800" y="686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131757</xdr:rowOff>
    </xdr:from>
    <xdr:to>
      <xdr:col>3</xdr:col>
      <xdr:colOff>955675</xdr:colOff>
      <xdr:row>34</xdr:row>
      <xdr:rowOff>233357</xdr:rowOff>
    </xdr:to>
    <xdr:sp macro="" textlink="">
      <xdr:nvSpPr>
        <xdr:cNvPr id="131" name="円/楕円 130"/>
        <xdr:cNvSpPr/>
      </xdr:nvSpPr>
      <xdr:spPr bwMode="auto">
        <a:xfrm>
          <a:off x="4254500" y="639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243534</xdr:rowOff>
    </xdr:from>
    <xdr:ext cx="762000" cy="259045"/>
    <xdr:sp macro="" textlink="">
      <xdr:nvSpPr>
        <xdr:cNvPr id="132" name="テキスト ボックス 131"/>
        <xdr:cNvSpPr txBox="1"/>
      </xdr:nvSpPr>
      <xdr:spPr>
        <a:xfrm>
          <a:off x="3924300" y="616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334351</xdr:rowOff>
    </xdr:from>
    <xdr:to>
      <xdr:col>3</xdr:col>
      <xdr:colOff>257175</xdr:colOff>
      <xdr:row>34</xdr:row>
      <xdr:rowOff>93051</xdr:rowOff>
    </xdr:to>
    <xdr:sp macro="" textlink="">
      <xdr:nvSpPr>
        <xdr:cNvPr id="133" name="円/楕円 132"/>
        <xdr:cNvSpPr/>
      </xdr:nvSpPr>
      <xdr:spPr bwMode="auto">
        <a:xfrm>
          <a:off x="3556000" y="625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103228</xdr:rowOff>
    </xdr:from>
    <xdr:ext cx="762000" cy="259045"/>
    <xdr:sp macro="" textlink="">
      <xdr:nvSpPr>
        <xdr:cNvPr id="134" name="テキスト ボックス 133"/>
        <xdr:cNvSpPr txBox="1"/>
      </xdr:nvSpPr>
      <xdr:spPr>
        <a:xfrm>
          <a:off x="3225800" y="60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62393</xdr:rowOff>
    </xdr:from>
    <xdr:to>
      <xdr:col>2</xdr:col>
      <xdr:colOff>692150</xdr:colOff>
      <xdr:row>33</xdr:row>
      <xdr:rowOff>163993</xdr:rowOff>
    </xdr:to>
    <xdr:sp macro="" textlink="">
      <xdr:nvSpPr>
        <xdr:cNvPr id="135" name="円/楕円 134"/>
        <xdr:cNvSpPr/>
      </xdr:nvSpPr>
      <xdr:spPr bwMode="auto">
        <a:xfrm>
          <a:off x="2857500" y="598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2720</xdr:rowOff>
    </xdr:from>
    <xdr:ext cx="762000" cy="259045"/>
    <xdr:sp macro="" textlink="">
      <xdr:nvSpPr>
        <xdr:cNvPr id="136" name="テキスト ボックス 135"/>
        <xdr:cNvSpPr txBox="1"/>
      </xdr:nvSpPr>
      <xdr:spPr>
        <a:xfrm>
          <a:off x="2527300" y="575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財政調整基金残高においては、計画的に積立が実施できたことにより対前年より</a:t>
          </a:r>
          <a:r>
            <a:rPr kumimoji="1" lang="en-US" altLang="ja-JP" sz="1400">
              <a:latin typeface="ＭＳ ゴシック" pitchFamily="49" charset="-128"/>
              <a:ea typeface="ＭＳ ゴシック" pitchFamily="49" charset="-128"/>
            </a:rPr>
            <a:t>4.67</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今後も、計画的な基金積立の実施や健全な基金運営に努めるほか事業計画に沿った事業数の抑制など行い、健全な財政運営に努めていく。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連結実質赤字比率については、一般会計をはじめとして各会計黒字となった。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船舶運航事業特別会計においては、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年度において赤字を計上したが順調に事業収益の確保により改善されている。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また、国民健康保険特別会計においては、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年度に赤字を計上したが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において赤字から改善されたが、今後も療養給付費や高額療養費など医療費が高いことから医療費の抑制や健康増進の促進などの対策及び保険税の収入の確保など、継続的な財政運営に努め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まだまだ各事業特別会計においても、厳しい運営状況であることから、事業収益の確保や歳出の削減など、健全な財政運営に努める。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実質公債費比率については、元利償還金が△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209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）の減については、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年度において、過去に発行した地方債の償還が完了したことが要因である。また、同様に算入公債費も減少となった。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将来負担比率については、分子については緩やかに減少の方向へ進んでいる。要因としては将来負担額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において、一般会計等に係る地方債の現在高においては、公共事業等の増による新規の地方債発行などあり</a:t>
          </a:r>
          <a:r>
            <a:rPr kumimoji="1" lang="en-US" altLang="ja-JP" sz="1400">
              <a:latin typeface="ＭＳ ゴシック" pitchFamily="49" charset="-128"/>
              <a:ea typeface="ＭＳ ゴシック" pitchFamily="49" charset="-128"/>
            </a:rPr>
            <a:t>271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2,031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2,302</a:t>
          </a:r>
          <a:r>
            <a:rPr kumimoji="1" lang="ja-JP" altLang="en-US" sz="1400">
              <a:latin typeface="ＭＳ ゴシック" pitchFamily="49" charset="-128"/>
              <a:ea typeface="ＭＳ ゴシック" pitchFamily="49" charset="-128"/>
            </a:rPr>
            <a:t>）と前年に比べ増になっている。充当可能財源等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においては、充当可能基金で</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286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）増、基準財政需要額算入見込額で</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1,541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1,768</a:t>
          </a:r>
          <a:r>
            <a:rPr kumimoji="1" lang="ja-JP" altLang="en-US" sz="1400">
              <a:latin typeface="ＭＳ ゴシック" pitchFamily="49" charset="-128"/>
              <a:ea typeface="ＭＳ ゴシック" pitchFamily="49" charset="-128"/>
            </a:rPr>
            <a:t>）の増となったことで、将来負担比率の分子となる数値が減となった。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7017960</v>
      </c>
      <c r="BO4" s="379"/>
      <c r="BP4" s="379"/>
      <c r="BQ4" s="379"/>
      <c r="BR4" s="379"/>
      <c r="BS4" s="379"/>
      <c r="BT4" s="379"/>
      <c r="BU4" s="380"/>
      <c r="BV4" s="378">
        <v>4775416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14.9</v>
      </c>
      <c r="CU4" s="556"/>
      <c r="CV4" s="556"/>
      <c r="CW4" s="556"/>
      <c r="CX4" s="556"/>
      <c r="CY4" s="556"/>
      <c r="CZ4" s="556"/>
      <c r="DA4" s="557"/>
      <c r="DB4" s="555">
        <v>15.6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6846762</v>
      </c>
      <c r="BO5" s="384"/>
      <c r="BP5" s="384"/>
      <c r="BQ5" s="384"/>
      <c r="BR5" s="384"/>
      <c r="BS5" s="384"/>
      <c r="BT5" s="384"/>
      <c r="BU5" s="385"/>
      <c r="BV5" s="383">
        <v>4557197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102.5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171198</v>
      </c>
      <c r="BO6" s="384"/>
      <c r="BP6" s="384"/>
      <c r="BQ6" s="384"/>
      <c r="BR6" s="384"/>
      <c r="BS6" s="384"/>
      <c r="BT6" s="384"/>
      <c r="BU6" s="385"/>
      <c r="BV6" s="383">
        <v>218219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96.3</v>
      </c>
      <c r="CU6" s="530"/>
      <c r="CV6" s="530"/>
      <c r="CW6" s="530"/>
      <c r="CX6" s="530"/>
      <c r="CY6" s="530"/>
      <c r="CZ6" s="530"/>
      <c r="DA6" s="531"/>
      <c r="DB6" s="529">
        <v>107.8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6540</v>
      </c>
      <c r="BO7" s="384"/>
      <c r="BP7" s="384"/>
      <c r="BQ7" s="384"/>
      <c r="BR7" s="384"/>
      <c r="BS7" s="384"/>
      <c r="BT7" s="384"/>
      <c r="BU7" s="385"/>
      <c r="BV7" s="383">
        <v>44491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1105940</v>
      </c>
      <c r="CU7" s="384"/>
      <c r="CV7" s="384"/>
      <c r="CW7" s="384"/>
      <c r="CX7" s="384"/>
      <c r="CY7" s="384"/>
      <c r="CZ7" s="384"/>
      <c r="DA7" s="385"/>
      <c r="DB7" s="383">
        <v>1111975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164658</v>
      </c>
      <c r="BO8" s="384"/>
      <c r="BP8" s="384"/>
      <c r="BQ8" s="384"/>
      <c r="BR8" s="384"/>
      <c r="BS8" s="384"/>
      <c r="BT8" s="384"/>
      <c r="BU8" s="385"/>
      <c r="BV8" s="383">
        <v>173728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1589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-9070</v>
      </c>
      <c r="BO9" s="384"/>
      <c r="BP9" s="384"/>
      <c r="BQ9" s="384"/>
      <c r="BR9" s="384"/>
      <c r="BS9" s="384"/>
      <c r="BT9" s="384"/>
      <c r="BU9" s="385"/>
      <c r="BV9" s="383">
        <v>24048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1762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91051</v>
      </c>
      <c r="BO10" s="384"/>
      <c r="BP10" s="384"/>
      <c r="BQ10" s="384"/>
      <c r="BR10" s="384"/>
      <c r="BS10" s="384"/>
      <c r="BT10" s="384"/>
      <c r="BU10" s="385"/>
      <c r="BV10" s="383">
        <v>62206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33023</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1557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40332</v>
      </c>
      <c r="BO12" s="384"/>
      <c r="BP12" s="384"/>
      <c r="BQ12" s="384"/>
      <c r="BR12" s="384"/>
      <c r="BS12" s="384"/>
      <c r="BT12" s="384"/>
      <c r="BU12" s="385"/>
      <c r="BV12" s="383">
        <v>104510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1535</v>
      </c>
      <c r="S13" s="485"/>
      <c r="T13" s="485"/>
      <c r="U13" s="485"/>
      <c r="V13" s="486"/>
      <c r="W13" s="472" t="s">
        <v>122</v>
      </c>
      <c r="X13" s="396"/>
      <c r="Y13" s="396"/>
      <c r="Z13" s="396"/>
      <c r="AA13" s="396"/>
      <c r="AB13" s="397"/>
      <c r="AC13" s="359">
        <v>179</v>
      </c>
      <c r="AD13" s="360"/>
      <c r="AE13" s="360"/>
      <c r="AF13" s="360"/>
      <c r="AG13" s="361"/>
      <c r="AH13" s="359">
        <v>257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41649</v>
      </c>
      <c r="BO13" s="384"/>
      <c r="BP13" s="384"/>
      <c r="BQ13" s="384"/>
      <c r="BR13" s="384"/>
      <c r="BS13" s="384"/>
      <c r="BT13" s="384"/>
      <c r="BU13" s="385"/>
      <c r="BV13" s="383">
        <v>14767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1559</v>
      </c>
      <c r="S14" s="485"/>
      <c r="T14" s="485"/>
      <c r="U14" s="485"/>
      <c r="V14" s="486"/>
      <c r="W14" s="487"/>
      <c r="X14" s="399"/>
      <c r="Y14" s="399"/>
      <c r="Z14" s="399"/>
      <c r="AA14" s="399"/>
      <c r="AB14" s="400"/>
      <c r="AC14" s="477">
        <v>26</v>
      </c>
      <c r="AD14" s="478"/>
      <c r="AE14" s="478"/>
      <c r="AF14" s="478"/>
      <c r="AG14" s="479"/>
      <c r="AH14" s="477">
        <v>30.7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50.2</v>
      </c>
      <c r="CU14" s="456"/>
      <c r="CV14" s="456"/>
      <c r="CW14" s="456"/>
      <c r="CX14" s="456"/>
      <c r="CY14" s="456"/>
      <c r="CZ14" s="456"/>
      <c r="DA14" s="457"/>
      <c r="DB14" s="488">
        <v>76.7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1541</v>
      </c>
      <c r="S15" s="485"/>
      <c r="T15" s="485"/>
      <c r="U15" s="485"/>
      <c r="V15" s="486"/>
      <c r="W15" s="472" t="s">
        <v>129</v>
      </c>
      <c r="X15" s="396"/>
      <c r="Y15" s="396"/>
      <c r="Z15" s="396"/>
      <c r="AA15" s="396"/>
      <c r="AB15" s="397"/>
      <c r="AC15" s="359">
        <v>146</v>
      </c>
      <c r="AD15" s="360"/>
      <c r="AE15" s="360"/>
      <c r="AF15" s="360"/>
      <c r="AG15" s="361"/>
      <c r="AH15" s="359">
        <v>160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98806</v>
      </c>
      <c r="BO15" s="379"/>
      <c r="BP15" s="379"/>
      <c r="BQ15" s="379"/>
      <c r="BR15" s="379"/>
      <c r="BS15" s="379"/>
      <c r="BT15" s="379"/>
      <c r="BU15" s="380"/>
      <c r="BV15" s="378">
        <v>129672</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21.2</v>
      </c>
      <c r="AD16" s="478"/>
      <c r="AE16" s="478"/>
      <c r="AF16" s="478"/>
      <c r="AG16" s="479"/>
      <c r="AH16" s="477">
        <v>19.100000000000001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1028311</v>
      </c>
      <c r="BO16" s="384"/>
      <c r="BP16" s="384"/>
      <c r="BQ16" s="384"/>
      <c r="BR16" s="384"/>
      <c r="BS16" s="384"/>
      <c r="BT16" s="384"/>
      <c r="BU16" s="385"/>
      <c r="BV16" s="383">
        <v>1025002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363</v>
      </c>
      <c r="AD17" s="360"/>
      <c r="AE17" s="360"/>
      <c r="AF17" s="360"/>
      <c r="AG17" s="361"/>
      <c r="AH17" s="359">
        <v>408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120383</v>
      </c>
      <c r="BO17" s="384"/>
      <c r="BP17" s="384"/>
      <c r="BQ17" s="384"/>
      <c r="BR17" s="384"/>
      <c r="BS17" s="384"/>
      <c r="BT17" s="384"/>
      <c r="BU17" s="385"/>
      <c r="BV17" s="383">
        <v>162569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15.42</v>
      </c>
      <c r="M18" s="448"/>
      <c r="N18" s="448"/>
      <c r="O18" s="448"/>
      <c r="P18" s="448"/>
      <c r="Q18" s="448"/>
      <c r="R18" s="449"/>
      <c r="S18" s="449"/>
      <c r="T18" s="449"/>
      <c r="U18" s="449"/>
      <c r="V18" s="450"/>
      <c r="W18" s="464"/>
      <c r="X18" s="465"/>
      <c r="Y18" s="465"/>
      <c r="Z18" s="465"/>
      <c r="AA18" s="465"/>
      <c r="AB18" s="473"/>
      <c r="AC18" s="347">
        <v>52.8</v>
      </c>
      <c r="AD18" s="348"/>
      <c r="AE18" s="348"/>
      <c r="AF18" s="348"/>
      <c r="AG18" s="451"/>
      <c r="AH18" s="347">
        <v>48.8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1039374</v>
      </c>
      <c r="BO18" s="384"/>
      <c r="BP18" s="384"/>
      <c r="BQ18" s="384"/>
      <c r="BR18" s="384"/>
      <c r="BS18" s="384"/>
      <c r="BT18" s="384"/>
      <c r="BU18" s="385"/>
      <c r="BV18" s="383">
        <v>1126503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1687700</v>
      </c>
      <c r="BO19" s="384"/>
      <c r="BP19" s="384"/>
      <c r="BQ19" s="384"/>
      <c r="BR19" s="384"/>
      <c r="BS19" s="384"/>
      <c r="BT19" s="384"/>
      <c r="BU19" s="385"/>
      <c r="BV19" s="383">
        <v>1685100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699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2302367</v>
      </c>
      <c r="BO23" s="384"/>
      <c r="BP23" s="384"/>
      <c r="BQ23" s="384"/>
      <c r="BR23" s="384"/>
      <c r="BS23" s="384"/>
      <c r="BT23" s="384"/>
      <c r="BU23" s="385"/>
      <c r="BV23" s="383">
        <v>2030988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7430</v>
      </c>
      <c r="R24" s="360"/>
      <c r="S24" s="360"/>
      <c r="T24" s="360"/>
      <c r="U24" s="360"/>
      <c r="V24" s="361"/>
      <c r="W24" s="425"/>
      <c r="X24" s="416"/>
      <c r="Y24" s="417"/>
      <c r="Z24" s="356" t="s">
        <v>153</v>
      </c>
      <c r="AA24" s="357"/>
      <c r="AB24" s="357"/>
      <c r="AC24" s="357"/>
      <c r="AD24" s="357"/>
      <c r="AE24" s="357"/>
      <c r="AF24" s="357"/>
      <c r="AG24" s="358"/>
      <c r="AH24" s="359">
        <v>58</v>
      </c>
      <c r="AI24" s="360"/>
      <c r="AJ24" s="360"/>
      <c r="AK24" s="360"/>
      <c r="AL24" s="361"/>
      <c r="AM24" s="359">
        <v>161704</v>
      </c>
      <c r="AN24" s="360"/>
      <c r="AO24" s="360"/>
      <c r="AP24" s="360"/>
      <c r="AQ24" s="360"/>
      <c r="AR24" s="361"/>
      <c r="AS24" s="359">
        <v>2788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2087681</v>
      </c>
      <c r="BO24" s="384"/>
      <c r="BP24" s="384"/>
      <c r="BQ24" s="384"/>
      <c r="BR24" s="384"/>
      <c r="BS24" s="384"/>
      <c r="BT24" s="384"/>
      <c r="BU24" s="385"/>
      <c r="BV24" s="383">
        <v>1813119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6020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5650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2660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v>
      </c>
      <c r="BO27" s="387"/>
      <c r="BP27" s="387"/>
      <c r="BQ27" s="387"/>
      <c r="BR27" s="387"/>
      <c r="BS27" s="387"/>
      <c r="BT27" s="387"/>
      <c r="BU27" s="388"/>
      <c r="BV27" s="386">
        <v>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202112</v>
      </c>
      <c r="BO28" s="379"/>
      <c r="BP28" s="379"/>
      <c r="BQ28" s="379"/>
      <c r="BR28" s="379"/>
      <c r="BS28" s="379"/>
      <c r="BT28" s="379"/>
      <c r="BU28" s="380"/>
      <c r="BV28" s="378">
        <v>151393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8</v>
      </c>
      <c r="M29" s="360"/>
      <c r="N29" s="360"/>
      <c r="O29" s="360"/>
      <c r="P29" s="361"/>
      <c r="Q29" s="359">
        <v>2050</v>
      </c>
      <c r="R29" s="360"/>
      <c r="S29" s="360"/>
      <c r="T29" s="360"/>
      <c r="U29" s="360"/>
      <c r="V29" s="361"/>
      <c r="W29" s="426"/>
      <c r="X29" s="427"/>
      <c r="Y29" s="428"/>
      <c r="Z29" s="356" t="s">
        <v>170</v>
      </c>
      <c r="AA29" s="357"/>
      <c r="AB29" s="357"/>
      <c r="AC29" s="357"/>
      <c r="AD29" s="357"/>
      <c r="AE29" s="357"/>
      <c r="AF29" s="357"/>
      <c r="AG29" s="358"/>
      <c r="AH29" s="359">
        <v>60</v>
      </c>
      <c r="AI29" s="360"/>
      <c r="AJ29" s="360"/>
      <c r="AK29" s="360"/>
      <c r="AL29" s="361"/>
      <c r="AM29" s="359">
        <v>167877</v>
      </c>
      <c r="AN29" s="360"/>
      <c r="AO29" s="360"/>
      <c r="AP29" s="360"/>
      <c r="AQ29" s="360"/>
      <c r="AR29" s="361"/>
      <c r="AS29" s="359">
        <v>2798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90361</v>
      </c>
      <c r="BO29" s="384"/>
      <c r="BP29" s="384"/>
      <c r="BQ29" s="384"/>
      <c r="BR29" s="384"/>
      <c r="BS29" s="384"/>
      <c r="BT29" s="384"/>
      <c r="BU29" s="385"/>
      <c r="BV29" s="383">
        <v>28603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112090</v>
      </c>
      <c r="BO30" s="387"/>
      <c r="BP30" s="387"/>
      <c r="BQ30" s="387"/>
      <c r="BR30" s="387"/>
      <c r="BS30" s="387"/>
      <c r="BT30" s="387"/>
      <c r="BU30" s="388"/>
      <c r="BV30" s="386">
        <v>111221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沖縄県市町村自治会館管理組合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育英事業特別会計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沖縄県市町村総合事務組合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IF('各会計、関係団体の財政状況及び健全化判断比率'!B32="","",'各会計、関係団体の財政状況及び健全化判断比率'!B32)</f>
        <v>港湾整備事業特別会計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沖縄県町村交通災害共済組合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IF('各会計、関係団体の財政状況及び健全化判断比率'!B33="","",'各会計、関係団体の財政状況及び健全化判断比率'!B33)</f>
        <v>船舶運航事業特別会計</v>
      </c>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北部広域市町村圏事務組合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沖縄県介護保険広域連合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沖縄県介護保険広域連合（事業勘定）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沖縄県後期高齢者医療広域連合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沖縄県後期高齢者医療広域連合（事業勘定）</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2210</v>
      </c>
      <c r="J41" s="83">
        <v>2074</v>
      </c>
      <c r="K41" s="83">
        <v>2016</v>
      </c>
      <c r="L41" s="83">
        <v>2031</v>
      </c>
      <c r="M41" s="84">
        <v>2302</v>
      </c>
    </row>
    <row r="42" spans="2:13" ht="27.75" customHeight="1" x14ac:dyDescent="0.15">
      <c r="B42" s="1171"/>
      <c r="C42" s="1172"/>
      <c r="D42" s="85"/>
      <c r="E42" s="1175" t="s">
        <v>26</v>
      </c>
      <c r="F42" s="1175"/>
      <c r="G42" s="1175"/>
      <c r="H42" s="1176"/>
      <c r="I42" s="86" t="s">
        <v>474</v>
      </c>
      <c r="J42" s="87" t="s">
        <v>474</v>
      </c>
      <c r="K42" s="87" t="s">
        <v>474</v>
      </c>
      <c r="L42" s="87" t="s">
        <v>474</v>
      </c>
      <c r="M42" s="88" t="s">
        <v>474</v>
      </c>
    </row>
    <row r="43" spans="2:13" ht="27.75" customHeight="1" x14ac:dyDescent="0.15">
      <c r="B43" s="1171"/>
      <c r="C43" s="1172"/>
      <c r="D43" s="85"/>
      <c r="E43" s="1175" t="s">
        <v>27</v>
      </c>
      <c r="F43" s="1175"/>
      <c r="G43" s="1175"/>
      <c r="H43" s="1176"/>
      <c r="I43" s="86">
        <v>304</v>
      </c>
      <c r="J43" s="87">
        <v>287</v>
      </c>
      <c r="K43" s="87">
        <v>241</v>
      </c>
      <c r="L43" s="87">
        <v>214</v>
      </c>
      <c r="M43" s="88">
        <v>183</v>
      </c>
    </row>
    <row r="44" spans="2:13" ht="27.75" customHeight="1" x14ac:dyDescent="0.15">
      <c r="B44" s="1171"/>
      <c r="C44" s="1172"/>
      <c r="D44" s="85"/>
      <c r="E44" s="1175" t="s">
        <v>28</v>
      </c>
      <c r="F44" s="1175"/>
      <c r="G44" s="1175"/>
      <c r="H44" s="1176"/>
      <c r="I44" s="86">
        <v>13</v>
      </c>
      <c r="J44" s="87">
        <v>12</v>
      </c>
      <c r="K44" s="87">
        <v>14</v>
      </c>
      <c r="L44" s="87">
        <v>12</v>
      </c>
      <c r="M44" s="88">
        <v>11</v>
      </c>
    </row>
    <row r="45" spans="2:13" ht="27.75" customHeight="1" x14ac:dyDescent="0.15">
      <c r="B45" s="1171"/>
      <c r="C45" s="1172"/>
      <c r="D45" s="85"/>
      <c r="E45" s="1175" t="s">
        <v>29</v>
      </c>
      <c r="F45" s="1175"/>
      <c r="G45" s="1175"/>
      <c r="H45" s="1176"/>
      <c r="I45" s="86">
        <v>485</v>
      </c>
      <c r="J45" s="87">
        <v>493</v>
      </c>
      <c r="K45" s="87">
        <v>338</v>
      </c>
      <c r="L45" s="87">
        <v>345</v>
      </c>
      <c r="M45" s="88">
        <v>180</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187</v>
      </c>
      <c r="J49" s="87">
        <v>270</v>
      </c>
      <c r="K49" s="87">
        <v>301</v>
      </c>
      <c r="L49" s="87">
        <v>286</v>
      </c>
      <c r="M49" s="88">
        <v>382</v>
      </c>
    </row>
    <row r="50" spans="2:13" ht="27.75" customHeight="1" x14ac:dyDescent="0.15">
      <c r="B50" s="1171"/>
      <c r="C50" s="1172"/>
      <c r="D50" s="85"/>
      <c r="E50" s="1175" t="s">
        <v>35</v>
      </c>
      <c r="F50" s="1175"/>
      <c r="G50" s="1175"/>
      <c r="H50" s="1176"/>
      <c r="I50" s="86">
        <v>54</v>
      </c>
      <c r="J50" s="87">
        <v>44</v>
      </c>
      <c r="K50" s="87">
        <v>32</v>
      </c>
      <c r="L50" s="87">
        <v>52</v>
      </c>
      <c r="M50" s="88">
        <v>54</v>
      </c>
    </row>
    <row r="51" spans="2:13" ht="27.75" customHeight="1" x14ac:dyDescent="0.15">
      <c r="B51" s="1173"/>
      <c r="C51" s="1174"/>
      <c r="D51" s="85"/>
      <c r="E51" s="1175" t="s">
        <v>36</v>
      </c>
      <c r="F51" s="1175"/>
      <c r="G51" s="1175"/>
      <c r="H51" s="1176"/>
      <c r="I51" s="86">
        <v>1531</v>
      </c>
      <c r="J51" s="87">
        <v>1499</v>
      </c>
      <c r="K51" s="87">
        <v>1403</v>
      </c>
      <c r="L51" s="87">
        <v>1541</v>
      </c>
      <c r="M51" s="88">
        <v>1768</v>
      </c>
    </row>
    <row r="52" spans="2:13" ht="27.75" customHeight="1" thickBot="1" x14ac:dyDescent="0.2">
      <c r="B52" s="1177" t="s">
        <v>37</v>
      </c>
      <c r="C52" s="1178"/>
      <c r="D52" s="90"/>
      <c r="E52" s="1179" t="s">
        <v>38</v>
      </c>
      <c r="F52" s="1179"/>
      <c r="G52" s="1179"/>
      <c r="H52" s="1180"/>
      <c r="I52" s="91">
        <v>1239</v>
      </c>
      <c r="J52" s="92">
        <v>1053</v>
      </c>
      <c r="K52" s="92">
        <v>872</v>
      </c>
      <c r="L52" s="92">
        <v>724</v>
      </c>
      <c r="M52" s="93">
        <v>472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648534</v>
      </c>
      <c r="E3" s="116"/>
      <c r="F3" s="117">
        <v>334234</v>
      </c>
      <c r="G3" s="118"/>
      <c r="H3" s="119"/>
    </row>
    <row r="4" spans="1:8" x14ac:dyDescent="0.15">
      <c r="A4" s="120"/>
      <c r="B4" s="121"/>
      <c r="C4" s="122"/>
      <c r="D4" s="123">
        <v>119245</v>
      </c>
      <c r="E4" s="124"/>
      <c r="F4" s="125">
        <v>135366</v>
      </c>
      <c r="G4" s="126"/>
      <c r="H4" s="127"/>
    </row>
    <row r="5" spans="1:8" x14ac:dyDescent="0.15">
      <c r="A5" s="108" t="s">
        <v>507</v>
      </c>
      <c r="B5" s="113"/>
      <c r="C5" s="114"/>
      <c r="D5" s="115">
        <v>496888</v>
      </c>
      <c r="E5" s="116"/>
      <c r="F5" s="117">
        <v>216155</v>
      </c>
      <c r="G5" s="118"/>
      <c r="H5" s="119"/>
    </row>
    <row r="6" spans="1:8" x14ac:dyDescent="0.15">
      <c r="A6" s="120"/>
      <c r="B6" s="121"/>
      <c r="C6" s="122"/>
      <c r="D6" s="123">
        <v>11605</v>
      </c>
      <c r="E6" s="124"/>
      <c r="F6" s="125">
        <v>108827</v>
      </c>
      <c r="G6" s="126"/>
      <c r="H6" s="127"/>
    </row>
    <row r="7" spans="1:8" x14ac:dyDescent="0.15">
      <c r="A7" s="108" t="s">
        <v>508</v>
      </c>
      <c r="B7" s="113"/>
      <c r="C7" s="114"/>
      <c r="D7" s="115">
        <v>619951</v>
      </c>
      <c r="E7" s="116"/>
      <c r="F7" s="117">
        <v>228305</v>
      </c>
      <c r="G7" s="118"/>
      <c r="H7" s="119"/>
    </row>
    <row r="8" spans="1:8" x14ac:dyDescent="0.15">
      <c r="A8" s="120"/>
      <c r="B8" s="121"/>
      <c r="C8" s="122"/>
      <c r="D8" s="123">
        <v>2960</v>
      </c>
      <c r="E8" s="124"/>
      <c r="F8" s="125">
        <v>86611</v>
      </c>
      <c r="G8" s="126"/>
      <c r="H8" s="127"/>
    </row>
    <row r="9" spans="1:8" x14ac:dyDescent="0.15">
      <c r="A9" s="108" t="s">
        <v>509</v>
      </c>
      <c r="B9" s="113"/>
      <c r="C9" s="114"/>
      <c r="D9" s="115">
        <v>1743576</v>
      </c>
      <c r="E9" s="116"/>
      <c r="F9" s="117">
        <v>316331</v>
      </c>
      <c r="G9" s="118"/>
      <c r="H9" s="119"/>
    </row>
    <row r="10" spans="1:8" x14ac:dyDescent="0.15">
      <c r="A10" s="120"/>
      <c r="B10" s="121"/>
      <c r="C10" s="122"/>
      <c r="D10" s="123">
        <v>38006</v>
      </c>
      <c r="E10" s="124"/>
      <c r="F10" s="125">
        <v>106387</v>
      </c>
      <c r="G10" s="126"/>
      <c r="H10" s="127"/>
    </row>
    <row r="11" spans="1:8" x14ac:dyDescent="0.15">
      <c r="A11" s="108" t="s">
        <v>510</v>
      </c>
      <c r="B11" s="113"/>
      <c r="C11" s="114"/>
      <c r="D11" s="115">
        <v>3166951</v>
      </c>
      <c r="E11" s="116"/>
      <c r="F11" s="117">
        <v>333013</v>
      </c>
      <c r="G11" s="118"/>
      <c r="H11" s="119"/>
    </row>
    <row r="12" spans="1:8" x14ac:dyDescent="0.15">
      <c r="A12" s="120"/>
      <c r="B12" s="121"/>
      <c r="C12" s="128"/>
      <c r="D12" s="123">
        <v>41515</v>
      </c>
      <c r="E12" s="124"/>
      <c r="F12" s="125">
        <v>126732</v>
      </c>
      <c r="G12" s="126"/>
      <c r="H12" s="127"/>
    </row>
    <row r="13" spans="1:8" x14ac:dyDescent="0.15">
      <c r="A13" s="108"/>
      <c r="B13" s="113"/>
      <c r="C13" s="129"/>
      <c r="D13" s="130">
        <v>1335180</v>
      </c>
      <c r="E13" s="131"/>
      <c r="F13" s="132">
        <v>285608</v>
      </c>
      <c r="G13" s="133"/>
      <c r="H13" s="119"/>
    </row>
    <row r="14" spans="1:8" x14ac:dyDescent="0.15">
      <c r="A14" s="120"/>
      <c r="B14" s="121"/>
      <c r="C14" s="122"/>
      <c r="D14" s="123">
        <v>42666</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13.3</v>
      </c>
      <c r="C19" s="134">
        <f>ROUND(VALUE(SUBSTITUTE(実質収支比率等に係る経年分析!G$48,"▲","-")),2)</f>
        <v>12.52</v>
      </c>
      <c r="D19" s="134">
        <f>ROUND(VALUE(SUBSTITUTE(実質収支比率等に係る経年分析!H$48,"▲","-")),2)</f>
        <v>13.39</v>
      </c>
      <c r="E19" s="134">
        <f>ROUND(VALUE(SUBSTITUTE(実質収支比率等に係る経年分析!I$48,"▲","-")),2)</f>
        <v>15.62</v>
      </c>
      <c r="F19" s="134">
        <f>ROUND(VALUE(SUBSTITUTE(実質収支比率等に係る経年分析!J$48,"▲","-")),2)</f>
        <v>14.89</v>
      </c>
    </row>
    <row r="20" spans="1:11" x14ac:dyDescent="0.15">
      <c r="A20" s="134" t="s">
        <v>43</v>
      </c>
      <c r="B20" s="134">
        <f>ROUND(VALUE(SUBSTITUTE(実質収支比率等に係る経年分析!F$47,"▲","-")),2)</f>
        <v>8.08</v>
      </c>
      <c r="C20" s="134">
        <f>ROUND(VALUE(SUBSTITUTE(実質収支比率等に係る経年分析!G$47,"▲","-")),2)</f>
        <v>15.51</v>
      </c>
      <c r="D20" s="134">
        <f>ROUND(VALUE(SUBSTITUTE(実質収支比率等に係る経年分析!H$47,"▲","-")),2)</f>
        <v>17.239999999999998</v>
      </c>
      <c r="E20" s="134">
        <f>ROUND(VALUE(SUBSTITUTE(実質収支比率等に係る経年分析!I$47,"▲","-")),2)</f>
        <v>13.61</v>
      </c>
      <c r="F20" s="134">
        <f>ROUND(VALUE(SUBSTITUTE(実質収支比率等に係る経年分析!J$47,"▲","-")),2)</f>
        <v>18.28</v>
      </c>
    </row>
    <row r="21" spans="1:11" x14ac:dyDescent="0.15">
      <c r="A21" s="134" t="s">
        <v>44</v>
      </c>
      <c r="B21" s="134">
        <f>IF(ISNUMBER(VALUE(SUBSTITUTE(実質収支比率等に係る経年分析!F$49,"▲","-"))),ROUND(VALUE(SUBSTITUTE(実質収支比率等に係る経年分析!F$49,"▲","-")),2),NA())</f>
        <v>12.99</v>
      </c>
      <c r="C21" s="134">
        <f>IF(ISNUMBER(VALUE(SUBSTITUTE(実質収支比率等に係る経年分析!G$49,"▲","-"))),ROUND(VALUE(SUBSTITUTE(実質収支比率等に係る経年分析!G$49,"▲","-")),2),NA())</f>
        <v>9.14</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3.77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港湾整備事業特別会計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育英事業特別会計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f>IF(ROUND(VALUE(SUBSTITUTE(連結実質赤字比率に係る赤字・黒字の構成分析!I$36,"▲", "-")), 2) &lt; 0, ABS(ROUND(VALUE(SUBSTITUTE(連結実質赤字比率に係る赤字・黒字の構成分析!I$36,"▲", "-")), 2)), NA())</f>
        <v>0.11</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2.39</v>
      </c>
    </row>
    <row r="35" spans="1:16" x14ac:dyDescent="0.15">
      <c r="A35" s="135" t="str">
        <f>IF(連結実質赤字比率に係る赤字・黒字の構成分析!C$35="",NA(),連結実質赤字比率に係る赤字・黒字の構成分析!C$35)</f>
        <v>船舶運航事業特別会計</v>
      </c>
      <c r="B35" s="135">
        <f>IF(ROUND(VALUE(SUBSTITUTE(連結実質赤字比率に係る赤字・黒字の構成分析!F$35,"▲", "-")), 2) &lt; 0, ABS(ROUND(VALUE(SUBSTITUTE(連結実質赤字比率に係る赤字・黒字の構成分析!F$35,"▲", "-")), 2)), NA())</f>
        <v>0.46</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234</v>
      </c>
      <c r="E42" s="136"/>
      <c r="F42" s="136"/>
      <c r="G42" s="136">
        <f>'実質公債費比率（分子）の構造'!L$52</f>
        <v>229</v>
      </c>
      <c r="H42" s="136"/>
      <c r="I42" s="136"/>
      <c r="J42" s="136">
        <f>'実質公債費比率（分子）の構造'!M$52</f>
        <v>187</v>
      </c>
      <c r="K42" s="136"/>
      <c r="L42" s="136"/>
      <c r="M42" s="136">
        <f>'実質公債費比率（分子）の構造'!N$52</f>
        <v>180</v>
      </c>
      <c r="N42" s="136"/>
      <c r="O42" s="136"/>
      <c r="P42" s="136">
        <f>'実質公債費比率（分子）の構造'!O$52</f>
        <v>174</v>
      </c>
    </row>
    <row r="43" spans="1:16" x14ac:dyDescent="0.15">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3</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x14ac:dyDescent="0.15">
      <c r="A46" s="136" t="s">
        <v>55</v>
      </c>
      <c r="B46" s="136">
        <f>'実質公債費比率（分子）の構造'!K$48</f>
        <v>42</v>
      </c>
      <c r="C46" s="136"/>
      <c r="D46" s="136"/>
      <c r="E46" s="136">
        <f>'実質公債費比率（分子）の構造'!L$48</f>
        <v>38</v>
      </c>
      <c r="F46" s="136"/>
      <c r="G46" s="136"/>
      <c r="H46" s="136">
        <f>'実質公債費比率（分子）の構造'!M$48</f>
        <v>37</v>
      </c>
      <c r="I46" s="136"/>
      <c r="J46" s="136"/>
      <c r="K46" s="136">
        <f>'実質公債費比率（分子）の構造'!N$48</f>
        <v>37</v>
      </c>
      <c r="L46" s="136"/>
      <c r="M46" s="136"/>
      <c r="N46" s="136">
        <f>'実質公債費比率（分子）の構造'!O$48</f>
        <v>34</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425</v>
      </c>
      <c r="C49" s="136"/>
      <c r="D49" s="136"/>
      <c r="E49" s="136">
        <f>'実質公債費比率（分子）の構造'!L$45</f>
        <v>368</v>
      </c>
      <c r="F49" s="136"/>
      <c r="G49" s="136"/>
      <c r="H49" s="136">
        <f>'実質公債費比率（分子）の構造'!M$45</f>
        <v>294</v>
      </c>
      <c r="I49" s="136"/>
      <c r="J49" s="136"/>
      <c r="K49" s="136">
        <f>'実質公債費比率（分子）の構造'!N$45</f>
        <v>209</v>
      </c>
      <c r="L49" s="136"/>
      <c r="M49" s="136"/>
      <c r="N49" s="136">
        <f>'実質公債費比率（分子）の構造'!O$45</f>
        <v>189</v>
      </c>
      <c r="O49" s="136"/>
      <c r="P49" s="136"/>
    </row>
    <row r="50" spans="1:16" x14ac:dyDescent="0.15">
      <c r="A50" s="136" t="s">
        <v>58</v>
      </c>
      <c r="B50" s="136" t="e">
        <f>NA()</f>
        <v>#N/A</v>
      </c>
      <c r="C50" s="136">
        <f>IF(ISNUMBER('実質公債費比率（分子）の構造'!K$53),'実質公債費比率（分子）の構造'!K$53,NA())</f>
        <v>236</v>
      </c>
      <c r="D50" s="136" t="e">
        <f>NA()</f>
        <v>#N/A</v>
      </c>
      <c r="E50" s="136" t="e">
        <f>NA()</f>
        <v>#N/A</v>
      </c>
      <c r="F50" s="136">
        <f>IF(ISNUMBER('実質公債費比率（分子）の構造'!L$53),'実質公債費比率（分子）の構造'!L$53,NA())</f>
        <v>179</v>
      </c>
      <c r="G50" s="136" t="e">
        <f>NA()</f>
        <v>#N/A</v>
      </c>
      <c r="H50" s="136" t="e">
        <f>NA()</f>
        <v>#N/A</v>
      </c>
      <c r="I50" s="136">
        <f>IF(ISNUMBER('実質公債費比率（分子）の構造'!M$53),'実質公債費比率（分子）の構造'!M$53,NA())</f>
        <v>147</v>
      </c>
      <c r="J50" s="136" t="e">
        <f>NA()</f>
        <v>#N/A</v>
      </c>
      <c r="K50" s="136" t="e">
        <f>NA()</f>
        <v>#N/A</v>
      </c>
      <c r="L50" s="136">
        <f>IF(ISNUMBER('実質公債費比率（分子）の構造'!N$53),'実質公債費比率（分子）の構造'!N$53,NA())</f>
        <v>71</v>
      </c>
      <c r="M50" s="136" t="e">
        <f>NA()</f>
        <v>#N/A</v>
      </c>
      <c r="N50" s="136" t="e">
        <f>NA()</f>
        <v>#N/A</v>
      </c>
      <c r="O50" s="136">
        <f>IF(ISNUMBER('実質公債費比率（分子）の構造'!O$53),'実質公債費比率（分子）の構造'!O$53,NA())</f>
        <v>52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1531</v>
      </c>
      <c r="E56" s="135"/>
      <c r="F56" s="135"/>
      <c r="G56" s="135">
        <f>'将来負担比率（分子）の構造'!J$51</f>
        <v>1499</v>
      </c>
      <c r="H56" s="135"/>
      <c r="I56" s="135"/>
      <c r="J56" s="135">
        <f>'将来負担比率（分子）の構造'!K$51</f>
        <v>1403</v>
      </c>
      <c r="K56" s="135"/>
      <c r="L56" s="135"/>
      <c r="M56" s="135">
        <f>'将来負担比率（分子）の構造'!L$51</f>
        <v>1541</v>
      </c>
      <c r="N56" s="135"/>
      <c r="O56" s="135"/>
      <c r="P56" s="135">
        <f>'将来負担比率（分子）の構造'!M$51</f>
        <v>1768</v>
      </c>
    </row>
    <row r="57" spans="1:16" x14ac:dyDescent="0.15">
      <c r="A57" s="135" t="s">
        <v>35</v>
      </c>
      <c r="B57" s="135"/>
      <c r="C57" s="135"/>
      <c r="D57" s="135">
        <f>'将来負担比率（分子）の構造'!I$50</f>
        <v>54</v>
      </c>
      <c r="E57" s="135"/>
      <c r="F57" s="135"/>
      <c r="G57" s="135">
        <f>'将来負担比率（分子）の構造'!J$50</f>
        <v>44</v>
      </c>
      <c r="H57" s="135"/>
      <c r="I57" s="135"/>
      <c r="J57" s="135">
        <f>'将来負担比率（分子）の構造'!K$50</f>
        <v>32</v>
      </c>
      <c r="K57" s="135"/>
      <c r="L57" s="135"/>
      <c r="M57" s="135">
        <f>'将来負担比率（分子）の構造'!L$50</f>
        <v>52</v>
      </c>
      <c r="N57" s="135"/>
      <c r="O57" s="135"/>
      <c r="P57" s="135">
        <f>'将来負担比率（分子）の構造'!M$50</f>
        <v>54</v>
      </c>
    </row>
    <row r="58" spans="1:16" x14ac:dyDescent="0.15">
      <c r="A58" s="135" t="s">
        <v>34</v>
      </c>
      <c r="B58" s="135"/>
      <c r="C58" s="135"/>
      <c r="D58" s="135">
        <f>'将来負担比率（分子）の構造'!I$49</f>
        <v>187</v>
      </c>
      <c r="E58" s="135"/>
      <c r="F58" s="135"/>
      <c r="G58" s="135">
        <f>'将来負担比率（分子）の構造'!J$49</f>
        <v>270</v>
      </c>
      <c r="H58" s="135"/>
      <c r="I58" s="135"/>
      <c r="J58" s="135">
        <f>'将来負担比率（分子）の構造'!K$49</f>
        <v>301</v>
      </c>
      <c r="K58" s="135"/>
      <c r="L58" s="135"/>
      <c r="M58" s="135">
        <f>'将来負担比率（分子）の構造'!L$49</f>
        <v>286</v>
      </c>
      <c r="N58" s="135"/>
      <c r="O58" s="135"/>
      <c r="P58" s="135">
        <f>'将来負担比率（分子）の構造'!M$49</f>
        <v>382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485</v>
      </c>
      <c r="C62" s="135"/>
      <c r="D62" s="135"/>
      <c r="E62" s="135">
        <f>'将来負担比率（分子）の構造'!J$45</f>
        <v>493</v>
      </c>
      <c r="F62" s="135"/>
      <c r="G62" s="135"/>
      <c r="H62" s="135">
        <f>'将来負担比率（分子）の構造'!K$45</f>
        <v>338</v>
      </c>
      <c r="I62" s="135"/>
      <c r="J62" s="135"/>
      <c r="K62" s="135">
        <f>'将来負担比率（分子）の構造'!L$45</f>
        <v>345</v>
      </c>
      <c r="L62" s="135"/>
      <c r="M62" s="135"/>
      <c r="N62" s="135">
        <f>'将来負担比率（分子）の構造'!M$45</f>
        <v>180</v>
      </c>
      <c r="O62" s="135"/>
      <c r="P62" s="135"/>
    </row>
    <row r="63" spans="1:16" x14ac:dyDescent="0.15">
      <c r="A63" s="135" t="s">
        <v>28</v>
      </c>
      <c r="B63" s="135">
        <f>'将来負担比率（分子）の構造'!I$44</f>
        <v>13</v>
      </c>
      <c r="C63" s="135"/>
      <c r="D63" s="135"/>
      <c r="E63" s="135">
        <f>'将来負担比率（分子）の構造'!J$44</f>
        <v>12</v>
      </c>
      <c r="F63" s="135"/>
      <c r="G63" s="135"/>
      <c r="H63" s="135">
        <f>'将来負担比率（分子）の構造'!K$44</f>
        <v>14</v>
      </c>
      <c r="I63" s="135"/>
      <c r="J63" s="135"/>
      <c r="K63" s="135">
        <f>'将来負担比率（分子）の構造'!L$44</f>
        <v>12</v>
      </c>
      <c r="L63" s="135"/>
      <c r="M63" s="135"/>
      <c r="N63" s="135">
        <f>'将来負担比率（分子）の構造'!M$44</f>
        <v>11</v>
      </c>
      <c r="O63" s="135"/>
      <c r="P63" s="135"/>
    </row>
    <row r="64" spans="1:16" x14ac:dyDescent="0.15">
      <c r="A64" s="135" t="s">
        <v>27</v>
      </c>
      <c r="B64" s="135">
        <f>'将来負担比率（分子）の構造'!I$43</f>
        <v>304</v>
      </c>
      <c r="C64" s="135"/>
      <c r="D64" s="135"/>
      <c r="E64" s="135">
        <f>'将来負担比率（分子）の構造'!J$43</f>
        <v>287</v>
      </c>
      <c r="F64" s="135"/>
      <c r="G64" s="135"/>
      <c r="H64" s="135">
        <f>'将来負担比率（分子）の構造'!K$43</f>
        <v>241</v>
      </c>
      <c r="I64" s="135"/>
      <c r="J64" s="135"/>
      <c r="K64" s="135">
        <f>'将来負担比率（分子）の構造'!L$43</f>
        <v>214</v>
      </c>
      <c r="L64" s="135"/>
      <c r="M64" s="135"/>
      <c r="N64" s="135">
        <f>'将来負担比率（分子）の構造'!M$43</f>
        <v>183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2210</v>
      </c>
      <c r="C66" s="135"/>
      <c r="D66" s="135"/>
      <c r="E66" s="135">
        <f>'将来負担比率（分子）の構造'!J$41</f>
        <v>2074</v>
      </c>
      <c r="F66" s="135"/>
      <c r="G66" s="135"/>
      <c r="H66" s="135">
        <f>'将来負担比率（分子）の構造'!K$41</f>
        <v>2016</v>
      </c>
      <c r="I66" s="135"/>
      <c r="J66" s="135"/>
      <c r="K66" s="135">
        <f>'将来負担比率（分子）の構造'!L$41</f>
        <v>2031</v>
      </c>
      <c r="L66" s="135"/>
      <c r="M66" s="135"/>
      <c r="N66" s="135">
        <f>'将来負担比率（分子）の構造'!M$41</f>
        <v>2302</v>
      </c>
      <c r="O66" s="135"/>
      <c r="P66" s="135"/>
    </row>
    <row r="67" spans="1:16" x14ac:dyDescent="0.15">
      <c r="A67" s="135" t="s">
        <v>62</v>
      </c>
      <c r="B67" s="135" t="e">
        <f>NA()</f>
        <v>#N/A</v>
      </c>
      <c r="C67" s="135">
        <f>IF(ISNUMBER('将来負担比率（分子）の構造'!I$52), IF('将来負担比率（分子）の構造'!I$52 &lt; 0, 0, '将来負担比率（分子）の構造'!I$52), NA())</f>
        <v>1239</v>
      </c>
      <c r="D67" s="135" t="e">
        <f>NA()</f>
        <v>#N/A</v>
      </c>
      <c r="E67" s="135" t="e">
        <f>NA()</f>
        <v>#N/A</v>
      </c>
      <c r="F67" s="135">
        <f>IF(ISNUMBER('将来負担比率（分子）の構造'!J$52), IF('将来負担比率（分子）の構造'!J$52 &lt; 0, 0, '将来負担比率（分子）の構造'!J$52), NA())</f>
        <v>1053</v>
      </c>
      <c r="G67" s="135" t="e">
        <f>NA()</f>
        <v>#N/A</v>
      </c>
      <c r="H67" s="135" t="e">
        <f>NA()</f>
        <v>#N/A</v>
      </c>
      <c r="I67" s="135">
        <f>IF(ISNUMBER('将来負担比率（分子）の構造'!K$52), IF('将来負担比率（分子）の構造'!K$52 &lt; 0, 0, '将来負担比率（分子）の構造'!K$52), NA())</f>
        <v>872</v>
      </c>
      <c r="J67" s="135" t="e">
        <f>NA()</f>
        <v>#N/A</v>
      </c>
      <c r="K67" s="135" t="e">
        <f>NA()</f>
        <v>#N/A</v>
      </c>
      <c r="L67" s="135">
        <f>IF(ISNUMBER('将来負担比率（分子）の構造'!L$52), IF('将来負担比率（分子）の構造'!L$52 &lt; 0, 0, '将来負担比率（分子）の構造'!L$52), NA())</f>
        <v>724</v>
      </c>
      <c r="M67" s="135" t="e">
        <f>NA()</f>
        <v>#N/A</v>
      </c>
      <c r="N67" s="135" t="e">
        <f>NA()</f>
        <v>#N/A</v>
      </c>
      <c r="O67" s="135">
        <f>IF(ISNUMBER('将来負担比率（分子）の構造'!M$52), IF('将来負担比率（分子）の構造'!M$52 &lt; 0, 0, '将来負担比率（分子）の構造'!M$52), NA())</f>
        <v>472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107901</v>
      </c>
      <c r="S5" s="639"/>
      <c r="T5" s="639"/>
      <c r="U5" s="639"/>
      <c r="V5" s="639"/>
      <c r="W5" s="639"/>
      <c r="X5" s="639"/>
      <c r="Y5" s="686"/>
      <c r="Z5" s="699">
        <v>1.5</v>
      </c>
      <c r="AA5" s="699"/>
      <c r="AB5" s="699"/>
      <c r="AC5" s="699"/>
      <c r="AD5" s="700">
        <v>103718</v>
      </c>
      <c r="AE5" s="700"/>
      <c r="AF5" s="700"/>
      <c r="AG5" s="700"/>
      <c r="AH5" s="700"/>
      <c r="AI5" s="700"/>
      <c r="AJ5" s="700"/>
      <c r="AK5" s="700"/>
      <c r="AL5" s="687">
        <v>9.6</v>
      </c>
      <c r="AM5" s="656"/>
      <c r="AN5" s="656"/>
      <c r="AO5" s="688"/>
      <c r="AP5" s="675" t="s">
        <v>208</v>
      </c>
      <c r="AQ5" s="676"/>
      <c r="AR5" s="676"/>
      <c r="AS5" s="676"/>
      <c r="AT5" s="676"/>
      <c r="AU5" s="676"/>
      <c r="AV5" s="676"/>
      <c r="AW5" s="676"/>
      <c r="AX5" s="676"/>
      <c r="AY5" s="676"/>
      <c r="AZ5" s="676"/>
      <c r="BA5" s="676"/>
      <c r="BB5" s="676"/>
      <c r="BC5" s="676"/>
      <c r="BD5" s="676"/>
      <c r="BE5" s="676"/>
      <c r="BF5" s="677"/>
      <c r="BG5" s="588">
        <v>103718</v>
      </c>
      <c r="BH5" s="589"/>
      <c r="BI5" s="589"/>
      <c r="BJ5" s="589"/>
      <c r="BK5" s="589"/>
      <c r="BL5" s="589"/>
      <c r="BM5" s="589"/>
      <c r="BN5" s="590"/>
      <c r="BO5" s="641">
        <v>96.1</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18761</v>
      </c>
      <c r="S6" s="589"/>
      <c r="T6" s="589"/>
      <c r="U6" s="589"/>
      <c r="V6" s="589"/>
      <c r="W6" s="589"/>
      <c r="X6" s="589"/>
      <c r="Y6" s="590"/>
      <c r="Z6" s="641">
        <v>0.3</v>
      </c>
      <c r="AA6" s="641"/>
      <c r="AB6" s="641"/>
      <c r="AC6" s="641"/>
      <c r="AD6" s="642">
        <v>18761</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103718</v>
      </c>
      <c r="BH6" s="589"/>
      <c r="BI6" s="589"/>
      <c r="BJ6" s="589"/>
      <c r="BK6" s="589"/>
      <c r="BL6" s="589"/>
      <c r="BM6" s="589"/>
      <c r="BN6" s="590"/>
      <c r="BO6" s="641">
        <v>96.1</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63303</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63303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177</v>
      </c>
      <c r="S7" s="589"/>
      <c r="T7" s="589"/>
      <c r="U7" s="589"/>
      <c r="V7" s="589"/>
      <c r="W7" s="589"/>
      <c r="X7" s="589"/>
      <c r="Y7" s="590"/>
      <c r="Z7" s="641">
        <v>0</v>
      </c>
      <c r="AA7" s="641"/>
      <c r="AB7" s="641"/>
      <c r="AC7" s="641"/>
      <c r="AD7" s="642">
        <v>177</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40723</v>
      </c>
      <c r="BH7" s="589"/>
      <c r="BI7" s="589"/>
      <c r="BJ7" s="589"/>
      <c r="BK7" s="589"/>
      <c r="BL7" s="589"/>
      <c r="BM7" s="589"/>
      <c r="BN7" s="590"/>
      <c r="BO7" s="641">
        <v>37.700000000000003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1043212</v>
      </c>
      <c r="CS7" s="589"/>
      <c r="CT7" s="589"/>
      <c r="CU7" s="589"/>
      <c r="CV7" s="589"/>
      <c r="CW7" s="589"/>
      <c r="CX7" s="589"/>
      <c r="CY7" s="590"/>
      <c r="CZ7" s="641">
        <v>15.2</v>
      </c>
      <c r="DA7" s="641"/>
      <c r="DB7" s="641"/>
      <c r="DC7" s="641"/>
      <c r="DD7" s="594">
        <v>383837</v>
      </c>
      <c r="DE7" s="589"/>
      <c r="DF7" s="589"/>
      <c r="DG7" s="589"/>
      <c r="DH7" s="589"/>
      <c r="DI7" s="589"/>
      <c r="DJ7" s="589"/>
      <c r="DK7" s="589"/>
      <c r="DL7" s="589"/>
      <c r="DM7" s="589"/>
      <c r="DN7" s="589"/>
      <c r="DO7" s="589"/>
      <c r="DP7" s="590"/>
      <c r="DQ7" s="594">
        <v>576361</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258</v>
      </c>
      <c r="S8" s="589"/>
      <c r="T8" s="589"/>
      <c r="U8" s="589"/>
      <c r="V8" s="589"/>
      <c r="W8" s="589"/>
      <c r="X8" s="589"/>
      <c r="Y8" s="590"/>
      <c r="Z8" s="641">
        <v>0</v>
      </c>
      <c r="AA8" s="641"/>
      <c r="AB8" s="641"/>
      <c r="AC8" s="641"/>
      <c r="AD8" s="642">
        <v>258</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1361</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350209</v>
      </c>
      <c r="CS8" s="589"/>
      <c r="CT8" s="589"/>
      <c r="CU8" s="589"/>
      <c r="CV8" s="589"/>
      <c r="CW8" s="589"/>
      <c r="CX8" s="589"/>
      <c r="CY8" s="590"/>
      <c r="CZ8" s="641">
        <v>5.0999999999999996</v>
      </c>
      <c r="DA8" s="641"/>
      <c r="DB8" s="641"/>
      <c r="DC8" s="641"/>
      <c r="DD8" s="594" t="s">
        <v>209</v>
      </c>
      <c r="DE8" s="589"/>
      <c r="DF8" s="589"/>
      <c r="DG8" s="589"/>
      <c r="DH8" s="589"/>
      <c r="DI8" s="589"/>
      <c r="DJ8" s="589"/>
      <c r="DK8" s="589"/>
      <c r="DL8" s="589"/>
      <c r="DM8" s="589"/>
      <c r="DN8" s="589"/>
      <c r="DO8" s="589"/>
      <c r="DP8" s="590"/>
      <c r="DQ8" s="594">
        <v>218649</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192</v>
      </c>
      <c r="S9" s="589"/>
      <c r="T9" s="589"/>
      <c r="U9" s="589"/>
      <c r="V9" s="589"/>
      <c r="W9" s="589"/>
      <c r="X9" s="589"/>
      <c r="Y9" s="590"/>
      <c r="Z9" s="641">
        <v>0</v>
      </c>
      <c r="AA9" s="641"/>
      <c r="AB9" s="641"/>
      <c r="AC9" s="641"/>
      <c r="AD9" s="642">
        <v>192</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32676</v>
      </c>
      <c r="BH9" s="589"/>
      <c r="BI9" s="589"/>
      <c r="BJ9" s="589"/>
      <c r="BK9" s="589"/>
      <c r="BL9" s="589"/>
      <c r="BM9" s="589"/>
      <c r="BN9" s="590"/>
      <c r="BO9" s="641">
        <v>30.3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123362</v>
      </c>
      <c r="CS9" s="589"/>
      <c r="CT9" s="589"/>
      <c r="CU9" s="589"/>
      <c r="CV9" s="589"/>
      <c r="CW9" s="589"/>
      <c r="CX9" s="589"/>
      <c r="CY9" s="590"/>
      <c r="CZ9" s="641">
        <v>1.8</v>
      </c>
      <c r="DA9" s="641"/>
      <c r="DB9" s="641"/>
      <c r="DC9" s="641"/>
      <c r="DD9" s="594" t="s">
        <v>221</v>
      </c>
      <c r="DE9" s="589"/>
      <c r="DF9" s="589"/>
      <c r="DG9" s="589"/>
      <c r="DH9" s="589"/>
      <c r="DI9" s="589"/>
      <c r="DJ9" s="589"/>
      <c r="DK9" s="589"/>
      <c r="DL9" s="589"/>
      <c r="DM9" s="589"/>
      <c r="DN9" s="589"/>
      <c r="DO9" s="589"/>
      <c r="DP9" s="590"/>
      <c r="DQ9" s="594">
        <v>112068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14103</v>
      </c>
      <c r="S10" s="589"/>
      <c r="T10" s="589"/>
      <c r="U10" s="589"/>
      <c r="V10" s="589"/>
      <c r="W10" s="589"/>
      <c r="X10" s="589"/>
      <c r="Y10" s="590"/>
      <c r="Z10" s="641">
        <v>0.2</v>
      </c>
      <c r="AA10" s="641"/>
      <c r="AB10" s="641"/>
      <c r="AC10" s="641"/>
      <c r="AD10" s="642">
        <v>14103</v>
      </c>
      <c r="AE10" s="642"/>
      <c r="AF10" s="642"/>
      <c r="AG10" s="642"/>
      <c r="AH10" s="642"/>
      <c r="AI10" s="642"/>
      <c r="AJ10" s="642"/>
      <c r="AK10" s="642"/>
      <c r="AL10" s="611">
        <v>1.3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6307</v>
      </c>
      <c r="BH10" s="589"/>
      <c r="BI10" s="589"/>
      <c r="BJ10" s="589"/>
      <c r="BK10" s="589"/>
      <c r="BL10" s="589"/>
      <c r="BM10" s="589"/>
      <c r="BN10" s="590"/>
      <c r="BO10" s="641">
        <v>5.8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379</v>
      </c>
      <c r="BH11" s="589"/>
      <c r="BI11" s="589"/>
      <c r="BJ11" s="589"/>
      <c r="BK11" s="589"/>
      <c r="BL11" s="589"/>
      <c r="BM11" s="589"/>
      <c r="BN11" s="590"/>
      <c r="BO11" s="641">
        <v>0.4</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4116019</v>
      </c>
      <c r="CS11" s="589"/>
      <c r="CT11" s="589"/>
      <c r="CU11" s="589"/>
      <c r="CV11" s="589"/>
      <c r="CW11" s="589"/>
      <c r="CX11" s="589"/>
      <c r="CY11" s="590"/>
      <c r="CZ11" s="641">
        <v>60.1</v>
      </c>
      <c r="DA11" s="641"/>
      <c r="DB11" s="641"/>
      <c r="DC11" s="641"/>
      <c r="DD11" s="594">
        <v>4004475</v>
      </c>
      <c r="DE11" s="589"/>
      <c r="DF11" s="589"/>
      <c r="DG11" s="589"/>
      <c r="DH11" s="589"/>
      <c r="DI11" s="589"/>
      <c r="DJ11" s="589"/>
      <c r="DK11" s="589"/>
      <c r="DL11" s="589"/>
      <c r="DM11" s="589"/>
      <c r="DN11" s="589"/>
      <c r="DO11" s="589"/>
      <c r="DP11" s="590"/>
      <c r="DQ11" s="594">
        <v>90596</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47319</v>
      </c>
      <c r="BH12" s="589"/>
      <c r="BI12" s="589"/>
      <c r="BJ12" s="589"/>
      <c r="BK12" s="589"/>
      <c r="BL12" s="589"/>
      <c r="BM12" s="589"/>
      <c r="BN12" s="590"/>
      <c r="BO12" s="641">
        <v>43.9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42361</v>
      </c>
      <c r="CS12" s="589"/>
      <c r="CT12" s="589"/>
      <c r="CU12" s="589"/>
      <c r="CV12" s="589"/>
      <c r="CW12" s="589"/>
      <c r="CX12" s="589"/>
      <c r="CY12" s="590"/>
      <c r="CZ12" s="641">
        <v>0.6</v>
      </c>
      <c r="DA12" s="641"/>
      <c r="DB12" s="641"/>
      <c r="DC12" s="641"/>
      <c r="DD12" s="594" t="s">
        <v>221</v>
      </c>
      <c r="DE12" s="589"/>
      <c r="DF12" s="589"/>
      <c r="DG12" s="589"/>
      <c r="DH12" s="589"/>
      <c r="DI12" s="589"/>
      <c r="DJ12" s="589"/>
      <c r="DK12" s="589"/>
      <c r="DL12" s="589"/>
      <c r="DM12" s="589"/>
      <c r="DN12" s="589"/>
      <c r="DO12" s="589"/>
      <c r="DP12" s="590"/>
      <c r="DQ12" s="594">
        <v>35101</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1802</v>
      </c>
      <c r="S13" s="589"/>
      <c r="T13" s="589"/>
      <c r="U13" s="589"/>
      <c r="V13" s="589"/>
      <c r="W13" s="589"/>
      <c r="X13" s="589"/>
      <c r="Y13" s="590"/>
      <c r="Z13" s="641">
        <v>0</v>
      </c>
      <c r="AA13" s="641"/>
      <c r="AB13" s="641"/>
      <c r="AC13" s="641"/>
      <c r="AD13" s="642">
        <v>1802</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47305</v>
      </c>
      <c r="BH13" s="589"/>
      <c r="BI13" s="589"/>
      <c r="BJ13" s="589"/>
      <c r="BK13" s="589"/>
      <c r="BL13" s="589"/>
      <c r="BM13" s="589"/>
      <c r="BN13" s="590"/>
      <c r="BO13" s="641">
        <v>43.8</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250784</v>
      </c>
      <c r="CS13" s="589"/>
      <c r="CT13" s="589"/>
      <c r="CU13" s="589"/>
      <c r="CV13" s="589"/>
      <c r="CW13" s="589"/>
      <c r="CX13" s="589"/>
      <c r="CY13" s="590"/>
      <c r="CZ13" s="641">
        <v>3.7</v>
      </c>
      <c r="DA13" s="641"/>
      <c r="DB13" s="641"/>
      <c r="DC13" s="641"/>
      <c r="DD13" s="594">
        <v>184584</v>
      </c>
      <c r="DE13" s="589"/>
      <c r="DF13" s="589"/>
      <c r="DG13" s="589"/>
      <c r="DH13" s="589"/>
      <c r="DI13" s="589"/>
      <c r="DJ13" s="589"/>
      <c r="DK13" s="589"/>
      <c r="DL13" s="589"/>
      <c r="DM13" s="589"/>
      <c r="DN13" s="589"/>
      <c r="DO13" s="589"/>
      <c r="DP13" s="590"/>
      <c r="DQ13" s="594">
        <v>58662</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4623</v>
      </c>
      <c r="BH14" s="589"/>
      <c r="BI14" s="589"/>
      <c r="BJ14" s="589"/>
      <c r="BK14" s="589"/>
      <c r="BL14" s="589"/>
      <c r="BM14" s="589"/>
      <c r="BN14" s="590"/>
      <c r="BO14" s="641">
        <v>4.3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12454</v>
      </c>
      <c r="CS14" s="589"/>
      <c r="CT14" s="589"/>
      <c r="CU14" s="589"/>
      <c r="CV14" s="589"/>
      <c r="CW14" s="589"/>
      <c r="CX14" s="589"/>
      <c r="CY14" s="590"/>
      <c r="CZ14" s="641">
        <v>0.2</v>
      </c>
      <c r="DA14" s="641"/>
      <c r="DB14" s="641"/>
      <c r="DC14" s="641"/>
      <c r="DD14" s="594">
        <v>718</v>
      </c>
      <c r="DE14" s="589"/>
      <c r="DF14" s="589"/>
      <c r="DG14" s="589"/>
      <c r="DH14" s="589"/>
      <c r="DI14" s="589"/>
      <c r="DJ14" s="589"/>
      <c r="DK14" s="589"/>
      <c r="DL14" s="589"/>
      <c r="DM14" s="589"/>
      <c r="DN14" s="589"/>
      <c r="DO14" s="589"/>
      <c r="DP14" s="590"/>
      <c r="DQ14" s="594">
        <v>12236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24</v>
      </c>
      <c r="S15" s="589"/>
      <c r="T15" s="589"/>
      <c r="U15" s="589"/>
      <c r="V15" s="589"/>
      <c r="W15" s="589"/>
      <c r="X15" s="589"/>
      <c r="Y15" s="590"/>
      <c r="Z15" s="641">
        <v>0</v>
      </c>
      <c r="AA15" s="641"/>
      <c r="AB15" s="641"/>
      <c r="AC15" s="641"/>
      <c r="AD15" s="642">
        <v>24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11053</v>
      </c>
      <c r="BH15" s="589"/>
      <c r="BI15" s="589"/>
      <c r="BJ15" s="589"/>
      <c r="BK15" s="589"/>
      <c r="BL15" s="589"/>
      <c r="BM15" s="589"/>
      <c r="BN15" s="590"/>
      <c r="BO15" s="641">
        <v>10.199999999999999</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536678</v>
      </c>
      <c r="CS15" s="589"/>
      <c r="CT15" s="589"/>
      <c r="CU15" s="589"/>
      <c r="CV15" s="589"/>
      <c r="CW15" s="589"/>
      <c r="CX15" s="589"/>
      <c r="CY15" s="590"/>
      <c r="CZ15" s="641">
        <v>7.8</v>
      </c>
      <c r="DA15" s="641"/>
      <c r="DB15" s="641"/>
      <c r="DC15" s="641"/>
      <c r="DD15" s="594">
        <v>357328</v>
      </c>
      <c r="DE15" s="589"/>
      <c r="DF15" s="589"/>
      <c r="DG15" s="589"/>
      <c r="DH15" s="589"/>
      <c r="DI15" s="589"/>
      <c r="DJ15" s="589"/>
      <c r="DK15" s="589"/>
      <c r="DL15" s="589"/>
      <c r="DM15" s="589"/>
      <c r="DN15" s="589"/>
      <c r="DO15" s="589"/>
      <c r="DP15" s="590"/>
      <c r="DQ15" s="594">
        <v>147447</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1191564</v>
      </c>
      <c r="S16" s="589"/>
      <c r="T16" s="589"/>
      <c r="U16" s="589"/>
      <c r="V16" s="589"/>
      <c r="W16" s="589"/>
      <c r="X16" s="589"/>
      <c r="Y16" s="590"/>
      <c r="Z16" s="641">
        <v>17</v>
      </c>
      <c r="AA16" s="641"/>
      <c r="AB16" s="641"/>
      <c r="AC16" s="641"/>
      <c r="AD16" s="642">
        <v>929590</v>
      </c>
      <c r="AE16" s="642"/>
      <c r="AF16" s="642"/>
      <c r="AG16" s="642"/>
      <c r="AH16" s="642"/>
      <c r="AI16" s="642"/>
      <c r="AJ16" s="642"/>
      <c r="AK16" s="642"/>
      <c r="AL16" s="611">
        <v>86.1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929590</v>
      </c>
      <c r="S17" s="589"/>
      <c r="T17" s="589"/>
      <c r="U17" s="589"/>
      <c r="V17" s="589"/>
      <c r="W17" s="589"/>
      <c r="X17" s="589"/>
      <c r="Y17" s="590"/>
      <c r="Z17" s="641">
        <v>13.2</v>
      </c>
      <c r="AA17" s="641"/>
      <c r="AB17" s="641"/>
      <c r="AC17" s="641"/>
      <c r="AD17" s="642">
        <v>929590</v>
      </c>
      <c r="AE17" s="642"/>
      <c r="AF17" s="642"/>
      <c r="AG17" s="642"/>
      <c r="AH17" s="642"/>
      <c r="AI17" s="642"/>
      <c r="AJ17" s="642"/>
      <c r="AK17" s="642"/>
      <c r="AL17" s="611">
        <v>86.1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190380</v>
      </c>
      <c r="CS17" s="589"/>
      <c r="CT17" s="589"/>
      <c r="CU17" s="589"/>
      <c r="CV17" s="589"/>
      <c r="CW17" s="589"/>
      <c r="CX17" s="589"/>
      <c r="CY17" s="590"/>
      <c r="CZ17" s="641">
        <v>2.8</v>
      </c>
      <c r="DA17" s="641"/>
      <c r="DB17" s="641"/>
      <c r="DC17" s="641"/>
      <c r="DD17" s="594" t="s">
        <v>221</v>
      </c>
      <c r="DE17" s="589"/>
      <c r="DF17" s="589"/>
      <c r="DG17" s="589"/>
      <c r="DH17" s="589"/>
      <c r="DI17" s="589"/>
      <c r="DJ17" s="589"/>
      <c r="DK17" s="589"/>
      <c r="DL17" s="589"/>
      <c r="DM17" s="589"/>
      <c r="DN17" s="589"/>
      <c r="DO17" s="589"/>
      <c r="DP17" s="590"/>
      <c r="DQ17" s="594">
        <v>182079</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261974</v>
      </c>
      <c r="S18" s="589"/>
      <c r="T18" s="589"/>
      <c r="U18" s="589"/>
      <c r="V18" s="589"/>
      <c r="W18" s="589"/>
      <c r="X18" s="589"/>
      <c r="Y18" s="590"/>
      <c r="Z18" s="641">
        <v>3.7</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118000</v>
      </c>
      <c r="CS18" s="589"/>
      <c r="CT18" s="589"/>
      <c r="CU18" s="589"/>
      <c r="CV18" s="589"/>
      <c r="CW18" s="589"/>
      <c r="CX18" s="589"/>
      <c r="CY18" s="590"/>
      <c r="CZ18" s="641">
        <v>1.7</v>
      </c>
      <c r="DA18" s="641"/>
      <c r="DB18" s="641"/>
      <c r="DC18" s="641"/>
      <c r="DD18" s="594" t="s">
        <v>221</v>
      </c>
      <c r="DE18" s="589"/>
      <c r="DF18" s="589"/>
      <c r="DG18" s="589"/>
      <c r="DH18" s="589"/>
      <c r="DI18" s="589"/>
      <c r="DJ18" s="589"/>
      <c r="DK18" s="589"/>
      <c r="DL18" s="589"/>
      <c r="DM18" s="589"/>
      <c r="DN18" s="589"/>
      <c r="DO18" s="589"/>
      <c r="DP18" s="590"/>
      <c r="DQ18" s="594">
        <v>20000</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4183</v>
      </c>
      <c r="BH19" s="589"/>
      <c r="BI19" s="589"/>
      <c r="BJ19" s="589"/>
      <c r="BK19" s="589"/>
      <c r="BL19" s="589"/>
      <c r="BM19" s="589"/>
      <c r="BN19" s="590"/>
      <c r="BO19" s="641">
        <v>3.9</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1334782</v>
      </c>
      <c r="S20" s="589"/>
      <c r="T20" s="589"/>
      <c r="U20" s="589"/>
      <c r="V20" s="589"/>
      <c r="W20" s="589"/>
      <c r="X20" s="589"/>
      <c r="Y20" s="590"/>
      <c r="Z20" s="641">
        <v>19</v>
      </c>
      <c r="AA20" s="641"/>
      <c r="AB20" s="641"/>
      <c r="AC20" s="641"/>
      <c r="AD20" s="642">
        <v>1068625</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6846762</v>
      </c>
      <c r="CS20" s="589"/>
      <c r="CT20" s="589"/>
      <c r="CU20" s="589"/>
      <c r="CV20" s="589"/>
      <c r="CW20" s="589"/>
      <c r="CX20" s="589"/>
      <c r="CY20" s="590"/>
      <c r="CZ20" s="641">
        <v>100</v>
      </c>
      <c r="DA20" s="641"/>
      <c r="DB20" s="641"/>
      <c r="DC20" s="641"/>
      <c r="DD20" s="594">
        <v>4930942</v>
      </c>
      <c r="DE20" s="589"/>
      <c r="DF20" s="589"/>
      <c r="DG20" s="589"/>
      <c r="DH20" s="589"/>
      <c r="DI20" s="589"/>
      <c r="DJ20" s="589"/>
      <c r="DK20" s="589"/>
      <c r="DL20" s="589"/>
      <c r="DM20" s="589"/>
      <c r="DN20" s="589"/>
      <c r="DO20" s="589"/>
      <c r="DP20" s="590"/>
      <c r="DQ20" s="594">
        <v>1516502</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t="s">
        <v>221</v>
      </c>
      <c r="S21" s="589"/>
      <c r="T21" s="589"/>
      <c r="U21" s="589"/>
      <c r="V21" s="589"/>
      <c r="W21" s="589"/>
      <c r="X21" s="589"/>
      <c r="Y21" s="590"/>
      <c r="Z21" s="641" t="s">
        <v>221</v>
      </c>
      <c r="AA21" s="641"/>
      <c r="AB21" s="641"/>
      <c r="AC21" s="641"/>
      <c r="AD21" s="642" t="s">
        <v>221</v>
      </c>
      <c r="AE21" s="642"/>
      <c r="AF21" s="642"/>
      <c r="AG21" s="642"/>
      <c r="AH21" s="642"/>
      <c r="AI21" s="642"/>
      <c r="AJ21" s="642"/>
      <c r="AK21" s="642"/>
      <c r="AL21" s="611" t="s">
        <v>221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9003</v>
      </c>
      <c r="S22" s="589"/>
      <c r="T22" s="589"/>
      <c r="U22" s="589"/>
      <c r="V22" s="589"/>
      <c r="W22" s="589"/>
      <c r="X22" s="589"/>
      <c r="Y22" s="590"/>
      <c r="Z22" s="641">
        <v>0.1</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29623</v>
      </c>
      <c r="S23" s="589"/>
      <c r="T23" s="589"/>
      <c r="U23" s="589"/>
      <c r="V23" s="589"/>
      <c r="W23" s="589"/>
      <c r="X23" s="589"/>
      <c r="Y23" s="590"/>
      <c r="Z23" s="641">
        <v>0.4</v>
      </c>
      <c r="AA23" s="641"/>
      <c r="AB23" s="641"/>
      <c r="AC23" s="641"/>
      <c r="AD23" s="642">
        <v>2784</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1378</v>
      </c>
      <c r="S24" s="589"/>
      <c r="T24" s="589"/>
      <c r="U24" s="589"/>
      <c r="V24" s="589"/>
      <c r="W24" s="589"/>
      <c r="X24" s="589"/>
      <c r="Y24" s="590"/>
      <c r="Z24" s="641">
        <v>0</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862660</v>
      </c>
      <c r="CS24" s="639"/>
      <c r="CT24" s="639"/>
      <c r="CU24" s="639"/>
      <c r="CV24" s="639"/>
      <c r="CW24" s="639"/>
      <c r="CX24" s="639"/>
      <c r="CY24" s="686"/>
      <c r="CZ24" s="690">
        <v>12.6</v>
      </c>
      <c r="DA24" s="691"/>
      <c r="DB24" s="691"/>
      <c r="DC24" s="692"/>
      <c r="DD24" s="685">
        <v>747880</v>
      </c>
      <c r="DE24" s="639"/>
      <c r="DF24" s="639"/>
      <c r="DG24" s="639"/>
      <c r="DH24" s="639"/>
      <c r="DI24" s="639"/>
      <c r="DJ24" s="639"/>
      <c r="DK24" s="686"/>
      <c r="DL24" s="685">
        <v>709284</v>
      </c>
      <c r="DM24" s="639"/>
      <c r="DN24" s="639"/>
      <c r="DO24" s="639"/>
      <c r="DP24" s="639"/>
      <c r="DQ24" s="639"/>
      <c r="DR24" s="639"/>
      <c r="DS24" s="639"/>
      <c r="DT24" s="639"/>
      <c r="DU24" s="639"/>
      <c r="DV24" s="686"/>
      <c r="DW24" s="687">
        <v>62.5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4022679</v>
      </c>
      <c r="S25" s="589"/>
      <c r="T25" s="589"/>
      <c r="U25" s="589"/>
      <c r="V25" s="589"/>
      <c r="W25" s="589"/>
      <c r="X25" s="589"/>
      <c r="Y25" s="590"/>
      <c r="Z25" s="641">
        <v>57.3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v>4183</v>
      </c>
      <c r="BH25" s="589"/>
      <c r="BI25" s="589"/>
      <c r="BJ25" s="589"/>
      <c r="BK25" s="589"/>
      <c r="BL25" s="589"/>
      <c r="BM25" s="589"/>
      <c r="BN25" s="590"/>
      <c r="BO25" s="641">
        <v>3.9</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539581</v>
      </c>
      <c r="CS25" s="607"/>
      <c r="CT25" s="607"/>
      <c r="CU25" s="607"/>
      <c r="CV25" s="607"/>
      <c r="CW25" s="607"/>
      <c r="CX25" s="607"/>
      <c r="CY25" s="608"/>
      <c r="CZ25" s="591">
        <v>7.9</v>
      </c>
      <c r="DA25" s="609"/>
      <c r="DB25" s="609"/>
      <c r="DC25" s="610"/>
      <c r="DD25" s="594">
        <v>532583</v>
      </c>
      <c r="DE25" s="607"/>
      <c r="DF25" s="607"/>
      <c r="DG25" s="607"/>
      <c r="DH25" s="607"/>
      <c r="DI25" s="607"/>
      <c r="DJ25" s="607"/>
      <c r="DK25" s="608"/>
      <c r="DL25" s="594">
        <v>499768</v>
      </c>
      <c r="DM25" s="607"/>
      <c r="DN25" s="607"/>
      <c r="DO25" s="607"/>
      <c r="DP25" s="607"/>
      <c r="DQ25" s="607"/>
      <c r="DR25" s="607"/>
      <c r="DS25" s="607"/>
      <c r="DT25" s="607"/>
      <c r="DU25" s="607"/>
      <c r="DV25" s="608"/>
      <c r="DW25" s="611">
        <v>44</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280748</v>
      </c>
      <c r="CS26" s="589"/>
      <c r="CT26" s="589"/>
      <c r="CU26" s="589"/>
      <c r="CV26" s="589"/>
      <c r="CW26" s="589"/>
      <c r="CX26" s="589"/>
      <c r="CY26" s="590"/>
      <c r="CZ26" s="591">
        <v>4.0999999999999996</v>
      </c>
      <c r="DA26" s="609"/>
      <c r="DB26" s="609"/>
      <c r="DC26" s="610"/>
      <c r="DD26" s="594">
        <v>280748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747409</v>
      </c>
      <c r="S27" s="589"/>
      <c r="T27" s="589"/>
      <c r="U27" s="589"/>
      <c r="V27" s="589"/>
      <c r="W27" s="589"/>
      <c r="X27" s="589"/>
      <c r="Y27" s="590"/>
      <c r="Z27" s="641">
        <v>10.6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107901</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132699</v>
      </c>
      <c r="CS27" s="607"/>
      <c r="CT27" s="607"/>
      <c r="CU27" s="607"/>
      <c r="CV27" s="607"/>
      <c r="CW27" s="607"/>
      <c r="CX27" s="607"/>
      <c r="CY27" s="608"/>
      <c r="CZ27" s="591">
        <v>1.9</v>
      </c>
      <c r="DA27" s="609"/>
      <c r="DB27" s="609"/>
      <c r="DC27" s="610"/>
      <c r="DD27" s="594">
        <v>33218</v>
      </c>
      <c r="DE27" s="607"/>
      <c r="DF27" s="607"/>
      <c r="DG27" s="607"/>
      <c r="DH27" s="607"/>
      <c r="DI27" s="607"/>
      <c r="DJ27" s="607"/>
      <c r="DK27" s="608"/>
      <c r="DL27" s="594">
        <v>27437</v>
      </c>
      <c r="DM27" s="607"/>
      <c r="DN27" s="607"/>
      <c r="DO27" s="607"/>
      <c r="DP27" s="607"/>
      <c r="DQ27" s="607"/>
      <c r="DR27" s="607"/>
      <c r="DS27" s="607"/>
      <c r="DT27" s="607"/>
      <c r="DU27" s="607"/>
      <c r="DV27" s="608"/>
      <c r="DW27" s="611">
        <v>2.4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3107</v>
      </c>
      <c r="S28" s="589"/>
      <c r="T28" s="589"/>
      <c r="U28" s="589"/>
      <c r="V28" s="589"/>
      <c r="W28" s="589"/>
      <c r="X28" s="589"/>
      <c r="Y28" s="590"/>
      <c r="Z28" s="641">
        <v>0</v>
      </c>
      <c r="AA28" s="641"/>
      <c r="AB28" s="641"/>
      <c r="AC28" s="641"/>
      <c r="AD28" s="642">
        <v>50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190380</v>
      </c>
      <c r="CS28" s="589"/>
      <c r="CT28" s="589"/>
      <c r="CU28" s="589"/>
      <c r="CV28" s="589"/>
      <c r="CW28" s="589"/>
      <c r="CX28" s="589"/>
      <c r="CY28" s="590"/>
      <c r="CZ28" s="591">
        <v>2.8</v>
      </c>
      <c r="DA28" s="609"/>
      <c r="DB28" s="609"/>
      <c r="DC28" s="610"/>
      <c r="DD28" s="594">
        <v>182079</v>
      </c>
      <c r="DE28" s="589"/>
      <c r="DF28" s="589"/>
      <c r="DG28" s="589"/>
      <c r="DH28" s="589"/>
      <c r="DI28" s="589"/>
      <c r="DJ28" s="589"/>
      <c r="DK28" s="590"/>
      <c r="DL28" s="594">
        <v>182079</v>
      </c>
      <c r="DM28" s="589"/>
      <c r="DN28" s="589"/>
      <c r="DO28" s="589"/>
      <c r="DP28" s="589"/>
      <c r="DQ28" s="589"/>
      <c r="DR28" s="589"/>
      <c r="DS28" s="589"/>
      <c r="DT28" s="589"/>
      <c r="DU28" s="589"/>
      <c r="DV28" s="590"/>
      <c r="DW28" s="611">
        <v>16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5343</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189306</v>
      </c>
      <c r="CS29" s="607"/>
      <c r="CT29" s="607"/>
      <c r="CU29" s="607"/>
      <c r="CV29" s="607"/>
      <c r="CW29" s="607"/>
      <c r="CX29" s="607"/>
      <c r="CY29" s="608"/>
      <c r="CZ29" s="591">
        <v>2.8</v>
      </c>
      <c r="DA29" s="609"/>
      <c r="DB29" s="609"/>
      <c r="DC29" s="610"/>
      <c r="DD29" s="594">
        <v>181005</v>
      </c>
      <c r="DE29" s="607"/>
      <c r="DF29" s="607"/>
      <c r="DG29" s="607"/>
      <c r="DH29" s="607"/>
      <c r="DI29" s="607"/>
      <c r="DJ29" s="607"/>
      <c r="DK29" s="608"/>
      <c r="DL29" s="594">
        <v>181005</v>
      </c>
      <c r="DM29" s="607"/>
      <c r="DN29" s="607"/>
      <c r="DO29" s="607"/>
      <c r="DP29" s="607"/>
      <c r="DQ29" s="607"/>
      <c r="DR29" s="607"/>
      <c r="DS29" s="607"/>
      <c r="DT29" s="607"/>
      <c r="DU29" s="607"/>
      <c r="DV29" s="608"/>
      <c r="DW29" s="611">
        <v>15.9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44631</v>
      </c>
      <c r="S30" s="589"/>
      <c r="T30" s="589"/>
      <c r="U30" s="589"/>
      <c r="V30" s="589"/>
      <c r="W30" s="589"/>
      <c r="X30" s="589"/>
      <c r="Y30" s="590"/>
      <c r="Z30" s="641">
        <v>0.6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95.2</v>
      </c>
      <c r="BH30" s="655"/>
      <c r="BI30" s="655"/>
      <c r="BJ30" s="655"/>
      <c r="BK30" s="655"/>
      <c r="BL30" s="655"/>
      <c r="BM30" s="656">
        <v>81.2</v>
      </c>
      <c r="BN30" s="655"/>
      <c r="BO30" s="655"/>
      <c r="BP30" s="655"/>
      <c r="BQ30" s="657"/>
      <c r="BR30" s="654">
        <v>95.1</v>
      </c>
      <c r="BS30" s="655"/>
      <c r="BT30" s="655"/>
      <c r="BU30" s="655"/>
      <c r="BV30" s="655"/>
      <c r="BW30" s="655"/>
      <c r="BX30" s="656">
        <v>82.3</v>
      </c>
      <c r="BY30" s="655"/>
      <c r="BZ30" s="655"/>
      <c r="CA30" s="655"/>
      <c r="CB30" s="657"/>
      <c r="CD30" s="660"/>
      <c r="CE30" s="661"/>
      <c r="CF30" s="625" t="s">
        <v>293</v>
      </c>
      <c r="CG30" s="622"/>
      <c r="CH30" s="622"/>
      <c r="CI30" s="622"/>
      <c r="CJ30" s="622"/>
      <c r="CK30" s="622"/>
      <c r="CL30" s="622"/>
      <c r="CM30" s="622"/>
      <c r="CN30" s="622"/>
      <c r="CO30" s="622"/>
      <c r="CP30" s="622"/>
      <c r="CQ30" s="623"/>
      <c r="CR30" s="588">
        <v>167988</v>
      </c>
      <c r="CS30" s="589"/>
      <c r="CT30" s="589"/>
      <c r="CU30" s="589"/>
      <c r="CV30" s="589"/>
      <c r="CW30" s="589"/>
      <c r="CX30" s="589"/>
      <c r="CY30" s="590"/>
      <c r="CZ30" s="591">
        <v>2.5</v>
      </c>
      <c r="DA30" s="609"/>
      <c r="DB30" s="609"/>
      <c r="DC30" s="610"/>
      <c r="DD30" s="594">
        <v>159687</v>
      </c>
      <c r="DE30" s="589"/>
      <c r="DF30" s="589"/>
      <c r="DG30" s="589"/>
      <c r="DH30" s="589"/>
      <c r="DI30" s="589"/>
      <c r="DJ30" s="589"/>
      <c r="DK30" s="590"/>
      <c r="DL30" s="594">
        <v>159687</v>
      </c>
      <c r="DM30" s="589"/>
      <c r="DN30" s="589"/>
      <c r="DO30" s="589"/>
      <c r="DP30" s="589"/>
      <c r="DQ30" s="589"/>
      <c r="DR30" s="589"/>
      <c r="DS30" s="589"/>
      <c r="DT30" s="589"/>
      <c r="DU30" s="589"/>
      <c r="DV30" s="590"/>
      <c r="DW30" s="611">
        <v>14.1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218219</v>
      </c>
      <c r="S31" s="589"/>
      <c r="T31" s="589"/>
      <c r="U31" s="589"/>
      <c r="V31" s="589"/>
      <c r="W31" s="589"/>
      <c r="X31" s="589"/>
      <c r="Y31" s="590"/>
      <c r="Z31" s="641">
        <v>3.1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96.7</v>
      </c>
      <c r="BH31" s="607"/>
      <c r="BI31" s="607"/>
      <c r="BJ31" s="607"/>
      <c r="BK31" s="607"/>
      <c r="BL31" s="607"/>
      <c r="BM31" s="643">
        <v>92.2</v>
      </c>
      <c r="BN31" s="653"/>
      <c r="BO31" s="653"/>
      <c r="BP31" s="653"/>
      <c r="BQ31" s="617"/>
      <c r="BR31" s="652">
        <v>97.3</v>
      </c>
      <c r="BS31" s="607"/>
      <c r="BT31" s="607"/>
      <c r="BU31" s="607"/>
      <c r="BV31" s="607"/>
      <c r="BW31" s="607"/>
      <c r="BX31" s="643">
        <v>94.1</v>
      </c>
      <c r="BY31" s="653"/>
      <c r="BZ31" s="653"/>
      <c r="CA31" s="653"/>
      <c r="CB31" s="617"/>
      <c r="CD31" s="660"/>
      <c r="CE31" s="661"/>
      <c r="CF31" s="625" t="s">
        <v>297</v>
      </c>
      <c r="CG31" s="622"/>
      <c r="CH31" s="622"/>
      <c r="CI31" s="622"/>
      <c r="CJ31" s="622"/>
      <c r="CK31" s="622"/>
      <c r="CL31" s="622"/>
      <c r="CM31" s="622"/>
      <c r="CN31" s="622"/>
      <c r="CO31" s="622"/>
      <c r="CP31" s="622"/>
      <c r="CQ31" s="623"/>
      <c r="CR31" s="588">
        <v>21318</v>
      </c>
      <c r="CS31" s="607"/>
      <c r="CT31" s="607"/>
      <c r="CU31" s="607"/>
      <c r="CV31" s="607"/>
      <c r="CW31" s="607"/>
      <c r="CX31" s="607"/>
      <c r="CY31" s="608"/>
      <c r="CZ31" s="591">
        <v>0.3</v>
      </c>
      <c r="DA31" s="609"/>
      <c r="DB31" s="609"/>
      <c r="DC31" s="610"/>
      <c r="DD31" s="594">
        <v>21318</v>
      </c>
      <c r="DE31" s="607"/>
      <c r="DF31" s="607"/>
      <c r="DG31" s="607"/>
      <c r="DH31" s="607"/>
      <c r="DI31" s="607"/>
      <c r="DJ31" s="607"/>
      <c r="DK31" s="608"/>
      <c r="DL31" s="594">
        <v>21318</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162419</v>
      </c>
      <c r="S32" s="589"/>
      <c r="T32" s="589"/>
      <c r="U32" s="589"/>
      <c r="V32" s="589"/>
      <c r="W32" s="589"/>
      <c r="X32" s="589"/>
      <c r="Y32" s="590"/>
      <c r="Z32" s="641">
        <v>2.2999999999999998</v>
      </c>
      <c r="AA32" s="641"/>
      <c r="AB32" s="641"/>
      <c r="AC32" s="641"/>
      <c r="AD32" s="642">
        <v>7733</v>
      </c>
      <c r="AE32" s="642"/>
      <c r="AF32" s="642"/>
      <c r="AG32" s="642"/>
      <c r="AH32" s="642"/>
      <c r="AI32" s="642"/>
      <c r="AJ32" s="642"/>
      <c r="AK32" s="642"/>
      <c r="AL32" s="611">
        <v>0.7</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92.4</v>
      </c>
      <c r="BH32" s="573"/>
      <c r="BI32" s="573"/>
      <c r="BJ32" s="573"/>
      <c r="BK32" s="573"/>
      <c r="BL32" s="573"/>
      <c r="BM32" s="636">
        <v>69.400000000000006</v>
      </c>
      <c r="BN32" s="573"/>
      <c r="BO32" s="573"/>
      <c r="BP32" s="573"/>
      <c r="BQ32" s="630"/>
      <c r="BR32" s="651">
        <v>92</v>
      </c>
      <c r="BS32" s="573"/>
      <c r="BT32" s="573"/>
      <c r="BU32" s="573"/>
      <c r="BV32" s="573"/>
      <c r="BW32" s="573"/>
      <c r="BX32" s="636">
        <v>71</v>
      </c>
      <c r="BY32" s="573"/>
      <c r="BZ32" s="573"/>
      <c r="CA32" s="573"/>
      <c r="CB32" s="630"/>
      <c r="CD32" s="662"/>
      <c r="CE32" s="663"/>
      <c r="CF32" s="625" t="s">
        <v>300</v>
      </c>
      <c r="CG32" s="622"/>
      <c r="CH32" s="622"/>
      <c r="CI32" s="622"/>
      <c r="CJ32" s="622"/>
      <c r="CK32" s="622"/>
      <c r="CL32" s="622"/>
      <c r="CM32" s="622"/>
      <c r="CN32" s="622"/>
      <c r="CO32" s="622"/>
      <c r="CP32" s="622"/>
      <c r="CQ32" s="623"/>
      <c r="CR32" s="588">
        <v>1074</v>
      </c>
      <c r="CS32" s="589"/>
      <c r="CT32" s="589"/>
      <c r="CU32" s="589"/>
      <c r="CV32" s="589"/>
      <c r="CW32" s="589"/>
      <c r="CX32" s="589"/>
      <c r="CY32" s="590"/>
      <c r="CZ32" s="591">
        <v>0</v>
      </c>
      <c r="DA32" s="609"/>
      <c r="DB32" s="609"/>
      <c r="DC32" s="610"/>
      <c r="DD32" s="594">
        <v>1074</v>
      </c>
      <c r="DE32" s="589"/>
      <c r="DF32" s="589"/>
      <c r="DG32" s="589"/>
      <c r="DH32" s="589"/>
      <c r="DI32" s="589"/>
      <c r="DJ32" s="589"/>
      <c r="DK32" s="590"/>
      <c r="DL32" s="594">
        <v>1074</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439367</v>
      </c>
      <c r="S33" s="589"/>
      <c r="T33" s="589"/>
      <c r="U33" s="589"/>
      <c r="V33" s="589"/>
      <c r="W33" s="589"/>
      <c r="X33" s="589"/>
      <c r="Y33" s="590"/>
      <c r="Z33" s="641">
        <v>6.3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1053160</v>
      </c>
      <c r="CS33" s="607"/>
      <c r="CT33" s="607"/>
      <c r="CU33" s="607"/>
      <c r="CV33" s="607"/>
      <c r="CW33" s="607"/>
      <c r="CX33" s="607"/>
      <c r="CY33" s="608"/>
      <c r="CZ33" s="591">
        <v>15.4</v>
      </c>
      <c r="DA33" s="609"/>
      <c r="DB33" s="609"/>
      <c r="DC33" s="610"/>
      <c r="DD33" s="594">
        <v>676867</v>
      </c>
      <c r="DE33" s="607"/>
      <c r="DF33" s="607"/>
      <c r="DG33" s="607"/>
      <c r="DH33" s="607"/>
      <c r="DI33" s="607"/>
      <c r="DJ33" s="607"/>
      <c r="DK33" s="608"/>
      <c r="DL33" s="594">
        <v>330090</v>
      </c>
      <c r="DM33" s="607"/>
      <c r="DN33" s="607"/>
      <c r="DO33" s="607"/>
      <c r="DP33" s="607"/>
      <c r="DQ33" s="607"/>
      <c r="DR33" s="607"/>
      <c r="DS33" s="607"/>
      <c r="DT33" s="607"/>
      <c r="DU33" s="607"/>
      <c r="DV33" s="608"/>
      <c r="DW33" s="611">
        <v>29.1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400358</v>
      </c>
      <c r="CS34" s="589"/>
      <c r="CT34" s="589"/>
      <c r="CU34" s="589"/>
      <c r="CV34" s="589"/>
      <c r="CW34" s="589"/>
      <c r="CX34" s="589"/>
      <c r="CY34" s="590"/>
      <c r="CZ34" s="591">
        <v>5.8</v>
      </c>
      <c r="DA34" s="609"/>
      <c r="DB34" s="609"/>
      <c r="DC34" s="610"/>
      <c r="DD34" s="594">
        <v>272327</v>
      </c>
      <c r="DE34" s="589"/>
      <c r="DF34" s="589"/>
      <c r="DG34" s="589"/>
      <c r="DH34" s="589"/>
      <c r="DI34" s="589"/>
      <c r="DJ34" s="589"/>
      <c r="DK34" s="590"/>
      <c r="DL34" s="594">
        <v>212659</v>
      </c>
      <c r="DM34" s="589"/>
      <c r="DN34" s="589"/>
      <c r="DO34" s="589"/>
      <c r="DP34" s="589"/>
      <c r="DQ34" s="589"/>
      <c r="DR34" s="589"/>
      <c r="DS34" s="589"/>
      <c r="DT34" s="589"/>
      <c r="DU34" s="589"/>
      <c r="DV34" s="590"/>
      <c r="DW34" s="611">
        <v>18.7</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55967</v>
      </c>
      <c r="S35" s="589"/>
      <c r="T35" s="589"/>
      <c r="U35" s="589"/>
      <c r="V35" s="589"/>
      <c r="W35" s="589"/>
      <c r="X35" s="589"/>
      <c r="Y35" s="590"/>
      <c r="Z35" s="641">
        <v>0.8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259058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26438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17794</v>
      </c>
      <c r="CS35" s="607"/>
      <c r="CT35" s="607"/>
      <c r="CU35" s="607"/>
      <c r="CV35" s="607"/>
      <c r="CW35" s="607"/>
      <c r="CX35" s="607"/>
      <c r="CY35" s="608"/>
      <c r="CZ35" s="591">
        <v>0.3</v>
      </c>
      <c r="DA35" s="609"/>
      <c r="DB35" s="609"/>
      <c r="DC35" s="610"/>
      <c r="DD35" s="594">
        <v>11985</v>
      </c>
      <c r="DE35" s="607"/>
      <c r="DF35" s="607"/>
      <c r="DG35" s="607"/>
      <c r="DH35" s="607"/>
      <c r="DI35" s="607"/>
      <c r="DJ35" s="607"/>
      <c r="DK35" s="608"/>
      <c r="DL35" s="594">
        <v>10833</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7017960</v>
      </c>
      <c r="S36" s="629"/>
      <c r="T36" s="629"/>
      <c r="U36" s="629"/>
      <c r="V36" s="629"/>
      <c r="W36" s="629"/>
      <c r="X36" s="629"/>
      <c r="Y36" s="632"/>
      <c r="Z36" s="633">
        <v>100</v>
      </c>
      <c r="AA36" s="633"/>
      <c r="AB36" s="633"/>
      <c r="AC36" s="633"/>
      <c r="AD36" s="634">
        <v>1079192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118000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15624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211973</v>
      </c>
      <c r="CS36" s="589"/>
      <c r="CT36" s="589"/>
      <c r="CU36" s="589"/>
      <c r="CV36" s="589"/>
      <c r="CW36" s="589"/>
      <c r="CX36" s="589"/>
      <c r="CY36" s="590"/>
      <c r="CZ36" s="591">
        <v>3.1</v>
      </c>
      <c r="DA36" s="609"/>
      <c r="DB36" s="609"/>
      <c r="DC36" s="610"/>
      <c r="DD36" s="594">
        <v>83554</v>
      </c>
      <c r="DE36" s="589"/>
      <c r="DF36" s="589"/>
      <c r="DG36" s="589"/>
      <c r="DH36" s="589"/>
      <c r="DI36" s="589"/>
      <c r="DJ36" s="589"/>
      <c r="DK36" s="590"/>
      <c r="DL36" s="594">
        <v>40963</v>
      </c>
      <c r="DM36" s="589"/>
      <c r="DN36" s="589"/>
      <c r="DO36" s="589"/>
      <c r="DP36" s="589"/>
      <c r="DQ36" s="589"/>
      <c r="DR36" s="589"/>
      <c r="DS36" s="589"/>
      <c r="DT36" s="589"/>
      <c r="DU36" s="589"/>
      <c r="DV36" s="590"/>
      <c r="DW36" s="611">
        <v>3.6</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28000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343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15122</v>
      </c>
      <c r="CS37" s="607"/>
      <c r="CT37" s="607"/>
      <c r="CU37" s="607"/>
      <c r="CV37" s="607"/>
      <c r="CW37" s="607"/>
      <c r="CX37" s="607"/>
      <c r="CY37" s="608"/>
      <c r="CZ37" s="591">
        <v>0.2</v>
      </c>
      <c r="DA37" s="609"/>
      <c r="DB37" s="609"/>
      <c r="DC37" s="610"/>
      <c r="DD37" s="594">
        <v>15122</v>
      </c>
      <c r="DE37" s="607"/>
      <c r="DF37" s="607"/>
      <c r="DG37" s="607"/>
      <c r="DH37" s="607"/>
      <c r="DI37" s="607"/>
      <c r="DJ37" s="607"/>
      <c r="DK37" s="608"/>
      <c r="DL37" s="594">
        <v>15122</v>
      </c>
      <c r="DM37" s="607"/>
      <c r="DN37" s="607"/>
      <c r="DO37" s="607"/>
      <c r="DP37" s="607"/>
      <c r="DQ37" s="607"/>
      <c r="DR37" s="607"/>
      <c r="DS37" s="607"/>
      <c r="DT37" s="607"/>
      <c r="DU37" s="607"/>
      <c r="DV37" s="608"/>
      <c r="DW37" s="611">
        <v>1.3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14000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553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259058</v>
      </c>
      <c r="CS38" s="589"/>
      <c r="CT38" s="589"/>
      <c r="CU38" s="589"/>
      <c r="CV38" s="589"/>
      <c r="CW38" s="589"/>
      <c r="CX38" s="589"/>
      <c r="CY38" s="590"/>
      <c r="CZ38" s="591">
        <v>3.8</v>
      </c>
      <c r="DA38" s="609"/>
      <c r="DB38" s="609"/>
      <c r="DC38" s="610"/>
      <c r="DD38" s="594">
        <v>148813</v>
      </c>
      <c r="DE38" s="589"/>
      <c r="DF38" s="589"/>
      <c r="DG38" s="589"/>
      <c r="DH38" s="589"/>
      <c r="DI38" s="589"/>
      <c r="DJ38" s="589"/>
      <c r="DK38" s="590"/>
      <c r="DL38" s="594">
        <v>59635</v>
      </c>
      <c r="DM38" s="589"/>
      <c r="DN38" s="589"/>
      <c r="DO38" s="589"/>
      <c r="DP38" s="589"/>
      <c r="DQ38" s="589"/>
      <c r="DR38" s="589"/>
      <c r="DS38" s="589"/>
      <c r="DT38" s="589"/>
      <c r="DU38" s="589"/>
      <c r="DV38" s="590"/>
      <c r="DW38" s="611">
        <v>5.3</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7500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36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157977</v>
      </c>
      <c r="CS39" s="607"/>
      <c r="CT39" s="607"/>
      <c r="CU39" s="607"/>
      <c r="CV39" s="607"/>
      <c r="CW39" s="607"/>
      <c r="CX39" s="607"/>
      <c r="CY39" s="608"/>
      <c r="CZ39" s="591">
        <v>2.2999999999999998</v>
      </c>
      <c r="DA39" s="609"/>
      <c r="DB39" s="609"/>
      <c r="DC39" s="610"/>
      <c r="DD39" s="594">
        <v>154188</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25493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197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6000</v>
      </c>
      <c r="CS40" s="589"/>
      <c r="CT40" s="589"/>
      <c r="CU40" s="589"/>
      <c r="CV40" s="589"/>
      <c r="CW40" s="589"/>
      <c r="CX40" s="589"/>
      <c r="CY40" s="590"/>
      <c r="CZ40" s="591">
        <v>0.1</v>
      </c>
      <c r="DA40" s="609"/>
      <c r="DB40" s="609"/>
      <c r="DC40" s="610"/>
      <c r="DD40" s="594">
        <v>6000</v>
      </c>
      <c r="DE40" s="589"/>
      <c r="DF40" s="589"/>
      <c r="DG40" s="589"/>
      <c r="DH40" s="589"/>
      <c r="DI40" s="589"/>
      <c r="DJ40" s="589"/>
      <c r="DK40" s="590"/>
      <c r="DL40" s="594">
        <v>6000</v>
      </c>
      <c r="DM40" s="589"/>
      <c r="DN40" s="589"/>
      <c r="DO40" s="589"/>
      <c r="DP40" s="589"/>
      <c r="DQ40" s="589"/>
      <c r="DR40" s="589"/>
      <c r="DS40" s="589"/>
      <c r="DT40" s="589"/>
      <c r="DU40" s="589"/>
      <c r="DV40" s="590"/>
      <c r="DW40" s="611">
        <v>0.5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66065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4930942</v>
      </c>
      <c r="CS42" s="589"/>
      <c r="CT42" s="589"/>
      <c r="CU42" s="589"/>
      <c r="CV42" s="589"/>
      <c r="CW42" s="589"/>
      <c r="CX42" s="589"/>
      <c r="CY42" s="590"/>
      <c r="CZ42" s="591">
        <v>72</v>
      </c>
      <c r="DA42" s="592"/>
      <c r="DB42" s="592"/>
      <c r="DC42" s="593"/>
      <c r="DD42" s="594">
        <v>91755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7"/>
      <c r="CT43" s="607"/>
      <c r="CU43" s="607"/>
      <c r="CV43" s="607"/>
      <c r="CW43" s="607"/>
      <c r="CX43" s="607"/>
      <c r="CY43" s="608"/>
      <c r="CZ43" s="591" t="s">
        <v>221</v>
      </c>
      <c r="DA43" s="609"/>
      <c r="DB43" s="609"/>
      <c r="DC43" s="610"/>
      <c r="DD43" s="594" t="s">
        <v>221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4930942</v>
      </c>
      <c r="CS44" s="589"/>
      <c r="CT44" s="589"/>
      <c r="CU44" s="589"/>
      <c r="CV44" s="589"/>
      <c r="CW44" s="589"/>
      <c r="CX44" s="589"/>
      <c r="CY44" s="590"/>
      <c r="CZ44" s="591">
        <v>72</v>
      </c>
      <c r="DA44" s="592"/>
      <c r="DB44" s="592"/>
      <c r="DC44" s="593"/>
      <c r="DD44" s="594">
        <v>91755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4866303</v>
      </c>
      <c r="CS45" s="607"/>
      <c r="CT45" s="607"/>
      <c r="CU45" s="607"/>
      <c r="CV45" s="607"/>
      <c r="CW45" s="607"/>
      <c r="CX45" s="607"/>
      <c r="CY45" s="608"/>
      <c r="CZ45" s="591">
        <v>71.099999999999994</v>
      </c>
      <c r="DA45" s="609"/>
      <c r="DB45" s="609"/>
      <c r="DC45" s="610"/>
      <c r="DD45" s="594">
        <v>84334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64639</v>
      </c>
      <c r="CS46" s="589"/>
      <c r="CT46" s="589"/>
      <c r="CU46" s="589"/>
      <c r="CV46" s="589"/>
      <c r="CW46" s="589"/>
      <c r="CX46" s="589"/>
      <c r="CY46" s="590"/>
      <c r="CZ46" s="591">
        <v>0.9</v>
      </c>
      <c r="DA46" s="592"/>
      <c r="DB46" s="592"/>
      <c r="DC46" s="593"/>
      <c r="DD46" s="594">
        <v>7421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221</v>
      </c>
      <c r="CS47" s="607"/>
      <c r="CT47" s="607"/>
      <c r="CU47" s="607"/>
      <c r="CV47" s="607"/>
      <c r="CW47" s="607"/>
      <c r="CX47" s="607"/>
      <c r="CY47" s="608"/>
      <c r="CZ47" s="591" t="s">
        <v>221</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6846762</v>
      </c>
      <c r="CS49" s="573"/>
      <c r="CT49" s="573"/>
      <c r="CU49" s="573"/>
      <c r="CV49" s="573"/>
      <c r="CW49" s="573"/>
      <c r="CX49" s="573"/>
      <c r="CY49" s="574"/>
      <c r="CZ49" s="575">
        <v>100</v>
      </c>
      <c r="DA49" s="576"/>
      <c r="DB49" s="576"/>
      <c r="DC49" s="577"/>
      <c r="DD49" s="578">
        <v>1516502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7009.2170409999999</v>
      </c>
      <c r="R7" s="1101"/>
      <c r="S7" s="1101"/>
      <c r="T7" s="1101"/>
      <c r="U7" s="1101"/>
      <c r="V7" s="1101">
        <v>6839.0940000000001</v>
      </c>
      <c r="W7" s="1101"/>
      <c r="X7" s="1101"/>
      <c r="Y7" s="1101"/>
      <c r="Z7" s="1101"/>
      <c r="AA7" s="1101">
        <v>170.123041</v>
      </c>
      <c r="AB7" s="1101"/>
      <c r="AC7" s="1101"/>
      <c r="AD7" s="1101"/>
      <c r="AE7" s="1102"/>
      <c r="AF7" s="1103">
        <v>165</v>
      </c>
      <c r="AG7" s="1104"/>
      <c r="AH7" s="1104"/>
      <c r="AI7" s="1104"/>
      <c r="AJ7" s="1105"/>
      <c r="AK7" s="1087">
        <v>0</v>
      </c>
      <c r="AL7" s="1088"/>
      <c r="AM7" s="1088"/>
      <c r="AN7" s="1088"/>
      <c r="AO7" s="1088"/>
      <c r="AP7" s="1088">
        <v>2302.3670000000002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8.7429590000000008</v>
      </c>
      <c r="R8" s="1040"/>
      <c r="S8" s="1040"/>
      <c r="T8" s="1040"/>
      <c r="U8" s="1040"/>
      <c r="V8" s="1040">
        <v>7.6680000000000001</v>
      </c>
      <c r="W8" s="1040"/>
      <c r="X8" s="1040"/>
      <c r="Y8" s="1040"/>
      <c r="Z8" s="1040"/>
      <c r="AA8" s="1040">
        <v>1.074959</v>
      </c>
      <c r="AB8" s="1040"/>
      <c r="AC8" s="1040"/>
      <c r="AD8" s="1040"/>
      <c r="AE8" s="1041"/>
      <c r="AF8" s="1015">
        <v>1</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7017.96</v>
      </c>
      <c r="R23" s="1065"/>
      <c r="S23" s="1065"/>
      <c r="T23" s="1065"/>
      <c r="U23" s="1065"/>
      <c r="V23" s="1065">
        <v>6846.7619999999997</v>
      </c>
      <c r="W23" s="1065"/>
      <c r="X23" s="1065"/>
      <c r="Y23" s="1065"/>
      <c r="Z23" s="1065"/>
      <c r="AA23" s="1065">
        <v>171.19800000000001</v>
      </c>
      <c r="AB23" s="1065"/>
      <c r="AC23" s="1065"/>
      <c r="AD23" s="1065"/>
      <c r="AE23" s="1066"/>
      <c r="AF23" s="1067">
        <v>166</v>
      </c>
      <c r="AG23" s="1065"/>
      <c r="AH23" s="1065"/>
      <c r="AI23" s="1065"/>
      <c r="AJ23" s="1068"/>
      <c r="AK23" s="1069"/>
      <c r="AL23" s="1070"/>
      <c r="AM23" s="1070"/>
      <c r="AN23" s="1070"/>
      <c r="AO23" s="1070"/>
      <c r="AP23" s="1065">
        <v>2302.3670000000002</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288.48148800000001</v>
      </c>
      <c r="R28" s="1050"/>
      <c r="S28" s="1050"/>
      <c r="T28" s="1050"/>
      <c r="U28" s="1050"/>
      <c r="V28" s="1050">
        <v>262.04272099999997</v>
      </c>
      <c r="W28" s="1050"/>
      <c r="X28" s="1050"/>
      <c r="Y28" s="1050"/>
      <c r="Z28" s="1050"/>
      <c r="AA28" s="1050">
        <v>26.438766999999999</v>
      </c>
      <c r="AB28" s="1050"/>
      <c r="AC28" s="1050"/>
      <c r="AD28" s="1050"/>
      <c r="AE28" s="1051"/>
      <c r="AF28" s="1052">
        <v>26</v>
      </c>
      <c r="AG28" s="1050"/>
      <c r="AH28" s="1050"/>
      <c r="AI28" s="1050"/>
      <c r="AJ28" s="1053"/>
      <c r="AK28" s="1054">
        <v>43.493000000000002</v>
      </c>
      <c r="AL28" s="1042"/>
      <c r="AM28" s="1042"/>
      <c r="AN28" s="1042"/>
      <c r="AO28" s="1042"/>
      <c r="AP28" s="1042">
        <v>0</v>
      </c>
      <c r="AQ28" s="1042"/>
      <c r="AR28" s="1042"/>
      <c r="AS28" s="1042"/>
      <c r="AT28" s="1042"/>
      <c r="AU28" s="1042">
        <v>0</v>
      </c>
      <c r="AV28" s="1042"/>
      <c r="AW28" s="1042"/>
      <c r="AX28" s="1042"/>
      <c r="AY28" s="1042"/>
      <c r="AZ28" s="1043" t="s">
        <v>110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14.213381</v>
      </c>
      <c r="R29" s="1040"/>
      <c r="S29" s="1040"/>
      <c r="T29" s="1040"/>
      <c r="U29" s="1040"/>
      <c r="V29" s="1040">
        <v>13.893008999999999</v>
      </c>
      <c r="W29" s="1040"/>
      <c r="X29" s="1040"/>
      <c r="Y29" s="1040"/>
      <c r="Z29" s="1040"/>
      <c r="AA29" s="1040">
        <v>0.32037199999999999</v>
      </c>
      <c r="AB29" s="1040"/>
      <c r="AC29" s="1040"/>
      <c r="AD29" s="1040"/>
      <c r="AE29" s="1041"/>
      <c r="AF29" s="1015">
        <v>0</v>
      </c>
      <c r="AG29" s="1016"/>
      <c r="AH29" s="1016"/>
      <c r="AI29" s="1016"/>
      <c r="AJ29" s="1017"/>
      <c r="AK29" s="976">
        <v>8.5739999999999998</v>
      </c>
      <c r="AL29" s="967"/>
      <c r="AM29" s="967"/>
      <c r="AN29" s="967"/>
      <c r="AO29" s="967"/>
      <c r="AP29" s="967">
        <v>0</v>
      </c>
      <c r="AQ29" s="967"/>
      <c r="AR29" s="967"/>
      <c r="AS29" s="967"/>
      <c r="AT29" s="967"/>
      <c r="AU29" s="967">
        <v>0</v>
      </c>
      <c r="AV29" s="967"/>
      <c r="AW29" s="967"/>
      <c r="AX29" s="967"/>
      <c r="AY29" s="967"/>
      <c r="AZ29" s="1038" t="s">
        <v>110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64.900024999999999</v>
      </c>
      <c r="R30" s="1040"/>
      <c r="S30" s="1040"/>
      <c r="T30" s="1040"/>
      <c r="U30" s="1040"/>
      <c r="V30" s="1040">
        <v>58.324460000000002</v>
      </c>
      <c r="W30" s="1040"/>
      <c r="X30" s="1040"/>
      <c r="Y30" s="1040"/>
      <c r="Z30" s="1040"/>
      <c r="AA30" s="1040">
        <v>6.5755650000000001</v>
      </c>
      <c r="AB30" s="1040"/>
      <c r="AC30" s="1040"/>
      <c r="AD30" s="1040"/>
      <c r="AE30" s="1041"/>
      <c r="AF30" s="1015">
        <v>7</v>
      </c>
      <c r="AG30" s="1016"/>
      <c r="AH30" s="1016"/>
      <c r="AI30" s="1016"/>
      <c r="AJ30" s="1017"/>
      <c r="AK30" s="976">
        <v>28</v>
      </c>
      <c r="AL30" s="967"/>
      <c r="AM30" s="967"/>
      <c r="AN30" s="967"/>
      <c r="AO30" s="967"/>
      <c r="AP30" s="967">
        <v>193.76599999999999</v>
      </c>
      <c r="AQ30" s="967"/>
      <c r="AR30" s="967"/>
      <c r="AS30" s="967"/>
      <c r="AT30" s="967"/>
      <c r="AU30" s="967">
        <v>96.882999999999996</v>
      </c>
      <c r="AV30" s="967"/>
      <c r="AW30" s="967"/>
      <c r="AX30" s="967"/>
      <c r="AY30" s="967"/>
      <c r="AZ30" s="1038" t="s">
        <v>110</v>
      </c>
      <c r="BA30" s="1038"/>
      <c r="BB30" s="1038"/>
      <c r="BC30" s="1038"/>
      <c r="BD30" s="1038"/>
      <c r="BE30" s="1028" t="s">
        <v>382</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21.721243999999999</v>
      </c>
      <c r="R31" s="1040"/>
      <c r="S31" s="1040"/>
      <c r="T31" s="1040"/>
      <c r="U31" s="1040"/>
      <c r="V31" s="1040">
        <v>19.971705</v>
      </c>
      <c r="W31" s="1040"/>
      <c r="X31" s="1040"/>
      <c r="Y31" s="1040"/>
      <c r="Z31" s="1040"/>
      <c r="AA31" s="1040">
        <v>1.749539</v>
      </c>
      <c r="AB31" s="1040"/>
      <c r="AC31" s="1040"/>
      <c r="AD31" s="1040"/>
      <c r="AE31" s="1041"/>
      <c r="AF31" s="1015">
        <v>2</v>
      </c>
      <c r="AG31" s="1016"/>
      <c r="AH31" s="1016"/>
      <c r="AI31" s="1016"/>
      <c r="AJ31" s="1017"/>
      <c r="AK31" s="976">
        <v>7.5</v>
      </c>
      <c r="AL31" s="967"/>
      <c r="AM31" s="967"/>
      <c r="AN31" s="967"/>
      <c r="AO31" s="967"/>
      <c r="AP31" s="967">
        <v>32.984000000000002</v>
      </c>
      <c r="AQ31" s="967"/>
      <c r="AR31" s="967"/>
      <c r="AS31" s="967"/>
      <c r="AT31" s="967"/>
      <c r="AU31" s="967">
        <v>16.492000000000001</v>
      </c>
      <c r="AV31" s="967"/>
      <c r="AW31" s="967"/>
      <c r="AX31" s="967"/>
      <c r="AY31" s="967"/>
      <c r="AZ31" s="1038" t="s">
        <v>110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24.693031999999999</v>
      </c>
      <c r="R32" s="1040"/>
      <c r="S32" s="1040"/>
      <c r="T32" s="1040"/>
      <c r="U32" s="1040"/>
      <c r="V32" s="1040">
        <v>23.636849999999999</v>
      </c>
      <c r="W32" s="1040"/>
      <c r="X32" s="1040"/>
      <c r="Y32" s="1040"/>
      <c r="Z32" s="1040"/>
      <c r="AA32" s="1040">
        <v>1.056182</v>
      </c>
      <c r="AB32" s="1040"/>
      <c r="AC32" s="1040"/>
      <c r="AD32" s="1040"/>
      <c r="AE32" s="1041"/>
      <c r="AF32" s="1015">
        <v>1</v>
      </c>
      <c r="AG32" s="1016"/>
      <c r="AH32" s="1016"/>
      <c r="AI32" s="1016"/>
      <c r="AJ32" s="1017"/>
      <c r="AK32" s="976">
        <v>14</v>
      </c>
      <c r="AL32" s="967"/>
      <c r="AM32" s="967"/>
      <c r="AN32" s="967"/>
      <c r="AO32" s="967"/>
      <c r="AP32" s="967">
        <v>16.643000000000001</v>
      </c>
      <c r="AQ32" s="967"/>
      <c r="AR32" s="967"/>
      <c r="AS32" s="967"/>
      <c r="AT32" s="967"/>
      <c r="AU32" s="967">
        <v>8.3209999999999997</v>
      </c>
      <c r="AV32" s="967"/>
      <c r="AW32" s="967"/>
      <c r="AX32" s="967"/>
      <c r="AY32" s="967"/>
      <c r="AZ32" s="1038" t="s">
        <v>110</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1549.044893</v>
      </c>
      <c r="R33" s="1040"/>
      <c r="S33" s="1040"/>
      <c r="T33" s="1040"/>
      <c r="U33" s="1040"/>
      <c r="V33" s="1040">
        <v>1503.746288</v>
      </c>
      <c r="W33" s="1040"/>
      <c r="X33" s="1040"/>
      <c r="Y33" s="1040"/>
      <c r="Z33" s="1040"/>
      <c r="AA33" s="1040">
        <v>45.298605000000002</v>
      </c>
      <c r="AB33" s="1040"/>
      <c r="AC33" s="1040"/>
      <c r="AD33" s="1040"/>
      <c r="AE33" s="1041"/>
      <c r="AF33" s="1015">
        <v>45</v>
      </c>
      <c r="AG33" s="1016"/>
      <c r="AH33" s="1016"/>
      <c r="AI33" s="1016"/>
      <c r="AJ33" s="1017"/>
      <c r="AK33" s="976">
        <v>129.92345</v>
      </c>
      <c r="AL33" s="967"/>
      <c r="AM33" s="967"/>
      <c r="AN33" s="967"/>
      <c r="AO33" s="967"/>
      <c r="AP33" s="967">
        <v>98</v>
      </c>
      <c r="AQ33" s="967"/>
      <c r="AR33" s="967"/>
      <c r="AS33" s="967"/>
      <c r="AT33" s="967"/>
      <c r="AU33" s="967">
        <v>49</v>
      </c>
      <c r="AV33" s="967"/>
      <c r="AW33" s="967"/>
      <c r="AX33" s="967"/>
      <c r="AY33" s="967"/>
      <c r="AZ33" s="1038" t="s">
        <v>110</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81</v>
      </c>
      <c r="AG63" s="955"/>
      <c r="AH63" s="955"/>
      <c r="AI63" s="955"/>
      <c r="AJ63" s="1026"/>
      <c r="AK63" s="1027"/>
      <c r="AL63" s="959"/>
      <c r="AM63" s="959"/>
      <c r="AN63" s="959"/>
      <c r="AO63" s="959"/>
      <c r="AP63" s="955">
        <v>341</v>
      </c>
      <c r="AQ63" s="955"/>
      <c r="AR63" s="955"/>
      <c r="AS63" s="955"/>
      <c r="AT63" s="955"/>
      <c r="AU63" s="955">
        <v>171</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664.31200000000001</v>
      </c>
      <c r="R68" s="978"/>
      <c r="S68" s="978"/>
      <c r="T68" s="978"/>
      <c r="U68" s="978"/>
      <c r="V68" s="978">
        <v>665.30499999999995</v>
      </c>
      <c r="W68" s="978"/>
      <c r="X68" s="978"/>
      <c r="Y68" s="978"/>
      <c r="Z68" s="978"/>
      <c r="AA68" s="978">
        <v>9.0069999999999997</v>
      </c>
      <c r="AB68" s="978"/>
      <c r="AC68" s="978"/>
      <c r="AD68" s="978"/>
      <c r="AE68" s="978"/>
      <c r="AF68" s="978">
        <v>9.0069999999999997</v>
      </c>
      <c r="AG68" s="978"/>
      <c r="AH68" s="978"/>
      <c r="AI68" s="978"/>
      <c r="AJ68" s="978"/>
      <c r="AK68" s="978" t="s">
        <v>538</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13847.764999999999</v>
      </c>
      <c r="R69" s="967"/>
      <c r="S69" s="967"/>
      <c r="T69" s="967"/>
      <c r="U69" s="967"/>
      <c r="V69" s="967">
        <v>13740.977999999999</v>
      </c>
      <c r="W69" s="967"/>
      <c r="X69" s="967"/>
      <c r="Y69" s="967"/>
      <c r="Z69" s="967"/>
      <c r="AA69" s="967">
        <v>106.78700000000001</v>
      </c>
      <c r="AB69" s="967"/>
      <c r="AC69" s="967"/>
      <c r="AD69" s="967"/>
      <c r="AE69" s="967"/>
      <c r="AF69" s="967">
        <v>106.78700000000001</v>
      </c>
      <c r="AG69" s="967"/>
      <c r="AH69" s="967"/>
      <c r="AI69" s="967"/>
      <c r="AJ69" s="967"/>
      <c r="AK69" s="967">
        <v>7.22</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12</v>
      </c>
      <c r="R70" s="967"/>
      <c r="S70" s="967"/>
      <c r="T70" s="967"/>
      <c r="U70" s="967"/>
      <c r="V70" s="967">
        <v>7</v>
      </c>
      <c r="W70" s="967"/>
      <c r="X70" s="967"/>
      <c r="Y70" s="967"/>
      <c r="Z70" s="967"/>
      <c r="AA70" s="967">
        <v>5</v>
      </c>
      <c r="AB70" s="967"/>
      <c r="AC70" s="967"/>
      <c r="AD70" s="967"/>
      <c r="AE70" s="967"/>
      <c r="AF70" s="967">
        <v>5</v>
      </c>
      <c r="AG70" s="967"/>
      <c r="AH70" s="967"/>
      <c r="AI70" s="967"/>
      <c r="AJ70" s="967"/>
      <c r="AK70" s="967">
        <v>0</v>
      </c>
      <c r="AL70" s="967"/>
      <c r="AM70" s="967"/>
      <c r="AN70" s="967"/>
      <c r="AO70" s="967"/>
      <c r="AP70" s="967">
        <v>0</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2774.998</v>
      </c>
      <c r="R71" s="967"/>
      <c r="S71" s="967"/>
      <c r="T71" s="967"/>
      <c r="U71" s="967"/>
      <c r="V71" s="967">
        <v>2754.2759999999998</v>
      </c>
      <c r="W71" s="967"/>
      <c r="X71" s="967"/>
      <c r="Y71" s="967"/>
      <c r="Z71" s="967"/>
      <c r="AA71" s="967">
        <v>20.722000000000001</v>
      </c>
      <c r="AB71" s="967"/>
      <c r="AC71" s="967"/>
      <c r="AD71" s="967"/>
      <c r="AE71" s="967"/>
      <c r="AF71" s="967">
        <v>20.722000000000001</v>
      </c>
      <c r="AG71" s="967"/>
      <c r="AH71" s="967"/>
      <c r="AI71" s="967"/>
      <c r="AJ71" s="967"/>
      <c r="AK71" s="967">
        <v>10.241</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896</v>
      </c>
      <c r="R72" s="967"/>
      <c r="S72" s="967"/>
      <c r="T72" s="967"/>
      <c r="U72" s="967"/>
      <c r="V72" s="967">
        <v>875</v>
      </c>
      <c r="W72" s="967"/>
      <c r="X72" s="967"/>
      <c r="Y72" s="967"/>
      <c r="Z72" s="967"/>
      <c r="AA72" s="967">
        <v>20</v>
      </c>
      <c r="AB72" s="967"/>
      <c r="AC72" s="967"/>
      <c r="AD72" s="967"/>
      <c r="AE72" s="967"/>
      <c r="AF72" s="967">
        <v>20</v>
      </c>
      <c r="AG72" s="967"/>
      <c r="AH72" s="967"/>
      <c r="AI72" s="967"/>
      <c r="AJ72" s="967"/>
      <c r="AK72" s="967">
        <v>20.728000000000002</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28404</v>
      </c>
      <c r="R73" s="967"/>
      <c r="S73" s="967"/>
      <c r="T73" s="967"/>
      <c r="U73" s="967"/>
      <c r="V73" s="967">
        <v>27950</v>
      </c>
      <c r="W73" s="967"/>
      <c r="X73" s="967"/>
      <c r="Y73" s="967"/>
      <c r="Z73" s="967"/>
      <c r="AA73" s="967">
        <v>454.79599999999999</v>
      </c>
      <c r="AB73" s="967"/>
      <c r="AC73" s="967"/>
      <c r="AD73" s="967"/>
      <c r="AE73" s="967"/>
      <c r="AF73" s="967">
        <v>454.79599999999999</v>
      </c>
      <c r="AG73" s="967"/>
      <c r="AH73" s="967"/>
      <c r="AI73" s="967"/>
      <c r="AJ73" s="967"/>
      <c r="AK73" s="967">
        <v>188</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1181</v>
      </c>
      <c r="R74" s="967"/>
      <c r="S74" s="967"/>
      <c r="T74" s="967"/>
      <c r="U74" s="967"/>
      <c r="V74" s="967">
        <v>1153</v>
      </c>
      <c r="W74" s="967"/>
      <c r="X74" s="967"/>
      <c r="Y74" s="967"/>
      <c r="Z74" s="967"/>
      <c r="AA74" s="967">
        <v>27.411999999999999</v>
      </c>
      <c r="AB74" s="967"/>
      <c r="AC74" s="967"/>
      <c r="AD74" s="967"/>
      <c r="AE74" s="967"/>
      <c r="AF74" s="967">
        <v>27.411999999999999</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136669</v>
      </c>
      <c r="R75" s="975"/>
      <c r="S75" s="975"/>
      <c r="T75" s="975"/>
      <c r="U75" s="976"/>
      <c r="V75" s="977">
        <v>129997</v>
      </c>
      <c r="W75" s="975"/>
      <c r="X75" s="975"/>
      <c r="Y75" s="975"/>
      <c r="Z75" s="976"/>
      <c r="AA75" s="977">
        <v>6671.2489999999998</v>
      </c>
      <c r="AB75" s="975"/>
      <c r="AC75" s="975"/>
      <c r="AD75" s="975"/>
      <c r="AE75" s="976"/>
      <c r="AF75" s="977">
        <v>6671.2489999999998</v>
      </c>
      <c r="AG75" s="975"/>
      <c r="AH75" s="975"/>
      <c r="AI75" s="975"/>
      <c r="AJ75" s="976"/>
      <c r="AK75" s="977">
        <v>1851</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7.3109999999999999</v>
      </c>
      <c r="AG88" s="955"/>
      <c r="AH88" s="955"/>
      <c r="AI88" s="955"/>
      <c r="AJ88" s="955"/>
      <c r="AK88" s="959"/>
      <c r="AL88" s="959"/>
      <c r="AM88" s="959"/>
      <c r="AN88" s="959"/>
      <c r="AO88" s="959"/>
      <c r="AP88" s="955">
        <v>0</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293629</v>
      </c>
      <c r="AB110" s="873"/>
      <c r="AC110" s="873"/>
      <c r="AD110" s="873"/>
      <c r="AE110" s="874"/>
      <c r="AF110" s="875">
        <v>208906</v>
      </c>
      <c r="AG110" s="873"/>
      <c r="AH110" s="873"/>
      <c r="AI110" s="873"/>
      <c r="AJ110" s="874"/>
      <c r="AK110" s="875">
        <v>189306</v>
      </c>
      <c r="AL110" s="873"/>
      <c r="AM110" s="873"/>
      <c r="AN110" s="873"/>
      <c r="AO110" s="874"/>
      <c r="AP110" s="876">
        <v>20.2</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2015669</v>
      </c>
      <c r="BR110" s="800"/>
      <c r="BS110" s="800"/>
      <c r="BT110" s="800"/>
      <c r="BU110" s="800"/>
      <c r="BV110" s="800">
        <v>2030988</v>
      </c>
      <c r="BW110" s="800"/>
      <c r="BX110" s="800"/>
      <c r="BY110" s="800"/>
      <c r="BZ110" s="800"/>
      <c r="CA110" s="800">
        <v>2302367</v>
      </c>
      <c r="CB110" s="800"/>
      <c r="CC110" s="800"/>
      <c r="CD110" s="800"/>
      <c r="CE110" s="800"/>
      <c r="CF110" s="861">
        <v>245.1</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241368</v>
      </c>
      <c r="BR112" s="771"/>
      <c r="BS112" s="771"/>
      <c r="BT112" s="771"/>
      <c r="BU112" s="771"/>
      <c r="BV112" s="771">
        <v>213912</v>
      </c>
      <c r="BW112" s="771"/>
      <c r="BX112" s="771"/>
      <c r="BY112" s="771"/>
      <c r="BZ112" s="771"/>
      <c r="CA112" s="771">
        <v>183427</v>
      </c>
      <c r="CB112" s="771"/>
      <c r="CC112" s="771"/>
      <c r="CD112" s="771"/>
      <c r="CE112" s="771"/>
      <c r="CF112" s="848">
        <v>19.5</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37429</v>
      </c>
      <c r="AB113" s="909"/>
      <c r="AC113" s="909"/>
      <c r="AD113" s="909"/>
      <c r="AE113" s="910"/>
      <c r="AF113" s="911">
        <v>37011</v>
      </c>
      <c r="AG113" s="909"/>
      <c r="AH113" s="909"/>
      <c r="AI113" s="909"/>
      <c r="AJ113" s="910"/>
      <c r="AK113" s="911">
        <v>34258</v>
      </c>
      <c r="AL113" s="909"/>
      <c r="AM113" s="909"/>
      <c r="AN113" s="909"/>
      <c r="AO113" s="910"/>
      <c r="AP113" s="912">
        <v>3.6</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13657</v>
      </c>
      <c r="BR113" s="771"/>
      <c r="BS113" s="771"/>
      <c r="BT113" s="771"/>
      <c r="BU113" s="771"/>
      <c r="BV113" s="771">
        <v>12121</v>
      </c>
      <c r="BW113" s="771"/>
      <c r="BX113" s="771"/>
      <c r="BY113" s="771"/>
      <c r="BZ113" s="771"/>
      <c r="CA113" s="771">
        <v>10565</v>
      </c>
      <c r="CB113" s="771"/>
      <c r="CC113" s="771"/>
      <c r="CD113" s="771"/>
      <c r="CE113" s="771"/>
      <c r="CF113" s="848">
        <v>1.1000000000000001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1519</v>
      </c>
      <c r="AB114" s="784"/>
      <c r="AC114" s="784"/>
      <c r="AD114" s="784"/>
      <c r="AE114" s="785"/>
      <c r="AF114" s="786">
        <v>1869</v>
      </c>
      <c r="AG114" s="784"/>
      <c r="AH114" s="784"/>
      <c r="AI114" s="784"/>
      <c r="AJ114" s="785"/>
      <c r="AK114" s="786">
        <v>1767</v>
      </c>
      <c r="AL114" s="784"/>
      <c r="AM114" s="784"/>
      <c r="AN114" s="784"/>
      <c r="AO114" s="785"/>
      <c r="AP114" s="754">
        <v>0.2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338156</v>
      </c>
      <c r="BR114" s="771"/>
      <c r="BS114" s="771"/>
      <c r="BT114" s="771"/>
      <c r="BU114" s="771"/>
      <c r="BV114" s="771">
        <v>345263</v>
      </c>
      <c r="BW114" s="771"/>
      <c r="BX114" s="771"/>
      <c r="BY114" s="771"/>
      <c r="BZ114" s="771"/>
      <c r="CA114" s="771">
        <v>180302</v>
      </c>
      <c r="CB114" s="771"/>
      <c r="CC114" s="771"/>
      <c r="CD114" s="771"/>
      <c r="CE114" s="771"/>
      <c r="CF114" s="848">
        <v>19.2</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717</v>
      </c>
      <c r="AB116" s="784"/>
      <c r="AC116" s="784"/>
      <c r="AD116" s="784"/>
      <c r="AE116" s="785"/>
      <c r="AF116" s="786">
        <v>3108</v>
      </c>
      <c r="AG116" s="784"/>
      <c r="AH116" s="784"/>
      <c r="AI116" s="784"/>
      <c r="AJ116" s="785"/>
      <c r="AK116" s="786">
        <v>1074</v>
      </c>
      <c r="AL116" s="784"/>
      <c r="AM116" s="784"/>
      <c r="AN116" s="784"/>
      <c r="AO116" s="785"/>
      <c r="AP116" s="754">
        <v>0.1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333294</v>
      </c>
      <c r="AB117" s="895"/>
      <c r="AC117" s="895"/>
      <c r="AD117" s="895"/>
      <c r="AE117" s="896"/>
      <c r="AF117" s="898">
        <v>250894</v>
      </c>
      <c r="AG117" s="895"/>
      <c r="AH117" s="895"/>
      <c r="AI117" s="895"/>
      <c r="AJ117" s="896"/>
      <c r="AK117" s="898">
        <v>226405</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2608850</v>
      </c>
      <c r="BR118" s="858"/>
      <c r="BS118" s="858"/>
      <c r="BT118" s="858"/>
      <c r="BU118" s="858"/>
      <c r="BV118" s="858">
        <v>2602284</v>
      </c>
      <c r="BW118" s="858"/>
      <c r="BX118" s="858"/>
      <c r="BY118" s="858"/>
      <c r="BZ118" s="858"/>
      <c r="CA118" s="858">
        <v>2676661</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300769</v>
      </c>
      <c r="BR119" s="800"/>
      <c r="BS119" s="800"/>
      <c r="BT119" s="800"/>
      <c r="BU119" s="800"/>
      <c r="BV119" s="800">
        <v>285816</v>
      </c>
      <c r="BW119" s="800"/>
      <c r="BX119" s="800"/>
      <c r="BY119" s="800"/>
      <c r="BZ119" s="800"/>
      <c r="CA119" s="800">
        <v>382356</v>
      </c>
      <c r="CB119" s="800"/>
      <c r="CC119" s="800"/>
      <c r="CD119" s="800"/>
      <c r="CE119" s="800"/>
      <c r="CF119" s="861">
        <v>40.700000000000003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32479</v>
      </c>
      <c r="BR120" s="771"/>
      <c r="BS120" s="771"/>
      <c r="BT120" s="771"/>
      <c r="BU120" s="771"/>
      <c r="BV120" s="771">
        <v>51556</v>
      </c>
      <c r="BW120" s="771"/>
      <c r="BX120" s="771"/>
      <c r="BY120" s="771"/>
      <c r="BZ120" s="771"/>
      <c r="CA120" s="771">
        <v>54361</v>
      </c>
      <c r="CB120" s="771"/>
      <c r="CC120" s="771"/>
      <c r="CD120" s="771"/>
      <c r="CE120" s="771"/>
      <c r="CF120" s="848">
        <v>5.8</v>
      </c>
      <c r="CG120" s="849"/>
      <c r="CH120" s="849"/>
      <c r="CI120" s="849"/>
      <c r="CJ120" s="849"/>
      <c r="CK120" s="850" t="s">
        <v>435</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171918</v>
      </c>
      <c r="DH120" s="800"/>
      <c r="DI120" s="800"/>
      <c r="DJ120" s="800"/>
      <c r="DK120" s="800"/>
      <c r="DL120" s="800">
        <v>160093</v>
      </c>
      <c r="DM120" s="800"/>
      <c r="DN120" s="800"/>
      <c r="DO120" s="800"/>
      <c r="DP120" s="800"/>
      <c r="DQ120" s="800">
        <v>146099</v>
      </c>
      <c r="DR120" s="800"/>
      <c r="DS120" s="800"/>
      <c r="DT120" s="800"/>
      <c r="DU120" s="800"/>
      <c r="DV120" s="801">
        <v>15.6</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1403136</v>
      </c>
      <c r="BR121" s="858"/>
      <c r="BS121" s="858"/>
      <c r="BT121" s="858"/>
      <c r="BU121" s="858"/>
      <c r="BV121" s="858">
        <v>1541218</v>
      </c>
      <c r="BW121" s="858"/>
      <c r="BX121" s="858"/>
      <c r="BY121" s="858"/>
      <c r="BZ121" s="858"/>
      <c r="CA121" s="858">
        <v>1768404</v>
      </c>
      <c r="CB121" s="858"/>
      <c r="CC121" s="858"/>
      <c r="CD121" s="858"/>
      <c r="CE121" s="858"/>
      <c r="CF121" s="859">
        <v>188.3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34777</v>
      </c>
      <c r="DH121" s="771"/>
      <c r="DI121" s="771"/>
      <c r="DJ121" s="771"/>
      <c r="DK121" s="771"/>
      <c r="DL121" s="771">
        <v>30807</v>
      </c>
      <c r="DM121" s="771"/>
      <c r="DN121" s="771"/>
      <c r="DO121" s="771"/>
      <c r="DP121" s="771"/>
      <c r="DQ121" s="771">
        <v>25628</v>
      </c>
      <c r="DR121" s="771"/>
      <c r="DS121" s="771"/>
      <c r="DT121" s="771"/>
      <c r="DU121" s="771"/>
      <c r="DV121" s="823">
        <v>2.7</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1736384</v>
      </c>
      <c r="BR122" s="840"/>
      <c r="BS122" s="840"/>
      <c r="BT122" s="840"/>
      <c r="BU122" s="840"/>
      <c r="BV122" s="840">
        <v>1878590</v>
      </c>
      <c r="BW122" s="840"/>
      <c r="BX122" s="840"/>
      <c r="BY122" s="840"/>
      <c r="BZ122" s="840"/>
      <c r="CA122" s="840">
        <v>2205121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34673</v>
      </c>
      <c r="DH122" s="771"/>
      <c r="DI122" s="771"/>
      <c r="DJ122" s="771"/>
      <c r="DK122" s="771"/>
      <c r="DL122" s="771">
        <v>23012</v>
      </c>
      <c r="DM122" s="771"/>
      <c r="DN122" s="771"/>
      <c r="DO122" s="771"/>
      <c r="DP122" s="771"/>
      <c r="DQ122" s="771">
        <v>11700</v>
      </c>
      <c r="DR122" s="771"/>
      <c r="DS122" s="771"/>
      <c r="DT122" s="771"/>
      <c r="DU122" s="771"/>
      <c r="DV122" s="823">
        <v>1.2</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92.1</v>
      </c>
      <c r="BR123" s="832"/>
      <c r="BS123" s="832"/>
      <c r="BT123" s="832"/>
      <c r="BU123" s="832"/>
      <c r="BV123" s="832">
        <v>76.7</v>
      </c>
      <c r="BW123" s="832"/>
      <c r="BX123" s="832"/>
      <c r="BY123" s="832"/>
      <c r="BZ123" s="832"/>
      <c r="CA123" s="832">
        <v>50.2</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10111</v>
      </c>
      <c r="AB128" s="724"/>
      <c r="AC128" s="724"/>
      <c r="AD128" s="724"/>
      <c r="AE128" s="725"/>
      <c r="AF128" s="726">
        <v>10368</v>
      </c>
      <c r="AG128" s="724"/>
      <c r="AH128" s="724"/>
      <c r="AI128" s="724"/>
      <c r="AJ128" s="725"/>
      <c r="AK128" s="726">
        <v>8301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1123413</v>
      </c>
      <c r="AB129" s="784"/>
      <c r="AC129" s="784"/>
      <c r="AD129" s="784"/>
      <c r="AE129" s="785"/>
      <c r="AF129" s="786">
        <v>1111975</v>
      </c>
      <c r="AG129" s="784"/>
      <c r="AH129" s="784"/>
      <c r="AI129" s="784"/>
      <c r="AJ129" s="785"/>
      <c r="AK129" s="786">
        <v>1105940</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176275</v>
      </c>
      <c r="AB130" s="784"/>
      <c r="AC130" s="784"/>
      <c r="AD130" s="784"/>
      <c r="AE130" s="785"/>
      <c r="AF130" s="786">
        <v>169571</v>
      </c>
      <c r="AG130" s="784"/>
      <c r="AH130" s="784"/>
      <c r="AI130" s="784"/>
      <c r="AJ130" s="785"/>
      <c r="AK130" s="786">
        <v>166618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50.2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947138</v>
      </c>
      <c r="AB131" s="717"/>
      <c r="AC131" s="717"/>
      <c r="AD131" s="717"/>
      <c r="AE131" s="718"/>
      <c r="AF131" s="719">
        <v>942404</v>
      </c>
      <c r="AG131" s="717"/>
      <c r="AH131" s="717"/>
      <c r="AI131" s="717"/>
      <c r="AJ131" s="718"/>
      <c r="AK131" s="719">
        <v>939322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15.510728110000001</v>
      </c>
      <c r="AB132" s="740"/>
      <c r="AC132" s="740"/>
      <c r="AD132" s="740"/>
      <c r="AE132" s="741"/>
      <c r="AF132" s="742">
        <v>7.5291488580000001</v>
      </c>
      <c r="AG132" s="740"/>
      <c r="AH132" s="740"/>
      <c r="AI132" s="740"/>
      <c r="AJ132" s="741"/>
      <c r="AK132" s="742">
        <v>5.4811874950000004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18.600000000000001</v>
      </c>
      <c r="AB133" s="749"/>
      <c r="AC133" s="749"/>
      <c r="AD133" s="749"/>
      <c r="AE133" s="750"/>
      <c r="AF133" s="748">
        <v>13.7</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27" sqref="A2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539581</v>
      </c>
      <c r="L9" s="264">
        <v>346552</v>
      </c>
      <c r="M9" s="265">
        <v>189429</v>
      </c>
      <c r="N9" s="266">
        <v>82.9</v>
      </c>
    </row>
    <row r="10" spans="1:16" x14ac:dyDescent="0.15">
      <c r="A10" s="248"/>
      <c r="B10" s="244"/>
      <c r="C10" s="244"/>
      <c r="D10" s="244"/>
      <c r="E10" s="244"/>
      <c r="F10" s="244"/>
      <c r="G10" s="1133" t="s">
        <v>471</v>
      </c>
      <c r="H10" s="1134"/>
      <c r="I10" s="1134"/>
      <c r="J10" s="1135"/>
      <c r="K10" s="267">
        <v>63853</v>
      </c>
      <c r="L10" s="268">
        <v>41010</v>
      </c>
      <c r="M10" s="269">
        <v>18027</v>
      </c>
      <c r="N10" s="270">
        <v>127.5</v>
      </c>
    </row>
    <row r="11" spans="1:16" ht="13.5" customHeight="1" x14ac:dyDescent="0.15">
      <c r="A11" s="248"/>
      <c r="B11" s="244"/>
      <c r="C11" s="244"/>
      <c r="D11" s="244"/>
      <c r="E11" s="244"/>
      <c r="F11" s="244"/>
      <c r="G11" s="1133" t="s">
        <v>472</v>
      </c>
      <c r="H11" s="1134"/>
      <c r="I11" s="1134"/>
      <c r="J11" s="1135"/>
      <c r="K11" s="267">
        <v>6153</v>
      </c>
      <c r="L11" s="268">
        <v>3952</v>
      </c>
      <c r="M11" s="269">
        <v>27251</v>
      </c>
      <c r="N11" s="270">
        <v>-85.5</v>
      </c>
    </row>
    <row r="12" spans="1:16" ht="13.5" customHeight="1" x14ac:dyDescent="0.15">
      <c r="A12" s="248"/>
      <c r="B12" s="244"/>
      <c r="C12" s="244"/>
      <c r="D12" s="244"/>
      <c r="E12" s="244"/>
      <c r="F12" s="244"/>
      <c r="G12" s="1133" t="s">
        <v>473</v>
      </c>
      <c r="H12" s="1134"/>
      <c r="I12" s="1134"/>
      <c r="J12" s="1135"/>
      <c r="K12" s="267" t="s">
        <v>474</v>
      </c>
      <c r="L12" s="268" t="s">
        <v>474</v>
      </c>
      <c r="M12" s="269">
        <v>4133</v>
      </c>
      <c r="N12" s="270" t="s">
        <v>474</v>
      </c>
    </row>
    <row r="13" spans="1:16" ht="13.5" customHeight="1" x14ac:dyDescent="0.15">
      <c r="A13" s="248"/>
      <c r="B13" s="244"/>
      <c r="C13" s="244"/>
      <c r="D13" s="244"/>
      <c r="E13" s="244"/>
      <c r="F13" s="244"/>
      <c r="G13" s="1133" t="s">
        <v>475</v>
      </c>
      <c r="H13" s="1134"/>
      <c r="I13" s="1134"/>
      <c r="J13" s="1135"/>
      <c r="K13" s="267" t="s">
        <v>474</v>
      </c>
      <c r="L13" s="268" t="s">
        <v>474</v>
      </c>
      <c r="M13" s="269" t="s">
        <v>474</v>
      </c>
      <c r="N13" s="270" t="s">
        <v>474</v>
      </c>
    </row>
    <row r="14" spans="1:16" ht="13.5" customHeight="1" x14ac:dyDescent="0.15">
      <c r="A14" s="248"/>
      <c r="B14" s="244"/>
      <c r="C14" s="244"/>
      <c r="D14" s="244"/>
      <c r="E14" s="244"/>
      <c r="F14" s="244"/>
      <c r="G14" s="1133" t="s">
        <v>476</v>
      </c>
      <c r="H14" s="1134"/>
      <c r="I14" s="1134"/>
      <c r="J14" s="1135"/>
      <c r="K14" s="267">
        <v>9160</v>
      </c>
      <c r="L14" s="268">
        <v>5883</v>
      </c>
      <c r="M14" s="269">
        <v>9019</v>
      </c>
      <c r="N14" s="270">
        <v>-34.799999999999997</v>
      </c>
    </row>
    <row r="15" spans="1:16" ht="13.5" customHeight="1" x14ac:dyDescent="0.15">
      <c r="A15" s="248"/>
      <c r="B15" s="244"/>
      <c r="C15" s="244"/>
      <c r="D15" s="244"/>
      <c r="E15" s="244"/>
      <c r="F15" s="244"/>
      <c r="G15" s="1133" t="s">
        <v>477</v>
      </c>
      <c r="H15" s="1134"/>
      <c r="I15" s="1134"/>
      <c r="J15" s="1135"/>
      <c r="K15" s="267" t="s">
        <v>474</v>
      </c>
      <c r="L15" s="268" t="s">
        <v>474</v>
      </c>
      <c r="M15" s="269">
        <v>5105</v>
      </c>
      <c r="N15" s="270" t="s">
        <v>474</v>
      </c>
    </row>
    <row r="16" spans="1:16" x14ac:dyDescent="0.15">
      <c r="A16" s="248"/>
      <c r="B16" s="244"/>
      <c r="C16" s="244"/>
      <c r="D16" s="244"/>
      <c r="E16" s="244"/>
      <c r="F16" s="244"/>
      <c r="G16" s="1136" t="s">
        <v>478</v>
      </c>
      <c r="H16" s="1137"/>
      <c r="I16" s="1137"/>
      <c r="J16" s="1138"/>
      <c r="K16" s="268">
        <v>-90298</v>
      </c>
      <c r="L16" s="268">
        <v>-57995</v>
      </c>
      <c r="M16" s="269">
        <v>-20971</v>
      </c>
      <c r="N16" s="270">
        <v>176.5</v>
      </c>
    </row>
    <row r="17" spans="1:16" x14ac:dyDescent="0.15">
      <c r="A17" s="248"/>
      <c r="B17" s="244"/>
      <c r="C17" s="244"/>
      <c r="D17" s="244"/>
      <c r="E17" s="244"/>
      <c r="F17" s="244"/>
      <c r="G17" s="1136" t="s">
        <v>170</v>
      </c>
      <c r="H17" s="1137"/>
      <c r="I17" s="1137"/>
      <c r="J17" s="1138"/>
      <c r="K17" s="268">
        <v>528449</v>
      </c>
      <c r="L17" s="268">
        <v>339402</v>
      </c>
      <c r="M17" s="269">
        <v>231994</v>
      </c>
      <c r="N17" s="270">
        <v>46.3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38.54</v>
      </c>
      <c r="L21" s="281">
        <v>21.1</v>
      </c>
      <c r="M21" s="282">
        <v>17.440000000000001</v>
      </c>
      <c r="N21" s="249"/>
      <c r="O21" s="283"/>
      <c r="P21" s="279"/>
    </row>
    <row r="22" spans="1:16" s="284" customFormat="1" x14ac:dyDescent="0.15">
      <c r="A22" s="279"/>
      <c r="B22" s="249"/>
      <c r="C22" s="249"/>
      <c r="D22" s="249"/>
      <c r="E22" s="249"/>
      <c r="F22" s="249"/>
      <c r="G22" s="1130" t="s">
        <v>484</v>
      </c>
      <c r="H22" s="1131"/>
      <c r="I22" s="1131"/>
      <c r="J22" s="1132"/>
      <c r="K22" s="285">
        <v>93.6</v>
      </c>
      <c r="L22" s="286">
        <v>95</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189306</v>
      </c>
      <c r="L32" s="294">
        <v>121584</v>
      </c>
      <c r="M32" s="295">
        <v>144190</v>
      </c>
      <c r="N32" s="296">
        <v>-15.7</v>
      </c>
    </row>
    <row r="33" spans="1:16" ht="13.5" customHeight="1" x14ac:dyDescent="0.15">
      <c r="A33" s="248"/>
      <c r="B33" s="244"/>
      <c r="C33" s="244"/>
      <c r="D33" s="244"/>
      <c r="E33" s="244"/>
      <c r="F33" s="244"/>
      <c r="G33" s="1121" t="s">
        <v>488</v>
      </c>
      <c r="H33" s="1122"/>
      <c r="I33" s="1122"/>
      <c r="J33" s="1123"/>
      <c r="K33" s="294" t="s">
        <v>474</v>
      </c>
      <c r="L33" s="294" t="s">
        <v>474</v>
      </c>
      <c r="M33" s="295" t="s">
        <v>474</v>
      </c>
      <c r="N33" s="296" t="s">
        <v>474</v>
      </c>
    </row>
    <row r="34" spans="1:16" ht="27" customHeight="1" x14ac:dyDescent="0.15">
      <c r="A34" s="248"/>
      <c r="B34" s="244"/>
      <c r="C34" s="244"/>
      <c r="D34" s="244"/>
      <c r="E34" s="244"/>
      <c r="F34" s="244"/>
      <c r="G34" s="1121" t="s">
        <v>489</v>
      </c>
      <c r="H34" s="1122"/>
      <c r="I34" s="1122"/>
      <c r="J34" s="1123"/>
      <c r="K34" s="294" t="s">
        <v>474</v>
      </c>
      <c r="L34" s="294" t="s">
        <v>474</v>
      </c>
      <c r="M34" s="295" t="s">
        <v>474</v>
      </c>
      <c r="N34" s="296" t="s">
        <v>474</v>
      </c>
    </row>
    <row r="35" spans="1:16" ht="27" customHeight="1" x14ac:dyDescent="0.15">
      <c r="A35" s="248"/>
      <c r="B35" s="244"/>
      <c r="C35" s="244"/>
      <c r="D35" s="244"/>
      <c r="E35" s="244"/>
      <c r="F35" s="244"/>
      <c r="G35" s="1121" t="s">
        <v>490</v>
      </c>
      <c r="H35" s="1122"/>
      <c r="I35" s="1122"/>
      <c r="J35" s="1123"/>
      <c r="K35" s="294">
        <v>34258</v>
      </c>
      <c r="L35" s="294">
        <v>22003</v>
      </c>
      <c r="M35" s="295">
        <v>29858</v>
      </c>
      <c r="N35" s="296">
        <v>-26.3</v>
      </c>
    </row>
    <row r="36" spans="1:16" ht="27" customHeight="1" x14ac:dyDescent="0.15">
      <c r="A36" s="248"/>
      <c r="B36" s="244"/>
      <c r="C36" s="244"/>
      <c r="D36" s="244"/>
      <c r="E36" s="244"/>
      <c r="F36" s="244"/>
      <c r="G36" s="1121" t="s">
        <v>491</v>
      </c>
      <c r="H36" s="1122"/>
      <c r="I36" s="1122"/>
      <c r="J36" s="1123"/>
      <c r="K36" s="294">
        <v>1767</v>
      </c>
      <c r="L36" s="294">
        <v>1135</v>
      </c>
      <c r="M36" s="295">
        <v>6079</v>
      </c>
      <c r="N36" s="296">
        <v>-81.3</v>
      </c>
    </row>
    <row r="37" spans="1:16" ht="13.5" customHeight="1" x14ac:dyDescent="0.15">
      <c r="A37" s="248"/>
      <c r="B37" s="244"/>
      <c r="C37" s="244"/>
      <c r="D37" s="244"/>
      <c r="E37" s="244"/>
      <c r="F37" s="244"/>
      <c r="G37" s="1121" t="s">
        <v>492</v>
      </c>
      <c r="H37" s="1122"/>
      <c r="I37" s="1122"/>
      <c r="J37" s="1123"/>
      <c r="K37" s="294" t="s">
        <v>474</v>
      </c>
      <c r="L37" s="294" t="s">
        <v>474</v>
      </c>
      <c r="M37" s="295">
        <v>2554</v>
      </c>
      <c r="N37" s="296" t="s">
        <v>474</v>
      </c>
    </row>
    <row r="38" spans="1:16" ht="27" customHeight="1" x14ac:dyDescent="0.15">
      <c r="A38" s="248"/>
      <c r="B38" s="244"/>
      <c r="C38" s="244"/>
      <c r="D38" s="244"/>
      <c r="E38" s="244"/>
      <c r="F38" s="244"/>
      <c r="G38" s="1124" t="s">
        <v>493</v>
      </c>
      <c r="H38" s="1125"/>
      <c r="I38" s="1125"/>
      <c r="J38" s="1126"/>
      <c r="K38" s="297">
        <v>1074</v>
      </c>
      <c r="L38" s="297">
        <v>690</v>
      </c>
      <c r="M38" s="298">
        <v>44</v>
      </c>
      <c r="N38" s="299">
        <v>1468.2</v>
      </c>
      <c r="O38" s="293"/>
    </row>
    <row r="39" spans="1:16" x14ac:dyDescent="0.15">
      <c r="A39" s="248"/>
      <c r="B39" s="244"/>
      <c r="C39" s="244"/>
      <c r="D39" s="244"/>
      <c r="E39" s="244"/>
      <c r="F39" s="244"/>
      <c r="G39" s="1124" t="s">
        <v>494</v>
      </c>
      <c r="H39" s="1125"/>
      <c r="I39" s="1125"/>
      <c r="J39" s="1126"/>
      <c r="K39" s="300">
        <v>-8301</v>
      </c>
      <c r="L39" s="300">
        <v>-5331</v>
      </c>
      <c r="M39" s="301">
        <v>-7957</v>
      </c>
      <c r="N39" s="302">
        <v>-33</v>
      </c>
      <c r="O39" s="293"/>
    </row>
    <row r="40" spans="1:16" ht="27" customHeight="1" x14ac:dyDescent="0.15">
      <c r="A40" s="248"/>
      <c r="B40" s="244"/>
      <c r="C40" s="244"/>
      <c r="D40" s="244"/>
      <c r="E40" s="244"/>
      <c r="F40" s="244"/>
      <c r="G40" s="1121" t="s">
        <v>495</v>
      </c>
      <c r="H40" s="1122"/>
      <c r="I40" s="1122"/>
      <c r="J40" s="1123"/>
      <c r="K40" s="300">
        <v>-166618</v>
      </c>
      <c r="L40" s="300">
        <v>-107012</v>
      </c>
      <c r="M40" s="301">
        <v>-129245</v>
      </c>
      <c r="N40" s="302">
        <v>-17.2</v>
      </c>
      <c r="O40" s="293"/>
    </row>
    <row r="41" spans="1:16" x14ac:dyDescent="0.15">
      <c r="A41" s="248"/>
      <c r="B41" s="244"/>
      <c r="C41" s="244"/>
      <c r="D41" s="244"/>
      <c r="E41" s="244"/>
      <c r="F41" s="244"/>
      <c r="G41" s="1127" t="s">
        <v>281</v>
      </c>
      <c r="H41" s="1128"/>
      <c r="I41" s="1128"/>
      <c r="J41" s="1129"/>
      <c r="K41" s="294">
        <v>51486</v>
      </c>
      <c r="L41" s="300">
        <v>33067</v>
      </c>
      <c r="M41" s="301">
        <v>45523</v>
      </c>
      <c r="N41" s="302">
        <v>-27.4</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1031817</v>
      </c>
      <c r="J51" s="320">
        <v>648534</v>
      </c>
      <c r="K51" s="321">
        <v>87.5</v>
      </c>
      <c r="L51" s="322">
        <v>334234</v>
      </c>
      <c r="M51" s="323">
        <v>27.2</v>
      </c>
      <c r="N51" s="324">
        <v>60.3</v>
      </c>
    </row>
    <row r="52" spans="1:14" x14ac:dyDescent="0.15">
      <c r="A52" s="248"/>
      <c r="B52" s="244"/>
      <c r="C52" s="244"/>
      <c r="D52" s="244"/>
      <c r="E52" s="244"/>
      <c r="F52" s="244"/>
      <c r="G52" s="325"/>
      <c r="H52" s="326" t="s">
        <v>506</v>
      </c>
      <c r="I52" s="327">
        <v>189718</v>
      </c>
      <c r="J52" s="328">
        <v>119245</v>
      </c>
      <c r="K52" s="329">
        <v>62.7</v>
      </c>
      <c r="L52" s="330">
        <v>135366</v>
      </c>
      <c r="M52" s="331">
        <v>-8.1999999999999993</v>
      </c>
      <c r="N52" s="332">
        <v>70.900000000000006</v>
      </c>
    </row>
    <row r="53" spans="1:14" x14ac:dyDescent="0.15">
      <c r="A53" s="248"/>
      <c r="B53" s="244"/>
      <c r="C53" s="244"/>
      <c r="D53" s="244"/>
      <c r="E53" s="244"/>
      <c r="F53" s="244"/>
      <c r="G53" s="310" t="s">
        <v>507</v>
      </c>
      <c r="H53" s="311"/>
      <c r="I53" s="319">
        <v>777630</v>
      </c>
      <c r="J53" s="320">
        <v>496888</v>
      </c>
      <c r="K53" s="321">
        <v>-23.4</v>
      </c>
      <c r="L53" s="322">
        <v>216155</v>
      </c>
      <c r="M53" s="323">
        <v>-35.299999999999997</v>
      </c>
      <c r="N53" s="324">
        <v>11.9</v>
      </c>
    </row>
    <row r="54" spans="1:14" x14ac:dyDescent="0.15">
      <c r="A54" s="248"/>
      <c r="B54" s="244"/>
      <c r="C54" s="244"/>
      <c r="D54" s="244"/>
      <c r="E54" s="244"/>
      <c r="F54" s="244"/>
      <c r="G54" s="325"/>
      <c r="H54" s="326" t="s">
        <v>506</v>
      </c>
      <c r="I54" s="327">
        <v>18162</v>
      </c>
      <c r="J54" s="328">
        <v>11605</v>
      </c>
      <c r="K54" s="329">
        <v>-90.3</v>
      </c>
      <c r="L54" s="330">
        <v>108827</v>
      </c>
      <c r="M54" s="331">
        <v>-19.600000000000001</v>
      </c>
      <c r="N54" s="332">
        <v>-70.7</v>
      </c>
    </row>
    <row r="55" spans="1:14" x14ac:dyDescent="0.15">
      <c r="A55" s="248"/>
      <c r="B55" s="244"/>
      <c r="C55" s="244"/>
      <c r="D55" s="244"/>
      <c r="E55" s="244"/>
      <c r="F55" s="244"/>
      <c r="G55" s="310" t="s">
        <v>508</v>
      </c>
      <c r="H55" s="311"/>
      <c r="I55" s="319">
        <v>956585</v>
      </c>
      <c r="J55" s="320">
        <v>619951</v>
      </c>
      <c r="K55" s="321">
        <v>24.8</v>
      </c>
      <c r="L55" s="322">
        <v>228305</v>
      </c>
      <c r="M55" s="323">
        <v>5.6</v>
      </c>
      <c r="N55" s="324">
        <v>19.2</v>
      </c>
    </row>
    <row r="56" spans="1:14" x14ac:dyDescent="0.15">
      <c r="A56" s="248"/>
      <c r="B56" s="244"/>
      <c r="C56" s="244"/>
      <c r="D56" s="244"/>
      <c r="E56" s="244"/>
      <c r="F56" s="244"/>
      <c r="G56" s="325"/>
      <c r="H56" s="326" t="s">
        <v>506</v>
      </c>
      <c r="I56" s="327">
        <v>4567</v>
      </c>
      <c r="J56" s="328">
        <v>2960</v>
      </c>
      <c r="K56" s="329">
        <v>-74.5</v>
      </c>
      <c r="L56" s="330">
        <v>86611</v>
      </c>
      <c r="M56" s="331">
        <v>-20.399999999999999</v>
      </c>
      <c r="N56" s="332">
        <v>-54.1</v>
      </c>
    </row>
    <row r="57" spans="1:14" x14ac:dyDescent="0.15">
      <c r="A57" s="248"/>
      <c r="B57" s="244"/>
      <c r="C57" s="244"/>
      <c r="D57" s="244"/>
      <c r="E57" s="244"/>
      <c r="F57" s="244"/>
      <c r="G57" s="310" t="s">
        <v>509</v>
      </c>
      <c r="H57" s="311"/>
      <c r="I57" s="319">
        <v>2718235</v>
      </c>
      <c r="J57" s="320">
        <v>1743576</v>
      </c>
      <c r="K57" s="321">
        <v>181.2</v>
      </c>
      <c r="L57" s="322">
        <v>316331</v>
      </c>
      <c r="M57" s="323">
        <v>38.6</v>
      </c>
      <c r="N57" s="324">
        <v>142.6</v>
      </c>
    </row>
    <row r="58" spans="1:14" x14ac:dyDescent="0.15">
      <c r="A58" s="248"/>
      <c r="B58" s="244"/>
      <c r="C58" s="244"/>
      <c r="D58" s="244"/>
      <c r="E58" s="244"/>
      <c r="F58" s="244"/>
      <c r="G58" s="325"/>
      <c r="H58" s="326" t="s">
        <v>506</v>
      </c>
      <c r="I58" s="327">
        <v>59251</v>
      </c>
      <c r="J58" s="328">
        <v>38006</v>
      </c>
      <c r="K58" s="329">
        <v>1184</v>
      </c>
      <c r="L58" s="330">
        <v>106387</v>
      </c>
      <c r="M58" s="331">
        <v>22.8</v>
      </c>
      <c r="N58" s="332">
        <v>1161.2</v>
      </c>
    </row>
    <row r="59" spans="1:14" x14ac:dyDescent="0.15">
      <c r="A59" s="248"/>
      <c r="B59" s="244"/>
      <c r="C59" s="244"/>
      <c r="D59" s="244"/>
      <c r="E59" s="244"/>
      <c r="F59" s="244"/>
      <c r="G59" s="310" t="s">
        <v>510</v>
      </c>
      <c r="H59" s="311"/>
      <c r="I59" s="319">
        <v>4930942</v>
      </c>
      <c r="J59" s="320">
        <v>3166951</v>
      </c>
      <c r="K59" s="321">
        <v>81.599999999999994</v>
      </c>
      <c r="L59" s="322">
        <v>333013</v>
      </c>
      <c r="M59" s="323">
        <v>5.3</v>
      </c>
      <c r="N59" s="324">
        <v>76.3</v>
      </c>
    </row>
    <row r="60" spans="1:14" x14ac:dyDescent="0.15">
      <c r="A60" s="248"/>
      <c r="B60" s="244"/>
      <c r="C60" s="244"/>
      <c r="D60" s="244"/>
      <c r="E60" s="244"/>
      <c r="F60" s="244"/>
      <c r="G60" s="325"/>
      <c r="H60" s="326" t="s">
        <v>506</v>
      </c>
      <c r="I60" s="333">
        <v>64639</v>
      </c>
      <c r="J60" s="328">
        <v>41515</v>
      </c>
      <c r="K60" s="329">
        <v>9.1999999999999993</v>
      </c>
      <c r="L60" s="330">
        <v>126732</v>
      </c>
      <c r="M60" s="331">
        <v>19.100000000000001</v>
      </c>
      <c r="N60" s="332">
        <v>-9.9</v>
      </c>
    </row>
    <row r="61" spans="1:14" x14ac:dyDescent="0.15">
      <c r="A61" s="248"/>
      <c r="B61" s="244"/>
      <c r="C61" s="244"/>
      <c r="D61" s="244"/>
      <c r="E61" s="244"/>
      <c r="F61" s="244"/>
      <c r="G61" s="310" t="s">
        <v>511</v>
      </c>
      <c r="H61" s="334"/>
      <c r="I61" s="335">
        <v>2083042</v>
      </c>
      <c r="J61" s="336">
        <v>1335180</v>
      </c>
      <c r="K61" s="337">
        <v>70.3</v>
      </c>
      <c r="L61" s="338">
        <v>285608</v>
      </c>
      <c r="M61" s="339">
        <v>8.3000000000000007</v>
      </c>
      <c r="N61" s="324">
        <v>62</v>
      </c>
    </row>
    <row r="62" spans="1:14" x14ac:dyDescent="0.15">
      <c r="A62" s="248"/>
      <c r="B62" s="244"/>
      <c r="C62" s="244"/>
      <c r="D62" s="244"/>
      <c r="E62" s="244"/>
      <c r="F62" s="244"/>
      <c r="G62" s="325"/>
      <c r="H62" s="326" t="s">
        <v>506</v>
      </c>
      <c r="I62" s="327">
        <v>67267</v>
      </c>
      <c r="J62" s="328">
        <v>42666</v>
      </c>
      <c r="K62" s="329">
        <v>218.2</v>
      </c>
      <c r="L62" s="330">
        <v>112785</v>
      </c>
      <c r="M62" s="331">
        <v>-1.3</v>
      </c>
      <c r="N62" s="332">
        <v>219.5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8.08</v>
      </c>
      <c r="G47" s="12">
        <v>15.51</v>
      </c>
      <c r="H47" s="12">
        <v>17.239999999999998</v>
      </c>
      <c r="I47" s="12">
        <v>13.61</v>
      </c>
      <c r="J47" s="13">
        <v>18.28</v>
      </c>
    </row>
    <row r="48" spans="2:10" ht="57.75" customHeight="1" x14ac:dyDescent="0.15">
      <c r="B48" s="14"/>
      <c r="C48" s="1141" t="s">
        <v>4</v>
      </c>
      <c r="D48" s="1141"/>
      <c r="E48" s="1142"/>
      <c r="F48" s="15">
        <v>13.3</v>
      </c>
      <c r="G48" s="16">
        <v>12.52</v>
      </c>
      <c r="H48" s="16">
        <v>13.39</v>
      </c>
      <c r="I48" s="16">
        <v>15.62</v>
      </c>
      <c r="J48" s="17">
        <v>14.89</v>
      </c>
    </row>
    <row r="49" spans="2:10" ht="57.75" customHeight="1" thickBot="1" x14ac:dyDescent="0.2">
      <c r="B49" s="18"/>
      <c r="C49" s="1143" t="s">
        <v>5</v>
      </c>
      <c r="D49" s="1143"/>
      <c r="E49" s="1144"/>
      <c r="F49" s="19">
        <v>12.99</v>
      </c>
      <c r="G49" s="20">
        <v>9.14</v>
      </c>
      <c r="H49" s="20">
        <v>4.46</v>
      </c>
      <c r="I49" s="20">
        <v>1.33</v>
      </c>
      <c r="J49" s="21">
        <v>3.77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13.19</v>
      </c>
      <c r="G34" s="33">
        <v>12.46</v>
      </c>
      <c r="H34" s="33">
        <v>13.2</v>
      </c>
      <c r="I34" s="33">
        <v>15.53</v>
      </c>
      <c r="J34" s="34">
        <v>14.95</v>
      </c>
      <c r="K34" s="22"/>
      <c r="L34" s="22"/>
      <c r="M34" s="22"/>
      <c r="N34" s="22"/>
      <c r="O34" s="22"/>
      <c r="P34" s="22"/>
    </row>
    <row r="35" spans="1:16" ht="39" customHeight="1" x14ac:dyDescent="0.15">
      <c r="A35" s="22"/>
      <c r="B35" s="35"/>
      <c r="C35" s="1145" t="s">
        <v>519</v>
      </c>
      <c r="D35" s="1146"/>
      <c r="E35" s="1147"/>
      <c r="F35" s="36" t="s">
        <v>520</v>
      </c>
      <c r="G35" s="37">
        <v>0</v>
      </c>
      <c r="H35" s="37">
        <v>0.24</v>
      </c>
      <c r="I35" s="37">
        <v>0.33</v>
      </c>
      <c r="J35" s="38">
        <v>4.08</v>
      </c>
      <c r="K35" s="22"/>
      <c r="L35" s="22"/>
      <c r="M35" s="22"/>
      <c r="N35" s="22"/>
      <c r="O35" s="22"/>
      <c r="P35" s="22"/>
    </row>
    <row r="36" spans="1:16" ht="39" customHeight="1" x14ac:dyDescent="0.15">
      <c r="A36" s="22"/>
      <c r="B36" s="35"/>
      <c r="C36" s="1145" t="s">
        <v>521</v>
      </c>
      <c r="D36" s="1146"/>
      <c r="E36" s="1147"/>
      <c r="F36" s="36">
        <v>1.19</v>
      </c>
      <c r="G36" s="37">
        <v>1.61</v>
      </c>
      <c r="H36" s="37">
        <v>1.07</v>
      </c>
      <c r="I36" s="37" t="s">
        <v>522</v>
      </c>
      <c r="J36" s="38">
        <v>2.39</v>
      </c>
      <c r="K36" s="22"/>
      <c r="L36" s="22"/>
      <c r="M36" s="22"/>
      <c r="N36" s="22"/>
      <c r="O36" s="22"/>
      <c r="P36" s="22"/>
    </row>
    <row r="37" spans="1:16" ht="39" customHeight="1" x14ac:dyDescent="0.15">
      <c r="A37" s="22"/>
      <c r="B37" s="35"/>
      <c r="C37" s="1145" t="s">
        <v>523</v>
      </c>
      <c r="D37" s="1146"/>
      <c r="E37" s="1147"/>
      <c r="F37" s="36">
        <v>0.06</v>
      </c>
      <c r="G37" s="37">
        <v>7.0000000000000007E-2</v>
      </c>
      <c r="H37" s="37">
        <v>0.36</v>
      </c>
      <c r="I37" s="37">
        <v>0.41</v>
      </c>
      <c r="J37" s="38">
        <v>0.59</v>
      </c>
      <c r="K37" s="22"/>
      <c r="L37" s="22"/>
      <c r="M37" s="22"/>
      <c r="N37" s="22"/>
      <c r="O37" s="22"/>
      <c r="P37" s="22"/>
    </row>
    <row r="38" spans="1:16" ht="39" customHeight="1" x14ac:dyDescent="0.15">
      <c r="A38" s="22"/>
      <c r="B38" s="35"/>
      <c r="C38" s="1145" t="s">
        <v>524</v>
      </c>
      <c r="D38" s="1146"/>
      <c r="E38" s="1147"/>
      <c r="F38" s="36">
        <v>0.05</v>
      </c>
      <c r="G38" s="37">
        <v>0.06</v>
      </c>
      <c r="H38" s="37">
        <v>0.08</v>
      </c>
      <c r="I38" s="37">
        <v>0.42</v>
      </c>
      <c r="J38" s="38">
        <v>0.15</v>
      </c>
      <c r="K38" s="22"/>
      <c r="L38" s="22"/>
      <c r="M38" s="22"/>
      <c r="N38" s="22"/>
      <c r="O38" s="22"/>
      <c r="P38" s="22"/>
    </row>
    <row r="39" spans="1:16" ht="39" customHeight="1" x14ac:dyDescent="0.15">
      <c r="A39" s="22"/>
      <c r="B39" s="35"/>
      <c r="C39" s="1145" t="s">
        <v>525</v>
      </c>
      <c r="D39" s="1146"/>
      <c r="E39" s="1147"/>
      <c r="F39" s="36">
        <v>0.1</v>
      </c>
      <c r="G39" s="37">
        <v>0.05</v>
      </c>
      <c r="H39" s="37">
        <v>0.11</v>
      </c>
      <c r="I39" s="37">
        <v>0.09</v>
      </c>
      <c r="J39" s="38">
        <v>0.09</v>
      </c>
      <c r="K39" s="22"/>
      <c r="L39" s="22"/>
      <c r="M39" s="22"/>
      <c r="N39" s="22"/>
      <c r="O39" s="22"/>
      <c r="P39" s="22"/>
    </row>
    <row r="40" spans="1:16" ht="39" customHeight="1" x14ac:dyDescent="0.15">
      <c r="A40" s="22"/>
      <c r="B40" s="35"/>
      <c r="C40" s="1145" t="s">
        <v>526</v>
      </c>
      <c r="D40" s="1146"/>
      <c r="E40" s="1147"/>
      <c r="F40" s="36">
        <v>0.03</v>
      </c>
      <c r="G40" s="37">
        <v>0</v>
      </c>
      <c r="H40" s="37">
        <v>0.05</v>
      </c>
      <c r="I40" s="37">
        <v>0.12</v>
      </c>
      <c r="J40" s="38">
        <v>0.09</v>
      </c>
      <c r="K40" s="22"/>
      <c r="L40" s="22"/>
      <c r="M40" s="22"/>
      <c r="N40" s="22"/>
      <c r="O40" s="22"/>
      <c r="P40" s="22"/>
    </row>
    <row r="41" spans="1:16" ht="39" customHeight="1" x14ac:dyDescent="0.15">
      <c r="A41" s="22"/>
      <c r="B41" s="35"/>
      <c r="C41" s="1145" t="s">
        <v>527</v>
      </c>
      <c r="D41" s="1146"/>
      <c r="E41" s="1147"/>
      <c r="F41" s="36">
        <v>0.01</v>
      </c>
      <c r="G41" s="37">
        <v>0</v>
      </c>
      <c r="H41" s="37">
        <v>0.1</v>
      </c>
      <c r="I41" s="37">
        <v>0.02</v>
      </c>
      <c r="J41" s="38">
        <v>0.02</v>
      </c>
      <c r="K41" s="22"/>
      <c r="L41" s="22"/>
      <c r="M41" s="22"/>
      <c r="N41" s="22"/>
      <c r="O41" s="22"/>
      <c r="P41" s="22"/>
    </row>
    <row r="42" spans="1:16" ht="39" customHeight="1" x14ac:dyDescent="0.15">
      <c r="A42" s="22"/>
      <c r="B42" s="39"/>
      <c r="C42" s="1145" t="s">
        <v>528</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529</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425</v>
      </c>
      <c r="L45" s="60">
        <v>368</v>
      </c>
      <c r="M45" s="60">
        <v>294</v>
      </c>
      <c r="N45" s="60">
        <v>209</v>
      </c>
      <c r="O45" s="61">
        <v>189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42</v>
      </c>
      <c r="L48" s="64">
        <v>38</v>
      </c>
      <c r="M48" s="64">
        <v>37</v>
      </c>
      <c r="N48" s="64">
        <v>37</v>
      </c>
      <c r="O48" s="65">
        <v>34</v>
      </c>
      <c r="P48" s="48"/>
      <c r="Q48" s="48"/>
      <c r="R48" s="48"/>
      <c r="S48" s="48"/>
      <c r="T48" s="48"/>
      <c r="U48" s="48"/>
    </row>
    <row r="49" spans="1:21" ht="30.75" customHeight="1" x14ac:dyDescent="0.15">
      <c r="A49" s="48"/>
      <c r="B49" s="1163"/>
      <c r="C49" s="1164"/>
      <c r="D49" s="62"/>
      <c r="E49" s="1155" t="s">
        <v>16</v>
      </c>
      <c r="F49" s="1155"/>
      <c r="G49" s="1155"/>
      <c r="H49" s="1155"/>
      <c r="I49" s="1155"/>
      <c r="J49" s="1156"/>
      <c r="K49" s="63">
        <v>1</v>
      </c>
      <c r="L49" s="64">
        <v>1</v>
      </c>
      <c r="M49" s="64">
        <v>2</v>
      </c>
      <c r="N49" s="64">
        <v>2</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1</v>
      </c>
      <c r="M51" s="64">
        <v>1</v>
      </c>
      <c r="N51" s="64">
        <v>3</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234</v>
      </c>
      <c r="L52" s="64">
        <v>229</v>
      </c>
      <c r="M52" s="64">
        <v>187</v>
      </c>
      <c r="N52" s="64">
        <v>180</v>
      </c>
      <c r="O52" s="65">
        <v>174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236</v>
      </c>
      <c r="L53" s="69">
        <v>179</v>
      </c>
      <c r="M53" s="69">
        <v>147</v>
      </c>
      <c r="N53" s="69">
        <v>71</v>
      </c>
      <c r="O53" s="70">
        <v>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2016-05-02T02:27:05Z</cp:lastPrinted>
  <dcterms:created xsi:type="dcterms:W3CDTF">2016-02-15T02:32:44Z</dcterms:created>
  <dcterms:modified xsi:type="dcterms:W3CDTF">2016-05-06T01:37:52Z</dcterms:modified>
  <cp:category/>
</cp:coreProperties>
</file>