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240" yWindow="60" windowWidth="14940" windowHeight="7875"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AP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<sst xmlns="http://schemas.openxmlformats.org/spreadsheetml/2006/main" count="971" uniqueCount="541">
  <si>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</si>
  <si>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</si>
  <si>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</si>
  <si>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</si>
  <si>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</si>
  <si>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</si>
  <si>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</si>
  <si>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</si>
  <si>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</si>
  <si>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</si>
  <si>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</si>
  <si>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</si>
  <si>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</si>
  <si>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</si>
  <si>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</si>
  <si>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</si>
  <si>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</si>
  <si>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</si>
  <si>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</si>
  <si>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</si>
  <si>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</si>
  <si>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</si>
  <si>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</si>
  <si>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</si>
  <si>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</si>
  <si>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</si>
  <si>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</si>
  <si>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</si>
  <si>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</si>
  <si>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</si>
  <si>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</si>
  <si>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</si>
  <si>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</si>
  <si>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</si>
  <si>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</si>
  <si>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</si>
  <si>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</si>
  <si>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</si>
  <si>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</si>
  <si>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</si>
  <si>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</si>
  <si>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</si>
  <si>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</si>
  <si>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</si>
  <si>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</si>
  <si>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</si>
  <si>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</si>
  <si>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</si>
  <si>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</si>
  <si>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</si>
  <si>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</si>
  <si>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</si>
  <si>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</si>
  <si>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</si>
  <si>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</si>
  <si>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</si>
  <si>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</si>
  <si>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</si>
  <si>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</si>
  <si>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</si>
  <si>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</si>
  <si>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</si>
  <si>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</si>
  <si>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</si>
  <si>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</si>
  <si>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</si>
  <si>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</si>
  <si>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</si>
  <si>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</si>
  <si>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</si>
  <si>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</si>
  <si>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</si>
  <si>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</si>
  <si>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</si>
  <si>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</si>
  <si>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</si>
  <si>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</si>
  <si>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</si>
  <si>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</si>
  <si>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</si>
  <si>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</si>
  <si>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</si>
  <si>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</si>
  <si>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</si>
  <si>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</si>
  <si>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</si>
  <si>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</si>
  <si>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</si>
  <si>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</si>
  <si>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</si>
  <si>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</si>
  <si>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</si>
  <si>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</si>
  <si>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</si>
  <si>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</si>
  <si>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</si>
  <si>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</si>
  <si>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</si>
  <si>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</si>
  <si>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</si>
  <si>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</si>
  <si>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</si>
  <si>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</si>
  <si>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</si>
  <si>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</si>
  <si>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</si>
  <si>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</si>
  <si>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</si>
  <si>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</si>
  <si>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</si>
  <si>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</si>
  <si>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</si>
  <si>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</si>
  <si>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</si>
  <si>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</si>
  <si>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</si>
  <si>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</si>
  <si>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</si>
  <si>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</si>
  <si>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</si>
  <si>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</si>
  <si>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</si>
  <si>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</si>
  <si>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</si>
  <si>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</si>
  <si>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</si>
  <si>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</si>
  <si>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</si>
  <si>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</si>
  <si>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</si>
  <si>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</si>
  <si>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</si>
  <si>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</si>
  <si>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</si>
  <si>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</si>
  <si>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</si>
  <si>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</si>
  <si>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</si>
  <si>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</si>
  <si>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</si>
  <si>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</si>
  <si>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</si>
  <si>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</si>
  <si>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</si>
  <si>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</si>
  <si>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</si>
  <si>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</si>
  <si>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</si>
  <si>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</si>
  <si>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</si>
  <si>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</si>
  <si>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</si>
  <si>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</si>
  <si>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</si>
  <si>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</si>
  <si>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</si>
  <si>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</si>
  <si>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</si>
  <si>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</si>
  <si>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</si>
  <si>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</si>
  <si>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</si>
  <si>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</si>
  <si>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</si>
  <si>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</si>
  <si>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</si>
  <si>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</si>
  <si>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</si>
  <si>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</si>
  <si>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</si>
  <si>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</si>
  <si>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</si>
  <si>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</si>
  <si>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</si>
  <si>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</si>
  <si>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</si>
  <si>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</si>
  <si>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</si>
  <si>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</si>
  <si>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</si>
  <si>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</si>
  <si>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</si>
  <si>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</si>
  <si>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</si>
  <si>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</si>
  <si>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</si>
  <si>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</si>
  <si>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</si>
  <si>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</si>
  <si>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</si>
  <si>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</si>
  <si>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</si>
  <si>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</si>
  <si>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</si>
  <si>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沖縄県名護市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</si>
  <si>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</si>
  <si>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</si>
  <si>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</si>
  <si>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</si>
  <si>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</si>
  <si>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</si>
  <si>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</si>
  <si>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</si>
  <si>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</si>
  <si>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</si>
  <si>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</si>
  <si>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</si>
  <si>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</si>
  <si>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</si>
  <si>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</si>
  <si>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</si>
  <si>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</si>
  <si>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</si>
  <si>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</si>
  <si>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</si>
  <si>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</si>
  <si>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</si>
  <si>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</si>
  <si>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</si>
  <si>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</si>
  <si>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</si>
  <si>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</si>
  <si>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</si>
  <si>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</si>
  <si>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</si>
  <si>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</si>
  <si>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</si>
  <si>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</si>
  <si>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</si>
  <si>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</si>
  <si>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</si>
  <si>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</si>
  <si>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</si>
  <si>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</si>
  <si>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</si>
  <si>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</si>
  <si>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</si>
  <si>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</si>
  <si>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</si>
  <si>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</si>
  <si>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</si>
  <si>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</si>
  <si>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</si>
  <si>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</si>
  <si>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</si>
  <si>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</si>
  <si>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</si>
  <si>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</si>
  <si>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</si>
  <si>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</si>
  <si>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</si>
  <si>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</si>
  <si>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</si>
  <si>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</si>
  <si>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</si>
  <si>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</si>
  <si>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</si>
  <si>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</si>
  <si>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</si>
  <si>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</si>
  <si>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</si>
  <si>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</si>
  <si>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</si>
  <si>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</si>
  <si>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</si>
  <si>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</si>
  <si>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</si>
  <si>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</si>
  <si>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</si>
  <si>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</si>
  <si>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</si>
  <si>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</si>
  <si>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</si>
  <si>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</si>
  <si>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</si>
  <si>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</si>
  <si>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</si>
  <si>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</si>
  <si>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</si>
  <si>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</si>
  <si>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</si>
  <si>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</si>
  <si>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</si>
  <si>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</si>
  <si>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</si>
  <si>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</si>
  <si>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</si>
  <si>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</si>
  <si>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</si>
  <si>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</si>
  <si>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</si>
  <si>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</si>
  <si>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</si>
  <si>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</si>
  <si>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</si>
  <si>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</si>
  <si>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</si>
  <si>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</si>
  <si>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</si>
  <si>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</si>
  <si>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</si>
  <si>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</si>
  <si>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</si>
  <si>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</si>
  <si>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</si>
  <si>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</si>
  <si>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</si>
  <si>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</si>
  <si>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</si>
  <si>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</si>
  <si>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</si>
  <si>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</si>
  <si>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</si>
  <si>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</si>
  <si>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</si>
  <si>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</si>
  <si>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</si>
  <si>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</si>
  <si>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</si>
  <si>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</si>
  <si>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</si>
  <si>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</si>
  <si>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</si>
  <si>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</si>
  <si>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</si>
  <si>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</si>
  <si>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</si>
  <si>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</si>
  <si>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</si>
  <si>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</si>
  <si>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</si>
  <si>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</si>
  <si>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</si>
  <si>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</si>
  <si>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</si>
  <si>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</si>
  <si>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</si>
  <si>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</si>
  <si>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</si>
  <si>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</si>
  <si>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</si>
  <si>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</si>
  <si>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</si>
  <si>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</si>
  <si>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</si>
  <si>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沖縄県名護市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</si>
  <si>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</si>
  <si>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</si>
  <si>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</si>
  <si>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</si>
  <si>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</si>
  <si>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</si>
  <si>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</si>
  <si>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</si>
  <si>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</si>
  <si>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</si>
  <si>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</si>
  <si>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</si>
  <si>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</si>
  <si>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</si>
  <si>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</si>
  <si>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</si>
  <si>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</si>
  <si>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</si>
  <si>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</si>
  <si>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</si>
  <si>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</si>
  <si>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</si>
  <si>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</si>
  <si>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</si>
  <si>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</si>
  <si>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</si>
  <si>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</si>
  <si>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</si>
  <si>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</si>
  <si>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</si>
  <si>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</si>
  <si>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</si>
  <si>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</si>
  <si>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</si>
  <si>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</si>
  <si>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</si>
  <si>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</si>
  <si>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</si>
  <si>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</si>
  <si>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</si>
  <si>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</si>
  <si>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</si>
  <si>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</si>
  <si>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</si>
  <si>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</si>
  <si>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</si>
  <si>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</si>
  <si>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</si>
  <si>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</si>
  <si>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</si>
  <si>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</si>
  <si>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</si>
  <si>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</si>
  <si>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</si>
  <si>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</si>
  <si>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</si>
  <si>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</si>
  <si>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</si>
  <si>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</si>
  <si>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</si>
  <si>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</si>
  <si>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</si>
  <si>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</si>
  <si>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</si>
  <si>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</si>
  <si>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</si>
  <si>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</si>
  <si>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</si>
  <si>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</si>
  <si>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</si>
  <si>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</si>
  <si>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</si>
  <si>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</si>
  <si>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</si>
  <si>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</si>
  <si>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</si>
  <si>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</si>
  <si>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</si>
  <si>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</si>
  <si>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</si>
  <si>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</si>
  <si>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</si>
  <si>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</si>
  <si>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</si>
  <si>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</si>
  <si>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</si>
  <si>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</si>
  <si>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</si>
  <si>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</si>
  <si>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</si>
  <si>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</si>
  <si>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</si>
  <si>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</si>
  <si>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</si>
  <si>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</si>
  <si>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</si>
  <si>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</si>
  <si>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</si>
  <si>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</si>
  <si>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</si>
  <si>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</si>
  <si>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</si>
  <si>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</si>
  <si>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</si>
  <si>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</si>
  <si>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</si>
  <si>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</si>
  <si>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</si>
  <si>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</si>
  <si>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</si>
  <si>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</si>
  <si>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</si>
  <si>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</si>
  <si>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</si>
  <si>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</si>
  <si>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</si>
  <si>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</si>
  <si>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</si>
  <si>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</si>
  <si>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</si>
  <si>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</si>
  <si>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</si>
  <si>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</si>
  <si>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</si>
  <si>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</si>
  <si>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</si>
  <si>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</si>
  <si>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</si>
  <si>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</si>
  <si>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</si>
  <si>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</si>
  <si>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</si>
  <si>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</si>
  <si>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</si>
  <si>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</si>
  <si>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</si>
  <si>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</si>
  <si>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</si>
  <si>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</si>
  <si>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</si>
  <si>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</si>
  <si>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</si>
  <si>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</si>
  <si>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</si>
  <si>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</si>
  <si>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</si>
  <si>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</si>
  <si>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</si>
  <si>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</si>
  <si>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</si>
  <si>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</si>
  <si>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</si>
  <si>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</si>
  <si>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</si>
  <si>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</si>
  <si>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</si>
  <si>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</si>
  <si>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</si>
  <si>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</si>
  <si>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</si>
  <si>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</si>
  <si>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</si>
  <si>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</si>
  <si>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</si>
  <si>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</si>
  <si>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</si>
  <si>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</si>
  <si>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</si>
  <si>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</si>
  <si>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</si>
  <si>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</si>
  <si>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</si>
  <si>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</si>
  <si>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t>
  </si>
  <si>
    <t>▲ 1.52</t>
  </si>
  <si>
    <t>▲ 4.11</t>
  </si>
  <si>
    <t>▲ 4.81</t>
  </si>
  <si>
    <t>水道事業会計</t>
  </si>
  <si>
    <t>一般会計</t>
  </si>
  <si>
    <t>第三地区土地区画整理事業特別会計</t>
  </si>
  <si>
    <t>公共下水道事業特別会計</t>
  </si>
  <si>
    <t>介護保険特別会計</t>
  </si>
  <si>
    <t>▲ 0.35</t>
  </si>
  <si>
    <t>後期高齢者医療特別会計</t>
  </si>
  <si>
    <t>その他会計（赤字）</t>
  </si>
  <si>
    <t>その他会計（黒字）</t>
  </si>
  <si>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</si>
  <si>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</si>
  <si>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</si>
  <si>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</si>
  <si>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rPh sb="16" eb="17">
      <t>イッケイ</t>
    </rPh>
    <phoneticPr fontId="2"/>
  </si>
  <si>
    <t>名護市土地開発公社</t>
    <rPh sb="0" eb="3">
      <t>ナゴシ</t>
    </rPh>
    <rPh sb="3" eb="5">
      <t>トチ</t>
    </rPh>
    <rPh sb="5" eb="7">
      <t>カイハツ</t>
    </rPh>
    <rPh sb="7" eb="9">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</si>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</sst>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124244</c:v>
                </c:pt>
                <c:pt idx="1">
                  <c:v>94261</c:v>
                </c:pt>
                <c:pt idx="2">
                  <c:v>95429</c:v>
                </c:pt>
                <c:pt idx="3">
                  <c:v>112517</c:v>
                </c:pt>
                <c:pt idx="4">
                  <c:v>121724</c:v>
                </c:pt>
              </c:numCache>
            </c:numRef>
          </c:val>
          <c:smooth val="0"/>
        </c:ser>
        <c:dLbls>
          <c:showLegendKey val="0"/>
          <c:showVal val="0"/>
          <c:showCatName val="0"/>
          <c:showSerName val="0"/>
          <c:showPercent val="0"/>
          <c:showBubbleSize val="0"/>
        </c:dLbls>
        <c:marker val="1"/>
        <c:smooth val="0"/>
        <c:axId val="82556416"/>
        <c:axId val="82558336"/>
      </c:lineChart>
      <c:catAx>
        <c:axId val="82556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558336"/>
        <c:crosses val="autoZero"/>
        <c:auto val="1"/>
        <c:lblAlgn val="ctr"/>
        <c:lblOffset val="100"/>
        <c:tickLblSkip val="1"/>
        <c:tickMarkSkip val="1"/>
        <c:noMultiLvlLbl val="0"/>
      </c:catAx>
      <c:valAx>
        <c:axId val="825583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55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5.17</c:v>
                </c:pt>
                <c:pt idx="1">
                  <c:v>6.71</c:v>
                </c:pt>
                <c:pt idx="2">
                  <c:v>4.18</c:v>
                </c:pt>
                <c:pt idx="3">
                  <c:v>9.0299999999999994</c:v>
                </c:pt>
                <c:pt idx="4">
                  <c:v>8.0500000000000007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17.149999999999999</c:v>
                </c:pt>
                <c:pt idx="1">
                  <c:v>20.92</c:v>
                </c:pt>
                <c:pt idx="2">
                  <c:v>23.96</c:v>
                </c:pt>
                <c:pt idx="3">
                  <c:v>22.57</c:v>
                </c:pt>
                <c:pt idx="4">
                  <c:v>25.14</c:v>
                </c:pt>
              </c:numCache>
            </c:numRef>
          </c:val>
        </c:ser>
        <c:dLbls>
          <c:showLegendKey val="0"/>
          <c:showVal val="0"/>
          <c:showCatName val="0"/>
          <c:showSerName val="0"/>
          <c:showPercent val="0"/>
          <c:showBubbleSize val="0"/>
        </c:dLbls>
        <c:gapWidth val="250"/>
        <c:overlap val="100"/>
        <c:axId val="84465152"/>
        <c:axId val="84467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8.0299999999999994</c:v>
                </c:pt>
                <c:pt idx="1">
                  <c:v>4.43</c:v>
                </c:pt>
                <c:pt idx="2">
                  <c:v>1.57</c:v>
                </c:pt>
                <c:pt idx="3">
                  <c:v>3.77</c:v>
                </c:pt>
                <c:pt idx="4">
                  <c:v>1.6</c:v>
                </c:pt>
              </c:numCache>
            </c:numRef>
          </c:val>
          <c:smooth val="0"/>
        </c:ser>
        <c:dLbls>
          <c:showLegendKey val="0"/>
          <c:showVal val="0"/>
          <c:showCatName val="0"/>
          <c:showSerName val="0"/>
          <c:showPercent val="0"/>
          <c:showBubbleSize val="0"/>
        </c:dLbls>
        <c:marker val="1"/>
        <c:smooth val="0"/>
        <c:axId val="84465152"/>
        <c:axId val="84467072"/>
      </c:lineChart>
      <c:catAx>
        <c:axId val="8446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467072"/>
        <c:crosses val="autoZero"/>
        <c:auto val="1"/>
        <c:lblAlgn val="ctr"/>
        <c:lblOffset val="100"/>
        <c:tickLblSkip val="1"/>
        <c:tickMarkSkip val="1"/>
        <c:noMultiLvlLbl val="0"/>
      </c:catAx>
      <c:valAx>
        <c:axId val="8446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46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0.35</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0.03</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0.19</c:v>
                </c:pt>
                <c:pt idx="2">
                  <c:v>0.35</c:v>
                </c:pt>
                <c:pt idx="3">
                  <c:v>#N/A</c:v>
                </c:pt>
                <c:pt idx="4">
                  <c:v>#N/A</c:v>
                </c:pt>
                <c:pt idx="5">
                  <c:v>0.13</c:v>
                </c:pt>
                <c:pt idx="6">
                  <c:v>#N/A</c:v>
                </c:pt>
                <c:pt idx="7">
                  <c:v>0.24</c:v>
                </c:pt>
                <c:pt idx="8">
                  <c:v>#N/A</c:v>
                </c:pt>
                <c:pt idx="9">
                  <c:v>0.09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0.1</c:v>
                </c:pt>
                <c:pt idx="4">
                  <c:v>#N/A</c:v>
                </c:pt>
                <c:pt idx="5">
                  <c:v>0.1</c:v>
                </c:pt>
                <c:pt idx="6">
                  <c:v>#N/A</c:v>
                </c:pt>
                <c:pt idx="7">
                  <c:v>0.08</c:v>
                </c:pt>
                <c:pt idx="8">
                  <c:v>#N/A</c:v>
                </c:pt>
                <c:pt idx="9">
                  <c:v>0.15</c:v>
                </c:pt>
              </c:numCache>
            </c:numRef>
          </c:val>
        </c:ser>
        <c:ser>
          <c:idx val="6"/>
          <c:order val="6"/>
          <c:tx>
            <c:strRef>
              <c:f>データシート!$A$33</c:f>
              <c:strCache>
                <c:ptCount val="1"/>
                <c:pt idx="0">
                  <c:v>第三地区土地区画整理事業特別会計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0.49</c:v>
                </c:pt>
                <c:pt idx="2">
                  <c:v>#N/A</c:v>
                </c:pt>
                <c:pt idx="3">
                  <c:v>0.56000000000000005</c:v>
                </c:pt>
                <c:pt idx="4">
                  <c:v>#N/A</c:v>
                </c:pt>
                <c:pt idx="5">
                  <c:v>0.52</c:v>
                </c:pt>
                <c:pt idx="6">
                  <c:v>#N/A</c:v>
                </c:pt>
                <c:pt idx="7">
                  <c:v>1.2</c:v>
                </c:pt>
                <c:pt idx="8">
                  <c:v>#N/A</c:v>
                </c:pt>
                <c:pt idx="9">
                  <c:v>0.53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5.15</c:v>
                </c:pt>
                <c:pt idx="2">
                  <c:v>#N/A</c:v>
                </c:pt>
                <c:pt idx="3">
                  <c:v>6.68</c:v>
                </c:pt>
                <c:pt idx="4">
                  <c:v>#N/A</c:v>
                </c:pt>
                <c:pt idx="5">
                  <c:v>4.1500000000000004</c:v>
                </c:pt>
                <c:pt idx="6">
                  <c:v>#N/A</c:v>
                </c:pt>
                <c:pt idx="7">
                  <c:v>8.94</c:v>
                </c:pt>
                <c:pt idx="8">
                  <c:v>#N/A</c:v>
                </c:pt>
                <c:pt idx="9">
                  <c:v>7.95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5.68</c:v>
                </c:pt>
                <c:pt idx="2">
                  <c:v>#N/A</c:v>
                </c:pt>
                <c:pt idx="3">
                  <c:v>6.81</c:v>
                </c:pt>
                <c:pt idx="4">
                  <c:v>#N/A</c:v>
                </c:pt>
                <c:pt idx="5">
                  <c:v>6.91</c:v>
                </c:pt>
                <c:pt idx="6">
                  <c:v>#N/A</c:v>
                </c:pt>
                <c:pt idx="7">
                  <c:v>6.98</c:v>
                </c:pt>
                <c:pt idx="8">
                  <c:v>#N/A</c:v>
                </c:pt>
                <c:pt idx="9">
                  <c:v>8.1199999999999992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0.49</c:v>
                </c:pt>
                <c:pt idx="2">
                  <c:v>#N/A</c:v>
                </c:pt>
                <c:pt idx="3">
                  <c:v>0.63</c:v>
                </c:pt>
                <c:pt idx="4">
                  <c:v>1.52</c:v>
                </c:pt>
                <c:pt idx="5">
                  <c:v>#N/A</c:v>
                </c:pt>
                <c:pt idx="6">
                  <c:v>4.1100000000000003</c:v>
                </c:pt>
                <c:pt idx="7">
                  <c:v>#N/A</c:v>
                </c:pt>
                <c:pt idx="8">
                  <c:v>4.8099999999999996</c:v>
                </c:pt>
                <c:pt idx="9">
                  <c:v>#N/A</c:v>
                </c:pt>
              </c:numCache>
            </c:numRef>
          </c:val>
        </c:ser>
        <c:dLbls>
          <c:showLegendKey val="0"/>
          <c:showVal val="0"/>
          <c:showCatName val="0"/>
          <c:showSerName val="0"/>
          <c:showPercent val="0"/>
          <c:showBubbleSize val="0"/>
        </c:dLbls>
        <c:gapWidth val="150"/>
        <c:overlap val="100"/>
        <c:axId val="84525056"/>
        <c:axId val="84526592"/>
      </c:barChart>
      <c:catAx>
        <c:axId val="8452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526592"/>
        <c:crosses val="autoZero"/>
        <c:auto val="1"/>
        <c:lblAlgn val="ctr"/>
        <c:lblOffset val="100"/>
        <c:tickLblSkip val="1"/>
        <c:tickMarkSkip val="1"/>
        <c:noMultiLvlLbl val="0"/>
      </c:catAx>
      <c:valAx>
        <c:axId val="8452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25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1413</c:v>
                </c:pt>
                <c:pt idx="5">
                  <c:v>1486</c:v>
                </c:pt>
                <c:pt idx="8">
                  <c:v>1507</c:v>
                </c:pt>
                <c:pt idx="11">
                  <c:v>1593</c:v>
                </c:pt>
                <c:pt idx="14">
                  <c:v>1625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10</c:v>
                </c:pt>
                <c:pt idx="6">
                  <c:v>9</c:v>
                </c:pt>
                <c:pt idx="9">
                  <c:v>3</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50</c:v>
                </c:pt>
                <c:pt idx="3">
                  <c:v>49</c:v>
                </c:pt>
                <c:pt idx="6">
                  <c:v>62</c:v>
                </c:pt>
                <c:pt idx="9">
                  <c:v>43</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c:v>
                </c:pt>
                <c:pt idx="3">
                  <c:v>11</c:v>
                </c:pt>
                <c:pt idx="6">
                  <c:v>16</c:v>
                </c:pt>
                <c:pt idx="9">
                  <c:v>20</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186</c:v>
                </c:pt>
                <c:pt idx="3">
                  <c:v>202</c:v>
                </c:pt>
                <c:pt idx="6">
                  <c:v>205</c:v>
                </c:pt>
                <c:pt idx="9">
                  <c:v>214</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2106</c:v>
                </c:pt>
                <c:pt idx="3">
                  <c:v>2130</c:v>
                </c:pt>
                <c:pt idx="6">
                  <c:v>2201</c:v>
                </c:pt>
                <c:pt idx="9">
                  <c:v>2221</c:v>
                </c:pt>
                <c:pt idx="12">
                  <c:v>2200</c:v>
                </c:pt>
              </c:numCache>
            </c:numRef>
          </c:val>
        </c:ser>
        <c:dLbls>
          <c:showLegendKey val="0"/>
          <c:showVal val="0"/>
          <c:showCatName val="0"/>
          <c:showSerName val="0"/>
          <c:showPercent val="0"/>
          <c:showBubbleSize val="0"/>
        </c:dLbls>
        <c:gapWidth val="100"/>
        <c:overlap val="100"/>
        <c:axId val="85601280"/>
        <c:axId val="8560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941</c:v>
                </c:pt>
                <c:pt idx="2">
                  <c:v>#N/A</c:v>
                </c:pt>
                <c:pt idx="3">
                  <c:v>#N/A</c:v>
                </c:pt>
                <c:pt idx="4">
                  <c:v>916</c:v>
                </c:pt>
                <c:pt idx="5">
                  <c:v>#N/A</c:v>
                </c:pt>
                <c:pt idx="6">
                  <c:v>#N/A</c:v>
                </c:pt>
                <c:pt idx="7">
                  <c:v>986</c:v>
                </c:pt>
                <c:pt idx="8">
                  <c:v>#N/A</c:v>
                </c:pt>
                <c:pt idx="9">
                  <c:v>#N/A</c:v>
                </c:pt>
                <c:pt idx="10">
                  <c:v>908</c:v>
                </c:pt>
                <c:pt idx="11">
                  <c:v>#N/A</c:v>
                </c:pt>
                <c:pt idx="12">
                  <c:v>#N/A</c:v>
                </c:pt>
                <c:pt idx="13">
                  <c:v>882</c:v>
                </c:pt>
                <c:pt idx="14">
                  <c:v>#N/A</c:v>
                </c:pt>
              </c:numCache>
            </c:numRef>
          </c:val>
          <c:smooth val="0"/>
        </c:ser>
        <c:dLbls>
          <c:showLegendKey val="0"/>
          <c:showVal val="0"/>
          <c:showCatName val="0"/>
          <c:showSerName val="0"/>
          <c:showPercent val="0"/>
          <c:showBubbleSize val="0"/>
        </c:dLbls>
        <c:marker val="1"/>
        <c:smooth val="0"/>
        <c:axId val="85601280"/>
        <c:axId val="85603456"/>
      </c:lineChart>
      <c:catAx>
        <c:axId val="8560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603456"/>
        <c:crosses val="autoZero"/>
        <c:auto val="1"/>
        <c:lblAlgn val="ctr"/>
        <c:lblOffset val="100"/>
        <c:tickLblSkip val="1"/>
        <c:tickMarkSkip val="1"/>
        <c:noMultiLvlLbl val="0"/>
      </c:catAx>
      <c:valAx>
        <c:axId val="8560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0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15799</c:v>
                </c:pt>
                <c:pt idx="5">
                  <c:v>16092</c:v>
                </c:pt>
                <c:pt idx="8">
                  <c:v>16398</c:v>
                </c:pt>
                <c:pt idx="11">
                  <c:v>16450</c:v>
                </c:pt>
                <c:pt idx="14">
                  <c:v>17367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1840</c:v>
                </c:pt>
                <c:pt idx="5">
                  <c:v>2158</c:v>
                </c:pt>
                <c:pt idx="8">
                  <c:v>2107</c:v>
                </c:pt>
                <c:pt idx="11">
                  <c:v>2253</c:v>
                </c:pt>
                <c:pt idx="14">
                  <c:v>2369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5229</c:v>
                </c:pt>
                <c:pt idx="5">
                  <c:v>6439</c:v>
                </c:pt>
                <c:pt idx="8">
                  <c:v>7149</c:v>
                </c:pt>
                <c:pt idx="11">
                  <c:v>6927</c:v>
                </c:pt>
                <c:pt idx="14">
                  <c:v>7106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2688</c:v>
                </c:pt>
                <c:pt idx="3">
                  <c:v>2404</c:v>
                </c:pt>
                <c:pt idx="6">
                  <c:v>2163</c:v>
                </c:pt>
                <c:pt idx="9">
                  <c:v>1609</c:v>
                </c:pt>
                <c:pt idx="12">
                  <c:v>993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156</c:v>
                </c:pt>
                <c:pt idx="3">
                  <c:v>148</c:v>
                </c:pt>
                <c:pt idx="6">
                  <c:v>138</c:v>
                </c:pt>
                <c:pt idx="9">
                  <c:v>122</c:v>
                </c:pt>
                <c:pt idx="12">
                  <c:v>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2912</c:v>
                </c:pt>
                <c:pt idx="3">
                  <c:v>2865</c:v>
                </c:pt>
                <c:pt idx="6">
                  <c:v>2791</c:v>
                </c:pt>
                <c:pt idx="9">
                  <c:v>2776</c:v>
                </c:pt>
                <c:pt idx="12">
                  <c:v>2784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623</c:v>
                </c:pt>
                <c:pt idx="3">
                  <c:v>574</c:v>
                </c:pt>
                <c:pt idx="6">
                  <c:v>492</c:v>
                </c:pt>
                <c:pt idx="9">
                  <c:v>394</c:v>
                </c:pt>
                <c:pt idx="12">
                  <c:v>394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23182</c:v>
                </c:pt>
                <c:pt idx="3">
                  <c:v>23615</c:v>
                </c:pt>
                <c:pt idx="6">
                  <c:v>23713</c:v>
                </c:pt>
                <c:pt idx="9">
                  <c:v>23990</c:v>
                </c:pt>
                <c:pt idx="12">
                  <c:v>24456</c:v>
                </c:pt>
              </c:numCache>
            </c:numRef>
          </c:val>
        </c:ser>
        <c:dLbls>
          <c:showLegendKey val="0"/>
          <c:showVal val="0"/>
          <c:showCatName val="0"/>
          <c:showSerName val="0"/>
          <c:showPercent val="0"/>
          <c:showBubbleSize val="0"/>
        </c:dLbls>
        <c:gapWidth val="100"/>
        <c:overlap val="100"/>
        <c:axId val="85698048"/>
        <c:axId val="85699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6693</c:v>
                </c:pt>
                <c:pt idx="2">
                  <c:v>#N/A</c:v>
                </c:pt>
                <c:pt idx="3">
                  <c:v>#N/A</c:v>
                </c:pt>
                <c:pt idx="4">
                  <c:v>4918</c:v>
                </c:pt>
                <c:pt idx="5">
                  <c:v>#N/A</c:v>
                </c:pt>
                <c:pt idx="6">
                  <c:v>#N/A</c:v>
                </c:pt>
                <c:pt idx="7">
                  <c:v>3643</c:v>
                </c:pt>
                <c:pt idx="8">
                  <c:v>#N/A</c:v>
                </c:pt>
                <c:pt idx="9">
                  <c:v>#N/A</c:v>
                </c:pt>
                <c:pt idx="10">
                  <c:v>3261</c:v>
                </c:pt>
                <c:pt idx="11">
                  <c:v>#N/A</c:v>
                </c:pt>
                <c:pt idx="12">
                  <c:v>#N/A</c:v>
                </c:pt>
                <c:pt idx="13">
                  <c:v>1891</c:v>
                </c:pt>
                <c:pt idx="14">
                  <c:v>#N/A</c:v>
                </c:pt>
              </c:numCache>
            </c:numRef>
          </c:val>
          <c:smooth val="0"/>
        </c:ser>
        <c:dLbls>
          <c:showLegendKey val="0"/>
          <c:showVal val="0"/>
          <c:showCatName val="0"/>
          <c:showSerName val="0"/>
          <c:showPercent val="0"/>
          <c:showBubbleSize val="0"/>
        </c:dLbls>
        <c:marker val="1"/>
        <c:smooth val="0"/>
        <c:axId val="85698048"/>
        <c:axId val="85699968"/>
      </c:lineChart>
      <c:catAx>
        <c:axId val="8569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699968"/>
        <c:crosses val="autoZero"/>
        <c:auto val="1"/>
        <c:lblAlgn val="ctr"/>
        <c:lblOffset val="100"/>
        <c:tickLblSkip val="1"/>
        <c:tickMarkSkip val="1"/>
        <c:noMultiLvlLbl val="0"/>
      </c:catAx>
      <c:valAx>
        <c:axId val="8569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9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62,081
61,747
210.90
38,867,783
36,508,156
1,235,187
15,340,618
24,455,855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基準財政収入額が前年度比</a:t>
          </a:r>
          <a:r>
            <a:rPr kumimoji="1" lang="en-US" altLang="ja-JP" sz="1300">
              <a:latin typeface="ＭＳ Ｐゴシック"/>
            </a:rPr>
            <a:t>0.5%</a:t>
          </a:r>
          <a:r>
            <a:rPr kumimoji="1" lang="ja-JP" altLang="en-US" sz="1300">
              <a:latin typeface="ＭＳ Ｐゴシック"/>
            </a:rPr>
            <a:t>増となっているが、基準財政需要額も同</a:t>
          </a:r>
          <a:r>
            <a:rPr kumimoji="1" lang="en-US" altLang="ja-JP" sz="1300">
              <a:latin typeface="ＭＳ Ｐゴシック"/>
            </a:rPr>
            <a:t>0.7%</a:t>
          </a:r>
          <a:r>
            <a:rPr kumimoji="1" lang="ja-JP" altLang="en-US" sz="1300">
              <a:latin typeface="ＭＳ Ｐゴシック"/>
            </a:rPr>
            <a:t>増となっているため、財政力指数は前年度と同ポイントとなっている。</a:t>
          </a:r>
        </a:p>
        <a:p>
          <a:r>
            <a:rPr kumimoji="1" lang="ja-JP" altLang="en-US" sz="1300">
              <a:latin typeface="ＭＳ Ｐゴシック"/>
            </a:rPr>
            <a:t>今後も引き続き産業支援・就労支援等の施策取り組みによる各種税等の増収を図り、また税徴収強化に努め、自主財源の確保を図る。歳出については、経常的な事務事業経費の削減、人件費の削減、事業の厳選により地方債新規発行の抑制など徹底的な見直し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164193</xdr:rowOff>
    </xdr:to>
    <xdr:cxnSp macro="">
      <xdr:nvCxnSpPr>
        <xdr:cNvPr id="72" name="直線コネクタ 71"/>
        <xdr:cNvCxnSpPr/>
      </xdr:nvCxnSpPr>
      <xdr:spPr>
        <a:xfrm flipV="1">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164193</xdr:rowOff>
    </xdr:to>
    <xdr:cxnSp macro="">
      <xdr:nvCxnSpPr>
        <xdr:cNvPr id="75" name="直線コネクタ 74"/>
        <xdr:cNvCxnSpPr/>
      </xdr:nvCxnSpPr>
      <xdr:spPr>
        <a:xfrm>
          <a:off x="2336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95250</xdr:rowOff>
    </xdr:to>
    <xdr:cxnSp macro="">
      <xdr:nvCxnSpPr>
        <xdr:cNvPr id="78" name="直線コネクタ 77"/>
        <xdr:cNvCxnSpPr/>
      </xdr:nvCxnSpPr>
      <xdr:spPr>
        <a:xfrm>
          <a:off x="1447800" y="741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97" name="テキスト ボックス 96"/>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予防接種委託料や後期高齢者医療特別会計への繰出金が増加したことにより経常経費充当一般財源が増加し、経常収支比率も増加している。</a:t>
          </a:r>
        </a:p>
        <a:p>
          <a:r>
            <a:rPr kumimoji="1" lang="ja-JP" altLang="en-US" sz="1300">
              <a:latin typeface="ＭＳ Ｐゴシック"/>
            </a:rPr>
            <a:t>　今後、より一層個人市民税の徴収体制の強化を図り、徴収率を向上させ一般財源の確保に努める。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61</xdr:row>
      <xdr:rowOff>153162</xdr:rowOff>
    </xdr:to>
    <xdr:cxnSp macro="">
      <xdr:nvCxnSpPr>
        <xdr:cNvPr id="130" name="直線コネクタ 129"/>
        <xdr:cNvCxnSpPr/>
      </xdr:nvCxnSpPr>
      <xdr:spPr>
        <a:xfrm>
          <a:off x="4114800" y="105923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104902</xdr:rowOff>
    </xdr:from>
    <xdr:to>
      <xdr:col>6</xdr:col>
      <xdr:colOff>0</xdr:colOff>
      <xdr:row>61</xdr:row>
      <xdr:rowOff>133858</xdr:rowOff>
    </xdr:to>
    <xdr:cxnSp macro="">
      <xdr:nvCxnSpPr>
        <xdr:cNvPr id="133" name="直線コネクタ 132"/>
        <xdr:cNvCxnSpPr/>
      </xdr:nvCxnSpPr>
      <xdr:spPr>
        <a:xfrm>
          <a:off x="3225800" y="105633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13208</xdr:rowOff>
    </xdr:from>
    <xdr:to>
      <xdr:col>4</xdr:col>
      <xdr:colOff>482600</xdr:colOff>
      <xdr:row>61</xdr:row>
      <xdr:rowOff>104902</xdr:rowOff>
    </xdr:to>
    <xdr:cxnSp macro="">
      <xdr:nvCxnSpPr>
        <xdr:cNvPr id="136" name="直線コネクタ 135"/>
        <xdr:cNvCxnSpPr/>
      </xdr:nvCxnSpPr>
      <xdr:spPr>
        <a:xfrm>
          <a:off x="2336800" y="1047165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61</xdr:row>
      <xdr:rowOff>13208</xdr:rowOff>
    </xdr:to>
    <xdr:cxnSp macro="">
      <xdr:nvCxnSpPr>
        <xdr:cNvPr id="139" name="直線コネクタ 138"/>
        <xdr:cNvCxnSpPr/>
      </xdr:nvCxnSpPr>
      <xdr:spPr>
        <a:xfrm>
          <a:off x="1447800" y="1034618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9" name="円/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74439</xdr:rowOff>
    </xdr:from>
    <xdr:ext cx="762000" cy="259045"/>
    <xdr:sp macro="" textlink="">
      <xdr:nvSpPr>
        <xdr:cNvPr id="150" name="財政構造の弾力性該当値テキスト"/>
        <xdr:cNvSpPr txBox="1"/>
      </xdr:nvSpPr>
      <xdr:spPr>
        <a:xfrm>
          <a:off x="5041900" y="1053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83058</xdr:rowOff>
    </xdr:from>
    <xdr:to>
      <xdr:col>6</xdr:col>
      <xdr:colOff>50800</xdr:colOff>
      <xdr:row>62</xdr:row>
      <xdr:rowOff>13208</xdr:rowOff>
    </xdr:to>
    <xdr:sp macro="" textlink="">
      <xdr:nvSpPr>
        <xdr:cNvPr id="151" name="円/楕円 150"/>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52" name="テキスト ボックス 151"/>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3" name="円/楕円 152"/>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54" name="テキスト ボックス 153"/>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133858</xdr:rowOff>
    </xdr:from>
    <xdr:to>
      <xdr:col>3</xdr:col>
      <xdr:colOff>330200</xdr:colOff>
      <xdr:row>61</xdr:row>
      <xdr:rowOff>64008</xdr:rowOff>
    </xdr:to>
    <xdr:sp macro="" textlink="">
      <xdr:nvSpPr>
        <xdr:cNvPr id="155" name="円/楕円 154"/>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74185</xdr:rowOff>
    </xdr:from>
    <xdr:ext cx="762000" cy="259045"/>
    <xdr:sp macro="" textlink="">
      <xdr:nvSpPr>
        <xdr:cNvPr id="156" name="テキスト ボックス 155"/>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7" name="円/楕円 156"/>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8" name="テキスト ボックス 157"/>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過去５年間においては、類似団体内平均値とのかい離が最も大きく、約</a:t>
          </a:r>
          <a:r>
            <a:rPr kumimoji="1" lang="en-US" altLang="ja-JP" sz="1300">
              <a:latin typeface="ＭＳ Ｐゴシック"/>
            </a:rPr>
            <a:t>2,700</a:t>
          </a:r>
          <a:r>
            <a:rPr kumimoji="1" lang="ja-JP" altLang="en-US" sz="1300">
              <a:latin typeface="ＭＳ Ｐゴシック"/>
            </a:rPr>
            <a:t>円の差となっている。これは、主に予防接種費等物件費の増（</a:t>
          </a:r>
          <a:r>
            <a:rPr kumimoji="1" lang="en-US" altLang="ja-JP" sz="1300">
              <a:latin typeface="ＭＳ Ｐゴシック"/>
            </a:rPr>
            <a:t>2.3</a:t>
          </a:r>
          <a:r>
            <a:rPr kumimoji="1" lang="ja-JP" altLang="en-US" sz="1300">
              <a:latin typeface="ＭＳ Ｐゴシック"/>
            </a:rPr>
            <a:t>億円）が要因である。</a:t>
          </a:r>
        </a:p>
        <a:p>
          <a:r>
            <a:rPr kumimoji="1" lang="ja-JP" altLang="en-US" sz="1300">
              <a:latin typeface="ＭＳ Ｐゴシック"/>
            </a:rPr>
            <a:t>　今後、業務内容・発注仕様の見直しを行い、委託料の削減を図り物件費の低減に努める。また、組織機構等の見直しや実施可能な業務については民間委託を進めるなど、人件費の更なるコスト低減を図る。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157102</xdr:rowOff>
    </xdr:from>
    <xdr:to>
      <xdr:col>7</xdr:col>
      <xdr:colOff>152400</xdr:colOff>
      <xdr:row>81</xdr:row>
      <xdr:rowOff>162578</xdr:rowOff>
    </xdr:to>
    <xdr:cxnSp macro="">
      <xdr:nvCxnSpPr>
        <xdr:cNvPr id="192" name="直線コネクタ 191"/>
        <xdr:cNvCxnSpPr/>
      </xdr:nvCxnSpPr>
      <xdr:spPr>
        <a:xfrm>
          <a:off x="4114800" y="14044552"/>
          <a:ext cx="8382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151792</xdr:rowOff>
    </xdr:from>
    <xdr:to>
      <xdr:col>6</xdr:col>
      <xdr:colOff>0</xdr:colOff>
      <xdr:row>81</xdr:row>
      <xdr:rowOff>157102</xdr:rowOff>
    </xdr:to>
    <xdr:cxnSp macro="">
      <xdr:nvCxnSpPr>
        <xdr:cNvPr id="195" name="直線コネクタ 194"/>
        <xdr:cNvCxnSpPr/>
      </xdr:nvCxnSpPr>
      <xdr:spPr>
        <a:xfrm>
          <a:off x="3225800" y="14039242"/>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151792</xdr:rowOff>
    </xdr:from>
    <xdr:to>
      <xdr:col>4</xdr:col>
      <xdr:colOff>482600</xdr:colOff>
      <xdr:row>81</xdr:row>
      <xdr:rowOff>155468</xdr:rowOff>
    </xdr:to>
    <xdr:cxnSp macro="">
      <xdr:nvCxnSpPr>
        <xdr:cNvPr id="198" name="直線コネクタ 197"/>
        <xdr:cNvCxnSpPr/>
      </xdr:nvCxnSpPr>
      <xdr:spPr>
        <a:xfrm flipV="1">
          <a:off x="2336800" y="14039242"/>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148281</xdr:rowOff>
    </xdr:from>
    <xdr:to>
      <xdr:col>3</xdr:col>
      <xdr:colOff>279400</xdr:colOff>
      <xdr:row>81</xdr:row>
      <xdr:rowOff>155468</xdr:rowOff>
    </xdr:to>
    <xdr:cxnSp macro="">
      <xdr:nvCxnSpPr>
        <xdr:cNvPr id="201" name="直線コネクタ 200"/>
        <xdr:cNvCxnSpPr/>
      </xdr:nvCxnSpPr>
      <xdr:spPr>
        <a:xfrm>
          <a:off x="1447800" y="14035731"/>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111778</xdr:rowOff>
    </xdr:from>
    <xdr:to>
      <xdr:col>7</xdr:col>
      <xdr:colOff>203200</xdr:colOff>
      <xdr:row>82</xdr:row>
      <xdr:rowOff>41928</xdr:rowOff>
    </xdr:to>
    <xdr:sp macro="" textlink="">
      <xdr:nvSpPr>
        <xdr:cNvPr id="211" name="円/楕円 210"/>
        <xdr:cNvSpPr/>
      </xdr:nvSpPr>
      <xdr:spPr>
        <a:xfrm>
          <a:off x="4902200" y="139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160055</xdr:rowOff>
    </xdr:from>
    <xdr:ext cx="762000" cy="259045"/>
    <xdr:sp macro="" textlink="">
      <xdr:nvSpPr>
        <xdr:cNvPr id="212" name="人件費・物件費等の状況該当値テキスト"/>
        <xdr:cNvSpPr txBox="1"/>
      </xdr:nvSpPr>
      <xdr:spPr>
        <a:xfrm>
          <a:off x="5041900" y="1404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106302</xdr:rowOff>
    </xdr:from>
    <xdr:to>
      <xdr:col>6</xdr:col>
      <xdr:colOff>50800</xdr:colOff>
      <xdr:row>82</xdr:row>
      <xdr:rowOff>36452</xdr:rowOff>
    </xdr:to>
    <xdr:sp macro="" textlink="">
      <xdr:nvSpPr>
        <xdr:cNvPr id="213" name="円/楕円 212"/>
        <xdr:cNvSpPr/>
      </xdr:nvSpPr>
      <xdr:spPr>
        <a:xfrm>
          <a:off x="4064000" y="139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21229</xdr:rowOff>
    </xdr:from>
    <xdr:ext cx="736600" cy="259045"/>
    <xdr:sp macro="" textlink="">
      <xdr:nvSpPr>
        <xdr:cNvPr id="214" name="テキスト ボックス 213"/>
        <xdr:cNvSpPr txBox="1"/>
      </xdr:nvSpPr>
      <xdr:spPr>
        <a:xfrm>
          <a:off x="3733800" y="1408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100992</xdr:rowOff>
    </xdr:from>
    <xdr:to>
      <xdr:col>4</xdr:col>
      <xdr:colOff>533400</xdr:colOff>
      <xdr:row>82</xdr:row>
      <xdr:rowOff>31142</xdr:rowOff>
    </xdr:to>
    <xdr:sp macro="" textlink="">
      <xdr:nvSpPr>
        <xdr:cNvPr id="215" name="円/楕円 214"/>
        <xdr:cNvSpPr/>
      </xdr:nvSpPr>
      <xdr:spPr>
        <a:xfrm>
          <a:off x="3175000" y="139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41319</xdr:rowOff>
    </xdr:from>
    <xdr:ext cx="762000" cy="259045"/>
    <xdr:sp macro="" textlink="">
      <xdr:nvSpPr>
        <xdr:cNvPr id="216" name="テキスト ボックス 215"/>
        <xdr:cNvSpPr txBox="1"/>
      </xdr:nvSpPr>
      <xdr:spPr>
        <a:xfrm>
          <a:off x="2844800" y="1375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104668</xdr:rowOff>
    </xdr:from>
    <xdr:to>
      <xdr:col>3</xdr:col>
      <xdr:colOff>330200</xdr:colOff>
      <xdr:row>82</xdr:row>
      <xdr:rowOff>34818</xdr:rowOff>
    </xdr:to>
    <xdr:sp macro="" textlink="">
      <xdr:nvSpPr>
        <xdr:cNvPr id="217" name="円/楕円 216"/>
        <xdr:cNvSpPr/>
      </xdr:nvSpPr>
      <xdr:spPr>
        <a:xfrm>
          <a:off x="2286000" y="1399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19595</xdr:rowOff>
    </xdr:from>
    <xdr:ext cx="762000" cy="259045"/>
    <xdr:sp macro="" textlink="">
      <xdr:nvSpPr>
        <xdr:cNvPr id="218" name="テキスト ボックス 217"/>
        <xdr:cNvSpPr txBox="1"/>
      </xdr:nvSpPr>
      <xdr:spPr>
        <a:xfrm>
          <a:off x="1955800" y="1407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97481</xdr:rowOff>
    </xdr:from>
    <xdr:to>
      <xdr:col>2</xdr:col>
      <xdr:colOff>127000</xdr:colOff>
      <xdr:row>82</xdr:row>
      <xdr:rowOff>27631</xdr:rowOff>
    </xdr:to>
    <xdr:sp macro="" textlink="">
      <xdr:nvSpPr>
        <xdr:cNvPr id="219" name="円/楕円 218"/>
        <xdr:cNvSpPr/>
      </xdr:nvSpPr>
      <xdr:spPr>
        <a:xfrm>
          <a:off x="1397000" y="139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37808</xdr:rowOff>
    </xdr:from>
    <xdr:ext cx="762000" cy="259045"/>
    <xdr:sp macro="" textlink="">
      <xdr:nvSpPr>
        <xdr:cNvPr id="220" name="テキスト ボックス 219"/>
        <xdr:cNvSpPr txBox="1"/>
      </xdr:nvSpPr>
      <xdr:spPr>
        <a:xfrm>
          <a:off x="1066800" y="137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類似団体、全国市、いずれの平均も下回っている。今後も各種手当の見直しを行うなど、より一層の給与の適正化に努める。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88054</xdr:rowOff>
    </xdr:to>
    <xdr:cxnSp macro="">
      <xdr:nvCxnSpPr>
        <xdr:cNvPr id="254" name="直線コネクタ 253"/>
        <xdr:cNvCxnSpPr/>
      </xdr:nvCxnSpPr>
      <xdr:spPr>
        <a:xfrm>
          <a:off x="16179800" y="145889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88</xdr:row>
      <xdr:rowOff>104563</xdr:rowOff>
    </xdr:to>
    <xdr:cxnSp macro="">
      <xdr:nvCxnSpPr>
        <xdr:cNvPr id="257" name="直線コネクタ 256"/>
        <xdr:cNvCxnSpPr/>
      </xdr:nvCxnSpPr>
      <xdr:spPr>
        <a:xfrm flipV="1">
          <a:off x="15290800" y="1458891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104563</xdr:rowOff>
    </xdr:to>
    <xdr:cxnSp macro="">
      <xdr:nvCxnSpPr>
        <xdr:cNvPr id="260" name="直線コネクタ 259"/>
        <xdr:cNvCxnSpPr/>
      </xdr:nvCxnSpPr>
      <xdr:spPr>
        <a:xfrm>
          <a:off x="14401800" y="151680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80434</xdr:rowOff>
    </xdr:to>
    <xdr:cxnSp macro="">
      <xdr:nvCxnSpPr>
        <xdr:cNvPr id="263" name="直線コネクタ 262"/>
        <xdr:cNvCxnSpPr/>
      </xdr:nvCxnSpPr>
      <xdr:spPr>
        <a:xfrm>
          <a:off x="13512800" y="14653261"/>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3" name="円/楕円 272"/>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53781</xdr:rowOff>
    </xdr:from>
    <xdr:ext cx="762000" cy="259045"/>
    <xdr:sp macro="" textlink="">
      <xdr:nvSpPr>
        <xdr:cNvPr id="274"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5" name="円/楕円 274"/>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76" name="テキスト ボックス 275"/>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77" name="円/楕円 276"/>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165540</xdr:rowOff>
    </xdr:from>
    <xdr:ext cx="762000" cy="259045"/>
    <xdr:sp macro="" textlink="">
      <xdr:nvSpPr>
        <xdr:cNvPr id="278" name="テキスト ボックス 277"/>
        <xdr:cNvSpPr txBox="1"/>
      </xdr:nvSpPr>
      <xdr:spPr>
        <a:xfrm>
          <a:off x="14909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9" name="円/楕円 278"/>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0" name="テキスト ボックス 279"/>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1" name="円/楕円 280"/>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82" name="テキスト ボックス 281"/>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a:t>
          </a:r>
          <a:r>
            <a:rPr kumimoji="1" lang="en-US" altLang="ja-JP" sz="1300">
              <a:latin typeface="ＭＳ Ｐゴシック"/>
            </a:rPr>
            <a:t>500</a:t>
          </a:r>
          <a:r>
            <a:rPr kumimoji="1" lang="ja-JP" altLang="en-US" sz="1300">
              <a:latin typeface="ＭＳ Ｐゴシック"/>
            </a:rPr>
            <a:t>名と前年度から</a:t>
          </a:r>
          <a:r>
            <a:rPr kumimoji="1" lang="en-US" altLang="ja-JP" sz="1300">
              <a:latin typeface="ＭＳ Ｐゴシック"/>
            </a:rPr>
            <a:t>2</a:t>
          </a:r>
          <a:r>
            <a:rPr kumimoji="1" lang="ja-JP" altLang="en-US" sz="1300">
              <a:latin typeface="ＭＳ Ｐゴシック"/>
            </a:rPr>
            <a:t>名減となっているものの、類似団体平均を</a:t>
          </a:r>
          <a:r>
            <a:rPr kumimoji="1" lang="en-US" altLang="ja-JP" sz="1300">
              <a:latin typeface="ＭＳ Ｐゴシック"/>
            </a:rPr>
            <a:t>1.08</a:t>
          </a:r>
          <a:r>
            <a:rPr kumimoji="1" lang="ja-JP" altLang="en-US" sz="1300">
              <a:latin typeface="ＭＳ Ｐゴシック"/>
            </a:rPr>
            <a:t>人上回っているため、今後も組織機構等の見直しや業務の外部委託等を推進し、引き続き定員適正化に努める。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55033</xdr:rowOff>
    </xdr:from>
    <xdr:to>
      <xdr:col>24</xdr:col>
      <xdr:colOff>558800</xdr:colOff>
      <xdr:row>61</xdr:row>
      <xdr:rowOff>61928</xdr:rowOff>
    </xdr:to>
    <xdr:cxnSp macro="">
      <xdr:nvCxnSpPr>
        <xdr:cNvPr id="319" name="直線コネクタ 318"/>
        <xdr:cNvCxnSpPr/>
      </xdr:nvCxnSpPr>
      <xdr:spPr>
        <a:xfrm flipV="1">
          <a:off x="16179800" y="10513483"/>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61928</xdr:rowOff>
    </xdr:from>
    <xdr:to>
      <xdr:col>23</xdr:col>
      <xdr:colOff>406400</xdr:colOff>
      <xdr:row>61</xdr:row>
      <xdr:rowOff>71120</xdr:rowOff>
    </xdr:to>
    <xdr:cxnSp macro="">
      <xdr:nvCxnSpPr>
        <xdr:cNvPr id="322" name="直線コネクタ 321"/>
        <xdr:cNvCxnSpPr/>
      </xdr:nvCxnSpPr>
      <xdr:spPr>
        <a:xfrm flipV="1">
          <a:off x="15290800" y="1052037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71120</xdr:rowOff>
    </xdr:from>
    <xdr:to>
      <xdr:col>22</xdr:col>
      <xdr:colOff>203200</xdr:colOff>
      <xdr:row>61</xdr:row>
      <xdr:rowOff>83759</xdr:rowOff>
    </xdr:to>
    <xdr:cxnSp macro="">
      <xdr:nvCxnSpPr>
        <xdr:cNvPr id="325" name="直線コネクタ 324"/>
        <xdr:cNvCxnSpPr/>
      </xdr:nvCxnSpPr>
      <xdr:spPr>
        <a:xfrm flipV="1">
          <a:off x="14401800" y="1052957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83759</xdr:rowOff>
    </xdr:from>
    <xdr:to>
      <xdr:col>21</xdr:col>
      <xdr:colOff>0</xdr:colOff>
      <xdr:row>61</xdr:row>
      <xdr:rowOff>102144</xdr:rowOff>
    </xdr:to>
    <xdr:cxnSp macro="">
      <xdr:nvCxnSpPr>
        <xdr:cNvPr id="328" name="直線コネクタ 327"/>
        <xdr:cNvCxnSpPr/>
      </xdr:nvCxnSpPr>
      <xdr:spPr>
        <a:xfrm flipV="1">
          <a:off x="13512800" y="1054220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38" name="円/楕円 337"/>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147760</xdr:rowOff>
    </xdr:from>
    <xdr:ext cx="762000" cy="259045"/>
    <xdr:sp macro="" textlink="">
      <xdr:nvSpPr>
        <xdr:cNvPr id="339" name="定員管理の状況該当値テキスト"/>
        <xdr:cNvSpPr txBox="1"/>
      </xdr:nvSpPr>
      <xdr:spPr>
        <a:xfrm>
          <a:off x="17106900" y="104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11128</xdr:rowOff>
    </xdr:from>
    <xdr:to>
      <xdr:col>23</xdr:col>
      <xdr:colOff>457200</xdr:colOff>
      <xdr:row>61</xdr:row>
      <xdr:rowOff>112728</xdr:rowOff>
    </xdr:to>
    <xdr:sp macro="" textlink="">
      <xdr:nvSpPr>
        <xdr:cNvPr id="340" name="円/楕円 339"/>
        <xdr:cNvSpPr/>
      </xdr:nvSpPr>
      <xdr:spPr>
        <a:xfrm>
          <a:off x="16129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97505</xdr:rowOff>
    </xdr:from>
    <xdr:ext cx="736600" cy="259045"/>
    <xdr:sp macro="" textlink="">
      <xdr:nvSpPr>
        <xdr:cNvPr id="341" name="テキスト ボックス 340"/>
        <xdr:cNvSpPr txBox="1"/>
      </xdr:nvSpPr>
      <xdr:spPr>
        <a:xfrm>
          <a:off x="15798800" y="1055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2" name="円/楕円 341"/>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106697</xdr:rowOff>
    </xdr:from>
    <xdr:ext cx="762000" cy="259045"/>
    <xdr:sp macro="" textlink="">
      <xdr:nvSpPr>
        <xdr:cNvPr id="343" name="テキスト ボックス 342"/>
        <xdr:cNvSpPr txBox="1"/>
      </xdr:nvSpPr>
      <xdr:spPr>
        <a:xfrm>
          <a:off x="14909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32959</xdr:rowOff>
    </xdr:from>
    <xdr:to>
      <xdr:col>21</xdr:col>
      <xdr:colOff>50800</xdr:colOff>
      <xdr:row>61</xdr:row>
      <xdr:rowOff>134559</xdr:rowOff>
    </xdr:to>
    <xdr:sp macro="" textlink="">
      <xdr:nvSpPr>
        <xdr:cNvPr id="344" name="円/楕円 343"/>
        <xdr:cNvSpPr/>
      </xdr:nvSpPr>
      <xdr:spPr>
        <a:xfrm>
          <a:off x="14351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119336</xdr:rowOff>
    </xdr:from>
    <xdr:ext cx="762000" cy="259045"/>
    <xdr:sp macro="" textlink="">
      <xdr:nvSpPr>
        <xdr:cNvPr id="345" name="テキスト ボックス 344"/>
        <xdr:cNvSpPr txBox="1"/>
      </xdr:nvSpPr>
      <xdr:spPr>
        <a:xfrm>
          <a:off x="14020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51344</xdr:rowOff>
    </xdr:from>
    <xdr:to>
      <xdr:col>19</xdr:col>
      <xdr:colOff>533400</xdr:colOff>
      <xdr:row>61</xdr:row>
      <xdr:rowOff>152944</xdr:rowOff>
    </xdr:to>
    <xdr:sp macro="" textlink="">
      <xdr:nvSpPr>
        <xdr:cNvPr id="346" name="円/楕円 345"/>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137721</xdr:rowOff>
    </xdr:from>
    <xdr:ext cx="762000" cy="259045"/>
    <xdr:sp macro="" textlink="">
      <xdr:nvSpPr>
        <xdr:cNvPr id="347" name="テキスト ボックス 346"/>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H7</a:t>
          </a:r>
          <a:r>
            <a:rPr kumimoji="1" lang="ja-JP" altLang="en-US" sz="1300">
              <a:latin typeface="ＭＳ Ｐゴシック"/>
            </a:rPr>
            <a:t>･</a:t>
          </a:r>
          <a:r>
            <a:rPr kumimoji="1" lang="en-US" altLang="ja-JP" sz="1300">
              <a:latin typeface="ＭＳ Ｐゴシック"/>
            </a:rPr>
            <a:t>8</a:t>
          </a:r>
          <a:r>
            <a:rPr kumimoji="1" lang="ja-JP" altLang="en-US" sz="1300">
              <a:latin typeface="ＭＳ Ｐゴシック"/>
            </a:rPr>
            <a:t>（借換分）減税補てん債等の償還終了により微減となっている、ただし、今後は、義務教育施設の耐震化と消防庁舎建設による増加が見込まれるため、起債を起こす事業の重要性や緊急性等を十分に検討し、実質公債費比率の低水準を継続維持する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93345</xdr:rowOff>
    </xdr:from>
    <xdr:to>
      <xdr:col>24</xdr:col>
      <xdr:colOff>558800</xdr:colOff>
      <xdr:row>39</xdr:row>
      <xdr:rowOff>99378</xdr:rowOff>
    </xdr:to>
    <xdr:cxnSp macro="">
      <xdr:nvCxnSpPr>
        <xdr:cNvPr id="377" name="直線コネクタ 376"/>
        <xdr:cNvCxnSpPr/>
      </xdr:nvCxnSpPr>
      <xdr:spPr>
        <a:xfrm flipV="1">
          <a:off x="16179800" y="67798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99378</xdr:rowOff>
    </xdr:to>
    <xdr:cxnSp macro="">
      <xdr:nvCxnSpPr>
        <xdr:cNvPr id="380" name="直線コネクタ 379"/>
        <xdr:cNvCxnSpPr/>
      </xdr:nvCxnSpPr>
      <xdr:spPr>
        <a:xfrm>
          <a:off x="15290800" y="678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99378</xdr:rowOff>
    </xdr:from>
    <xdr:to>
      <xdr:col>22</xdr:col>
      <xdr:colOff>203200</xdr:colOff>
      <xdr:row>39</xdr:row>
      <xdr:rowOff>165735</xdr:rowOff>
    </xdr:to>
    <xdr:cxnSp macro="">
      <xdr:nvCxnSpPr>
        <xdr:cNvPr id="383" name="直線コネクタ 382"/>
        <xdr:cNvCxnSpPr/>
      </xdr:nvCxnSpPr>
      <xdr:spPr>
        <a:xfrm flipV="1">
          <a:off x="14401800" y="67859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165735</xdr:rowOff>
    </xdr:from>
    <xdr:to>
      <xdr:col>21</xdr:col>
      <xdr:colOff>0</xdr:colOff>
      <xdr:row>40</xdr:row>
      <xdr:rowOff>102870</xdr:rowOff>
    </xdr:to>
    <xdr:cxnSp macro="">
      <xdr:nvCxnSpPr>
        <xdr:cNvPr id="386" name="直線コネクタ 385"/>
        <xdr:cNvCxnSpPr/>
      </xdr:nvCxnSpPr>
      <xdr:spPr>
        <a:xfrm flipV="1">
          <a:off x="13512800" y="68522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42545</xdr:rowOff>
    </xdr:from>
    <xdr:to>
      <xdr:col>24</xdr:col>
      <xdr:colOff>609600</xdr:colOff>
      <xdr:row>39</xdr:row>
      <xdr:rowOff>144145</xdr:rowOff>
    </xdr:to>
    <xdr:sp macro="" textlink="">
      <xdr:nvSpPr>
        <xdr:cNvPr id="396" name="円/楕円 395"/>
        <xdr:cNvSpPr/>
      </xdr:nvSpPr>
      <xdr:spPr>
        <a:xfrm>
          <a:off x="169672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59072</xdr:rowOff>
    </xdr:from>
    <xdr:ext cx="762000" cy="259045"/>
    <xdr:sp macro="" textlink="">
      <xdr:nvSpPr>
        <xdr:cNvPr id="397" name="公債費負担の状況該当値テキスト"/>
        <xdr:cNvSpPr txBox="1"/>
      </xdr:nvSpPr>
      <xdr:spPr>
        <a:xfrm>
          <a:off x="171069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398" name="円/楕円 397"/>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399" name="テキスト ボックス 398"/>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48578</xdr:rowOff>
    </xdr:from>
    <xdr:to>
      <xdr:col>22</xdr:col>
      <xdr:colOff>254000</xdr:colOff>
      <xdr:row>39</xdr:row>
      <xdr:rowOff>150178</xdr:rowOff>
    </xdr:to>
    <xdr:sp macro="" textlink="">
      <xdr:nvSpPr>
        <xdr:cNvPr id="400" name="円/楕円 399"/>
        <xdr:cNvSpPr/>
      </xdr:nvSpPr>
      <xdr:spPr>
        <a:xfrm>
          <a:off x="15240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160355</xdr:rowOff>
    </xdr:from>
    <xdr:ext cx="762000" cy="259045"/>
    <xdr:sp macro="" textlink="">
      <xdr:nvSpPr>
        <xdr:cNvPr id="401" name="テキスト ボックス 400"/>
        <xdr:cNvSpPr txBox="1"/>
      </xdr:nvSpPr>
      <xdr:spPr>
        <a:xfrm>
          <a:off x="14909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114935</xdr:rowOff>
    </xdr:from>
    <xdr:to>
      <xdr:col>21</xdr:col>
      <xdr:colOff>50800</xdr:colOff>
      <xdr:row>40</xdr:row>
      <xdr:rowOff>45085</xdr:rowOff>
    </xdr:to>
    <xdr:sp macro="" textlink="">
      <xdr:nvSpPr>
        <xdr:cNvPr id="402" name="円/楕円 401"/>
        <xdr:cNvSpPr/>
      </xdr:nvSpPr>
      <xdr:spPr>
        <a:xfrm>
          <a:off x="14351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55262</xdr:rowOff>
    </xdr:from>
    <xdr:ext cx="762000" cy="259045"/>
    <xdr:sp macro="" textlink="">
      <xdr:nvSpPr>
        <xdr:cNvPr id="403" name="テキスト ボックス 402"/>
        <xdr:cNvSpPr txBox="1"/>
      </xdr:nvSpPr>
      <xdr:spPr>
        <a:xfrm>
          <a:off x="14020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404" name="円/楕円 403"/>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163847</xdr:rowOff>
    </xdr:from>
    <xdr:ext cx="762000" cy="259045"/>
    <xdr:sp macro="" textlink="">
      <xdr:nvSpPr>
        <xdr:cNvPr id="405" name="テキスト ボックス 404"/>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将来負担比率の前年度比</a:t>
          </a:r>
          <a:r>
            <a:rPr kumimoji="1" lang="en-US" altLang="ja-JP" sz="1300">
              <a:latin typeface="ＭＳ Ｐゴシック"/>
            </a:rPr>
            <a:t>9.8</a:t>
          </a:r>
          <a:r>
            <a:rPr kumimoji="1" lang="ja-JP" altLang="en-US" sz="1300">
              <a:latin typeface="ＭＳ Ｐゴシック"/>
            </a:rPr>
            <a:t>％減の主な要因としては、退職手当負担見込額の減少や基準財政需要額算入見込額の大幅な増があげられる。今後も事業の厳選による地方債発行額の急激な増加を抑えるとともに、充当可能財源の増を図り、将来負担比率の上昇抑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82042</xdr:rowOff>
    </xdr:from>
    <xdr:to>
      <xdr:col>24</xdr:col>
      <xdr:colOff>558800</xdr:colOff>
      <xdr:row>15</xdr:row>
      <xdr:rowOff>141161</xdr:rowOff>
    </xdr:to>
    <xdr:cxnSp macro="">
      <xdr:nvCxnSpPr>
        <xdr:cNvPr id="435" name="直線コネクタ 434"/>
        <xdr:cNvCxnSpPr/>
      </xdr:nvCxnSpPr>
      <xdr:spPr>
        <a:xfrm flipV="1">
          <a:off x="16179800" y="2653792"/>
          <a:ext cx="8382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141161</xdr:rowOff>
    </xdr:from>
    <xdr:to>
      <xdr:col>23</xdr:col>
      <xdr:colOff>406400</xdr:colOff>
      <xdr:row>15</xdr:row>
      <xdr:rowOff>158655</xdr:rowOff>
    </xdr:to>
    <xdr:cxnSp macro="">
      <xdr:nvCxnSpPr>
        <xdr:cNvPr id="438" name="直線コネクタ 437"/>
        <xdr:cNvCxnSpPr/>
      </xdr:nvCxnSpPr>
      <xdr:spPr>
        <a:xfrm flipV="1">
          <a:off x="15290800" y="2712911"/>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158655</xdr:rowOff>
    </xdr:from>
    <xdr:to>
      <xdr:col>22</xdr:col>
      <xdr:colOff>203200</xdr:colOff>
      <xdr:row>16</xdr:row>
      <xdr:rowOff>42101</xdr:rowOff>
    </xdr:to>
    <xdr:cxnSp macro="">
      <xdr:nvCxnSpPr>
        <xdr:cNvPr id="441" name="直線コネクタ 440"/>
        <xdr:cNvCxnSpPr/>
      </xdr:nvCxnSpPr>
      <xdr:spPr>
        <a:xfrm flipV="1">
          <a:off x="14401800" y="2730405"/>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42101</xdr:rowOff>
    </xdr:from>
    <xdr:to>
      <xdr:col>21</xdr:col>
      <xdr:colOff>0</xdr:colOff>
      <xdr:row>16</xdr:row>
      <xdr:rowOff>106045</xdr:rowOff>
    </xdr:to>
    <xdr:cxnSp macro="">
      <xdr:nvCxnSpPr>
        <xdr:cNvPr id="444" name="直線コネクタ 443"/>
        <xdr:cNvCxnSpPr/>
      </xdr:nvCxnSpPr>
      <xdr:spPr>
        <a:xfrm flipV="1">
          <a:off x="13512800" y="2785301"/>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54" name="円/楕円 453"/>
        <xdr:cNvSpPr/>
      </xdr:nvSpPr>
      <xdr:spPr>
        <a:xfrm>
          <a:off x="169672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123969</xdr:rowOff>
    </xdr:from>
    <xdr:ext cx="762000" cy="259045"/>
    <xdr:sp macro="" textlink="">
      <xdr:nvSpPr>
        <xdr:cNvPr id="455" name="将来負担の状況該当値テキスト"/>
        <xdr:cNvSpPr txBox="1"/>
      </xdr:nvSpPr>
      <xdr:spPr>
        <a:xfrm>
          <a:off x="171069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90361</xdr:rowOff>
    </xdr:from>
    <xdr:to>
      <xdr:col>23</xdr:col>
      <xdr:colOff>457200</xdr:colOff>
      <xdr:row>16</xdr:row>
      <xdr:rowOff>20511</xdr:rowOff>
    </xdr:to>
    <xdr:sp macro="" textlink="">
      <xdr:nvSpPr>
        <xdr:cNvPr id="456" name="円/楕円 455"/>
        <xdr:cNvSpPr/>
      </xdr:nvSpPr>
      <xdr:spPr>
        <a:xfrm>
          <a:off x="16129000" y="26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30688</xdr:rowOff>
    </xdr:from>
    <xdr:ext cx="736600" cy="259045"/>
    <xdr:sp macro="" textlink="">
      <xdr:nvSpPr>
        <xdr:cNvPr id="457" name="テキスト ボックス 456"/>
        <xdr:cNvSpPr txBox="1"/>
      </xdr:nvSpPr>
      <xdr:spPr>
        <a:xfrm>
          <a:off x="15798800" y="2430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107855</xdr:rowOff>
    </xdr:from>
    <xdr:to>
      <xdr:col>22</xdr:col>
      <xdr:colOff>254000</xdr:colOff>
      <xdr:row>16</xdr:row>
      <xdr:rowOff>38005</xdr:rowOff>
    </xdr:to>
    <xdr:sp macro="" textlink="">
      <xdr:nvSpPr>
        <xdr:cNvPr id="458" name="円/楕円 457"/>
        <xdr:cNvSpPr/>
      </xdr:nvSpPr>
      <xdr:spPr>
        <a:xfrm>
          <a:off x="15240000" y="26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48182</xdr:rowOff>
    </xdr:from>
    <xdr:ext cx="762000" cy="259045"/>
    <xdr:sp macro="" textlink="">
      <xdr:nvSpPr>
        <xdr:cNvPr id="459" name="テキスト ボックス 458"/>
        <xdr:cNvSpPr txBox="1"/>
      </xdr:nvSpPr>
      <xdr:spPr>
        <a:xfrm>
          <a:off x="14909800" y="244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162751</xdr:rowOff>
    </xdr:from>
    <xdr:to>
      <xdr:col>21</xdr:col>
      <xdr:colOff>50800</xdr:colOff>
      <xdr:row>16</xdr:row>
      <xdr:rowOff>92901</xdr:rowOff>
    </xdr:to>
    <xdr:sp macro="" textlink="">
      <xdr:nvSpPr>
        <xdr:cNvPr id="460" name="円/楕円 459"/>
        <xdr:cNvSpPr/>
      </xdr:nvSpPr>
      <xdr:spPr>
        <a:xfrm>
          <a:off x="14351000" y="2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103078</xdr:rowOff>
    </xdr:from>
    <xdr:ext cx="762000" cy="259045"/>
    <xdr:sp macro="" textlink="">
      <xdr:nvSpPr>
        <xdr:cNvPr id="461" name="テキスト ボックス 460"/>
        <xdr:cNvSpPr txBox="1"/>
      </xdr:nvSpPr>
      <xdr:spPr>
        <a:xfrm>
          <a:off x="14020800" y="250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55245</xdr:rowOff>
    </xdr:from>
    <xdr:to>
      <xdr:col>19</xdr:col>
      <xdr:colOff>533400</xdr:colOff>
      <xdr:row>16</xdr:row>
      <xdr:rowOff>156845</xdr:rowOff>
    </xdr:to>
    <xdr:sp macro="" textlink="">
      <xdr:nvSpPr>
        <xdr:cNvPr id="462" name="円/楕円 461"/>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167022</xdr:rowOff>
    </xdr:from>
    <xdr:ext cx="762000" cy="259045"/>
    <xdr:sp macro="" textlink="">
      <xdr:nvSpPr>
        <xdr:cNvPr id="463" name="テキスト ボックス 462"/>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62,081
61,747
210.90
38,867,783
36,508,156
1,235,187
15,340,618
24,455,855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人件費は、前年度と比較して</a:t>
          </a:r>
          <a:r>
            <a:rPr kumimoji="1" lang="en-US" altLang="ja-JP" sz="1300">
              <a:latin typeface="ＭＳ Ｐゴシック"/>
            </a:rPr>
            <a:t>1.4</a:t>
          </a:r>
          <a:r>
            <a:rPr kumimoji="1" lang="ja-JP" altLang="en-US" sz="1300">
              <a:latin typeface="ＭＳ Ｐゴシック"/>
            </a:rPr>
            <a:t>％増加しているが、地方税収入の</a:t>
          </a:r>
          <a:r>
            <a:rPr kumimoji="1" lang="en-US" altLang="ja-JP" sz="1300">
              <a:latin typeface="ＭＳ Ｐゴシック"/>
            </a:rPr>
            <a:t>6.6</a:t>
          </a:r>
          <a:r>
            <a:rPr kumimoji="1" lang="ja-JP" altLang="en-US" sz="1300">
              <a:latin typeface="ＭＳ Ｐゴシック"/>
            </a:rPr>
            <a:t>％増をはじめ経常一般財源全体で</a:t>
          </a:r>
          <a:r>
            <a:rPr kumimoji="1" lang="en-US" altLang="ja-JP" sz="1300">
              <a:latin typeface="ＭＳ Ｐゴシック"/>
            </a:rPr>
            <a:t>2.5%</a:t>
          </a:r>
          <a:r>
            <a:rPr kumimoji="1" lang="ja-JP" altLang="en-US" sz="1300">
              <a:latin typeface="ＭＳ Ｐゴシック"/>
            </a:rPr>
            <a:t>増加しているため、人件費に係る経常収支比率は前年度より減となっている。</a:t>
          </a:r>
        </a:p>
        <a:p>
          <a:r>
            <a:rPr kumimoji="1" lang="ja-JP" altLang="en-US" sz="1300">
              <a:latin typeface="ＭＳ Ｐゴシック"/>
            </a:rPr>
            <a:t>　今後は、組織機構等の見直しや業務の外部委託等を推進し、更なる人件費の抑制に努める。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115570</xdr:rowOff>
    </xdr:to>
    <xdr:cxnSp macro="">
      <xdr:nvCxnSpPr>
        <xdr:cNvPr id="64" name="直線コネクタ 63"/>
        <xdr:cNvCxnSpPr/>
      </xdr:nvCxnSpPr>
      <xdr:spPr>
        <a:xfrm flipV="1">
          <a:off x="3987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37</xdr:row>
      <xdr:rowOff>115570</xdr:rowOff>
    </xdr:to>
    <xdr:cxnSp macro="">
      <xdr:nvCxnSpPr>
        <xdr:cNvPr id="67" name="直線コネクタ 66"/>
        <xdr:cNvCxnSpPr/>
      </xdr:nvCxnSpPr>
      <xdr:spPr>
        <a:xfrm>
          <a:off x="3098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37</xdr:row>
      <xdr:rowOff>115570</xdr:rowOff>
    </xdr:to>
    <xdr:cxnSp macro="">
      <xdr:nvCxnSpPr>
        <xdr:cNvPr id="70" name="直線コネクタ 69"/>
        <xdr:cNvCxnSpPr/>
      </xdr:nvCxnSpPr>
      <xdr:spPr>
        <a:xfrm flipV="1">
          <a:off x="2209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115570</xdr:rowOff>
    </xdr:to>
    <xdr:cxnSp macro="">
      <xdr:nvCxnSpPr>
        <xdr:cNvPr id="73" name="直線コネクタ 72"/>
        <xdr:cNvCxnSpPr/>
      </xdr:nvCxnSpPr>
      <xdr:spPr>
        <a:xfrm>
          <a:off x="1320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7" name="円/楕円 86"/>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88" name="テキスト ボックス 87"/>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9" name="円/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1" name="円/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予防接種委託料の増により物件費に係る経常収支比率が増加している。</a:t>
          </a:r>
          <a:br>
            <a:rPr kumimoji="1" lang="ja-JP" altLang="en-US" sz="1300">
              <a:latin typeface="ＭＳ Ｐゴシック"/>
            </a:rPr>
          </a:br>
          <a:r>
            <a:rPr kumimoji="1" lang="ja-JP" altLang="en-US" sz="1300">
              <a:latin typeface="ＭＳ Ｐゴシック"/>
            </a:rPr>
            <a:t>　今後、内部管理に係る経費削減に努め、また、委託業務の内容・発注仕様の見直しを行い、委託料の削減を図る。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134620</xdr:rowOff>
    </xdr:to>
    <xdr:cxnSp macro="">
      <xdr:nvCxnSpPr>
        <xdr:cNvPr id="125" name="直線コネクタ 124"/>
        <xdr:cNvCxnSpPr/>
      </xdr:nvCxnSpPr>
      <xdr:spPr>
        <a:xfrm>
          <a:off x="15671800" y="2801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58420</xdr:rowOff>
    </xdr:to>
    <xdr:cxnSp macro="">
      <xdr:nvCxnSpPr>
        <xdr:cNvPr id="128" name="直線コネクタ 127"/>
        <xdr:cNvCxnSpPr/>
      </xdr:nvCxnSpPr>
      <xdr:spPr>
        <a:xfrm>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50800</xdr:rowOff>
    </xdr:to>
    <xdr:cxnSp macro="">
      <xdr:nvCxnSpPr>
        <xdr:cNvPr id="131" name="直線コネクタ 130"/>
        <xdr:cNvCxnSpPr/>
      </xdr:nvCxnSpPr>
      <xdr:spPr>
        <a:xfrm flipV="1">
          <a:off x="13893800" y="278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50800</xdr:rowOff>
    </xdr:to>
    <xdr:cxnSp macro="">
      <xdr:nvCxnSpPr>
        <xdr:cNvPr id="134" name="直線コネクタ 133"/>
        <xdr:cNvCxnSpPr/>
      </xdr:nvCxnSpPr>
      <xdr:spPr>
        <a:xfrm>
          <a:off x="13004800" y="269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4" name="円/楕円 143"/>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100347</xdr:rowOff>
    </xdr:from>
    <xdr:ext cx="762000" cy="259045"/>
    <xdr:sp macro="" textlink="">
      <xdr:nvSpPr>
        <xdr:cNvPr id="145"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7" name="テキスト ボックス 146"/>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8" name="円/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51" name="テキスト ボックス 150"/>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3" name="テキスト ボックス 152"/>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扶助費は、前年度と比較して</a:t>
          </a:r>
          <a:r>
            <a:rPr kumimoji="1" lang="en-US" altLang="ja-JP" sz="1300">
              <a:latin typeface="ＭＳ Ｐゴシック"/>
            </a:rPr>
            <a:t>0.3</a:t>
          </a:r>
          <a:r>
            <a:rPr kumimoji="1" lang="ja-JP" altLang="en-US" sz="1300">
              <a:latin typeface="ＭＳ Ｐゴシック"/>
            </a:rPr>
            <a:t>％と微増しているが、上記のとおり経常一般財源が</a:t>
          </a:r>
          <a:r>
            <a:rPr kumimoji="1" lang="en-US" altLang="ja-JP" sz="1300">
              <a:latin typeface="ＭＳ Ｐゴシック"/>
            </a:rPr>
            <a:t>2.5%</a:t>
          </a:r>
          <a:r>
            <a:rPr kumimoji="1" lang="ja-JP" altLang="en-US" sz="1300">
              <a:latin typeface="ＭＳ Ｐゴシック"/>
            </a:rPr>
            <a:t>増加しているため、扶助費に係る経常収支比率は前年度より減となっている。</a:t>
          </a:r>
        </a:p>
        <a:p>
          <a:r>
            <a:rPr kumimoji="1" lang="ja-JP" altLang="en-US" sz="1300">
              <a:latin typeface="ＭＳ Ｐゴシック"/>
            </a:rPr>
            <a:t>　ただし、生活保護費は上昇傾向にあるため、資格審査等の適正化・就労支援の強化等により生活保護費等の抑制に努める。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56</xdr:row>
      <xdr:rowOff>119380</xdr:rowOff>
    </xdr:to>
    <xdr:cxnSp macro="">
      <xdr:nvCxnSpPr>
        <xdr:cNvPr id="186" name="直線コネクタ 185"/>
        <xdr:cNvCxnSpPr/>
      </xdr:nvCxnSpPr>
      <xdr:spPr>
        <a:xfrm flipV="1">
          <a:off x="3987800" y="970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119380</xdr:rowOff>
    </xdr:from>
    <xdr:to>
      <xdr:col>5</xdr:col>
      <xdr:colOff>549275</xdr:colOff>
      <xdr:row>56</xdr:row>
      <xdr:rowOff>127000</xdr:rowOff>
    </xdr:to>
    <xdr:cxnSp macro="">
      <xdr:nvCxnSpPr>
        <xdr:cNvPr id="189" name="直線コネクタ 188"/>
        <xdr:cNvCxnSpPr/>
      </xdr:nvCxnSpPr>
      <xdr:spPr>
        <a:xfrm flipV="1">
          <a:off x="3098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127000</xdr:rowOff>
    </xdr:to>
    <xdr:cxnSp macro="">
      <xdr:nvCxnSpPr>
        <xdr:cNvPr id="192" name="直線コネクタ 191"/>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85090</xdr:rowOff>
    </xdr:from>
    <xdr:to>
      <xdr:col>3</xdr:col>
      <xdr:colOff>142875</xdr:colOff>
      <xdr:row>56</xdr:row>
      <xdr:rowOff>12700</xdr:rowOff>
    </xdr:to>
    <xdr:cxnSp macro="">
      <xdr:nvCxnSpPr>
        <xdr:cNvPr id="195" name="直線コネクタ 194"/>
        <xdr:cNvCxnSpPr/>
      </xdr:nvCxnSpPr>
      <xdr:spPr>
        <a:xfrm>
          <a:off x="1320800" y="9514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205" name="円/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25417</xdr:rowOff>
    </xdr:from>
    <xdr:ext cx="762000" cy="259045"/>
    <xdr:sp macro="" textlink="">
      <xdr:nvSpPr>
        <xdr:cNvPr id="206"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68580</xdr:rowOff>
    </xdr:from>
    <xdr:to>
      <xdr:col>5</xdr:col>
      <xdr:colOff>600075</xdr:colOff>
      <xdr:row>56</xdr:row>
      <xdr:rowOff>170180</xdr:rowOff>
    </xdr:to>
    <xdr:sp macro="" textlink="">
      <xdr:nvSpPr>
        <xdr:cNvPr id="207" name="円/楕円 206"/>
        <xdr:cNvSpPr/>
      </xdr:nvSpPr>
      <xdr:spPr>
        <a:xfrm>
          <a:off x="3937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154957</xdr:rowOff>
    </xdr:from>
    <xdr:ext cx="736600" cy="259045"/>
    <xdr:sp macro="" textlink="">
      <xdr:nvSpPr>
        <xdr:cNvPr id="208" name="テキスト ボックス 207"/>
        <xdr:cNvSpPr txBox="1"/>
      </xdr:nvSpPr>
      <xdr:spPr>
        <a:xfrm>
          <a:off x="3606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213" name="円/楕円 212"/>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214" name="テキスト ボックス 213"/>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その他に係る経常収支比率については、類似団体平均値を下回っているが、前年度と比較すると</a:t>
          </a:r>
          <a:r>
            <a:rPr kumimoji="1" lang="en-US" altLang="ja-JP" sz="1300">
              <a:latin typeface="ＭＳ Ｐゴシック"/>
            </a:rPr>
            <a:t>0.7</a:t>
          </a:r>
          <a:r>
            <a:rPr kumimoji="1" lang="ja-JP" altLang="en-US" sz="1300">
              <a:latin typeface="ＭＳ Ｐゴシック"/>
            </a:rPr>
            <a:t>％増となっている。主な要因として広域連合保険基盤安定繰出金一般会計にかかる共通経費の増があげられる。今後は、特別会計においても、事業内容を精査し、経費節減に努め、繰出金の抑制を図る。 </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130810</xdr:rowOff>
    </xdr:to>
    <xdr:cxnSp macro="">
      <xdr:nvCxnSpPr>
        <xdr:cNvPr id="247" name="直線コネクタ 246"/>
        <xdr:cNvCxnSpPr/>
      </xdr:nvCxnSpPr>
      <xdr:spPr>
        <a:xfrm>
          <a:off x="15671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153670</xdr:rowOff>
    </xdr:to>
    <xdr:cxnSp macro="">
      <xdr:nvCxnSpPr>
        <xdr:cNvPr id="250" name="直線コネクタ 249"/>
        <xdr:cNvCxnSpPr/>
      </xdr:nvCxnSpPr>
      <xdr:spPr>
        <a:xfrm flipV="1">
          <a:off x="14782800" y="950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153670</xdr:rowOff>
    </xdr:to>
    <xdr:cxnSp macro="">
      <xdr:nvCxnSpPr>
        <xdr:cNvPr id="253" name="直線コネクタ 252"/>
        <xdr:cNvCxnSpPr/>
      </xdr:nvCxnSpPr>
      <xdr:spPr>
        <a:xfrm>
          <a:off x="13893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130810</xdr:rowOff>
    </xdr:to>
    <xdr:cxnSp macro="">
      <xdr:nvCxnSpPr>
        <xdr:cNvPr id="256" name="直線コネクタ 255"/>
        <xdr:cNvCxnSpPr/>
      </xdr:nvCxnSpPr>
      <xdr:spPr>
        <a:xfrm>
          <a:off x="13004800" y="9408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6" name="円/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68" name="円/楕円 267"/>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69" name="テキスト ボックス 268"/>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0" name="円/楕円 269"/>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1" name="テキスト ボックス 270"/>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2" name="円/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4" name="円/楕円 273"/>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5" name="テキスト ボックス 274"/>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補助費等は、前年度と比較して</a:t>
          </a:r>
          <a:r>
            <a:rPr kumimoji="1" lang="en-US" altLang="ja-JP" sz="1300">
              <a:latin typeface="ＭＳ Ｐゴシック"/>
            </a:rPr>
            <a:t>0.1</a:t>
          </a:r>
          <a:r>
            <a:rPr kumimoji="1" lang="ja-JP" altLang="en-US" sz="1300">
              <a:latin typeface="ＭＳ Ｐゴシック"/>
            </a:rPr>
            <a:t>％増とほぼ同規模であり、経常一般財源が</a:t>
          </a:r>
          <a:r>
            <a:rPr kumimoji="1" lang="en-US" altLang="ja-JP" sz="1300">
              <a:latin typeface="ＭＳ Ｐゴシック"/>
            </a:rPr>
            <a:t>2.5</a:t>
          </a:r>
          <a:r>
            <a:rPr kumimoji="1" lang="ja-JP" altLang="en-US" sz="1300">
              <a:latin typeface="ＭＳ Ｐゴシック"/>
            </a:rPr>
            <a:t>％増加しているため、補助費等に係る経常収支比率は前年度より減となっている。</a:t>
          </a:r>
          <a:endParaRPr kumimoji="1" lang="en-US" altLang="ja-JP" sz="1300">
            <a:latin typeface="ＭＳ Ｐゴシック"/>
          </a:endParaRPr>
        </a:p>
        <a:p>
          <a:r>
            <a:rPr kumimoji="1" lang="ja-JP" altLang="en-US" sz="1300">
              <a:latin typeface="ＭＳ Ｐゴシック"/>
            </a:rPr>
            <a:t>　今後も、各種補助金の必要性、費用対効果などを検証し、補助費等の整理合理化に努める。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37</xdr:row>
      <xdr:rowOff>129286</xdr:rowOff>
    </xdr:to>
    <xdr:cxnSp macro="">
      <xdr:nvCxnSpPr>
        <xdr:cNvPr id="305" name="直線コネクタ 304"/>
        <xdr:cNvCxnSpPr/>
      </xdr:nvCxnSpPr>
      <xdr:spPr>
        <a:xfrm flipV="1">
          <a:off x="15671800" y="64546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129286</xdr:rowOff>
    </xdr:to>
    <xdr:cxnSp macro="">
      <xdr:nvCxnSpPr>
        <xdr:cNvPr id="308" name="直線コネクタ 307"/>
        <xdr:cNvCxnSpPr/>
      </xdr:nvCxnSpPr>
      <xdr:spPr>
        <a:xfrm>
          <a:off x="14782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69850</xdr:rowOff>
    </xdr:to>
    <xdr:cxnSp macro="">
      <xdr:nvCxnSpPr>
        <xdr:cNvPr id="311" name="直線コネクタ 310"/>
        <xdr:cNvCxnSpPr/>
      </xdr:nvCxnSpPr>
      <xdr:spPr>
        <a:xfrm flipV="1">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38</xdr:row>
      <xdr:rowOff>94996</xdr:rowOff>
    </xdr:to>
    <xdr:cxnSp macro="">
      <xdr:nvCxnSpPr>
        <xdr:cNvPr id="314" name="直線コネクタ 313"/>
        <xdr:cNvCxnSpPr/>
      </xdr:nvCxnSpPr>
      <xdr:spPr>
        <a:xfrm flipV="1">
          <a:off x="13004800" y="641350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4" name="円/楕円 323"/>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5"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26" name="円/楕円 325"/>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27" name="テキスト ボックス 326"/>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28" name="円/楕円 327"/>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29" name="テキスト ボックス 328"/>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0" name="円/楕円 329"/>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1" name="テキスト ボックス 33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44196</xdr:rowOff>
    </xdr:from>
    <xdr:to>
      <xdr:col>19</xdr:col>
      <xdr:colOff>6350</xdr:colOff>
      <xdr:row>38</xdr:row>
      <xdr:rowOff>145796</xdr:rowOff>
    </xdr:to>
    <xdr:sp macro="" textlink="">
      <xdr:nvSpPr>
        <xdr:cNvPr id="332" name="円/楕円 331"/>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130573</xdr:rowOff>
    </xdr:from>
    <xdr:ext cx="762000" cy="259045"/>
    <xdr:sp macro="" textlink="">
      <xdr:nvSpPr>
        <xdr:cNvPr id="333" name="テキスト ボックス 332"/>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公債費等に係る経常収支比率は、</a:t>
          </a:r>
          <a:r>
            <a:rPr kumimoji="1" lang="en-US" altLang="ja-JP" sz="1300">
              <a:latin typeface="ＭＳ Ｐゴシック"/>
            </a:rPr>
            <a:t>H7</a:t>
          </a:r>
          <a:r>
            <a:rPr kumimoji="1" lang="ja-JP" altLang="en-US" sz="1300">
              <a:latin typeface="ＭＳ Ｐゴシック"/>
            </a:rPr>
            <a:t>･</a:t>
          </a:r>
          <a:r>
            <a:rPr kumimoji="1" lang="en-US" altLang="ja-JP" sz="1300">
              <a:latin typeface="ＭＳ Ｐゴシック"/>
            </a:rPr>
            <a:t>8</a:t>
          </a:r>
          <a:r>
            <a:rPr kumimoji="1" lang="ja-JP" altLang="en-US" sz="1300">
              <a:latin typeface="ＭＳ Ｐゴシック"/>
            </a:rPr>
            <a:t>（借換分）減税補てん債等の償還終了により減となっている。ただし、今後は、義務教育施設の耐震化と消防庁舎建設による増加が見込まれるため、起債を起こす事業の重要性や緊急性等を十分に検討し、公債費に係る経常収支比率を抑制するよう努める。 </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117856</xdr:rowOff>
    </xdr:to>
    <xdr:cxnSp macro="">
      <xdr:nvCxnSpPr>
        <xdr:cNvPr id="363" name="直線コネクタ 362"/>
        <xdr:cNvCxnSpPr/>
      </xdr:nvCxnSpPr>
      <xdr:spPr>
        <a:xfrm flipV="1">
          <a:off x="3987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76</xdr:row>
      <xdr:rowOff>122428</xdr:rowOff>
    </xdr:to>
    <xdr:cxnSp macro="">
      <xdr:nvCxnSpPr>
        <xdr:cNvPr id="366" name="直線コネクタ 365"/>
        <xdr:cNvCxnSpPr/>
      </xdr:nvCxnSpPr>
      <xdr:spPr>
        <a:xfrm flipV="1">
          <a:off x="3098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122428</xdr:rowOff>
    </xdr:to>
    <xdr:cxnSp macro="">
      <xdr:nvCxnSpPr>
        <xdr:cNvPr id="369" name="直線コネクタ 368"/>
        <xdr:cNvCxnSpPr/>
      </xdr:nvCxnSpPr>
      <xdr:spPr>
        <a:xfrm>
          <a:off x="2209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99568</xdr:rowOff>
    </xdr:to>
    <xdr:cxnSp macro="">
      <xdr:nvCxnSpPr>
        <xdr:cNvPr id="372" name="直線コネクタ 371"/>
        <xdr:cNvCxnSpPr/>
      </xdr:nvCxnSpPr>
      <xdr:spPr>
        <a:xfrm>
          <a:off x="1320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2" name="円/楕円 381"/>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3"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4" name="円/楕円 383"/>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5" name="テキスト ボックス 384"/>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6" name="円/楕円 385"/>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7" name="テキスト ボックス 386"/>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88" name="円/楕円 387"/>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9" name="テキスト ボックス 388"/>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xdr:rowOff>
    </xdr:from>
    <xdr:to>
      <xdr:col>1</xdr:col>
      <xdr:colOff>676275</xdr:colOff>
      <xdr:row>76</xdr:row>
      <xdr:rowOff>113792</xdr:rowOff>
    </xdr:to>
    <xdr:sp macro="" textlink="">
      <xdr:nvSpPr>
        <xdr:cNvPr id="390" name="円/楕円 389"/>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123969</xdr:rowOff>
    </xdr:from>
    <xdr:ext cx="762000" cy="259045"/>
    <xdr:sp macro="" textlink="">
      <xdr:nvSpPr>
        <xdr:cNvPr id="391" name="テキスト ボックス 390"/>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0.8</a:t>
          </a:r>
          <a:r>
            <a:rPr kumimoji="1" lang="ja-JP" altLang="en-US" sz="1300">
              <a:latin typeface="ＭＳ Ｐゴシック"/>
            </a:rPr>
            <a:t>％増となっている。要因としては、予防接種委託料、広域連合保険基盤安定繰出金一般会計に係る共通経費の増などがあげられる。</a:t>
          </a:r>
          <a:br>
            <a:rPr kumimoji="1" lang="ja-JP" altLang="en-US" sz="1300">
              <a:latin typeface="ＭＳ Ｐゴシック"/>
            </a:rPr>
          </a:br>
          <a:r>
            <a:rPr kumimoji="1" lang="ja-JP" altLang="en-US" sz="1300">
              <a:latin typeface="ＭＳ Ｐゴシック"/>
            </a:rPr>
            <a:t>　今後、市民のニーズの把握に努めるとともに、産業支援・就労支援等の施策に取り組み、各種税等の増収を図り、財源確保の安定に努める。 </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43180</xdr:rowOff>
    </xdr:to>
    <xdr:cxnSp macro="">
      <xdr:nvCxnSpPr>
        <xdr:cNvPr id="424" name="直線コネクタ 423"/>
        <xdr:cNvCxnSpPr/>
      </xdr:nvCxnSpPr>
      <xdr:spPr>
        <a:xfrm>
          <a:off x="15671800" y="13214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157480</xdr:rowOff>
    </xdr:from>
    <xdr:to>
      <xdr:col>22</xdr:col>
      <xdr:colOff>565150</xdr:colOff>
      <xdr:row>77</xdr:row>
      <xdr:rowOff>12700</xdr:rowOff>
    </xdr:to>
    <xdr:cxnSp macro="">
      <xdr:nvCxnSpPr>
        <xdr:cNvPr id="427" name="直線コネクタ 426"/>
        <xdr:cNvCxnSpPr/>
      </xdr:nvCxnSpPr>
      <xdr:spPr>
        <a:xfrm>
          <a:off x="14782800" y="13187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157480</xdr:rowOff>
    </xdr:to>
    <xdr:cxnSp macro="">
      <xdr:nvCxnSpPr>
        <xdr:cNvPr id="430" name="直線コネクタ 429"/>
        <xdr:cNvCxnSpPr/>
      </xdr:nvCxnSpPr>
      <xdr:spPr>
        <a:xfrm>
          <a:off x="13893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104139</xdr:rowOff>
    </xdr:to>
    <xdr:cxnSp macro="">
      <xdr:nvCxnSpPr>
        <xdr:cNvPr id="433" name="直線コネクタ 432"/>
        <xdr:cNvCxnSpPr/>
      </xdr:nvCxnSpPr>
      <xdr:spPr>
        <a:xfrm>
          <a:off x="13004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43" name="円/楕円 442"/>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135907</xdr:rowOff>
    </xdr:from>
    <xdr:ext cx="762000" cy="259045"/>
    <xdr:sp macro="" textlink="">
      <xdr:nvSpPr>
        <xdr:cNvPr id="444" name="公債費以外該当値テキスト"/>
        <xdr:cNvSpPr txBox="1"/>
      </xdr:nvSpPr>
      <xdr:spPr>
        <a:xfrm>
          <a:off x="16598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45" name="円/楕円 444"/>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48277</xdr:rowOff>
    </xdr:from>
    <xdr:ext cx="736600" cy="259045"/>
    <xdr:sp macro="" textlink="">
      <xdr:nvSpPr>
        <xdr:cNvPr id="446" name="テキスト ボックス 445"/>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47" name="円/楕円 446"/>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21607</xdr:rowOff>
    </xdr:from>
    <xdr:ext cx="762000" cy="259045"/>
    <xdr:sp macro="" textlink="">
      <xdr:nvSpPr>
        <xdr:cNvPr id="448" name="テキスト ボックス 447"/>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49" name="円/楕円 448"/>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0" name="テキスト ボックス 44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1" name="円/楕円 450"/>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52" name="テキスト ボックス 451"/>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沖縄県名護市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110372</xdr:rowOff>
    </xdr:from>
    <xdr:to>
      <xdr:col>4</xdr:col>
      <xdr:colOff>1117600</xdr:colOff>
      <xdr:row>17</xdr:row>
      <xdr:rowOff>149234</xdr:rowOff>
    </xdr:to>
    <xdr:cxnSp macro="">
      <xdr:nvCxnSpPr>
        <xdr:cNvPr id="52" name="直線コネクタ 51"/>
        <xdr:cNvCxnSpPr/>
      </xdr:nvCxnSpPr>
      <xdr:spPr bwMode="auto">
        <a:xfrm flipV="1">
          <a:off x="5003800" y="3072647"/>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132073</xdr:rowOff>
    </xdr:from>
    <xdr:to>
      <xdr:col>4</xdr:col>
      <xdr:colOff>469900</xdr:colOff>
      <xdr:row>17</xdr:row>
      <xdr:rowOff>149234</xdr:rowOff>
    </xdr:to>
    <xdr:cxnSp macro="">
      <xdr:nvCxnSpPr>
        <xdr:cNvPr id="55" name="直線コネクタ 54"/>
        <xdr:cNvCxnSpPr/>
      </xdr:nvCxnSpPr>
      <xdr:spPr bwMode="auto">
        <a:xfrm>
          <a:off x="4305300" y="3094348"/>
          <a:ext cx="698500" cy="17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75772</xdr:rowOff>
    </xdr:from>
    <xdr:to>
      <xdr:col>3</xdr:col>
      <xdr:colOff>904875</xdr:colOff>
      <xdr:row>17</xdr:row>
      <xdr:rowOff>132073</xdr:rowOff>
    </xdr:to>
    <xdr:cxnSp macro="">
      <xdr:nvCxnSpPr>
        <xdr:cNvPr id="58" name="直線コネクタ 57"/>
        <xdr:cNvCxnSpPr/>
      </xdr:nvCxnSpPr>
      <xdr:spPr bwMode="auto">
        <a:xfrm>
          <a:off x="3606800" y="3038047"/>
          <a:ext cx="698500" cy="5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69812</xdr:rowOff>
    </xdr:from>
    <xdr:to>
      <xdr:col>3</xdr:col>
      <xdr:colOff>206375</xdr:colOff>
      <xdr:row>17</xdr:row>
      <xdr:rowOff>75772</xdr:rowOff>
    </xdr:to>
    <xdr:cxnSp macro="">
      <xdr:nvCxnSpPr>
        <xdr:cNvPr id="61" name="直線コネクタ 60"/>
        <xdr:cNvCxnSpPr/>
      </xdr:nvCxnSpPr>
      <xdr:spPr bwMode="auto">
        <a:xfrm>
          <a:off x="2908300" y="3032087"/>
          <a:ext cx="6985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59572</xdr:rowOff>
    </xdr:from>
    <xdr:to>
      <xdr:col>5</xdr:col>
      <xdr:colOff>34925</xdr:colOff>
      <xdr:row>17</xdr:row>
      <xdr:rowOff>161172</xdr:rowOff>
    </xdr:to>
    <xdr:sp macro="" textlink="">
      <xdr:nvSpPr>
        <xdr:cNvPr id="71" name="円/楕円 70"/>
        <xdr:cNvSpPr/>
      </xdr:nvSpPr>
      <xdr:spPr bwMode="auto">
        <a:xfrm>
          <a:off x="5600700" y="302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31649</xdr:rowOff>
    </xdr:from>
    <xdr:ext cx="762000" cy="259045"/>
    <xdr:sp macro="" textlink="">
      <xdr:nvSpPr>
        <xdr:cNvPr id="72" name="人口1人当たり決算額の推移該当値テキスト130"/>
        <xdr:cNvSpPr txBox="1"/>
      </xdr:nvSpPr>
      <xdr:spPr>
        <a:xfrm>
          <a:off x="5740400" y="299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72,935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98434</xdr:rowOff>
    </xdr:from>
    <xdr:to>
      <xdr:col>4</xdr:col>
      <xdr:colOff>520700</xdr:colOff>
      <xdr:row>18</xdr:row>
      <xdr:rowOff>28584</xdr:rowOff>
    </xdr:to>
    <xdr:sp macro="" textlink="">
      <xdr:nvSpPr>
        <xdr:cNvPr id="73" name="円/楕円 72"/>
        <xdr:cNvSpPr/>
      </xdr:nvSpPr>
      <xdr:spPr bwMode="auto">
        <a:xfrm>
          <a:off x="4953000" y="306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13361</xdr:rowOff>
    </xdr:from>
    <xdr:ext cx="736600" cy="259045"/>
    <xdr:sp macro="" textlink="">
      <xdr:nvSpPr>
        <xdr:cNvPr id="74" name="テキスト ボックス 73"/>
        <xdr:cNvSpPr txBox="1"/>
      </xdr:nvSpPr>
      <xdr:spPr>
        <a:xfrm>
          <a:off x="4622800" y="3147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81273</xdr:rowOff>
    </xdr:from>
    <xdr:to>
      <xdr:col>3</xdr:col>
      <xdr:colOff>955675</xdr:colOff>
      <xdr:row>18</xdr:row>
      <xdr:rowOff>11423</xdr:rowOff>
    </xdr:to>
    <xdr:sp macro="" textlink="">
      <xdr:nvSpPr>
        <xdr:cNvPr id="75" name="円/楕円 74"/>
        <xdr:cNvSpPr/>
      </xdr:nvSpPr>
      <xdr:spPr bwMode="auto">
        <a:xfrm>
          <a:off x="4254500" y="304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167650</xdr:rowOff>
    </xdr:from>
    <xdr:ext cx="762000" cy="259045"/>
    <xdr:sp macro="" textlink="">
      <xdr:nvSpPr>
        <xdr:cNvPr id="76" name="テキスト ボックス 75"/>
        <xdr:cNvSpPr txBox="1"/>
      </xdr:nvSpPr>
      <xdr:spPr>
        <a:xfrm>
          <a:off x="3924300" y="312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24972</xdr:rowOff>
    </xdr:from>
    <xdr:to>
      <xdr:col>3</xdr:col>
      <xdr:colOff>257175</xdr:colOff>
      <xdr:row>17</xdr:row>
      <xdr:rowOff>126572</xdr:rowOff>
    </xdr:to>
    <xdr:sp macro="" textlink="">
      <xdr:nvSpPr>
        <xdr:cNvPr id="77" name="円/楕円 76"/>
        <xdr:cNvSpPr/>
      </xdr:nvSpPr>
      <xdr:spPr bwMode="auto">
        <a:xfrm>
          <a:off x="3556000" y="298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111349</xdr:rowOff>
    </xdr:from>
    <xdr:ext cx="762000" cy="259045"/>
    <xdr:sp macro="" textlink="">
      <xdr:nvSpPr>
        <xdr:cNvPr id="78" name="テキスト ボックス 77"/>
        <xdr:cNvSpPr txBox="1"/>
      </xdr:nvSpPr>
      <xdr:spPr>
        <a:xfrm>
          <a:off x="3225800" y="307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19012</xdr:rowOff>
    </xdr:from>
    <xdr:to>
      <xdr:col>2</xdr:col>
      <xdr:colOff>692150</xdr:colOff>
      <xdr:row>17</xdr:row>
      <xdr:rowOff>120612</xdr:rowOff>
    </xdr:to>
    <xdr:sp macro="" textlink="">
      <xdr:nvSpPr>
        <xdr:cNvPr id="79" name="円/楕円 78"/>
        <xdr:cNvSpPr/>
      </xdr:nvSpPr>
      <xdr:spPr bwMode="auto">
        <a:xfrm>
          <a:off x="2857500" y="298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105389</xdr:rowOff>
    </xdr:from>
    <xdr:ext cx="762000" cy="259045"/>
    <xdr:sp macro="" textlink="">
      <xdr:nvSpPr>
        <xdr:cNvPr id="80" name="テキスト ボックス 79"/>
        <xdr:cNvSpPr txBox="1"/>
      </xdr:nvSpPr>
      <xdr:spPr>
        <a:xfrm>
          <a:off x="2527300" y="306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285877</xdr:rowOff>
    </xdr:from>
    <xdr:to>
      <xdr:col>4</xdr:col>
      <xdr:colOff>1117600</xdr:colOff>
      <xdr:row>35</xdr:row>
      <xdr:rowOff>294297</xdr:rowOff>
    </xdr:to>
    <xdr:cxnSp macro="">
      <xdr:nvCxnSpPr>
        <xdr:cNvPr id="113" name="直線コネクタ 112"/>
        <xdr:cNvCxnSpPr/>
      </xdr:nvCxnSpPr>
      <xdr:spPr bwMode="auto">
        <a:xfrm>
          <a:off x="5003800" y="6896227"/>
          <a:ext cx="647700" cy="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257435</xdr:rowOff>
    </xdr:from>
    <xdr:to>
      <xdr:col>4</xdr:col>
      <xdr:colOff>469900</xdr:colOff>
      <xdr:row>35</xdr:row>
      <xdr:rowOff>285877</xdr:rowOff>
    </xdr:to>
    <xdr:cxnSp macro="">
      <xdr:nvCxnSpPr>
        <xdr:cNvPr id="116" name="直線コネクタ 115"/>
        <xdr:cNvCxnSpPr/>
      </xdr:nvCxnSpPr>
      <xdr:spPr bwMode="auto">
        <a:xfrm>
          <a:off x="4305300" y="6867785"/>
          <a:ext cx="698500" cy="2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257435</xdr:rowOff>
    </xdr:from>
    <xdr:to>
      <xdr:col>3</xdr:col>
      <xdr:colOff>904875</xdr:colOff>
      <xdr:row>35</xdr:row>
      <xdr:rowOff>276676</xdr:rowOff>
    </xdr:to>
    <xdr:cxnSp macro="">
      <xdr:nvCxnSpPr>
        <xdr:cNvPr id="119" name="直線コネクタ 118"/>
        <xdr:cNvCxnSpPr/>
      </xdr:nvCxnSpPr>
      <xdr:spPr bwMode="auto">
        <a:xfrm flipV="1">
          <a:off x="3606800" y="6867785"/>
          <a:ext cx="698500" cy="1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266865</xdr:rowOff>
    </xdr:from>
    <xdr:to>
      <xdr:col>3</xdr:col>
      <xdr:colOff>206375</xdr:colOff>
      <xdr:row>35</xdr:row>
      <xdr:rowOff>276676</xdr:rowOff>
    </xdr:to>
    <xdr:cxnSp macro="">
      <xdr:nvCxnSpPr>
        <xdr:cNvPr id="122" name="直線コネクタ 121"/>
        <xdr:cNvCxnSpPr/>
      </xdr:nvCxnSpPr>
      <xdr:spPr bwMode="auto">
        <a:xfrm>
          <a:off x="2908300" y="6877215"/>
          <a:ext cx="698500" cy="9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243497</xdr:rowOff>
    </xdr:from>
    <xdr:to>
      <xdr:col>5</xdr:col>
      <xdr:colOff>34925</xdr:colOff>
      <xdr:row>36</xdr:row>
      <xdr:rowOff>2197</xdr:rowOff>
    </xdr:to>
    <xdr:sp macro="" textlink="">
      <xdr:nvSpPr>
        <xdr:cNvPr id="132" name="円/楕円 131"/>
        <xdr:cNvSpPr/>
      </xdr:nvSpPr>
      <xdr:spPr bwMode="auto">
        <a:xfrm>
          <a:off x="5600700" y="685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215574</xdr:rowOff>
    </xdr:from>
    <xdr:ext cx="762000" cy="259045"/>
    <xdr:sp macro="" textlink="">
      <xdr:nvSpPr>
        <xdr:cNvPr id="133" name="人口1人当たり決算額の推移該当値テキスト445"/>
        <xdr:cNvSpPr txBox="1"/>
      </xdr:nvSpPr>
      <xdr:spPr>
        <a:xfrm>
          <a:off x="5740400" y="682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235077</xdr:rowOff>
    </xdr:from>
    <xdr:to>
      <xdr:col>4</xdr:col>
      <xdr:colOff>520700</xdr:colOff>
      <xdr:row>35</xdr:row>
      <xdr:rowOff>336677</xdr:rowOff>
    </xdr:to>
    <xdr:sp macro="" textlink="">
      <xdr:nvSpPr>
        <xdr:cNvPr id="134" name="円/楕円 133"/>
        <xdr:cNvSpPr/>
      </xdr:nvSpPr>
      <xdr:spPr bwMode="auto">
        <a:xfrm>
          <a:off x="49530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321454</xdr:rowOff>
    </xdr:from>
    <xdr:ext cx="736600" cy="259045"/>
    <xdr:sp macro="" textlink="">
      <xdr:nvSpPr>
        <xdr:cNvPr id="135" name="テキスト ボックス 134"/>
        <xdr:cNvSpPr txBox="1"/>
      </xdr:nvSpPr>
      <xdr:spPr>
        <a:xfrm>
          <a:off x="4622800" y="6931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206635</xdr:rowOff>
    </xdr:from>
    <xdr:to>
      <xdr:col>3</xdr:col>
      <xdr:colOff>955675</xdr:colOff>
      <xdr:row>35</xdr:row>
      <xdr:rowOff>308235</xdr:rowOff>
    </xdr:to>
    <xdr:sp macro="" textlink="">
      <xdr:nvSpPr>
        <xdr:cNvPr id="136" name="円/楕円 135"/>
        <xdr:cNvSpPr/>
      </xdr:nvSpPr>
      <xdr:spPr bwMode="auto">
        <a:xfrm>
          <a:off x="4254500" y="681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293012</xdr:rowOff>
    </xdr:from>
    <xdr:ext cx="762000" cy="259045"/>
    <xdr:sp macro="" textlink="">
      <xdr:nvSpPr>
        <xdr:cNvPr id="137" name="テキスト ボックス 136"/>
        <xdr:cNvSpPr txBox="1"/>
      </xdr:nvSpPr>
      <xdr:spPr>
        <a:xfrm>
          <a:off x="3924300" y="690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225876</xdr:rowOff>
    </xdr:from>
    <xdr:to>
      <xdr:col>3</xdr:col>
      <xdr:colOff>257175</xdr:colOff>
      <xdr:row>35</xdr:row>
      <xdr:rowOff>327476</xdr:rowOff>
    </xdr:to>
    <xdr:sp macro="" textlink="">
      <xdr:nvSpPr>
        <xdr:cNvPr id="138" name="円/楕円 137"/>
        <xdr:cNvSpPr/>
      </xdr:nvSpPr>
      <xdr:spPr bwMode="auto">
        <a:xfrm>
          <a:off x="3556000" y="683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312253</xdr:rowOff>
    </xdr:from>
    <xdr:ext cx="762000" cy="259045"/>
    <xdr:sp macro="" textlink="">
      <xdr:nvSpPr>
        <xdr:cNvPr id="139" name="テキスト ボックス 138"/>
        <xdr:cNvSpPr txBox="1"/>
      </xdr:nvSpPr>
      <xdr:spPr>
        <a:xfrm>
          <a:off x="3225800" y="692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216065</xdr:rowOff>
    </xdr:from>
    <xdr:to>
      <xdr:col>2</xdr:col>
      <xdr:colOff>692150</xdr:colOff>
      <xdr:row>35</xdr:row>
      <xdr:rowOff>317665</xdr:rowOff>
    </xdr:to>
    <xdr:sp macro="" textlink="">
      <xdr:nvSpPr>
        <xdr:cNvPr id="140" name="円/楕円 139"/>
        <xdr:cNvSpPr/>
      </xdr:nvSpPr>
      <xdr:spPr bwMode="auto">
        <a:xfrm>
          <a:off x="2857500" y="682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302442</xdr:rowOff>
    </xdr:from>
    <xdr:ext cx="762000" cy="259045"/>
    <xdr:sp macro="" textlink="">
      <xdr:nvSpPr>
        <xdr:cNvPr id="141" name="テキスト ボックス 140"/>
        <xdr:cNvSpPr txBox="1"/>
      </xdr:nvSpPr>
      <xdr:spPr>
        <a:xfrm>
          <a:off x="2527300" y="691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実質収支比率については、標準財政規模が前年度とほぼ変わらないこと、また、歳出における扶助費及び普通建設事業費等の大幅な増により実質収支額が減となったことにより、前年度比</a:t>
          </a:r>
          <a:r>
            <a:rPr kumimoji="1" lang="en-US" altLang="ja-JP" sz="1400">
              <a:latin typeface="ＭＳ ゴシック" pitchFamily="49" charset="-128"/>
              <a:ea typeface="ＭＳ ゴシック" pitchFamily="49" charset="-128"/>
            </a:rPr>
            <a:t>0.98</a:t>
          </a:r>
          <a:r>
            <a:rPr kumimoji="1" lang="ja-JP" altLang="en-US" sz="1400">
              <a:latin typeface="ＭＳ ゴシック" pitchFamily="49" charset="-128"/>
              <a:ea typeface="ＭＳ ゴシック" pitchFamily="49" charset="-128"/>
            </a:rPr>
            <a:t>％の減となっている。財政調整基金残高は平成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年度は一度減少したものの、年々増加傾向にあり、今後も税収の徴収率向上を中心とする歳入確保に努める。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は、過去５年間で最も大きく赤字となっている。これは、医療費の増加により厳しい財政状況となっているためであり、今後、医療費の適正化と収納率の向上の取り組みを強化し、赤字額の縮減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の元利償還金等については、前年度とほぼ同規模であるが、算入公債費等については、災害復旧事業等に係る基準財政需要額の増額により、増となっている。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このことから、実質公債費比率の分子の額は前年度に引き続き減少している。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今後も、引き続き、事業を厳選し、地方債発行を計画的かつ効果的に行うことで、実質公債費比率の上昇を抑制する。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うち将来負担額については、一般会計に係る地方債の現在高が増加傾向にあるものの、退職手当負担見込額が減少が大きく、組合等負担見込も減となっており、全体的に減少傾向に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また、充当可能財源等については、基準財政需要額算入見込額の大幅な増により、全体的に増加している。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以上のことから、将来負担比率の分子は大幅に減少しており、結果的に将来負担比率も前年度から</a:t>
          </a:r>
          <a:r>
            <a:rPr kumimoji="1" lang="en-US" altLang="ja-JP" sz="1400">
              <a:latin typeface="ＭＳ ゴシック" pitchFamily="49" charset="-128"/>
              <a:ea typeface="ＭＳ ゴシック" pitchFamily="49" charset="-128"/>
            </a:rPr>
            <a:t>9.82</a:t>
          </a:r>
          <a:r>
            <a:rPr kumimoji="1" lang="ja-JP" altLang="en-US" sz="1400">
              <a:latin typeface="ＭＳ ゴシック" pitchFamily="49" charset="-128"/>
              <a:ea typeface="ＭＳ ゴシック" pitchFamily="49" charset="-128"/>
            </a:rPr>
            <a:t>％も減少している。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今後も、事業の厳選による地方債発行額の急激な増加を抑えるとともに、充当可能財源の増を図り、将来負担比率の上昇抑制に努める。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38867783</v>
      </c>
      <c r="BO4" s="379"/>
      <c r="BP4" s="379"/>
      <c r="BQ4" s="379"/>
      <c r="BR4" s="379"/>
      <c r="BS4" s="379"/>
      <c r="BT4" s="379"/>
      <c r="BU4" s="380"/>
      <c r="BV4" s="378">
        <v>35505683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8.1</v>
      </c>
      <c r="CU4" s="556"/>
      <c r="CV4" s="556"/>
      <c r="CW4" s="556"/>
      <c r="CX4" s="556"/>
      <c r="CY4" s="556"/>
      <c r="CZ4" s="556"/>
      <c r="DA4" s="557"/>
      <c r="DB4" s="555">
        <v>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36508156</v>
      </c>
      <c r="BO5" s="384"/>
      <c r="BP5" s="384"/>
      <c r="BQ5" s="384"/>
      <c r="BR5" s="384"/>
      <c r="BS5" s="384"/>
      <c r="BT5" s="384"/>
      <c r="BU5" s="385"/>
      <c r="BV5" s="383">
        <v>33466467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91.2</v>
      </c>
      <c r="CU5" s="354"/>
      <c r="CV5" s="354"/>
      <c r="CW5" s="354"/>
      <c r="CX5" s="354"/>
      <c r="CY5" s="354"/>
      <c r="CZ5" s="354"/>
      <c r="DA5" s="355"/>
      <c r="DB5" s="353">
        <v>90.8</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2359627</v>
      </c>
      <c r="BO6" s="384"/>
      <c r="BP6" s="384"/>
      <c r="BQ6" s="384"/>
      <c r="BR6" s="384"/>
      <c r="BS6" s="384"/>
      <c r="BT6" s="384"/>
      <c r="BU6" s="385"/>
      <c r="BV6" s="383">
        <v>2039216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96.9</v>
      </c>
      <c r="CU6" s="530"/>
      <c r="CV6" s="530"/>
      <c r="CW6" s="530"/>
      <c r="CX6" s="530"/>
      <c r="CY6" s="530"/>
      <c r="CZ6" s="530"/>
      <c r="DA6" s="531"/>
      <c r="DB6" s="529">
        <v>97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1124440</v>
      </c>
      <c r="BO7" s="384"/>
      <c r="BP7" s="384"/>
      <c r="BQ7" s="384"/>
      <c r="BR7" s="384"/>
      <c r="BS7" s="384"/>
      <c r="BT7" s="384"/>
      <c r="BU7" s="385"/>
      <c r="BV7" s="383">
        <v>654439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15340618</v>
      </c>
      <c r="CU7" s="384"/>
      <c r="CV7" s="384"/>
      <c r="CW7" s="384"/>
      <c r="CX7" s="384"/>
      <c r="CY7" s="384"/>
      <c r="CZ7" s="384"/>
      <c r="DA7" s="385"/>
      <c r="DB7" s="383">
        <v>15338534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1235187</v>
      </c>
      <c r="BO8" s="384"/>
      <c r="BP8" s="384"/>
      <c r="BQ8" s="384"/>
      <c r="BR8" s="384"/>
      <c r="BS8" s="384"/>
      <c r="BT8" s="384"/>
      <c r="BU8" s="385"/>
      <c r="BV8" s="383">
        <v>1384777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v>
      </c>
      <c r="CU8" s="493"/>
      <c r="CV8" s="493"/>
      <c r="CW8" s="493"/>
      <c r="CX8" s="493"/>
      <c r="CY8" s="493"/>
      <c r="CZ8" s="493"/>
      <c r="DA8" s="494"/>
      <c r="DB8" s="492">
        <v>0.4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60231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-149590</v>
      </c>
      <c r="BO9" s="384"/>
      <c r="BP9" s="384"/>
      <c r="BQ9" s="384"/>
      <c r="BR9" s="384"/>
      <c r="BS9" s="384"/>
      <c r="BT9" s="384"/>
      <c r="BU9" s="385"/>
      <c r="BV9" s="383">
        <v>748900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59463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1516637</v>
      </c>
      <c r="BO10" s="384"/>
      <c r="BP10" s="384"/>
      <c r="BQ10" s="384"/>
      <c r="BR10" s="384"/>
      <c r="BS10" s="384"/>
      <c r="BT10" s="384"/>
      <c r="BU10" s="385"/>
      <c r="BV10" s="383">
        <v>479082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14411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62081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1121341</v>
      </c>
      <c r="BO12" s="384"/>
      <c r="BP12" s="384"/>
      <c r="BQ12" s="384"/>
      <c r="BR12" s="384"/>
      <c r="BS12" s="384"/>
      <c r="BT12" s="384"/>
      <c r="BU12" s="385"/>
      <c r="BV12" s="383">
        <v>664470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61747</v>
      </c>
      <c r="S13" s="485"/>
      <c r="T13" s="485"/>
      <c r="U13" s="485"/>
      <c r="V13" s="486"/>
      <c r="W13" s="472" t="s">
        <v>123</v>
      </c>
      <c r="X13" s="396"/>
      <c r="Y13" s="396"/>
      <c r="Z13" s="396"/>
      <c r="AA13" s="396"/>
      <c r="AB13" s="397"/>
      <c r="AC13" s="359">
        <v>1662</v>
      </c>
      <c r="AD13" s="360"/>
      <c r="AE13" s="360"/>
      <c r="AF13" s="360"/>
      <c r="AG13" s="361"/>
      <c r="AH13" s="359">
        <v>1978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245706</v>
      </c>
      <c r="BO13" s="384"/>
      <c r="BP13" s="384"/>
      <c r="BQ13" s="384"/>
      <c r="BR13" s="384"/>
      <c r="BS13" s="384"/>
      <c r="BT13" s="384"/>
      <c r="BU13" s="385"/>
      <c r="BV13" s="383">
        <v>577923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6.6</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61889</v>
      </c>
      <c r="S14" s="485"/>
      <c r="T14" s="485"/>
      <c r="U14" s="485"/>
      <c r="V14" s="486"/>
      <c r="W14" s="487"/>
      <c r="X14" s="399"/>
      <c r="Y14" s="399"/>
      <c r="Z14" s="399"/>
      <c r="AA14" s="399"/>
      <c r="AB14" s="400"/>
      <c r="AC14" s="477">
        <v>7.6</v>
      </c>
      <c r="AD14" s="478"/>
      <c r="AE14" s="478"/>
      <c r="AF14" s="478"/>
      <c r="AG14" s="479"/>
      <c r="AH14" s="477">
        <v>8.3000000000000007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13.6</v>
      </c>
      <c r="CU14" s="456"/>
      <c r="CV14" s="456"/>
      <c r="CW14" s="456"/>
      <c r="CX14" s="456"/>
      <c r="CY14" s="456"/>
      <c r="CZ14" s="456"/>
      <c r="DA14" s="457"/>
      <c r="DB14" s="488">
        <v>23.4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61550</v>
      </c>
      <c r="S15" s="485"/>
      <c r="T15" s="485"/>
      <c r="U15" s="485"/>
      <c r="V15" s="486"/>
      <c r="W15" s="472" t="s">
        <v>130</v>
      </c>
      <c r="X15" s="396"/>
      <c r="Y15" s="396"/>
      <c r="Z15" s="396"/>
      <c r="AA15" s="396"/>
      <c r="AB15" s="397"/>
      <c r="AC15" s="359">
        <v>3265</v>
      </c>
      <c r="AD15" s="360"/>
      <c r="AE15" s="360"/>
      <c r="AF15" s="360"/>
      <c r="AG15" s="361"/>
      <c r="AH15" s="359">
        <v>3917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5254286</v>
      </c>
      <c r="BO15" s="379"/>
      <c r="BP15" s="379"/>
      <c r="BQ15" s="379"/>
      <c r="BR15" s="379"/>
      <c r="BS15" s="379"/>
      <c r="BT15" s="379"/>
      <c r="BU15" s="380"/>
      <c r="BV15" s="378">
        <v>5216835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14.9</v>
      </c>
      <c r="AD16" s="478"/>
      <c r="AE16" s="478"/>
      <c r="AF16" s="478"/>
      <c r="AG16" s="479"/>
      <c r="AH16" s="477">
        <v>16.399999999999999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12776866</v>
      </c>
      <c r="BO16" s="384"/>
      <c r="BP16" s="384"/>
      <c r="BQ16" s="384"/>
      <c r="BR16" s="384"/>
      <c r="BS16" s="384"/>
      <c r="BT16" s="384"/>
      <c r="BU16" s="385"/>
      <c r="BV16" s="383">
        <v>12715965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16982</v>
      </c>
      <c r="AD17" s="360"/>
      <c r="AE17" s="360"/>
      <c r="AF17" s="360"/>
      <c r="AG17" s="361"/>
      <c r="AH17" s="359">
        <v>17708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6791902</v>
      </c>
      <c r="BO17" s="384"/>
      <c r="BP17" s="384"/>
      <c r="BQ17" s="384"/>
      <c r="BR17" s="384"/>
      <c r="BS17" s="384"/>
      <c r="BT17" s="384"/>
      <c r="BU17" s="385"/>
      <c r="BV17" s="383">
        <v>6777052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210.9</v>
      </c>
      <c r="M18" s="448"/>
      <c r="N18" s="448"/>
      <c r="O18" s="448"/>
      <c r="P18" s="448"/>
      <c r="Q18" s="448"/>
      <c r="R18" s="449"/>
      <c r="S18" s="449"/>
      <c r="T18" s="449"/>
      <c r="U18" s="449"/>
      <c r="V18" s="450"/>
      <c r="W18" s="464"/>
      <c r="X18" s="465"/>
      <c r="Y18" s="465"/>
      <c r="Z18" s="465"/>
      <c r="AA18" s="465"/>
      <c r="AB18" s="473"/>
      <c r="AC18" s="347">
        <v>77.5</v>
      </c>
      <c r="AD18" s="348"/>
      <c r="AE18" s="348"/>
      <c r="AF18" s="348"/>
      <c r="AG18" s="451"/>
      <c r="AH18" s="347">
        <v>74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15624351</v>
      </c>
      <c r="BO18" s="384"/>
      <c r="BP18" s="384"/>
      <c r="BQ18" s="384"/>
      <c r="BR18" s="384"/>
      <c r="BS18" s="384"/>
      <c r="BT18" s="384"/>
      <c r="BU18" s="385"/>
      <c r="BV18" s="383">
        <v>15186478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286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21150595</v>
      </c>
      <c r="BO19" s="384"/>
      <c r="BP19" s="384"/>
      <c r="BQ19" s="384"/>
      <c r="BR19" s="384"/>
      <c r="BS19" s="384"/>
      <c r="BT19" s="384"/>
      <c r="BU19" s="385"/>
      <c r="BV19" s="383">
        <v>19648549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24277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24455855</v>
      </c>
      <c r="BO23" s="384"/>
      <c r="BP23" s="384"/>
      <c r="BQ23" s="384"/>
      <c r="BR23" s="384"/>
      <c r="BS23" s="384"/>
      <c r="BT23" s="384"/>
      <c r="BU23" s="385"/>
      <c r="BV23" s="383">
        <v>23989740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8690</v>
      </c>
      <c r="R24" s="360"/>
      <c r="S24" s="360"/>
      <c r="T24" s="360"/>
      <c r="U24" s="360"/>
      <c r="V24" s="361"/>
      <c r="W24" s="425"/>
      <c r="X24" s="416"/>
      <c r="Y24" s="417"/>
      <c r="Z24" s="356" t="s">
        <v>153</v>
      </c>
      <c r="AA24" s="357"/>
      <c r="AB24" s="357"/>
      <c r="AC24" s="357"/>
      <c r="AD24" s="357"/>
      <c r="AE24" s="357"/>
      <c r="AF24" s="357"/>
      <c r="AG24" s="358"/>
      <c r="AH24" s="359">
        <v>476</v>
      </c>
      <c r="AI24" s="360"/>
      <c r="AJ24" s="360"/>
      <c r="AK24" s="360"/>
      <c r="AL24" s="361"/>
      <c r="AM24" s="359">
        <v>1354696</v>
      </c>
      <c r="AN24" s="360"/>
      <c r="AO24" s="360"/>
      <c r="AP24" s="360"/>
      <c r="AQ24" s="360"/>
      <c r="AR24" s="361"/>
      <c r="AS24" s="359">
        <v>2846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22503800</v>
      </c>
      <c r="BO24" s="384"/>
      <c r="BP24" s="384"/>
      <c r="BQ24" s="384"/>
      <c r="BR24" s="384"/>
      <c r="BS24" s="384"/>
      <c r="BT24" s="384"/>
      <c r="BU24" s="385"/>
      <c r="BV24" s="383">
        <v>21861133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7060</v>
      </c>
      <c r="R25" s="360"/>
      <c r="S25" s="360"/>
      <c r="T25" s="360"/>
      <c r="U25" s="360"/>
      <c r="V25" s="361"/>
      <c r="W25" s="425"/>
      <c r="X25" s="416"/>
      <c r="Y25" s="417"/>
      <c r="Z25" s="356" t="s">
        <v>156</v>
      </c>
      <c r="AA25" s="357"/>
      <c r="AB25" s="357"/>
      <c r="AC25" s="357"/>
      <c r="AD25" s="357"/>
      <c r="AE25" s="357"/>
      <c r="AF25" s="357"/>
      <c r="AG25" s="358"/>
      <c r="AH25" s="359">
        <v>67</v>
      </c>
      <c r="AI25" s="360"/>
      <c r="AJ25" s="360"/>
      <c r="AK25" s="360"/>
      <c r="AL25" s="361"/>
      <c r="AM25" s="359">
        <v>179091</v>
      </c>
      <c r="AN25" s="360"/>
      <c r="AO25" s="360"/>
      <c r="AP25" s="360"/>
      <c r="AQ25" s="360"/>
      <c r="AR25" s="361"/>
      <c r="AS25" s="359">
        <v>2673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2301063</v>
      </c>
      <c r="BO25" s="379"/>
      <c r="BP25" s="379"/>
      <c r="BQ25" s="379"/>
      <c r="BR25" s="379"/>
      <c r="BS25" s="379"/>
      <c r="BT25" s="379"/>
      <c r="BU25" s="380"/>
      <c r="BV25" s="378">
        <v>1447649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6480</v>
      </c>
      <c r="R26" s="360"/>
      <c r="S26" s="360"/>
      <c r="T26" s="360"/>
      <c r="U26" s="360"/>
      <c r="V26" s="361"/>
      <c r="W26" s="425"/>
      <c r="X26" s="416"/>
      <c r="Y26" s="417"/>
      <c r="Z26" s="356" t="s">
        <v>159</v>
      </c>
      <c r="AA26" s="438"/>
      <c r="AB26" s="438"/>
      <c r="AC26" s="438"/>
      <c r="AD26" s="438"/>
      <c r="AE26" s="438"/>
      <c r="AF26" s="438"/>
      <c r="AG26" s="439"/>
      <c r="AH26" s="359">
        <v>21</v>
      </c>
      <c r="AI26" s="360"/>
      <c r="AJ26" s="360"/>
      <c r="AK26" s="360"/>
      <c r="AL26" s="361"/>
      <c r="AM26" s="359">
        <v>60270</v>
      </c>
      <c r="AN26" s="360"/>
      <c r="AO26" s="360"/>
      <c r="AP26" s="360"/>
      <c r="AQ26" s="360"/>
      <c r="AR26" s="361"/>
      <c r="AS26" s="359">
        <v>2870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4840</v>
      </c>
      <c r="R27" s="360"/>
      <c r="S27" s="360"/>
      <c r="T27" s="360"/>
      <c r="U27" s="360"/>
      <c r="V27" s="361"/>
      <c r="W27" s="425"/>
      <c r="X27" s="416"/>
      <c r="Y27" s="417"/>
      <c r="Z27" s="356" t="s">
        <v>162</v>
      </c>
      <c r="AA27" s="357"/>
      <c r="AB27" s="357"/>
      <c r="AC27" s="357"/>
      <c r="AD27" s="357"/>
      <c r="AE27" s="357"/>
      <c r="AF27" s="357"/>
      <c r="AG27" s="358"/>
      <c r="AH27" s="359">
        <v>24</v>
      </c>
      <c r="AI27" s="360"/>
      <c r="AJ27" s="360"/>
      <c r="AK27" s="360"/>
      <c r="AL27" s="361"/>
      <c r="AM27" s="359">
        <v>66092</v>
      </c>
      <c r="AN27" s="360"/>
      <c r="AO27" s="360"/>
      <c r="AP27" s="360"/>
      <c r="AQ27" s="360"/>
      <c r="AR27" s="361"/>
      <c r="AS27" s="359">
        <v>2754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190000</v>
      </c>
      <c r="BO27" s="387"/>
      <c r="BP27" s="387"/>
      <c r="BQ27" s="387"/>
      <c r="BR27" s="387"/>
      <c r="BS27" s="387"/>
      <c r="BT27" s="387"/>
      <c r="BU27" s="388"/>
      <c r="BV27" s="386">
        <v>190000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4260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3856808</v>
      </c>
      <c r="BO28" s="379"/>
      <c r="BP28" s="379"/>
      <c r="BQ28" s="379"/>
      <c r="BR28" s="379"/>
      <c r="BS28" s="379"/>
      <c r="BT28" s="379"/>
      <c r="BU28" s="380"/>
      <c r="BV28" s="378">
        <v>3461512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25</v>
      </c>
      <c r="M29" s="360"/>
      <c r="N29" s="360"/>
      <c r="O29" s="360"/>
      <c r="P29" s="361"/>
      <c r="Q29" s="359">
        <v>4000</v>
      </c>
      <c r="R29" s="360"/>
      <c r="S29" s="360"/>
      <c r="T29" s="360"/>
      <c r="U29" s="360"/>
      <c r="V29" s="361"/>
      <c r="W29" s="426"/>
      <c r="X29" s="427"/>
      <c r="Y29" s="428"/>
      <c r="Z29" s="356" t="s">
        <v>169</v>
      </c>
      <c r="AA29" s="357"/>
      <c r="AB29" s="357"/>
      <c r="AC29" s="357"/>
      <c r="AD29" s="357"/>
      <c r="AE29" s="357"/>
      <c r="AF29" s="357"/>
      <c r="AG29" s="358"/>
      <c r="AH29" s="359">
        <v>500</v>
      </c>
      <c r="AI29" s="360"/>
      <c r="AJ29" s="360"/>
      <c r="AK29" s="360"/>
      <c r="AL29" s="361"/>
      <c r="AM29" s="359">
        <v>1420788</v>
      </c>
      <c r="AN29" s="360"/>
      <c r="AO29" s="360"/>
      <c r="AP29" s="360"/>
      <c r="AQ29" s="360"/>
      <c r="AR29" s="361"/>
      <c r="AS29" s="359">
        <v>2842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534737</v>
      </c>
      <c r="BO29" s="384"/>
      <c r="BP29" s="384"/>
      <c r="BQ29" s="384"/>
      <c r="BR29" s="384"/>
      <c r="BS29" s="384"/>
      <c r="BT29" s="384"/>
      <c r="BU29" s="385"/>
      <c r="BV29" s="383">
        <v>526508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3010763</v>
      </c>
      <c r="BO30" s="387"/>
      <c r="BP30" s="387"/>
      <c r="BQ30" s="387"/>
      <c r="BR30" s="387"/>
      <c r="BS30" s="387"/>
      <c r="BT30" s="387"/>
      <c r="BU30" s="388"/>
      <c r="BV30" s="386">
        <v>3267141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北部広域市町村圏事務組合（一般会計）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名護市土地開発公社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第三地区土地区画整理事業特別会計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沖縄県市町村総合事務組合（一般会計）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沖縄県市町村自治会館管理組合（一般会計）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23182</v>
      </c>
      <c r="J41" s="83">
        <v>23615</v>
      </c>
      <c r="K41" s="83">
        <v>23713</v>
      </c>
      <c r="L41" s="83">
        <v>23990</v>
      </c>
      <c r="M41" s="84">
        <v>24456</v>
      </c>
    </row>
    <row r="42" spans="2:13" ht="27.75" customHeight="1" x14ac:dyDescent="0.15">
      <c r="B42" s="1171"/>
      <c r="C42" s="1172"/>
      <c r="D42" s="85"/>
      <c r="E42" s="1175" t="s">
        <v>26</v>
      </c>
      <c r="F42" s="1175"/>
      <c r="G42" s="1175"/>
      <c r="H42" s="1176"/>
      <c r="I42" s="86">
        <v>623</v>
      </c>
      <c r="J42" s="87">
        <v>574</v>
      </c>
      <c r="K42" s="87">
        <v>492</v>
      </c>
      <c r="L42" s="87">
        <v>394</v>
      </c>
      <c r="M42" s="88">
        <v>394</v>
      </c>
    </row>
    <row r="43" spans="2:13" ht="27.75" customHeight="1" x14ac:dyDescent="0.15">
      <c r="B43" s="1171"/>
      <c r="C43" s="1172"/>
      <c r="D43" s="85"/>
      <c r="E43" s="1175" t="s">
        <v>27</v>
      </c>
      <c r="F43" s="1175"/>
      <c r="G43" s="1175"/>
      <c r="H43" s="1176"/>
      <c r="I43" s="86">
        <v>2912</v>
      </c>
      <c r="J43" s="87">
        <v>2865</v>
      </c>
      <c r="K43" s="87">
        <v>2791</v>
      </c>
      <c r="L43" s="87">
        <v>2776</v>
      </c>
      <c r="M43" s="88">
        <v>2784</v>
      </c>
    </row>
    <row r="44" spans="2:13" ht="27.75" customHeight="1" x14ac:dyDescent="0.15">
      <c r="B44" s="1171"/>
      <c r="C44" s="1172"/>
      <c r="D44" s="85"/>
      <c r="E44" s="1175" t="s">
        <v>28</v>
      </c>
      <c r="F44" s="1175"/>
      <c r="G44" s="1175"/>
      <c r="H44" s="1176"/>
      <c r="I44" s="86">
        <v>156</v>
      </c>
      <c r="J44" s="87">
        <v>148</v>
      </c>
      <c r="K44" s="87">
        <v>138</v>
      </c>
      <c r="L44" s="87">
        <v>122</v>
      </c>
      <c r="M44" s="88">
        <v>106</v>
      </c>
    </row>
    <row r="45" spans="2:13" ht="27.75" customHeight="1" x14ac:dyDescent="0.15">
      <c r="B45" s="1171"/>
      <c r="C45" s="1172"/>
      <c r="D45" s="85"/>
      <c r="E45" s="1175" t="s">
        <v>29</v>
      </c>
      <c r="F45" s="1175"/>
      <c r="G45" s="1175"/>
      <c r="H45" s="1176"/>
      <c r="I45" s="86">
        <v>2688</v>
      </c>
      <c r="J45" s="87">
        <v>2404</v>
      </c>
      <c r="K45" s="87">
        <v>2163</v>
      </c>
      <c r="L45" s="87">
        <v>1609</v>
      </c>
      <c r="M45" s="88">
        <v>993</v>
      </c>
    </row>
    <row r="46" spans="2:13" ht="27.75" customHeight="1" x14ac:dyDescent="0.15">
      <c r="B46" s="1171"/>
      <c r="C46" s="1172"/>
      <c r="D46" s="85"/>
      <c r="E46" s="1175" t="s">
        <v>30</v>
      </c>
      <c r="F46" s="1175"/>
      <c r="G46" s="1175"/>
      <c r="H46" s="1176"/>
      <c r="I46" s="86">
        <v>0</v>
      </c>
      <c r="J46" s="87" t="s">
        <v>475</v>
      </c>
      <c r="K46" s="87" t="s">
        <v>475</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5229</v>
      </c>
      <c r="J49" s="87">
        <v>6439</v>
      </c>
      <c r="K49" s="87">
        <v>7149</v>
      </c>
      <c r="L49" s="87">
        <v>6927</v>
      </c>
      <c r="M49" s="88">
        <v>7106</v>
      </c>
    </row>
    <row r="50" spans="2:13" ht="27.75" customHeight="1" x14ac:dyDescent="0.15">
      <c r="B50" s="1171"/>
      <c r="C50" s="1172"/>
      <c r="D50" s="85"/>
      <c r="E50" s="1175" t="s">
        <v>35</v>
      </c>
      <c r="F50" s="1175"/>
      <c r="G50" s="1175"/>
      <c r="H50" s="1176"/>
      <c r="I50" s="86">
        <v>1840</v>
      </c>
      <c r="J50" s="87">
        <v>2158</v>
      </c>
      <c r="K50" s="87">
        <v>2107</v>
      </c>
      <c r="L50" s="87">
        <v>2253</v>
      </c>
      <c r="M50" s="88">
        <v>2369</v>
      </c>
    </row>
    <row r="51" spans="2:13" ht="27.75" customHeight="1" x14ac:dyDescent="0.15">
      <c r="B51" s="1173"/>
      <c r="C51" s="1174"/>
      <c r="D51" s="85"/>
      <c r="E51" s="1175" t="s">
        <v>36</v>
      </c>
      <c r="F51" s="1175"/>
      <c r="G51" s="1175"/>
      <c r="H51" s="1176"/>
      <c r="I51" s="86">
        <v>15799</v>
      </c>
      <c r="J51" s="87">
        <v>16092</v>
      </c>
      <c r="K51" s="87">
        <v>16398</v>
      </c>
      <c r="L51" s="87">
        <v>16450</v>
      </c>
      <c r="M51" s="88">
        <v>17367</v>
      </c>
    </row>
    <row r="52" spans="2:13" ht="27.75" customHeight="1" thickBot="1" x14ac:dyDescent="0.2">
      <c r="B52" s="1177" t="s">
        <v>37</v>
      </c>
      <c r="C52" s="1178"/>
      <c r="D52" s="90"/>
      <c r="E52" s="1179" t="s">
        <v>38</v>
      </c>
      <c r="F52" s="1179"/>
      <c r="G52" s="1179"/>
      <c r="H52" s="1180"/>
      <c r="I52" s="91">
        <v>6693</v>
      </c>
      <c r="J52" s="92">
        <v>4918</v>
      </c>
      <c r="K52" s="92">
        <v>3643</v>
      </c>
      <c r="L52" s="92">
        <v>3261</v>
      </c>
      <c r="M52" s="93">
        <v>1891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59055118110236227"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124244</v>
      </c>
      <c r="E3" s="116"/>
      <c r="F3" s="117">
        <v>61882</v>
      </c>
      <c r="G3" s="118"/>
      <c r="H3" s="119"/>
    </row>
    <row r="4" spans="1:8" x14ac:dyDescent="0.15">
      <c r="A4" s="120"/>
      <c r="B4" s="121"/>
      <c r="C4" s="122"/>
      <c r="D4" s="123">
        <v>15243</v>
      </c>
      <c r="E4" s="124"/>
      <c r="F4" s="125">
        <v>32175</v>
      </c>
      <c r="G4" s="126"/>
      <c r="H4" s="127"/>
    </row>
    <row r="5" spans="1:8" x14ac:dyDescent="0.15">
      <c r="A5" s="108" t="s">
        <v>508</v>
      </c>
      <c r="B5" s="113"/>
      <c r="C5" s="114"/>
      <c r="D5" s="115">
        <v>94261</v>
      </c>
      <c r="E5" s="116"/>
      <c r="F5" s="117">
        <v>47569</v>
      </c>
      <c r="G5" s="118"/>
      <c r="H5" s="119"/>
    </row>
    <row r="6" spans="1:8" x14ac:dyDescent="0.15">
      <c r="A6" s="120"/>
      <c r="B6" s="121"/>
      <c r="C6" s="122"/>
      <c r="D6" s="123">
        <v>13860</v>
      </c>
      <c r="E6" s="124"/>
      <c r="F6" s="125">
        <v>26255</v>
      </c>
      <c r="G6" s="126"/>
      <c r="H6" s="127"/>
    </row>
    <row r="7" spans="1:8" x14ac:dyDescent="0.15">
      <c r="A7" s="108" t="s">
        <v>509</v>
      </c>
      <c r="B7" s="113"/>
      <c r="C7" s="114"/>
      <c r="D7" s="115">
        <v>95429</v>
      </c>
      <c r="E7" s="116"/>
      <c r="F7" s="117">
        <v>50880</v>
      </c>
      <c r="G7" s="118"/>
      <c r="H7" s="119"/>
    </row>
    <row r="8" spans="1:8" x14ac:dyDescent="0.15">
      <c r="A8" s="120"/>
      <c r="B8" s="121"/>
      <c r="C8" s="122"/>
      <c r="D8" s="123">
        <v>11783</v>
      </c>
      <c r="E8" s="124"/>
      <c r="F8" s="125">
        <v>26879</v>
      </c>
      <c r="G8" s="126"/>
      <c r="H8" s="127"/>
    </row>
    <row r="9" spans="1:8" x14ac:dyDescent="0.15">
      <c r="A9" s="108" t="s">
        <v>510</v>
      </c>
      <c r="B9" s="113"/>
      <c r="C9" s="114"/>
      <c r="D9" s="115">
        <v>112517</v>
      </c>
      <c r="E9" s="116"/>
      <c r="F9" s="117">
        <v>63956</v>
      </c>
      <c r="G9" s="118"/>
      <c r="H9" s="119"/>
    </row>
    <row r="10" spans="1:8" x14ac:dyDescent="0.15">
      <c r="A10" s="120"/>
      <c r="B10" s="121"/>
      <c r="C10" s="122"/>
      <c r="D10" s="123">
        <v>17998</v>
      </c>
      <c r="E10" s="124"/>
      <c r="F10" s="125">
        <v>29239</v>
      </c>
      <c r="G10" s="126"/>
      <c r="H10" s="127"/>
    </row>
    <row r="11" spans="1:8" x14ac:dyDescent="0.15">
      <c r="A11" s="108" t="s">
        <v>511</v>
      </c>
      <c r="B11" s="113"/>
      <c r="C11" s="114"/>
      <c r="D11" s="115">
        <v>121724</v>
      </c>
      <c r="E11" s="116"/>
      <c r="F11" s="117">
        <v>66255</v>
      </c>
      <c r="G11" s="118"/>
      <c r="H11" s="119"/>
    </row>
    <row r="12" spans="1:8" x14ac:dyDescent="0.15">
      <c r="A12" s="120"/>
      <c r="B12" s="121"/>
      <c r="C12" s="128"/>
      <c r="D12" s="123">
        <v>8511</v>
      </c>
      <c r="E12" s="124"/>
      <c r="F12" s="125">
        <v>31822</v>
      </c>
      <c r="G12" s="126"/>
      <c r="H12" s="127"/>
    </row>
    <row r="13" spans="1:8" x14ac:dyDescent="0.15">
      <c r="A13" s="108"/>
      <c r="B13" s="113"/>
      <c r="C13" s="129"/>
      <c r="D13" s="130">
        <v>109635</v>
      </c>
      <c r="E13" s="131"/>
      <c r="F13" s="132">
        <v>58108</v>
      </c>
      <c r="G13" s="133"/>
      <c r="H13" s="119"/>
    </row>
    <row r="14" spans="1:8" x14ac:dyDescent="0.15">
      <c r="A14" s="120"/>
      <c r="B14" s="121"/>
      <c r="C14" s="122"/>
      <c r="D14" s="123">
        <v>13479</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5.17</v>
      </c>
      <c r="C19" s="134">
        <f>ROUND(VALUE(SUBSTITUTE(実質収支比率等に係る経年分析!G$48,"▲","-")),2)</f>
        <v>6.71</v>
      </c>
      <c r="D19" s="134">
        <f>ROUND(VALUE(SUBSTITUTE(実質収支比率等に係る経年分析!H$48,"▲","-")),2)</f>
        <v>4.18</v>
      </c>
      <c r="E19" s="134">
        <f>ROUND(VALUE(SUBSTITUTE(実質収支比率等に係る経年分析!I$48,"▲","-")),2)</f>
        <v>9.0299999999999994</v>
      </c>
      <c r="F19" s="134">
        <f>ROUND(VALUE(SUBSTITUTE(実質収支比率等に係る経年分析!J$48,"▲","-")),2)</f>
        <v>8.0500000000000007</v>
      </c>
    </row>
    <row r="20" spans="1:11" x14ac:dyDescent="0.15">
      <c r="A20" s="134" t="s">
        <v>43</v>
      </c>
      <c r="B20" s="134">
        <f>ROUND(VALUE(SUBSTITUTE(実質収支比率等に係る経年分析!F$47,"▲","-")),2)</f>
        <v>17.149999999999999</v>
      </c>
      <c r="C20" s="134">
        <f>ROUND(VALUE(SUBSTITUTE(実質収支比率等に係る経年分析!G$47,"▲","-")),2)</f>
        <v>20.92</v>
      </c>
      <c r="D20" s="134">
        <f>ROUND(VALUE(SUBSTITUTE(実質収支比率等に係る経年分析!H$47,"▲","-")),2)</f>
        <v>23.96</v>
      </c>
      <c r="E20" s="134">
        <f>ROUND(VALUE(SUBSTITUTE(実質収支比率等に係る経年分析!I$47,"▲","-")),2)</f>
        <v>22.57</v>
      </c>
      <c r="F20" s="134">
        <f>ROUND(VALUE(SUBSTITUTE(実質収支比率等に係る経年分析!J$47,"▲","-")),2)</f>
        <v>25.14</v>
      </c>
    </row>
    <row r="21" spans="1:11" x14ac:dyDescent="0.15">
      <c r="A21" s="134" t="s">
        <v>44</v>
      </c>
      <c r="B21" s="134">
        <f>IF(ISNUMBER(VALUE(SUBSTITUTE(実質収支比率等に係る経年分析!F$49,"▲","-"))),ROUND(VALUE(SUBSTITUTE(実質収支比率等に係る経年分析!F$49,"▲","-")),2),NA())</f>
        <v>8.0299999999999994</v>
      </c>
      <c r="C21" s="134">
        <f>IF(ISNUMBER(VALUE(SUBSTITUTE(実質収支比率等に係る経年分析!G$49,"▲","-"))),ROUND(VALUE(SUBSTITUTE(実質収支比率等に係る経年分析!G$49,"▲","-")),2),NA())</f>
        <v>4.43</v>
      </c>
      <c r="D21" s="134">
        <f>IF(ISNUMBER(VALUE(SUBSTITUTE(実質収支比率等に係る経年分析!H$49,"▲","-"))),ROUND(VALUE(SUBSTITUTE(実質収支比率等に係る経年分析!H$49,"▲","-")),2),NA())</f>
        <v>1.57</v>
      </c>
      <c r="E21" s="134">
        <f>IF(ISNUMBER(VALUE(SUBSTITUTE(実質収支比率等に係る経年分析!I$49,"▲","-"))),ROUND(VALUE(SUBSTITUTE(実質収支比率等に係る経年分析!I$49,"▲","-")),2),NA())</f>
        <v>3.77</v>
      </c>
      <c r="F21" s="134">
        <f>IF(ISNUMBER(VALUE(SUBSTITUTE(実質収支比率等に係る経年分析!J$49,"▲","-"))),ROUND(VALUE(SUBSTITUTE(実質収支比率等に係る経年分析!J$49,"▲","-")),2),NA())</f>
        <v>1.6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f>IF(ROUND(VALUE(SUBSTITUTE(連結実質赤字比率に係る赤字・黒字の構成分析!G$39,"▲", "-")), 2) &lt; 0, ABS(ROUND(VALUE(SUBSTITUTE(連結実質赤字比率に係る赤字・黒字の構成分析!G$39,"▲", "-")), 2)), NA())</f>
        <v>0.35</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第三地区土地区画整理事業特別会計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4.1500000000000004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7.95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8.1199999999999992</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0.63</v>
      </c>
      <c r="F36" s="135">
        <f>IF(ROUND(VALUE(SUBSTITUTE(連結実質赤字比率に係る赤字・黒字の構成分析!H$34,"▲", "-")), 2) &lt; 0, ABS(ROUND(VALUE(SUBSTITUTE(連結実質赤字比率に係る赤字・黒字の構成分析!H$34,"▲", "-")), 2)), NA())</f>
        <v>1.52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4.1100000000000003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4.8099999999999996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1413</v>
      </c>
      <c r="E42" s="136"/>
      <c r="F42" s="136"/>
      <c r="G42" s="136">
        <f>'実質公債費比率（分子）の構造'!L$52</f>
        <v>1486</v>
      </c>
      <c r="H42" s="136"/>
      <c r="I42" s="136"/>
      <c r="J42" s="136">
        <f>'実質公債費比率（分子）の構造'!M$52</f>
        <v>1507</v>
      </c>
      <c r="K42" s="136"/>
      <c r="L42" s="136"/>
      <c r="M42" s="136">
        <f>'実質公債費比率（分子）の構造'!N$52</f>
        <v>1593</v>
      </c>
      <c r="N42" s="136"/>
      <c r="O42" s="136"/>
      <c r="P42" s="136">
        <f>'実質公債費比率（分子）の構造'!O$52</f>
        <v>1625</v>
      </c>
    </row>
    <row r="43" spans="1:16" x14ac:dyDescent="0.15">
      <c r="A43" s="136" t="s">
        <v>52</v>
      </c>
      <c r="B43" s="136">
        <f>'実質公債費比率（分子）の構造'!K$51</f>
        <v>4</v>
      </c>
      <c r="C43" s="136"/>
      <c r="D43" s="136"/>
      <c r="E43" s="136">
        <f>'実質公債費比率（分子）の構造'!L$51</f>
        <v>10</v>
      </c>
      <c r="F43" s="136"/>
      <c r="G43" s="136"/>
      <c r="H43" s="136">
        <f>'実質公債費比率（分子）の構造'!M$51</f>
        <v>9</v>
      </c>
      <c r="I43" s="136"/>
      <c r="J43" s="136"/>
      <c r="K43" s="136">
        <f>'実質公債費比率（分子）の構造'!N$51</f>
        <v>3</v>
      </c>
      <c r="L43" s="136"/>
      <c r="M43" s="136"/>
      <c r="N43" s="136">
        <f>'実質公債費比率（分子）の構造'!O$51</f>
        <v>4</v>
      </c>
      <c r="O43" s="136"/>
      <c r="P43" s="136"/>
    </row>
    <row r="44" spans="1:16" x14ac:dyDescent="0.15">
      <c r="A44" s="136" t="s">
        <v>53</v>
      </c>
      <c r="B44" s="136">
        <f>'実質公債費比率（分子）の構造'!K$50</f>
        <v>50</v>
      </c>
      <c r="C44" s="136"/>
      <c r="D44" s="136"/>
      <c r="E44" s="136">
        <f>'実質公債費比率（分子）の構造'!L$50</f>
        <v>49</v>
      </c>
      <c r="F44" s="136"/>
      <c r="G44" s="136"/>
      <c r="H44" s="136">
        <f>'実質公債費比率（分子）の構造'!M$50</f>
        <v>62</v>
      </c>
      <c r="I44" s="136"/>
      <c r="J44" s="136"/>
      <c r="K44" s="136">
        <f>'実質公債費比率（分子）の構造'!N$50</f>
        <v>43</v>
      </c>
      <c r="L44" s="136"/>
      <c r="M44" s="136"/>
      <c r="N44" s="136">
        <f>'実質公債費比率（分子）の構造'!O$50</f>
        <v>43</v>
      </c>
      <c r="O44" s="136"/>
      <c r="P44" s="136"/>
    </row>
    <row r="45" spans="1:16" x14ac:dyDescent="0.15">
      <c r="A45" s="136" t="s">
        <v>54</v>
      </c>
      <c r="B45" s="136">
        <f>'実質公債費比率（分子）の構造'!K$49</f>
        <v>8</v>
      </c>
      <c r="C45" s="136"/>
      <c r="D45" s="136"/>
      <c r="E45" s="136">
        <f>'実質公債費比率（分子）の構造'!L$49</f>
        <v>11</v>
      </c>
      <c r="F45" s="136"/>
      <c r="G45" s="136"/>
      <c r="H45" s="136">
        <f>'実質公債費比率（分子）の構造'!M$49</f>
        <v>16</v>
      </c>
      <c r="I45" s="136"/>
      <c r="J45" s="136"/>
      <c r="K45" s="136">
        <f>'実質公債費比率（分子）の構造'!N$49</f>
        <v>20</v>
      </c>
      <c r="L45" s="136"/>
      <c r="M45" s="136"/>
      <c r="N45" s="136">
        <f>'実質公債費比率（分子）の構造'!O$49</f>
        <v>29</v>
      </c>
      <c r="O45" s="136"/>
      <c r="P45" s="136"/>
    </row>
    <row r="46" spans="1:16" x14ac:dyDescent="0.15">
      <c r="A46" s="136" t="s">
        <v>55</v>
      </c>
      <c r="B46" s="136">
        <f>'実質公債費比率（分子）の構造'!K$48</f>
        <v>186</v>
      </c>
      <c r="C46" s="136"/>
      <c r="D46" s="136"/>
      <c r="E46" s="136">
        <f>'実質公債費比率（分子）の構造'!L$48</f>
        <v>202</v>
      </c>
      <c r="F46" s="136"/>
      <c r="G46" s="136"/>
      <c r="H46" s="136">
        <f>'実質公債費比率（分子）の構造'!M$48</f>
        <v>205</v>
      </c>
      <c r="I46" s="136"/>
      <c r="J46" s="136"/>
      <c r="K46" s="136">
        <f>'実質公債費比率（分子）の構造'!N$48</f>
        <v>214</v>
      </c>
      <c r="L46" s="136"/>
      <c r="M46" s="136"/>
      <c r="N46" s="136">
        <f>'実質公債費比率（分子）の構造'!O$48</f>
        <v>231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2106</v>
      </c>
      <c r="C49" s="136"/>
      <c r="D49" s="136"/>
      <c r="E49" s="136">
        <f>'実質公債費比率（分子）の構造'!L$45</f>
        <v>2130</v>
      </c>
      <c r="F49" s="136"/>
      <c r="G49" s="136"/>
      <c r="H49" s="136">
        <f>'実質公債費比率（分子）の構造'!M$45</f>
        <v>2201</v>
      </c>
      <c r="I49" s="136"/>
      <c r="J49" s="136"/>
      <c r="K49" s="136">
        <f>'実質公債費比率（分子）の構造'!N$45</f>
        <v>2221</v>
      </c>
      <c r="L49" s="136"/>
      <c r="M49" s="136"/>
      <c r="N49" s="136">
        <f>'実質公債費比率（分子）の構造'!O$45</f>
        <v>2200</v>
      </c>
      <c r="O49" s="136"/>
      <c r="P49" s="136"/>
    </row>
    <row r="50" spans="1:16" x14ac:dyDescent="0.15">
      <c r="A50" s="136" t="s">
        <v>59</v>
      </c>
      <c r="B50" s="136" t="e">
        <f>NA()</f>
        <v>#N/A</v>
      </c>
      <c r="C50" s="136">
        <f>IF(ISNUMBER('実質公債費比率（分子）の構造'!K$53),'実質公債費比率（分子）の構造'!K$53,NA())</f>
        <v>941</v>
      </c>
      <c r="D50" s="136" t="e">
        <f>NA()</f>
        <v>#N/A</v>
      </c>
      <c r="E50" s="136" t="e">
        <f>NA()</f>
        <v>#N/A</v>
      </c>
      <c r="F50" s="136">
        <f>IF(ISNUMBER('実質公債費比率（分子）の構造'!L$53),'実質公債費比率（分子）の構造'!L$53,NA())</f>
        <v>916</v>
      </c>
      <c r="G50" s="136" t="e">
        <f>NA()</f>
        <v>#N/A</v>
      </c>
      <c r="H50" s="136" t="e">
        <f>NA()</f>
        <v>#N/A</v>
      </c>
      <c r="I50" s="136">
        <f>IF(ISNUMBER('実質公債費比率（分子）の構造'!M$53),'実質公債費比率（分子）の構造'!M$53,NA())</f>
        <v>986</v>
      </c>
      <c r="J50" s="136" t="e">
        <f>NA()</f>
        <v>#N/A</v>
      </c>
      <c r="K50" s="136" t="e">
        <f>NA()</f>
        <v>#N/A</v>
      </c>
      <c r="L50" s="136">
        <f>IF(ISNUMBER('実質公債費比率（分子）の構造'!N$53),'実質公債費比率（分子）の構造'!N$53,NA())</f>
        <v>908</v>
      </c>
      <c r="M50" s="136" t="e">
        <f>NA()</f>
        <v>#N/A</v>
      </c>
      <c r="N50" s="136" t="e">
        <f>NA()</f>
        <v>#N/A</v>
      </c>
      <c r="O50" s="136">
        <f>IF(ISNUMBER('実質公債費比率（分子）の構造'!O$53),'実質公債費比率（分子）の構造'!O$53,NA())</f>
        <v>882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15799</v>
      </c>
      <c r="E56" s="135"/>
      <c r="F56" s="135"/>
      <c r="G56" s="135">
        <f>'将来負担比率（分子）の構造'!J$51</f>
        <v>16092</v>
      </c>
      <c r="H56" s="135"/>
      <c r="I56" s="135"/>
      <c r="J56" s="135">
        <f>'将来負担比率（分子）の構造'!K$51</f>
        <v>16398</v>
      </c>
      <c r="K56" s="135"/>
      <c r="L56" s="135"/>
      <c r="M56" s="135">
        <f>'将来負担比率（分子）の構造'!L$51</f>
        <v>16450</v>
      </c>
      <c r="N56" s="135"/>
      <c r="O56" s="135"/>
      <c r="P56" s="135">
        <f>'将来負担比率（分子）の構造'!M$51</f>
        <v>17367</v>
      </c>
    </row>
    <row r="57" spans="1:16" x14ac:dyDescent="0.15">
      <c r="A57" s="135" t="s">
        <v>35</v>
      </c>
      <c r="B57" s="135"/>
      <c r="C57" s="135"/>
      <c r="D57" s="135">
        <f>'将来負担比率（分子）の構造'!I$50</f>
        <v>1840</v>
      </c>
      <c r="E57" s="135"/>
      <c r="F57" s="135"/>
      <c r="G57" s="135">
        <f>'将来負担比率（分子）の構造'!J$50</f>
        <v>2158</v>
      </c>
      <c r="H57" s="135"/>
      <c r="I57" s="135"/>
      <c r="J57" s="135">
        <f>'将来負担比率（分子）の構造'!K$50</f>
        <v>2107</v>
      </c>
      <c r="K57" s="135"/>
      <c r="L57" s="135"/>
      <c r="M57" s="135">
        <f>'将来負担比率（分子）の構造'!L$50</f>
        <v>2253</v>
      </c>
      <c r="N57" s="135"/>
      <c r="O57" s="135"/>
      <c r="P57" s="135">
        <f>'将来負担比率（分子）の構造'!M$50</f>
        <v>2369</v>
      </c>
    </row>
    <row r="58" spans="1:16" x14ac:dyDescent="0.15">
      <c r="A58" s="135" t="s">
        <v>34</v>
      </c>
      <c r="B58" s="135"/>
      <c r="C58" s="135"/>
      <c r="D58" s="135">
        <f>'将来負担比率（分子）の構造'!I$49</f>
        <v>5229</v>
      </c>
      <c r="E58" s="135"/>
      <c r="F58" s="135"/>
      <c r="G58" s="135">
        <f>'将来負担比率（分子）の構造'!J$49</f>
        <v>6439</v>
      </c>
      <c r="H58" s="135"/>
      <c r="I58" s="135"/>
      <c r="J58" s="135">
        <f>'将来負担比率（分子）の構造'!K$49</f>
        <v>7149</v>
      </c>
      <c r="K58" s="135"/>
      <c r="L58" s="135"/>
      <c r="M58" s="135">
        <f>'将来負担比率（分子）の構造'!L$49</f>
        <v>6927</v>
      </c>
      <c r="N58" s="135"/>
      <c r="O58" s="135"/>
      <c r="P58" s="135">
        <f>'将来負担比率（分子）の構造'!M$49</f>
        <v>7106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2688</v>
      </c>
      <c r="C62" s="135"/>
      <c r="D62" s="135"/>
      <c r="E62" s="135">
        <f>'将来負担比率（分子）の構造'!J$45</f>
        <v>2404</v>
      </c>
      <c r="F62" s="135"/>
      <c r="G62" s="135"/>
      <c r="H62" s="135">
        <f>'将来負担比率（分子）の構造'!K$45</f>
        <v>2163</v>
      </c>
      <c r="I62" s="135"/>
      <c r="J62" s="135"/>
      <c r="K62" s="135">
        <f>'将来負担比率（分子）の構造'!L$45</f>
        <v>1609</v>
      </c>
      <c r="L62" s="135"/>
      <c r="M62" s="135"/>
      <c r="N62" s="135">
        <f>'将来負担比率（分子）の構造'!M$45</f>
        <v>993</v>
      </c>
      <c r="O62" s="135"/>
      <c r="P62" s="135"/>
    </row>
    <row r="63" spans="1:16" x14ac:dyDescent="0.15">
      <c r="A63" s="135" t="s">
        <v>28</v>
      </c>
      <c r="B63" s="135">
        <f>'将来負担比率（分子）の構造'!I$44</f>
        <v>156</v>
      </c>
      <c r="C63" s="135"/>
      <c r="D63" s="135"/>
      <c r="E63" s="135">
        <f>'将来負担比率（分子）の構造'!J$44</f>
        <v>148</v>
      </c>
      <c r="F63" s="135"/>
      <c r="G63" s="135"/>
      <c r="H63" s="135">
        <f>'将来負担比率（分子）の構造'!K$44</f>
        <v>138</v>
      </c>
      <c r="I63" s="135"/>
      <c r="J63" s="135"/>
      <c r="K63" s="135">
        <f>'将来負担比率（分子）の構造'!L$44</f>
        <v>122</v>
      </c>
      <c r="L63" s="135"/>
      <c r="M63" s="135"/>
      <c r="N63" s="135">
        <f>'将来負担比率（分子）の構造'!M$44</f>
        <v>106</v>
      </c>
      <c r="O63" s="135"/>
      <c r="P63" s="135"/>
    </row>
    <row r="64" spans="1:16" x14ac:dyDescent="0.15">
      <c r="A64" s="135" t="s">
        <v>27</v>
      </c>
      <c r="B64" s="135">
        <f>'将来負担比率（分子）の構造'!I$43</f>
        <v>2912</v>
      </c>
      <c r="C64" s="135"/>
      <c r="D64" s="135"/>
      <c r="E64" s="135">
        <f>'将来負担比率（分子）の構造'!J$43</f>
        <v>2865</v>
      </c>
      <c r="F64" s="135"/>
      <c r="G64" s="135"/>
      <c r="H64" s="135">
        <f>'将来負担比率（分子）の構造'!K$43</f>
        <v>2791</v>
      </c>
      <c r="I64" s="135"/>
      <c r="J64" s="135"/>
      <c r="K64" s="135">
        <f>'将来負担比率（分子）の構造'!L$43</f>
        <v>2776</v>
      </c>
      <c r="L64" s="135"/>
      <c r="M64" s="135"/>
      <c r="N64" s="135">
        <f>'将来負担比率（分子）の構造'!M$43</f>
        <v>2784</v>
      </c>
      <c r="O64" s="135"/>
      <c r="P64" s="135"/>
    </row>
    <row r="65" spans="1:16" x14ac:dyDescent="0.15">
      <c r="A65" s="135" t="s">
        <v>26</v>
      </c>
      <c r="B65" s="135">
        <f>'将来負担比率（分子）の構造'!I$42</f>
        <v>623</v>
      </c>
      <c r="C65" s="135"/>
      <c r="D65" s="135"/>
      <c r="E65" s="135">
        <f>'将来負担比率（分子）の構造'!J$42</f>
        <v>574</v>
      </c>
      <c r="F65" s="135"/>
      <c r="G65" s="135"/>
      <c r="H65" s="135">
        <f>'将来負担比率（分子）の構造'!K$42</f>
        <v>492</v>
      </c>
      <c r="I65" s="135"/>
      <c r="J65" s="135"/>
      <c r="K65" s="135">
        <f>'将来負担比率（分子）の構造'!L$42</f>
        <v>394</v>
      </c>
      <c r="L65" s="135"/>
      <c r="M65" s="135"/>
      <c r="N65" s="135">
        <f>'将来負担比率（分子）の構造'!M$42</f>
        <v>394</v>
      </c>
      <c r="O65" s="135"/>
      <c r="P65" s="135"/>
    </row>
    <row r="66" spans="1:16" x14ac:dyDescent="0.15">
      <c r="A66" s="135" t="s">
        <v>25</v>
      </c>
      <c r="B66" s="135">
        <f>'将来負担比率（分子）の構造'!I$41</f>
        <v>23182</v>
      </c>
      <c r="C66" s="135"/>
      <c r="D66" s="135"/>
      <c r="E66" s="135">
        <f>'将来負担比率（分子）の構造'!J$41</f>
        <v>23615</v>
      </c>
      <c r="F66" s="135"/>
      <c r="G66" s="135"/>
      <c r="H66" s="135">
        <f>'将来負担比率（分子）の構造'!K$41</f>
        <v>23713</v>
      </c>
      <c r="I66" s="135"/>
      <c r="J66" s="135"/>
      <c r="K66" s="135">
        <f>'将来負担比率（分子）の構造'!L$41</f>
        <v>23990</v>
      </c>
      <c r="L66" s="135"/>
      <c r="M66" s="135"/>
      <c r="N66" s="135">
        <f>'将来負担比率（分子）の構造'!M$41</f>
        <v>24456</v>
      </c>
      <c r="O66" s="135"/>
      <c r="P66" s="135"/>
    </row>
    <row r="67" spans="1:16" x14ac:dyDescent="0.15">
      <c r="A67" s="135" t="s">
        <v>63</v>
      </c>
      <c r="B67" s="135" t="e">
        <f>NA()</f>
        <v>#N/A</v>
      </c>
      <c r="C67" s="135">
        <f>IF(ISNUMBER('将来負担比率（分子）の構造'!I$52), IF('将来負担比率（分子）の構造'!I$52 &lt; 0, 0, '将来負担比率（分子）の構造'!I$52), NA())</f>
        <v>6693</v>
      </c>
      <c r="D67" s="135" t="e">
        <f>NA()</f>
        <v>#N/A</v>
      </c>
      <c r="E67" s="135" t="e">
        <f>NA()</f>
        <v>#N/A</v>
      </c>
      <c r="F67" s="135">
        <f>IF(ISNUMBER('将来負担比率（分子）の構造'!J$52), IF('将来負担比率（分子）の構造'!J$52 &lt; 0, 0, '将来負担比率（分子）の構造'!J$52), NA())</f>
        <v>4918</v>
      </c>
      <c r="G67" s="135" t="e">
        <f>NA()</f>
        <v>#N/A</v>
      </c>
      <c r="H67" s="135" t="e">
        <f>NA()</f>
        <v>#N/A</v>
      </c>
      <c r="I67" s="135">
        <f>IF(ISNUMBER('将来負担比率（分子）の構造'!K$52), IF('将来負担比率（分子）の構造'!K$52 &lt; 0, 0, '将来負担比率（分子）の構造'!K$52), NA())</f>
        <v>3643</v>
      </c>
      <c r="J67" s="135" t="e">
        <f>NA()</f>
        <v>#N/A</v>
      </c>
      <c r="K67" s="135" t="e">
        <f>NA()</f>
        <v>#N/A</v>
      </c>
      <c r="L67" s="135">
        <f>IF(ISNUMBER('将来負担比率（分子）の構造'!L$52), IF('将来負担比率（分子）の構造'!L$52 &lt; 0, 0, '将来負担比率（分子）の構造'!L$52), NA())</f>
        <v>3261</v>
      </c>
      <c r="M67" s="135" t="e">
        <f>NA()</f>
        <v>#N/A</v>
      </c>
      <c r="N67" s="135" t="e">
        <f>NA()</f>
        <v>#N/A</v>
      </c>
      <c r="O67" s="135">
        <f>IF(ISNUMBER('将来負担比率（分子）の構造'!M$52), IF('将来負担比率（分子）の構造'!M$52 &lt; 0, 0, '将来負担比率（分子）の構造'!M$52), NA())</f>
        <v>1891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6194662</v>
      </c>
      <c r="S5" s="639"/>
      <c r="T5" s="639"/>
      <c r="U5" s="639"/>
      <c r="V5" s="639"/>
      <c r="W5" s="639"/>
      <c r="X5" s="639"/>
      <c r="Y5" s="686"/>
      <c r="Z5" s="699">
        <v>15.9</v>
      </c>
      <c r="AA5" s="699"/>
      <c r="AB5" s="699"/>
      <c r="AC5" s="699"/>
      <c r="AD5" s="700">
        <v>6194662</v>
      </c>
      <c r="AE5" s="700"/>
      <c r="AF5" s="700"/>
      <c r="AG5" s="700"/>
      <c r="AH5" s="700"/>
      <c r="AI5" s="700"/>
      <c r="AJ5" s="700"/>
      <c r="AK5" s="700"/>
      <c r="AL5" s="687">
        <v>38.4</v>
      </c>
      <c r="AM5" s="656"/>
      <c r="AN5" s="656"/>
      <c r="AO5" s="688"/>
      <c r="AP5" s="675" t="s">
        <v>207</v>
      </c>
      <c r="AQ5" s="676"/>
      <c r="AR5" s="676"/>
      <c r="AS5" s="676"/>
      <c r="AT5" s="676"/>
      <c r="AU5" s="676"/>
      <c r="AV5" s="676"/>
      <c r="AW5" s="676"/>
      <c r="AX5" s="676"/>
      <c r="AY5" s="676"/>
      <c r="AZ5" s="676"/>
      <c r="BA5" s="676"/>
      <c r="BB5" s="676"/>
      <c r="BC5" s="676"/>
      <c r="BD5" s="676"/>
      <c r="BE5" s="676"/>
      <c r="BF5" s="677"/>
      <c r="BG5" s="588">
        <v>6194662</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148218</v>
      </c>
      <c r="S6" s="589"/>
      <c r="T6" s="589"/>
      <c r="U6" s="589"/>
      <c r="V6" s="589"/>
      <c r="W6" s="589"/>
      <c r="X6" s="589"/>
      <c r="Y6" s="590"/>
      <c r="Z6" s="641">
        <v>0.4</v>
      </c>
      <c r="AA6" s="641"/>
      <c r="AB6" s="641"/>
      <c r="AC6" s="641"/>
      <c r="AD6" s="642">
        <v>148218</v>
      </c>
      <c r="AE6" s="642"/>
      <c r="AF6" s="642"/>
      <c r="AG6" s="642"/>
      <c r="AH6" s="642"/>
      <c r="AI6" s="642"/>
      <c r="AJ6" s="642"/>
      <c r="AK6" s="642"/>
      <c r="AL6" s="611">
        <v>0.9</v>
      </c>
      <c r="AM6" s="643"/>
      <c r="AN6" s="643"/>
      <c r="AO6" s="644"/>
      <c r="AP6" s="585" t="s">
        <v>213</v>
      </c>
      <c r="AQ6" s="586"/>
      <c r="AR6" s="586"/>
      <c r="AS6" s="586"/>
      <c r="AT6" s="586"/>
      <c r="AU6" s="586"/>
      <c r="AV6" s="586"/>
      <c r="AW6" s="586"/>
      <c r="AX6" s="586"/>
      <c r="AY6" s="586"/>
      <c r="AZ6" s="586"/>
      <c r="BA6" s="586"/>
      <c r="BB6" s="586"/>
      <c r="BC6" s="586"/>
      <c r="BD6" s="586"/>
      <c r="BE6" s="586"/>
      <c r="BF6" s="587"/>
      <c r="BG6" s="588">
        <v>6194662</v>
      </c>
      <c r="BH6" s="589"/>
      <c r="BI6" s="589"/>
      <c r="BJ6" s="589"/>
      <c r="BK6" s="589"/>
      <c r="BL6" s="589"/>
      <c r="BM6" s="589"/>
      <c r="BN6" s="590"/>
      <c r="BO6" s="641">
        <v>100</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319729</v>
      </c>
      <c r="CS6" s="589"/>
      <c r="CT6" s="589"/>
      <c r="CU6" s="589"/>
      <c r="CV6" s="589"/>
      <c r="CW6" s="589"/>
      <c r="CX6" s="589"/>
      <c r="CY6" s="590"/>
      <c r="CZ6" s="641">
        <v>0.9</v>
      </c>
      <c r="DA6" s="641"/>
      <c r="DB6" s="641"/>
      <c r="DC6" s="641"/>
      <c r="DD6" s="594">
        <v>6243</v>
      </c>
      <c r="DE6" s="589"/>
      <c r="DF6" s="589"/>
      <c r="DG6" s="589"/>
      <c r="DH6" s="589"/>
      <c r="DI6" s="589"/>
      <c r="DJ6" s="589"/>
      <c r="DK6" s="589"/>
      <c r="DL6" s="589"/>
      <c r="DM6" s="589"/>
      <c r="DN6" s="589"/>
      <c r="DO6" s="589"/>
      <c r="DP6" s="590"/>
      <c r="DQ6" s="594">
        <v>319553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8404</v>
      </c>
      <c r="S7" s="589"/>
      <c r="T7" s="589"/>
      <c r="U7" s="589"/>
      <c r="V7" s="589"/>
      <c r="W7" s="589"/>
      <c r="X7" s="589"/>
      <c r="Y7" s="590"/>
      <c r="Z7" s="641">
        <v>0</v>
      </c>
      <c r="AA7" s="641"/>
      <c r="AB7" s="641"/>
      <c r="AC7" s="641"/>
      <c r="AD7" s="642">
        <v>8404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2530496</v>
      </c>
      <c r="BH7" s="589"/>
      <c r="BI7" s="589"/>
      <c r="BJ7" s="589"/>
      <c r="BK7" s="589"/>
      <c r="BL7" s="589"/>
      <c r="BM7" s="589"/>
      <c r="BN7" s="590"/>
      <c r="BO7" s="641">
        <v>40.799999999999997</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8016379</v>
      </c>
      <c r="CS7" s="589"/>
      <c r="CT7" s="589"/>
      <c r="CU7" s="589"/>
      <c r="CV7" s="589"/>
      <c r="CW7" s="589"/>
      <c r="CX7" s="589"/>
      <c r="CY7" s="590"/>
      <c r="CZ7" s="641">
        <v>22</v>
      </c>
      <c r="DA7" s="641"/>
      <c r="DB7" s="641"/>
      <c r="DC7" s="641"/>
      <c r="DD7" s="594">
        <v>183761</v>
      </c>
      <c r="DE7" s="589"/>
      <c r="DF7" s="589"/>
      <c r="DG7" s="589"/>
      <c r="DH7" s="589"/>
      <c r="DI7" s="589"/>
      <c r="DJ7" s="589"/>
      <c r="DK7" s="589"/>
      <c r="DL7" s="589"/>
      <c r="DM7" s="589"/>
      <c r="DN7" s="589"/>
      <c r="DO7" s="589"/>
      <c r="DP7" s="590"/>
      <c r="DQ7" s="594">
        <v>6507595</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12477</v>
      </c>
      <c r="S8" s="589"/>
      <c r="T8" s="589"/>
      <c r="U8" s="589"/>
      <c r="V8" s="589"/>
      <c r="W8" s="589"/>
      <c r="X8" s="589"/>
      <c r="Y8" s="590"/>
      <c r="Z8" s="641">
        <v>0</v>
      </c>
      <c r="AA8" s="641"/>
      <c r="AB8" s="641"/>
      <c r="AC8" s="641"/>
      <c r="AD8" s="642">
        <v>12477</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79002</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12709313</v>
      </c>
      <c r="CS8" s="589"/>
      <c r="CT8" s="589"/>
      <c r="CU8" s="589"/>
      <c r="CV8" s="589"/>
      <c r="CW8" s="589"/>
      <c r="CX8" s="589"/>
      <c r="CY8" s="590"/>
      <c r="CZ8" s="641">
        <v>34.799999999999997</v>
      </c>
      <c r="DA8" s="641"/>
      <c r="DB8" s="641"/>
      <c r="DC8" s="641"/>
      <c r="DD8" s="594">
        <v>212654</v>
      </c>
      <c r="DE8" s="589"/>
      <c r="DF8" s="589"/>
      <c r="DG8" s="589"/>
      <c r="DH8" s="589"/>
      <c r="DI8" s="589"/>
      <c r="DJ8" s="589"/>
      <c r="DK8" s="589"/>
      <c r="DL8" s="589"/>
      <c r="DM8" s="589"/>
      <c r="DN8" s="589"/>
      <c r="DO8" s="589"/>
      <c r="DP8" s="590"/>
      <c r="DQ8" s="594">
        <v>5098915</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9369</v>
      </c>
      <c r="S9" s="589"/>
      <c r="T9" s="589"/>
      <c r="U9" s="589"/>
      <c r="V9" s="589"/>
      <c r="W9" s="589"/>
      <c r="X9" s="589"/>
      <c r="Y9" s="590"/>
      <c r="Z9" s="641">
        <v>0</v>
      </c>
      <c r="AA9" s="641"/>
      <c r="AB9" s="641"/>
      <c r="AC9" s="641"/>
      <c r="AD9" s="642">
        <v>9369</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1589648</v>
      </c>
      <c r="BH9" s="589"/>
      <c r="BI9" s="589"/>
      <c r="BJ9" s="589"/>
      <c r="BK9" s="589"/>
      <c r="BL9" s="589"/>
      <c r="BM9" s="589"/>
      <c r="BN9" s="590"/>
      <c r="BO9" s="641">
        <v>25.7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1288337</v>
      </c>
      <c r="CS9" s="589"/>
      <c r="CT9" s="589"/>
      <c r="CU9" s="589"/>
      <c r="CV9" s="589"/>
      <c r="CW9" s="589"/>
      <c r="CX9" s="589"/>
      <c r="CY9" s="590"/>
      <c r="CZ9" s="641">
        <v>3.5</v>
      </c>
      <c r="DA9" s="641"/>
      <c r="DB9" s="641"/>
      <c r="DC9" s="641"/>
      <c r="DD9" s="594">
        <v>9338</v>
      </c>
      <c r="DE9" s="589"/>
      <c r="DF9" s="589"/>
      <c r="DG9" s="589"/>
      <c r="DH9" s="589"/>
      <c r="DI9" s="589"/>
      <c r="DJ9" s="589"/>
      <c r="DK9" s="589"/>
      <c r="DL9" s="589"/>
      <c r="DM9" s="589"/>
      <c r="DN9" s="589"/>
      <c r="DO9" s="589"/>
      <c r="DP9" s="590"/>
      <c r="DQ9" s="594">
        <v>1088254</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572715</v>
      </c>
      <c r="S10" s="589"/>
      <c r="T10" s="589"/>
      <c r="U10" s="589"/>
      <c r="V10" s="589"/>
      <c r="W10" s="589"/>
      <c r="X10" s="589"/>
      <c r="Y10" s="590"/>
      <c r="Z10" s="641">
        <v>1.5</v>
      </c>
      <c r="AA10" s="641"/>
      <c r="AB10" s="641"/>
      <c r="AC10" s="641"/>
      <c r="AD10" s="642">
        <v>572715</v>
      </c>
      <c r="AE10" s="642"/>
      <c r="AF10" s="642"/>
      <c r="AG10" s="642"/>
      <c r="AH10" s="642"/>
      <c r="AI10" s="642"/>
      <c r="AJ10" s="642"/>
      <c r="AK10" s="642"/>
      <c r="AL10" s="611">
        <v>3.6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135893</v>
      </c>
      <c r="BH10" s="589"/>
      <c r="BI10" s="589"/>
      <c r="BJ10" s="589"/>
      <c r="BK10" s="589"/>
      <c r="BL10" s="589"/>
      <c r="BM10" s="589"/>
      <c r="BN10" s="590"/>
      <c r="BO10" s="641">
        <v>2.2000000000000002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79760</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10612</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66309</v>
      </c>
      <c r="S11" s="589"/>
      <c r="T11" s="589"/>
      <c r="U11" s="589"/>
      <c r="V11" s="589"/>
      <c r="W11" s="589"/>
      <c r="X11" s="589"/>
      <c r="Y11" s="590"/>
      <c r="Z11" s="641">
        <v>0.2</v>
      </c>
      <c r="AA11" s="641"/>
      <c r="AB11" s="641"/>
      <c r="AC11" s="641"/>
      <c r="AD11" s="642">
        <v>66309</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725953</v>
      </c>
      <c r="BH11" s="589"/>
      <c r="BI11" s="589"/>
      <c r="BJ11" s="589"/>
      <c r="BK11" s="589"/>
      <c r="BL11" s="589"/>
      <c r="BM11" s="589"/>
      <c r="BN11" s="590"/>
      <c r="BO11" s="641">
        <v>11.7</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2636267</v>
      </c>
      <c r="CS11" s="589"/>
      <c r="CT11" s="589"/>
      <c r="CU11" s="589"/>
      <c r="CV11" s="589"/>
      <c r="CW11" s="589"/>
      <c r="CX11" s="589"/>
      <c r="CY11" s="590"/>
      <c r="CZ11" s="641">
        <v>7.2</v>
      </c>
      <c r="DA11" s="641"/>
      <c r="DB11" s="641"/>
      <c r="DC11" s="641"/>
      <c r="DD11" s="594">
        <v>1987363</v>
      </c>
      <c r="DE11" s="589"/>
      <c r="DF11" s="589"/>
      <c r="DG11" s="589"/>
      <c r="DH11" s="589"/>
      <c r="DI11" s="589"/>
      <c r="DJ11" s="589"/>
      <c r="DK11" s="589"/>
      <c r="DL11" s="589"/>
      <c r="DM11" s="589"/>
      <c r="DN11" s="589"/>
      <c r="DO11" s="589"/>
      <c r="DP11" s="590"/>
      <c r="DQ11" s="594">
        <v>533546</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3151275</v>
      </c>
      <c r="BH12" s="589"/>
      <c r="BI12" s="589"/>
      <c r="BJ12" s="589"/>
      <c r="BK12" s="589"/>
      <c r="BL12" s="589"/>
      <c r="BM12" s="589"/>
      <c r="BN12" s="590"/>
      <c r="BO12" s="641">
        <v>50.9</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269386</v>
      </c>
      <c r="CS12" s="589"/>
      <c r="CT12" s="589"/>
      <c r="CU12" s="589"/>
      <c r="CV12" s="589"/>
      <c r="CW12" s="589"/>
      <c r="CX12" s="589"/>
      <c r="CY12" s="590"/>
      <c r="CZ12" s="641">
        <v>0.7</v>
      </c>
      <c r="DA12" s="641"/>
      <c r="DB12" s="641"/>
      <c r="DC12" s="641"/>
      <c r="DD12" s="594">
        <v>10385</v>
      </c>
      <c r="DE12" s="589"/>
      <c r="DF12" s="589"/>
      <c r="DG12" s="589"/>
      <c r="DH12" s="589"/>
      <c r="DI12" s="589"/>
      <c r="DJ12" s="589"/>
      <c r="DK12" s="589"/>
      <c r="DL12" s="589"/>
      <c r="DM12" s="589"/>
      <c r="DN12" s="589"/>
      <c r="DO12" s="589"/>
      <c r="DP12" s="590"/>
      <c r="DQ12" s="594">
        <v>151050</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14283</v>
      </c>
      <c r="S13" s="589"/>
      <c r="T13" s="589"/>
      <c r="U13" s="589"/>
      <c r="V13" s="589"/>
      <c r="W13" s="589"/>
      <c r="X13" s="589"/>
      <c r="Y13" s="590"/>
      <c r="Z13" s="641">
        <v>0</v>
      </c>
      <c r="AA13" s="641"/>
      <c r="AB13" s="641"/>
      <c r="AC13" s="641"/>
      <c r="AD13" s="642">
        <v>14283</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2977524</v>
      </c>
      <c r="BH13" s="589"/>
      <c r="BI13" s="589"/>
      <c r="BJ13" s="589"/>
      <c r="BK13" s="589"/>
      <c r="BL13" s="589"/>
      <c r="BM13" s="589"/>
      <c r="BN13" s="590"/>
      <c r="BO13" s="641">
        <v>48.1</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3973345</v>
      </c>
      <c r="CS13" s="589"/>
      <c r="CT13" s="589"/>
      <c r="CU13" s="589"/>
      <c r="CV13" s="589"/>
      <c r="CW13" s="589"/>
      <c r="CX13" s="589"/>
      <c r="CY13" s="590"/>
      <c r="CZ13" s="641">
        <v>10.9</v>
      </c>
      <c r="DA13" s="641"/>
      <c r="DB13" s="641"/>
      <c r="DC13" s="641"/>
      <c r="DD13" s="594">
        <v>2929748</v>
      </c>
      <c r="DE13" s="589"/>
      <c r="DF13" s="589"/>
      <c r="DG13" s="589"/>
      <c r="DH13" s="589"/>
      <c r="DI13" s="589"/>
      <c r="DJ13" s="589"/>
      <c r="DK13" s="589"/>
      <c r="DL13" s="589"/>
      <c r="DM13" s="589"/>
      <c r="DN13" s="589"/>
      <c r="DO13" s="589"/>
      <c r="DP13" s="590"/>
      <c r="DQ13" s="594">
        <v>1209933</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162295</v>
      </c>
      <c r="BH14" s="589"/>
      <c r="BI14" s="589"/>
      <c r="BJ14" s="589"/>
      <c r="BK14" s="589"/>
      <c r="BL14" s="589"/>
      <c r="BM14" s="589"/>
      <c r="BN14" s="590"/>
      <c r="BO14" s="641">
        <v>2.6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808108</v>
      </c>
      <c r="CS14" s="589"/>
      <c r="CT14" s="589"/>
      <c r="CU14" s="589"/>
      <c r="CV14" s="589"/>
      <c r="CW14" s="589"/>
      <c r="CX14" s="589"/>
      <c r="CY14" s="590"/>
      <c r="CZ14" s="641">
        <v>2.2000000000000002</v>
      </c>
      <c r="DA14" s="641"/>
      <c r="DB14" s="641"/>
      <c r="DC14" s="641"/>
      <c r="DD14" s="594">
        <v>291592</v>
      </c>
      <c r="DE14" s="589"/>
      <c r="DF14" s="589"/>
      <c r="DG14" s="589"/>
      <c r="DH14" s="589"/>
      <c r="DI14" s="589"/>
      <c r="DJ14" s="589"/>
      <c r="DK14" s="589"/>
      <c r="DL14" s="589"/>
      <c r="DM14" s="589"/>
      <c r="DN14" s="589"/>
      <c r="DO14" s="589"/>
      <c r="DP14" s="590"/>
      <c r="DQ14" s="594">
        <v>586363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15887</v>
      </c>
      <c r="S15" s="589"/>
      <c r="T15" s="589"/>
      <c r="U15" s="589"/>
      <c r="V15" s="589"/>
      <c r="W15" s="589"/>
      <c r="X15" s="589"/>
      <c r="Y15" s="590"/>
      <c r="Z15" s="641">
        <v>0</v>
      </c>
      <c r="AA15" s="641"/>
      <c r="AB15" s="641"/>
      <c r="AC15" s="641"/>
      <c r="AD15" s="642">
        <v>15887</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326374</v>
      </c>
      <c r="BH15" s="589"/>
      <c r="BI15" s="589"/>
      <c r="BJ15" s="589"/>
      <c r="BK15" s="589"/>
      <c r="BL15" s="589"/>
      <c r="BM15" s="589"/>
      <c r="BN15" s="590"/>
      <c r="BO15" s="641">
        <v>5.3</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3998055</v>
      </c>
      <c r="CS15" s="589"/>
      <c r="CT15" s="589"/>
      <c r="CU15" s="589"/>
      <c r="CV15" s="589"/>
      <c r="CW15" s="589"/>
      <c r="CX15" s="589"/>
      <c r="CY15" s="590"/>
      <c r="CZ15" s="641">
        <v>11</v>
      </c>
      <c r="DA15" s="641"/>
      <c r="DB15" s="641"/>
      <c r="DC15" s="641"/>
      <c r="DD15" s="594">
        <v>1925666</v>
      </c>
      <c r="DE15" s="589"/>
      <c r="DF15" s="589"/>
      <c r="DG15" s="589"/>
      <c r="DH15" s="589"/>
      <c r="DI15" s="589"/>
      <c r="DJ15" s="589"/>
      <c r="DK15" s="589"/>
      <c r="DL15" s="589"/>
      <c r="DM15" s="589"/>
      <c r="DN15" s="589"/>
      <c r="DO15" s="589"/>
      <c r="DP15" s="590"/>
      <c r="DQ15" s="594">
        <v>1951357</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8455238</v>
      </c>
      <c r="S16" s="589"/>
      <c r="T16" s="589"/>
      <c r="U16" s="589"/>
      <c r="V16" s="589"/>
      <c r="W16" s="589"/>
      <c r="X16" s="589"/>
      <c r="Y16" s="590"/>
      <c r="Z16" s="641">
        <v>21.8</v>
      </c>
      <c r="AA16" s="641"/>
      <c r="AB16" s="641"/>
      <c r="AC16" s="641"/>
      <c r="AD16" s="642">
        <v>7538940</v>
      </c>
      <c r="AE16" s="642"/>
      <c r="AF16" s="642"/>
      <c r="AG16" s="642"/>
      <c r="AH16" s="642"/>
      <c r="AI16" s="642"/>
      <c r="AJ16" s="642"/>
      <c r="AK16" s="642"/>
      <c r="AL16" s="611">
        <v>46.7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24222</v>
      </c>
      <c r="BH16" s="589"/>
      <c r="BI16" s="589"/>
      <c r="BJ16" s="589"/>
      <c r="BK16" s="589"/>
      <c r="BL16" s="589"/>
      <c r="BM16" s="589"/>
      <c r="BN16" s="590"/>
      <c r="BO16" s="641">
        <v>0.4</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205089</v>
      </c>
      <c r="CS16" s="589"/>
      <c r="CT16" s="589"/>
      <c r="CU16" s="589"/>
      <c r="CV16" s="589"/>
      <c r="CW16" s="589"/>
      <c r="CX16" s="589"/>
      <c r="CY16" s="590"/>
      <c r="CZ16" s="641">
        <v>0.6</v>
      </c>
      <c r="DA16" s="641"/>
      <c r="DB16" s="641"/>
      <c r="DC16" s="641"/>
      <c r="DD16" s="594" t="s">
        <v>221</v>
      </c>
      <c r="DE16" s="589"/>
      <c r="DF16" s="589"/>
      <c r="DG16" s="589"/>
      <c r="DH16" s="589"/>
      <c r="DI16" s="589"/>
      <c r="DJ16" s="589"/>
      <c r="DK16" s="589"/>
      <c r="DL16" s="589"/>
      <c r="DM16" s="589"/>
      <c r="DN16" s="589"/>
      <c r="DO16" s="589"/>
      <c r="DP16" s="590"/>
      <c r="DQ16" s="594">
        <v>57619</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7538940</v>
      </c>
      <c r="S17" s="589"/>
      <c r="T17" s="589"/>
      <c r="U17" s="589"/>
      <c r="V17" s="589"/>
      <c r="W17" s="589"/>
      <c r="X17" s="589"/>
      <c r="Y17" s="590"/>
      <c r="Z17" s="641">
        <v>19.399999999999999</v>
      </c>
      <c r="AA17" s="641"/>
      <c r="AB17" s="641"/>
      <c r="AC17" s="641"/>
      <c r="AD17" s="642">
        <v>7538940</v>
      </c>
      <c r="AE17" s="642"/>
      <c r="AF17" s="642"/>
      <c r="AG17" s="642"/>
      <c r="AH17" s="642"/>
      <c r="AI17" s="642"/>
      <c r="AJ17" s="642"/>
      <c r="AK17" s="642"/>
      <c r="AL17" s="611">
        <v>46.7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2204388</v>
      </c>
      <c r="CS17" s="589"/>
      <c r="CT17" s="589"/>
      <c r="CU17" s="589"/>
      <c r="CV17" s="589"/>
      <c r="CW17" s="589"/>
      <c r="CX17" s="589"/>
      <c r="CY17" s="590"/>
      <c r="CZ17" s="641">
        <v>6</v>
      </c>
      <c r="DA17" s="641"/>
      <c r="DB17" s="641"/>
      <c r="DC17" s="641"/>
      <c r="DD17" s="594" t="s">
        <v>221</v>
      </c>
      <c r="DE17" s="589"/>
      <c r="DF17" s="589"/>
      <c r="DG17" s="589"/>
      <c r="DH17" s="589"/>
      <c r="DI17" s="589"/>
      <c r="DJ17" s="589"/>
      <c r="DK17" s="589"/>
      <c r="DL17" s="589"/>
      <c r="DM17" s="589"/>
      <c r="DN17" s="589"/>
      <c r="DO17" s="589"/>
      <c r="DP17" s="590"/>
      <c r="DQ17" s="594">
        <v>2035036</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916298</v>
      </c>
      <c r="S18" s="589"/>
      <c r="T18" s="589"/>
      <c r="U18" s="589"/>
      <c r="V18" s="589"/>
      <c r="W18" s="589"/>
      <c r="X18" s="589"/>
      <c r="Y18" s="590"/>
      <c r="Z18" s="641">
        <v>2.4</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15497562</v>
      </c>
      <c r="S20" s="589"/>
      <c r="T20" s="589"/>
      <c r="U20" s="589"/>
      <c r="V20" s="589"/>
      <c r="W20" s="589"/>
      <c r="X20" s="589"/>
      <c r="Y20" s="590"/>
      <c r="Z20" s="641">
        <v>39.9</v>
      </c>
      <c r="AA20" s="641"/>
      <c r="AB20" s="641"/>
      <c r="AC20" s="641"/>
      <c r="AD20" s="642">
        <v>14581264</v>
      </c>
      <c r="AE20" s="642"/>
      <c r="AF20" s="642"/>
      <c r="AG20" s="642"/>
      <c r="AH20" s="642"/>
      <c r="AI20" s="642"/>
      <c r="AJ20" s="642"/>
      <c r="AK20" s="642"/>
      <c r="AL20" s="611">
        <v>90.4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36508156</v>
      </c>
      <c r="CS20" s="589"/>
      <c r="CT20" s="589"/>
      <c r="CU20" s="589"/>
      <c r="CV20" s="589"/>
      <c r="CW20" s="589"/>
      <c r="CX20" s="589"/>
      <c r="CY20" s="590"/>
      <c r="CZ20" s="641">
        <v>100</v>
      </c>
      <c r="DA20" s="641"/>
      <c r="DB20" s="641"/>
      <c r="DC20" s="641"/>
      <c r="DD20" s="594">
        <v>7556750</v>
      </c>
      <c r="DE20" s="589"/>
      <c r="DF20" s="589"/>
      <c r="DG20" s="589"/>
      <c r="DH20" s="589"/>
      <c r="DI20" s="589"/>
      <c r="DJ20" s="589"/>
      <c r="DK20" s="589"/>
      <c r="DL20" s="589"/>
      <c r="DM20" s="589"/>
      <c r="DN20" s="589"/>
      <c r="DO20" s="589"/>
      <c r="DP20" s="590"/>
      <c r="DQ20" s="594">
        <v>19549833</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8168</v>
      </c>
      <c r="S21" s="589"/>
      <c r="T21" s="589"/>
      <c r="U21" s="589"/>
      <c r="V21" s="589"/>
      <c r="W21" s="589"/>
      <c r="X21" s="589"/>
      <c r="Y21" s="590"/>
      <c r="Z21" s="641">
        <v>0</v>
      </c>
      <c r="AA21" s="641"/>
      <c r="AB21" s="641"/>
      <c r="AC21" s="641"/>
      <c r="AD21" s="642">
        <v>8168</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474433</v>
      </c>
      <c r="S22" s="589"/>
      <c r="T22" s="589"/>
      <c r="U22" s="589"/>
      <c r="V22" s="589"/>
      <c r="W22" s="589"/>
      <c r="X22" s="589"/>
      <c r="Y22" s="590"/>
      <c r="Z22" s="641">
        <v>1.2</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490398</v>
      </c>
      <c r="S23" s="589"/>
      <c r="T23" s="589"/>
      <c r="U23" s="589"/>
      <c r="V23" s="589"/>
      <c r="W23" s="589"/>
      <c r="X23" s="589"/>
      <c r="Y23" s="590"/>
      <c r="Z23" s="641">
        <v>1.3</v>
      </c>
      <c r="AA23" s="641"/>
      <c r="AB23" s="641"/>
      <c r="AC23" s="641"/>
      <c r="AD23" s="642" t="s">
        <v>221</v>
      </c>
      <c r="AE23" s="642"/>
      <c r="AF23" s="642"/>
      <c r="AG23" s="642"/>
      <c r="AH23" s="642"/>
      <c r="AI23" s="642"/>
      <c r="AJ23" s="642"/>
      <c r="AK23" s="642"/>
      <c r="AL23" s="611" t="s">
        <v>221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127311</v>
      </c>
      <c r="S24" s="589"/>
      <c r="T24" s="589"/>
      <c r="U24" s="589"/>
      <c r="V24" s="589"/>
      <c r="W24" s="589"/>
      <c r="X24" s="589"/>
      <c r="Y24" s="590"/>
      <c r="Z24" s="641">
        <v>0.3</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15808697</v>
      </c>
      <c r="CS24" s="639"/>
      <c r="CT24" s="639"/>
      <c r="CU24" s="639"/>
      <c r="CV24" s="639"/>
      <c r="CW24" s="639"/>
      <c r="CX24" s="639"/>
      <c r="CY24" s="686"/>
      <c r="CZ24" s="690">
        <v>43.3</v>
      </c>
      <c r="DA24" s="691"/>
      <c r="DB24" s="691"/>
      <c r="DC24" s="692"/>
      <c r="DD24" s="685">
        <v>8764959</v>
      </c>
      <c r="DE24" s="639"/>
      <c r="DF24" s="639"/>
      <c r="DG24" s="639"/>
      <c r="DH24" s="639"/>
      <c r="DI24" s="639"/>
      <c r="DJ24" s="639"/>
      <c r="DK24" s="686"/>
      <c r="DL24" s="685">
        <v>8632482</v>
      </c>
      <c r="DM24" s="639"/>
      <c r="DN24" s="639"/>
      <c r="DO24" s="639"/>
      <c r="DP24" s="639"/>
      <c r="DQ24" s="639"/>
      <c r="DR24" s="639"/>
      <c r="DS24" s="639"/>
      <c r="DT24" s="639"/>
      <c r="DU24" s="639"/>
      <c r="DV24" s="686"/>
      <c r="DW24" s="687">
        <v>50.4</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7449473</v>
      </c>
      <c r="S25" s="589"/>
      <c r="T25" s="589"/>
      <c r="U25" s="589"/>
      <c r="V25" s="589"/>
      <c r="W25" s="589"/>
      <c r="X25" s="589"/>
      <c r="Y25" s="590"/>
      <c r="Z25" s="641">
        <v>19.2</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4507470</v>
      </c>
      <c r="CS25" s="607"/>
      <c r="CT25" s="607"/>
      <c r="CU25" s="607"/>
      <c r="CV25" s="607"/>
      <c r="CW25" s="607"/>
      <c r="CX25" s="607"/>
      <c r="CY25" s="608"/>
      <c r="CZ25" s="591">
        <v>12.3</v>
      </c>
      <c r="DA25" s="609"/>
      <c r="DB25" s="609"/>
      <c r="DC25" s="610"/>
      <c r="DD25" s="594">
        <v>4411178</v>
      </c>
      <c r="DE25" s="607"/>
      <c r="DF25" s="607"/>
      <c r="DG25" s="607"/>
      <c r="DH25" s="607"/>
      <c r="DI25" s="607"/>
      <c r="DJ25" s="607"/>
      <c r="DK25" s="608"/>
      <c r="DL25" s="594">
        <v>4341155</v>
      </c>
      <c r="DM25" s="607"/>
      <c r="DN25" s="607"/>
      <c r="DO25" s="607"/>
      <c r="DP25" s="607"/>
      <c r="DQ25" s="607"/>
      <c r="DR25" s="607"/>
      <c r="DS25" s="607"/>
      <c r="DT25" s="607"/>
      <c r="DU25" s="607"/>
      <c r="DV25" s="608"/>
      <c r="DW25" s="611">
        <v>25.3</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v>291006</v>
      </c>
      <c r="S26" s="589"/>
      <c r="T26" s="589"/>
      <c r="U26" s="589"/>
      <c r="V26" s="589"/>
      <c r="W26" s="589"/>
      <c r="X26" s="589"/>
      <c r="Y26" s="590"/>
      <c r="Z26" s="641">
        <v>0.7</v>
      </c>
      <c r="AA26" s="641"/>
      <c r="AB26" s="641"/>
      <c r="AC26" s="641"/>
      <c r="AD26" s="642">
        <v>291006</v>
      </c>
      <c r="AE26" s="642"/>
      <c r="AF26" s="642"/>
      <c r="AG26" s="642"/>
      <c r="AH26" s="642"/>
      <c r="AI26" s="642"/>
      <c r="AJ26" s="642"/>
      <c r="AK26" s="642"/>
      <c r="AL26" s="611">
        <v>1.8</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2559681</v>
      </c>
      <c r="CS26" s="589"/>
      <c r="CT26" s="589"/>
      <c r="CU26" s="589"/>
      <c r="CV26" s="589"/>
      <c r="CW26" s="589"/>
      <c r="CX26" s="589"/>
      <c r="CY26" s="590"/>
      <c r="CZ26" s="591">
        <v>7</v>
      </c>
      <c r="DA26" s="609"/>
      <c r="DB26" s="609"/>
      <c r="DC26" s="610"/>
      <c r="DD26" s="594">
        <v>2521436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5823820</v>
      </c>
      <c r="S27" s="589"/>
      <c r="T27" s="589"/>
      <c r="U27" s="589"/>
      <c r="V27" s="589"/>
      <c r="W27" s="589"/>
      <c r="X27" s="589"/>
      <c r="Y27" s="590"/>
      <c r="Z27" s="641">
        <v>15</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6194662</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9096839</v>
      </c>
      <c r="CS27" s="607"/>
      <c r="CT27" s="607"/>
      <c r="CU27" s="607"/>
      <c r="CV27" s="607"/>
      <c r="CW27" s="607"/>
      <c r="CX27" s="607"/>
      <c r="CY27" s="608"/>
      <c r="CZ27" s="591">
        <v>24.9</v>
      </c>
      <c r="DA27" s="609"/>
      <c r="DB27" s="609"/>
      <c r="DC27" s="610"/>
      <c r="DD27" s="594">
        <v>2318745</v>
      </c>
      <c r="DE27" s="607"/>
      <c r="DF27" s="607"/>
      <c r="DG27" s="607"/>
      <c r="DH27" s="607"/>
      <c r="DI27" s="607"/>
      <c r="DJ27" s="607"/>
      <c r="DK27" s="608"/>
      <c r="DL27" s="594">
        <v>2256291</v>
      </c>
      <c r="DM27" s="607"/>
      <c r="DN27" s="607"/>
      <c r="DO27" s="607"/>
      <c r="DP27" s="607"/>
      <c r="DQ27" s="607"/>
      <c r="DR27" s="607"/>
      <c r="DS27" s="607"/>
      <c r="DT27" s="607"/>
      <c r="DU27" s="607"/>
      <c r="DV27" s="608"/>
      <c r="DW27" s="611">
        <v>13.2</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2162961</v>
      </c>
      <c r="S28" s="589"/>
      <c r="T28" s="589"/>
      <c r="U28" s="589"/>
      <c r="V28" s="589"/>
      <c r="W28" s="589"/>
      <c r="X28" s="589"/>
      <c r="Y28" s="590"/>
      <c r="Z28" s="641">
        <v>5.6</v>
      </c>
      <c r="AA28" s="641"/>
      <c r="AB28" s="641"/>
      <c r="AC28" s="641"/>
      <c r="AD28" s="642">
        <v>1240072</v>
      </c>
      <c r="AE28" s="642"/>
      <c r="AF28" s="642"/>
      <c r="AG28" s="642"/>
      <c r="AH28" s="642"/>
      <c r="AI28" s="642"/>
      <c r="AJ28" s="642"/>
      <c r="AK28" s="642"/>
      <c r="AL28" s="611">
        <v>7.7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2204388</v>
      </c>
      <c r="CS28" s="589"/>
      <c r="CT28" s="589"/>
      <c r="CU28" s="589"/>
      <c r="CV28" s="589"/>
      <c r="CW28" s="589"/>
      <c r="CX28" s="589"/>
      <c r="CY28" s="590"/>
      <c r="CZ28" s="591">
        <v>6</v>
      </c>
      <c r="DA28" s="609"/>
      <c r="DB28" s="609"/>
      <c r="DC28" s="610"/>
      <c r="DD28" s="594">
        <v>2035036</v>
      </c>
      <c r="DE28" s="589"/>
      <c r="DF28" s="589"/>
      <c r="DG28" s="589"/>
      <c r="DH28" s="589"/>
      <c r="DI28" s="589"/>
      <c r="DJ28" s="589"/>
      <c r="DK28" s="590"/>
      <c r="DL28" s="594">
        <v>2035036</v>
      </c>
      <c r="DM28" s="589"/>
      <c r="DN28" s="589"/>
      <c r="DO28" s="589"/>
      <c r="DP28" s="589"/>
      <c r="DQ28" s="589"/>
      <c r="DR28" s="589"/>
      <c r="DS28" s="589"/>
      <c r="DT28" s="589"/>
      <c r="DU28" s="589"/>
      <c r="DV28" s="590"/>
      <c r="DW28" s="611">
        <v>11.9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95444</v>
      </c>
      <c r="S29" s="589"/>
      <c r="T29" s="589"/>
      <c r="U29" s="589"/>
      <c r="V29" s="589"/>
      <c r="W29" s="589"/>
      <c r="X29" s="589"/>
      <c r="Y29" s="590"/>
      <c r="Z29" s="641">
        <v>0.2</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2204215</v>
      </c>
      <c r="CS29" s="607"/>
      <c r="CT29" s="607"/>
      <c r="CU29" s="607"/>
      <c r="CV29" s="607"/>
      <c r="CW29" s="607"/>
      <c r="CX29" s="607"/>
      <c r="CY29" s="608"/>
      <c r="CZ29" s="591">
        <v>6</v>
      </c>
      <c r="DA29" s="609"/>
      <c r="DB29" s="609"/>
      <c r="DC29" s="610"/>
      <c r="DD29" s="594">
        <v>2034863</v>
      </c>
      <c r="DE29" s="607"/>
      <c r="DF29" s="607"/>
      <c r="DG29" s="607"/>
      <c r="DH29" s="607"/>
      <c r="DI29" s="607"/>
      <c r="DJ29" s="607"/>
      <c r="DK29" s="608"/>
      <c r="DL29" s="594">
        <v>2034863</v>
      </c>
      <c r="DM29" s="607"/>
      <c r="DN29" s="607"/>
      <c r="DO29" s="607"/>
      <c r="DP29" s="607"/>
      <c r="DQ29" s="607"/>
      <c r="DR29" s="607"/>
      <c r="DS29" s="607"/>
      <c r="DT29" s="607"/>
      <c r="DU29" s="607"/>
      <c r="DV29" s="608"/>
      <c r="DW29" s="611">
        <v>11.9</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1792605</v>
      </c>
      <c r="S30" s="589"/>
      <c r="T30" s="589"/>
      <c r="U30" s="589"/>
      <c r="V30" s="589"/>
      <c r="W30" s="589"/>
      <c r="X30" s="589"/>
      <c r="Y30" s="590"/>
      <c r="Z30" s="641">
        <v>4.5999999999999996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97.2</v>
      </c>
      <c r="BH30" s="655"/>
      <c r="BI30" s="655"/>
      <c r="BJ30" s="655"/>
      <c r="BK30" s="655"/>
      <c r="BL30" s="655"/>
      <c r="BM30" s="656">
        <v>90</v>
      </c>
      <c r="BN30" s="655"/>
      <c r="BO30" s="655"/>
      <c r="BP30" s="655"/>
      <c r="BQ30" s="657"/>
      <c r="BR30" s="654">
        <v>96.8</v>
      </c>
      <c r="BS30" s="655"/>
      <c r="BT30" s="655"/>
      <c r="BU30" s="655"/>
      <c r="BV30" s="655"/>
      <c r="BW30" s="655"/>
      <c r="BX30" s="656">
        <v>89.1</v>
      </c>
      <c r="BY30" s="655"/>
      <c r="BZ30" s="655"/>
      <c r="CA30" s="655"/>
      <c r="CB30" s="657"/>
      <c r="CD30" s="660"/>
      <c r="CE30" s="661"/>
      <c r="CF30" s="625" t="s">
        <v>293</v>
      </c>
      <c r="CG30" s="622"/>
      <c r="CH30" s="622"/>
      <c r="CI30" s="622"/>
      <c r="CJ30" s="622"/>
      <c r="CK30" s="622"/>
      <c r="CL30" s="622"/>
      <c r="CM30" s="622"/>
      <c r="CN30" s="622"/>
      <c r="CO30" s="622"/>
      <c r="CP30" s="622"/>
      <c r="CQ30" s="623"/>
      <c r="CR30" s="588">
        <v>1871561</v>
      </c>
      <c r="CS30" s="589"/>
      <c r="CT30" s="589"/>
      <c r="CU30" s="589"/>
      <c r="CV30" s="589"/>
      <c r="CW30" s="589"/>
      <c r="CX30" s="589"/>
      <c r="CY30" s="590"/>
      <c r="CZ30" s="591">
        <v>5.0999999999999996</v>
      </c>
      <c r="DA30" s="609"/>
      <c r="DB30" s="609"/>
      <c r="DC30" s="610"/>
      <c r="DD30" s="594">
        <v>1702209</v>
      </c>
      <c r="DE30" s="589"/>
      <c r="DF30" s="589"/>
      <c r="DG30" s="589"/>
      <c r="DH30" s="589"/>
      <c r="DI30" s="589"/>
      <c r="DJ30" s="589"/>
      <c r="DK30" s="590"/>
      <c r="DL30" s="594">
        <v>1702209</v>
      </c>
      <c r="DM30" s="589"/>
      <c r="DN30" s="589"/>
      <c r="DO30" s="589"/>
      <c r="DP30" s="589"/>
      <c r="DQ30" s="589"/>
      <c r="DR30" s="589"/>
      <c r="DS30" s="589"/>
      <c r="DT30" s="589"/>
      <c r="DU30" s="589"/>
      <c r="DV30" s="590"/>
      <c r="DW30" s="611">
        <v>9.9</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2039216</v>
      </c>
      <c r="S31" s="589"/>
      <c r="T31" s="589"/>
      <c r="U31" s="589"/>
      <c r="V31" s="589"/>
      <c r="W31" s="589"/>
      <c r="X31" s="589"/>
      <c r="Y31" s="590"/>
      <c r="Z31" s="641">
        <v>5.2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94</v>
      </c>
      <c r="BN31" s="653"/>
      <c r="BO31" s="653"/>
      <c r="BP31" s="653"/>
      <c r="BQ31" s="617"/>
      <c r="BR31" s="652">
        <v>97.9</v>
      </c>
      <c r="BS31" s="607"/>
      <c r="BT31" s="607"/>
      <c r="BU31" s="607"/>
      <c r="BV31" s="607"/>
      <c r="BW31" s="607"/>
      <c r="BX31" s="643">
        <v>92.8</v>
      </c>
      <c r="BY31" s="653"/>
      <c r="BZ31" s="653"/>
      <c r="CA31" s="653"/>
      <c r="CB31" s="617"/>
      <c r="CD31" s="660"/>
      <c r="CE31" s="661"/>
      <c r="CF31" s="625" t="s">
        <v>297</v>
      </c>
      <c r="CG31" s="622"/>
      <c r="CH31" s="622"/>
      <c r="CI31" s="622"/>
      <c r="CJ31" s="622"/>
      <c r="CK31" s="622"/>
      <c r="CL31" s="622"/>
      <c r="CM31" s="622"/>
      <c r="CN31" s="622"/>
      <c r="CO31" s="622"/>
      <c r="CP31" s="622"/>
      <c r="CQ31" s="623"/>
      <c r="CR31" s="588">
        <v>332654</v>
      </c>
      <c r="CS31" s="607"/>
      <c r="CT31" s="607"/>
      <c r="CU31" s="607"/>
      <c r="CV31" s="607"/>
      <c r="CW31" s="607"/>
      <c r="CX31" s="607"/>
      <c r="CY31" s="608"/>
      <c r="CZ31" s="591">
        <v>0.9</v>
      </c>
      <c r="DA31" s="609"/>
      <c r="DB31" s="609"/>
      <c r="DC31" s="610"/>
      <c r="DD31" s="594">
        <v>332654</v>
      </c>
      <c r="DE31" s="607"/>
      <c r="DF31" s="607"/>
      <c r="DG31" s="607"/>
      <c r="DH31" s="607"/>
      <c r="DI31" s="607"/>
      <c r="DJ31" s="607"/>
      <c r="DK31" s="608"/>
      <c r="DL31" s="594">
        <v>332654</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277710</v>
      </c>
      <c r="S32" s="589"/>
      <c r="T32" s="589"/>
      <c r="U32" s="589"/>
      <c r="V32" s="589"/>
      <c r="W32" s="589"/>
      <c r="X32" s="589"/>
      <c r="Y32" s="590"/>
      <c r="Z32" s="641">
        <v>0.7</v>
      </c>
      <c r="AA32" s="641"/>
      <c r="AB32" s="641"/>
      <c r="AC32" s="641"/>
      <c r="AD32" s="642">
        <v>10024</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96</v>
      </c>
      <c r="BH32" s="573"/>
      <c r="BI32" s="573"/>
      <c r="BJ32" s="573"/>
      <c r="BK32" s="573"/>
      <c r="BL32" s="573"/>
      <c r="BM32" s="636">
        <v>85.8</v>
      </c>
      <c r="BN32" s="573"/>
      <c r="BO32" s="573"/>
      <c r="BP32" s="573"/>
      <c r="BQ32" s="630"/>
      <c r="BR32" s="651">
        <v>95.5</v>
      </c>
      <c r="BS32" s="573"/>
      <c r="BT32" s="573"/>
      <c r="BU32" s="573"/>
      <c r="BV32" s="573"/>
      <c r="BW32" s="573"/>
      <c r="BX32" s="636">
        <v>85.1</v>
      </c>
      <c r="BY32" s="573"/>
      <c r="BZ32" s="573"/>
      <c r="CA32" s="573"/>
      <c r="CB32" s="630"/>
      <c r="CD32" s="662"/>
      <c r="CE32" s="663"/>
      <c r="CF32" s="625" t="s">
        <v>300</v>
      </c>
      <c r="CG32" s="622"/>
      <c r="CH32" s="622"/>
      <c r="CI32" s="622"/>
      <c r="CJ32" s="622"/>
      <c r="CK32" s="622"/>
      <c r="CL32" s="622"/>
      <c r="CM32" s="622"/>
      <c r="CN32" s="622"/>
      <c r="CO32" s="622"/>
      <c r="CP32" s="622"/>
      <c r="CQ32" s="623"/>
      <c r="CR32" s="588">
        <v>173</v>
      </c>
      <c r="CS32" s="589"/>
      <c r="CT32" s="589"/>
      <c r="CU32" s="589"/>
      <c r="CV32" s="589"/>
      <c r="CW32" s="589"/>
      <c r="CX32" s="589"/>
      <c r="CY32" s="590"/>
      <c r="CZ32" s="591">
        <v>0</v>
      </c>
      <c r="DA32" s="609"/>
      <c r="DB32" s="609"/>
      <c r="DC32" s="610"/>
      <c r="DD32" s="594">
        <v>173</v>
      </c>
      <c r="DE32" s="589"/>
      <c r="DF32" s="589"/>
      <c r="DG32" s="589"/>
      <c r="DH32" s="589"/>
      <c r="DI32" s="589"/>
      <c r="DJ32" s="589"/>
      <c r="DK32" s="590"/>
      <c r="DL32" s="594">
        <v>173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2337676</v>
      </c>
      <c r="S33" s="589"/>
      <c r="T33" s="589"/>
      <c r="U33" s="589"/>
      <c r="V33" s="589"/>
      <c r="W33" s="589"/>
      <c r="X33" s="589"/>
      <c r="Y33" s="590"/>
      <c r="Z33" s="641">
        <v>6</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12937620</v>
      </c>
      <c r="CS33" s="607"/>
      <c r="CT33" s="607"/>
      <c r="CU33" s="607"/>
      <c r="CV33" s="607"/>
      <c r="CW33" s="607"/>
      <c r="CX33" s="607"/>
      <c r="CY33" s="608"/>
      <c r="CZ33" s="591">
        <v>35.4</v>
      </c>
      <c r="DA33" s="609"/>
      <c r="DB33" s="609"/>
      <c r="DC33" s="610"/>
      <c r="DD33" s="594">
        <v>10242307</v>
      </c>
      <c r="DE33" s="607"/>
      <c r="DF33" s="607"/>
      <c r="DG33" s="607"/>
      <c r="DH33" s="607"/>
      <c r="DI33" s="607"/>
      <c r="DJ33" s="607"/>
      <c r="DK33" s="608"/>
      <c r="DL33" s="594">
        <v>6991869</v>
      </c>
      <c r="DM33" s="607"/>
      <c r="DN33" s="607"/>
      <c r="DO33" s="607"/>
      <c r="DP33" s="607"/>
      <c r="DQ33" s="607"/>
      <c r="DR33" s="607"/>
      <c r="DS33" s="607"/>
      <c r="DT33" s="607"/>
      <c r="DU33" s="607"/>
      <c r="DV33" s="608"/>
      <c r="DW33" s="611">
        <v>40.799999999999997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3532764</v>
      </c>
      <c r="CS34" s="589"/>
      <c r="CT34" s="589"/>
      <c r="CU34" s="589"/>
      <c r="CV34" s="589"/>
      <c r="CW34" s="589"/>
      <c r="CX34" s="589"/>
      <c r="CY34" s="590"/>
      <c r="CZ34" s="591">
        <v>9.6999999999999993</v>
      </c>
      <c r="DA34" s="609"/>
      <c r="DB34" s="609"/>
      <c r="DC34" s="610"/>
      <c r="DD34" s="594">
        <v>2610019</v>
      </c>
      <c r="DE34" s="589"/>
      <c r="DF34" s="589"/>
      <c r="DG34" s="589"/>
      <c r="DH34" s="589"/>
      <c r="DI34" s="589"/>
      <c r="DJ34" s="589"/>
      <c r="DK34" s="590"/>
      <c r="DL34" s="594">
        <v>2336782</v>
      </c>
      <c r="DM34" s="589"/>
      <c r="DN34" s="589"/>
      <c r="DO34" s="589"/>
      <c r="DP34" s="589"/>
      <c r="DQ34" s="589"/>
      <c r="DR34" s="589"/>
      <c r="DS34" s="589"/>
      <c r="DT34" s="589"/>
      <c r="DU34" s="589"/>
      <c r="DV34" s="590"/>
      <c r="DW34" s="611">
        <v>13.6</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1009776</v>
      </c>
      <c r="S35" s="589"/>
      <c r="T35" s="589"/>
      <c r="U35" s="589"/>
      <c r="V35" s="589"/>
      <c r="W35" s="589"/>
      <c r="X35" s="589"/>
      <c r="Y35" s="590"/>
      <c r="Z35" s="641">
        <v>2.6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2693487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-739172</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372035</v>
      </c>
      <c r="CS35" s="607"/>
      <c r="CT35" s="607"/>
      <c r="CU35" s="607"/>
      <c r="CV35" s="607"/>
      <c r="CW35" s="607"/>
      <c r="CX35" s="607"/>
      <c r="CY35" s="608"/>
      <c r="CZ35" s="591">
        <v>1</v>
      </c>
      <c r="DA35" s="609"/>
      <c r="DB35" s="609"/>
      <c r="DC35" s="610"/>
      <c r="DD35" s="594">
        <v>308956</v>
      </c>
      <c r="DE35" s="607"/>
      <c r="DF35" s="607"/>
      <c r="DG35" s="607"/>
      <c r="DH35" s="607"/>
      <c r="DI35" s="607"/>
      <c r="DJ35" s="607"/>
      <c r="DK35" s="608"/>
      <c r="DL35" s="594">
        <v>148616</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38867783</v>
      </c>
      <c r="S36" s="629"/>
      <c r="T36" s="629"/>
      <c r="U36" s="629"/>
      <c r="V36" s="629"/>
      <c r="W36" s="629"/>
      <c r="X36" s="629"/>
      <c r="Y36" s="632"/>
      <c r="Z36" s="633">
        <v>100</v>
      </c>
      <c r="AA36" s="633"/>
      <c r="AB36" s="633"/>
      <c r="AC36" s="633"/>
      <c r="AD36" s="634">
        <v>16130534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322457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-1264401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4485244</v>
      </c>
      <c r="CS36" s="589"/>
      <c r="CT36" s="589"/>
      <c r="CU36" s="589"/>
      <c r="CV36" s="589"/>
      <c r="CW36" s="589"/>
      <c r="CX36" s="589"/>
      <c r="CY36" s="590"/>
      <c r="CZ36" s="591">
        <v>12.3</v>
      </c>
      <c r="DA36" s="609"/>
      <c r="DB36" s="609"/>
      <c r="DC36" s="610"/>
      <c r="DD36" s="594">
        <v>3147895</v>
      </c>
      <c r="DE36" s="589"/>
      <c r="DF36" s="589"/>
      <c r="DG36" s="589"/>
      <c r="DH36" s="589"/>
      <c r="DI36" s="589"/>
      <c r="DJ36" s="589"/>
      <c r="DK36" s="590"/>
      <c r="DL36" s="594">
        <v>2724717</v>
      </c>
      <c r="DM36" s="589"/>
      <c r="DN36" s="589"/>
      <c r="DO36" s="589"/>
      <c r="DP36" s="589"/>
      <c r="DQ36" s="589"/>
      <c r="DR36" s="589"/>
      <c r="DS36" s="589"/>
      <c r="DT36" s="589"/>
      <c r="DU36" s="589"/>
      <c r="DV36" s="590"/>
      <c r="DW36" s="611">
        <v>15.9</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2660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10641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2262333</v>
      </c>
      <c r="CS37" s="607"/>
      <c r="CT37" s="607"/>
      <c r="CU37" s="607"/>
      <c r="CV37" s="607"/>
      <c r="CW37" s="607"/>
      <c r="CX37" s="607"/>
      <c r="CY37" s="608"/>
      <c r="CZ37" s="591">
        <v>6.2</v>
      </c>
      <c r="DA37" s="609"/>
      <c r="DB37" s="609"/>
      <c r="DC37" s="610"/>
      <c r="DD37" s="594">
        <v>2255137</v>
      </c>
      <c r="DE37" s="607"/>
      <c r="DF37" s="607"/>
      <c r="DG37" s="607"/>
      <c r="DH37" s="607"/>
      <c r="DI37" s="607"/>
      <c r="DJ37" s="607"/>
      <c r="DK37" s="608"/>
      <c r="DL37" s="594">
        <v>2220737</v>
      </c>
      <c r="DM37" s="607"/>
      <c r="DN37" s="607"/>
      <c r="DO37" s="607"/>
      <c r="DP37" s="607"/>
      <c r="DQ37" s="607"/>
      <c r="DR37" s="607"/>
      <c r="DS37" s="607"/>
      <c r="DT37" s="607"/>
      <c r="DU37" s="607"/>
      <c r="DV37" s="608"/>
      <c r="DW37" s="611">
        <v>13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19262</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2690827</v>
      </c>
      <c r="CS38" s="589"/>
      <c r="CT38" s="589"/>
      <c r="CU38" s="589"/>
      <c r="CV38" s="589"/>
      <c r="CW38" s="589"/>
      <c r="CX38" s="589"/>
      <c r="CY38" s="590"/>
      <c r="CZ38" s="591">
        <v>7.4</v>
      </c>
      <c r="DA38" s="609"/>
      <c r="DB38" s="609"/>
      <c r="DC38" s="610"/>
      <c r="DD38" s="594">
        <v>2369738</v>
      </c>
      <c r="DE38" s="589"/>
      <c r="DF38" s="589"/>
      <c r="DG38" s="589"/>
      <c r="DH38" s="589"/>
      <c r="DI38" s="589"/>
      <c r="DJ38" s="589"/>
      <c r="DK38" s="590"/>
      <c r="DL38" s="594">
        <v>1781754</v>
      </c>
      <c r="DM38" s="589"/>
      <c r="DN38" s="589"/>
      <c r="DO38" s="589"/>
      <c r="DP38" s="589"/>
      <c r="DQ38" s="589"/>
      <c r="DR38" s="589"/>
      <c r="DS38" s="589"/>
      <c r="DT38" s="589"/>
      <c r="DU38" s="589"/>
      <c r="DV38" s="590"/>
      <c r="DW38" s="611">
        <v>10.4</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54</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1846250</v>
      </c>
      <c r="CS39" s="607"/>
      <c r="CT39" s="607"/>
      <c r="CU39" s="607"/>
      <c r="CV39" s="607"/>
      <c r="CW39" s="607"/>
      <c r="CX39" s="607"/>
      <c r="CY39" s="608"/>
      <c r="CZ39" s="591">
        <v>5.0999999999999996</v>
      </c>
      <c r="DA39" s="609"/>
      <c r="DB39" s="609"/>
      <c r="DC39" s="610"/>
      <c r="DD39" s="594">
        <v>1795199</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1047202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174</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10500</v>
      </c>
      <c r="CS40" s="589"/>
      <c r="CT40" s="589"/>
      <c r="CU40" s="589"/>
      <c r="CV40" s="589"/>
      <c r="CW40" s="589"/>
      <c r="CX40" s="589"/>
      <c r="CY40" s="590"/>
      <c r="CZ40" s="591">
        <v>0</v>
      </c>
      <c r="DA40" s="609"/>
      <c r="DB40" s="609"/>
      <c r="DC40" s="610"/>
      <c r="DD40" s="594">
        <v>10500</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1321168</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267</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7761839</v>
      </c>
      <c r="CS42" s="589"/>
      <c r="CT42" s="589"/>
      <c r="CU42" s="589"/>
      <c r="CV42" s="589"/>
      <c r="CW42" s="589"/>
      <c r="CX42" s="589"/>
      <c r="CY42" s="590"/>
      <c r="CZ42" s="591">
        <v>21.3</v>
      </c>
      <c r="DA42" s="592"/>
      <c r="DB42" s="592"/>
      <c r="DC42" s="593"/>
      <c r="DD42" s="594">
        <v>542567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t="s">
        <v>319</v>
      </c>
      <c r="CS43" s="607"/>
      <c r="CT43" s="607"/>
      <c r="CU43" s="607"/>
      <c r="CV43" s="607"/>
      <c r="CW43" s="607"/>
      <c r="CX43" s="607"/>
      <c r="CY43" s="608"/>
      <c r="CZ43" s="591" t="s">
        <v>319</v>
      </c>
      <c r="DA43" s="609"/>
      <c r="DB43" s="609"/>
      <c r="DC43" s="610"/>
      <c r="DD43" s="594" t="s">
        <v>319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7556750</v>
      </c>
      <c r="CS44" s="589"/>
      <c r="CT44" s="589"/>
      <c r="CU44" s="589"/>
      <c r="CV44" s="589"/>
      <c r="CW44" s="589"/>
      <c r="CX44" s="589"/>
      <c r="CY44" s="590"/>
      <c r="CZ44" s="591">
        <v>20.7</v>
      </c>
      <c r="DA44" s="592"/>
      <c r="DB44" s="592"/>
      <c r="DC44" s="593"/>
      <c r="DD44" s="594">
        <v>484948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7022488</v>
      </c>
      <c r="CS45" s="607"/>
      <c r="CT45" s="607"/>
      <c r="CU45" s="607"/>
      <c r="CV45" s="607"/>
      <c r="CW45" s="607"/>
      <c r="CX45" s="607"/>
      <c r="CY45" s="608"/>
      <c r="CZ45" s="591">
        <v>19.2</v>
      </c>
      <c r="DA45" s="609"/>
      <c r="DB45" s="609"/>
      <c r="DC45" s="610"/>
      <c r="DD45" s="594">
        <v>172548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528379</v>
      </c>
      <c r="CS46" s="589"/>
      <c r="CT46" s="589"/>
      <c r="CU46" s="589"/>
      <c r="CV46" s="589"/>
      <c r="CW46" s="589"/>
      <c r="CX46" s="589"/>
      <c r="CY46" s="590"/>
      <c r="CZ46" s="591">
        <v>1.4</v>
      </c>
      <c r="DA46" s="592"/>
      <c r="DB46" s="592"/>
      <c r="DC46" s="593"/>
      <c r="DD46" s="594">
        <v>306517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205089</v>
      </c>
      <c r="CS47" s="607"/>
      <c r="CT47" s="607"/>
      <c r="CU47" s="607"/>
      <c r="CV47" s="607"/>
      <c r="CW47" s="607"/>
      <c r="CX47" s="607"/>
      <c r="CY47" s="608"/>
      <c r="CZ47" s="591">
        <v>0.6</v>
      </c>
      <c r="DA47" s="609"/>
      <c r="DB47" s="609"/>
      <c r="DC47" s="610"/>
      <c r="DD47" s="594">
        <v>57619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36508156</v>
      </c>
      <c r="CS49" s="573"/>
      <c r="CT49" s="573"/>
      <c r="CU49" s="573"/>
      <c r="CV49" s="573"/>
      <c r="CW49" s="573"/>
      <c r="CX49" s="573"/>
      <c r="CY49" s="574"/>
      <c r="CZ49" s="575">
        <v>100</v>
      </c>
      <c r="DA49" s="576"/>
      <c r="DB49" s="576"/>
      <c r="DC49" s="577"/>
      <c r="DD49" s="578">
        <v>19549833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38856</v>
      </c>
      <c r="R7" s="1101"/>
      <c r="S7" s="1101"/>
      <c r="T7" s="1101"/>
      <c r="U7" s="1101"/>
      <c r="V7" s="1101">
        <v>36511</v>
      </c>
      <c r="W7" s="1101"/>
      <c r="X7" s="1101"/>
      <c r="Y7" s="1101"/>
      <c r="Z7" s="1101"/>
      <c r="AA7" s="1101">
        <v>2345</v>
      </c>
      <c r="AB7" s="1101"/>
      <c r="AC7" s="1101"/>
      <c r="AD7" s="1101"/>
      <c r="AE7" s="1102"/>
      <c r="AF7" s="1103">
        <v>1220</v>
      </c>
      <c r="AG7" s="1104"/>
      <c r="AH7" s="1104"/>
      <c r="AI7" s="1104"/>
      <c r="AJ7" s="1105"/>
      <c r="AK7" s="1087">
        <v>1793</v>
      </c>
      <c r="AL7" s="1088"/>
      <c r="AM7" s="1088"/>
      <c r="AN7" s="1088"/>
      <c r="AO7" s="1088"/>
      <c r="AP7" s="1088">
        <v>24143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537</v>
      </c>
      <c r="BT7" s="1092"/>
      <c r="BU7" s="1092"/>
      <c r="BV7" s="1092"/>
      <c r="BW7" s="1092"/>
      <c r="BX7" s="1092"/>
      <c r="BY7" s="1092"/>
      <c r="BZ7" s="1092"/>
      <c r="CA7" s="1092"/>
      <c r="CB7" s="1092"/>
      <c r="CC7" s="1092"/>
      <c r="CD7" s="1092"/>
      <c r="CE7" s="1092"/>
      <c r="CF7" s="1092"/>
      <c r="CG7" s="1093"/>
      <c r="CH7" s="1084">
        <v>-1</v>
      </c>
      <c r="CI7" s="1085"/>
      <c r="CJ7" s="1085"/>
      <c r="CK7" s="1085"/>
      <c r="CL7" s="1086"/>
      <c r="CM7" s="1084">
        <v>752</v>
      </c>
      <c r="CN7" s="1085"/>
      <c r="CO7" s="1085"/>
      <c r="CP7" s="1085"/>
      <c r="CQ7" s="1086"/>
      <c r="CR7" s="1084">
        <v>5</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t="s">
        <v>539</v>
      </c>
      <c r="DM7" s="1085"/>
      <c r="DN7" s="1085"/>
      <c r="DO7" s="1085"/>
      <c r="DP7" s="1086"/>
      <c r="DQ7" s="1084" t="s">
        <v>540</v>
      </c>
      <c r="DR7" s="1085"/>
      <c r="DS7" s="1085"/>
      <c r="DT7" s="1085"/>
      <c r="DU7" s="1086"/>
      <c r="DV7" s="1111"/>
      <c r="DW7" s="1112"/>
      <c r="DX7" s="1112"/>
      <c r="DY7" s="1112"/>
      <c r="DZ7" s="1113"/>
      <c r="EA7" s="205"/>
    </row>
    <row r="8" spans="1:131" s="206" customFormat="1" ht="26.25" customHeight="1" x14ac:dyDescent="0.15">
      <c r="A8" s="212">
        <v>2</v>
      </c>
      <c r="B8" s="1033" t="s">
        <v>366</v>
      </c>
      <c r="C8" s="1034"/>
      <c r="D8" s="1034"/>
      <c r="E8" s="1034"/>
      <c r="F8" s="1034"/>
      <c r="G8" s="1034"/>
      <c r="H8" s="1034"/>
      <c r="I8" s="1034"/>
      <c r="J8" s="1034"/>
      <c r="K8" s="1034"/>
      <c r="L8" s="1034"/>
      <c r="M8" s="1034"/>
      <c r="N8" s="1034"/>
      <c r="O8" s="1034"/>
      <c r="P8" s="1035"/>
      <c r="Q8" s="1039">
        <v>370</v>
      </c>
      <c r="R8" s="1040"/>
      <c r="S8" s="1040"/>
      <c r="T8" s="1040"/>
      <c r="U8" s="1040"/>
      <c r="V8" s="1040">
        <v>288</v>
      </c>
      <c r="W8" s="1040"/>
      <c r="X8" s="1040"/>
      <c r="Y8" s="1040"/>
      <c r="Z8" s="1040"/>
      <c r="AA8" s="1040">
        <v>82</v>
      </c>
      <c r="AB8" s="1040"/>
      <c r="AC8" s="1040"/>
      <c r="AD8" s="1040"/>
      <c r="AE8" s="1041"/>
      <c r="AF8" s="1015">
        <v>82</v>
      </c>
      <c r="AG8" s="1016"/>
      <c r="AH8" s="1016"/>
      <c r="AI8" s="1016"/>
      <c r="AJ8" s="1017"/>
      <c r="AK8" s="1082">
        <v>175</v>
      </c>
      <c r="AL8" s="1083"/>
      <c r="AM8" s="1083"/>
      <c r="AN8" s="1083"/>
      <c r="AO8" s="1083"/>
      <c r="AP8" s="1083">
        <v>313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39051</v>
      </c>
      <c r="R23" s="1065"/>
      <c r="S23" s="1065"/>
      <c r="T23" s="1065"/>
      <c r="U23" s="1065"/>
      <c r="V23" s="1065">
        <v>36624</v>
      </c>
      <c r="W23" s="1065"/>
      <c r="X23" s="1065"/>
      <c r="Y23" s="1065"/>
      <c r="Z23" s="1065"/>
      <c r="AA23" s="1065">
        <v>2427</v>
      </c>
      <c r="AB23" s="1065"/>
      <c r="AC23" s="1065"/>
      <c r="AD23" s="1065"/>
      <c r="AE23" s="1066"/>
      <c r="AF23" s="1067">
        <v>1303</v>
      </c>
      <c r="AG23" s="1065"/>
      <c r="AH23" s="1065"/>
      <c r="AI23" s="1065"/>
      <c r="AJ23" s="1068"/>
      <c r="AK23" s="1069"/>
      <c r="AL23" s="1070"/>
      <c r="AM23" s="1070"/>
      <c r="AN23" s="1070"/>
      <c r="AO23" s="1070"/>
      <c r="AP23" s="1065">
        <f>SUM(AP7:AT8)</f>
        <v>24456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8313</v>
      </c>
      <c r="R28" s="1050"/>
      <c r="S28" s="1050"/>
      <c r="T28" s="1050"/>
      <c r="U28" s="1050"/>
      <c r="V28" s="1050">
        <v>9053</v>
      </c>
      <c r="W28" s="1050"/>
      <c r="X28" s="1050"/>
      <c r="Y28" s="1050"/>
      <c r="Z28" s="1050"/>
      <c r="AA28" s="1050">
        <v>-739</v>
      </c>
      <c r="AB28" s="1050"/>
      <c r="AC28" s="1050"/>
      <c r="AD28" s="1050"/>
      <c r="AE28" s="1051"/>
      <c r="AF28" s="1052">
        <v>-739</v>
      </c>
      <c r="AG28" s="1050"/>
      <c r="AH28" s="1050"/>
      <c r="AI28" s="1050"/>
      <c r="AJ28" s="1053"/>
      <c r="AK28" s="1054">
        <v>1047</v>
      </c>
      <c r="AL28" s="1042"/>
      <c r="AM28" s="1042"/>
      <c r="AN28" s="1042"/>
      <c r="AO28" s="1042"/>
      <c r="AP28" s="1042" t="s">
        <v>538</v>
      </c>
      <c r="AQ28" s="1042"/>
      <c r="AR28" s="1042"/>
      <c r="AS28" s="1042"/>
      <c r="AT28" s="1042"/>
      <c r="AU28" s="1042" t="s">
        <v>538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4323</v>
      </c>
      <c r="R29" s="1040"/>
      <c r="S29" s="1040"/>
      <c r="T29" s="1040"/>
      <c r="U29" s="1040"/>
      <c r="V29" s="1040">
        <v>4304</v>
      </c>
      <c r="W29" s="1040"/>
      <c r="X29" s="1040"/>
      <c r="Y29" s="1040"/>
      <c r="Z29" s="1040"/>
      <c r="AA29" s="1040">
        <v>20</v>
      </c>
      <c r="AB29" s="1040"/>
      <c r="AC29" s="1040"/>
      <c r="AD29" s="1040"/>
      <c r="AE29" s="1041"/>
      <c r="AF29" s="1015">
        <v>15</v>
      </c>
      <c r="AG29" s="1016"/>
      <c r="AH29" s="1016"/>
      <c r="AI29" s="1016"/>
      <c r="AJ29" s="1017"/>
      <c r="AK29" s="976">
        <v>691</v>
      </c>
      <c r="AL29" s="967"/>
      <c r="AM29" s="967"/>
      <c r="AN29" s="967"/>
      <c r="AO29" s="967"/>
      <c r="AP29" s="967" t="s">
        <v>538</v>
      </c>
      <c r="AQ29" s="967"/>
      <c r="AR29" s="967"/>
      <c r="AS29" s="967"/>
      <c r="AT29" s="967"/>
      <c r="AU29" s="967" t="s">
        <v>538</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388</v>
      </c>
      <c r="R30" s="1040"/>
      <c r="S30" s="1040"/>
      <c r="T30" s="1040"/>
      <c r="U30" s="1040"/>
      <c r="V30" s="1040">
        <v>387</v>
      </c>
      <c r="W30" s="1040"/>
      <c r="X30" s="1040"/>
      <c r="Y30" s="1040"/>
      <c r="Z30" s="1040"/>
      <c r="AA30" s="1040">
        <v>1</v>
      </c>
      <c r="AB30" s="1040"/>
      <c r="AC30" s="1040"/>
      <c r="AD30" s="1040"/>
      <c r="AE30" s="1041"/>
      <c r="AF30" s="1015">
        <v>1</v>
      </c>
      <c r="AG30" s="1016"/>
      <c r="AH30" s="1016"/>
      <c r="AI30" s="1016"/>
      <c r="AJ30" s="1017"/>
      <c r="AK30" s="976">
        <v>149</v>
      </c>
      <c r="AL30" s="967"/>
      <c r="AM30" s="967"/>
      <c r="AN30" s="967"/>
      <c r="AO30" s="967"/>
      <c r="AP30" s="967" t="s">
        <v>538</v>
      </c>
      <c r="AQ30" s="967"/>
      <c r="AR30" s="967"/>
      <c r="AS30" s="967"/>
      <c r="AT30" s="967"/>
      <c r="AU30" s="967" t="s">
        <v>538</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1738</v>
      </c>
      <c r="R31" s="1040"/>
      <c r="S31" s="1040"/>
      <c r="T31" s="1040"/>
      <c r="U31" s="1040"/>
      <c r="V31" s="1040">
        <v>1527</v>
      </c>
      <c r="W31" s="1040"/>
      <c r="X31" s="1040"/>
      <c r="Y31" s="1040"/>
      <c r="Z31" s="1040"/>
      <c r="AA31" s="1040">
        <v>212</v>
      </c>
      <c r="AB31" s="1040"/>
      <c r="AC31" s="1040"/>
      <c r="AD31" s="1040"/>
      <c r="AE31" s="1041"/>
      <c r="AF31" s="1015">
        <v>1247</v>
      </c>
      <c r="AG31" s="1016"/>
      <c r="AH31" s="1016"/>
      <c r="AI31" s="1016"/>
      <c r="AJ31" s="1017"/>
      <c r="AK31" s="976">
        <v>5</v>
      </c>
      <c r="AL31" s="967"/>
      <c r="AM31" s="967"/>
      <c r="AN31" s="967"/>
      <c r="AO31" s="967"/>
      <c r="AP31" s="967">
        <v>3172</v>
      </c>
      <c r="AQ31" s="967"/>
      <c r="AR31" s="967"/>
      <c r="AS31" s="967"/>
      <c r="AT31" s="967"/>
      <c r="AU31" s="967" t="s">
        <v>538</v>
      </c>
      <c r="AV31" s="967"/>
      <c r="AW31" s="967"/>
      <c r="AX31" s="967"/>
      <c r="AY31" s="967"/>
      <c r="AZ31" s="1038"/>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1254</v>
      </c>
      <c r="R32" s="1040"/>
      <c r="S32" s="1040"/>
      <c r="T32" s="1040"/>
      <c r="U32" s="1040"/>
      <c r="V32" s="1040">
        <v>1231</v>
      </c>
      <c r="W32" s="1040"/>
      <c r="X32" s="1040"/>
      <c r="Y32" s="1040"/>
      <c r="Z32" s="1040"/>
      <c r="AA32" s="1040">
        <v>23</v>
      </c>
      <c r="AB32" s="1040"/>
      <c r="AC32" s="1040"/>
      <c r="AD32" s="1040"/>
      <c r="AE32" s="1041"/>
      <c r="AF32" s="1015">
        <v>23</v>
      </c>
      <c r="AG32" s="1016"/>
      <c r="AH32" s="1016"/>
      <c r="AI32" s="1016"/>
      <c r="AJ32" s="1017"/>
      <c r="AK32" s="976">
        <v>332</v>
      </c>
      <c r="AL32" s="967"/>
      <c r="AM32" s="967"/>
      <c r="AN32" s="967"/>
      <c r="AO32" s="967"/>
      <c r="AP32" s="967">
        <v>4792</v>
      </c>
      <c r="AQ32" s="967"/>
      <c r="AR32" s="967"/>
      <c r="AS32" s="967"/>
      <c r="AT32" s="967"/>
      <c r="AU32" s="967">
        <v>2784</v>
      </c>
      <c r="AV32" s="967"/>
      <c r="AW32" s="967"/>
      <c r="AX32" s="967"/>
      <c r="AY32" s="967"/>
      <c r="AZ32" s="1038"/>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547</v>
      </c>
      <c r="AG63" s="955"/>
      <c r="AH63" s="955"/>
      <c r="AI63" s="955"/>
      <c r="AJ63" s="1026"/>
      <c r="AK63" s="1027"/>
      <c r="AL63" s="959"/>
      <c r="AM63" s="959"/>
      <c r="AN63" s="959"/>
      <c r="AO63" s="959"/>
      <c r="AP63" s="955">
        <f>SUM(AP28:AT32)</f>
        <v>7964</v>
      </c>
      <c r="AQ63" s="955"/>
      <c r="AR63" s="955"/>
      <c r="AS63" s="955"/>
      <c r="AT63" s="955"/>
      <c r="AU63" s="955">
        <f>SUM(AU28:AY62)</f>
        <v>2784</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532</v>
      </c>
      <c r="C68" s="982"/>
      <c r="D68" s="982"/>
      <c r="E68" s="982"/>
      <c r="F68" s="982"/>
      <c r="G68" s="982"/>
      <c r="H68" s="982"/>
      <c r="I68" s="982"/>
      <c r="J68" s="982"/>
      <c r="K68" s="982"/>
      <c r="L68" s="982"/>
      <c r="M68" s="982"/>
      <c r="N68" s="982"/>
      <c r="O68" s="982"/>
      <c r="P68" s="983"/>
      <c r="Q68" s="984">
        <v>2775</v>
      </c>
      <c r="R68" s="978"/>
      <c r="S68" s="978"/>
      <c r="T68" s="978"/>
      <c r="U68" s="978"/>
      <c r="V68" s="978">
        <v>2754</v>
      </c>
      <c r="W68" s="978"/>
      <c r="X68" s="978"/>
      <c r="Y68" s="978"/>
      <c r="Z68" s="978"/>
      <c r="AA68" s="978">
        <v>21</v>
      </c>
      <c r="AB68" s="978"/>
      <c r="AC68" s="978"/>
      <c r="AD68" s="978"/>
      <c r="AE68" s="978"/>
      <c r="AF68" s="978">
        <v>21</v>
      </c>
      <c r="AG68" s="978"/>
      <c r="AH68" s="978"/>
      <c r="AI68" s="978"/>
      <c r="AJ68" s="978"/>
      <c r="AK68" s="978" t="s">
        <v>538</v>
      </c>
      <c r="AL68" s="978"/>
      <c r="AM68" s="978"/>
      <c r="AN68" s="978"/>
      <c r="AO68" s="978"/>
      <c r="AP68" s="978">
        <v>305</v>
      </c>
      <c r="AQ68" s="978"/>
      <c r="AR68" s="978"/>
      <c r="AS68" s="978"/>
      <c r="AT68" s="978"/>
      <c r="AU68" s="978">
        <v>106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533</v>
      </c>
      <c r="C69" s="971"/>
      <c r="D69" s="971"/>
      <c r="E69" s="971"/>
      <c r="F69" s="971"/>
      <c r="G69" s="971"/>
      <c r="H69" s="971"/>
      <c r="I69" s="971"/>
      <c r="J69" s="971"/>
      <c r="K69" s="971"/>
      <c r="L69" s="971"/>
      <c r="M69" s="971"/>
      <c r="N69" s="971"/>
      <c r="O69" s="971"/>
      <c r="P69" s="972"/>
      <c r="Q69" s="973">
        <v>13848</v>
      </c>
      <c r="R69" s="967"/>
      <c r="S69" s="967"/>
      <c r="T69" s="967"/>
      <c r="U69" s="967"/>
      <c r="V69" s="967">
        <v>13741</v>
      </c>
      <c r="W69" s="967"/>
      <c r="X69" s="967"/>
      <c r="Y69" s="967"/>
      <c r="Z69" s="967"/>
      <c r="AA69" s="967">
        <v>107</v>
      </c>
      <c r="AB69" s="967"/>
      <c r="AC69" s="967"/>
      <c r="AD69" s="967"/>
      <c r="AE69" s="967"/>
      <c r="AF69" s="967">
        <v>107</v>
      </c>
      <c r="AG69" s="967"/>
      <c r="AH69" s="967"/>
      <c r="AI69" s="967"/>
      <c r="AJ69" s="967"/>
      <c r="AK69" s="967">
        <v>7</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534</v>
      </c>
      <c r="C70" s="971"/>
      <c r="D70" s="971"/>
      <c r="E70" s="971"/>
      <c r="F70" s="971"/>
      <c r="G70" s="971"/>
      <c r="H70" s="971"/>
      <c r="I70" s="971"/>
      <c r="J70" s="971"/>
      <c r="K70" s="971"/>
      <c r="L70" s="971"/>
      <c r="M70" s="971"/>
      <c r="N70" s="971"/>
      <c r="O70" s="971"/>
      <c r="P70" s="972"/>
      <c r="Q70" s="973">
        <v>250</v>
      </c>
      <c r="R70" s="967"/>
      <c r="S70" s="967"/>
      <c r="T70" s="967"/>
      <c r="U70" s="967"/>
      <c r="V70" s="967">
        <v>239</v>
      </c>
      <c r="W70" s="967"/>
      <c r="X70" s="967"/>
      <c r="Y70" s="967"/>
      <c r="Z70" s="967"/>
      <c r="AA70" s="967">
        <v>11</v>
      </c>
      <c r="AB70" s="967"/>
      <c r="AC70" s="967"/>
      <c r="AD70" s="967"/>
      <c r="AE70" s="967"/>
      <c r="AF70" s="967">
        <v>11</v>
      </c>
      <c r="AG70" s="967"/>
      <c r="AH70" s="967"/>
      <c r="AI70" s="967"/>
      <c r="AJ70" s="967"/>
      <c r="AK70" s="967" t="s">
        <v>538</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535</v>
      </c>
      <c r="C71" s="971"/>
      <c r="D71" s="971"/>
      <c r="E71" s="971"/>
      <c r="F71" s="971"/>
      <c r="G71" s="971"/>
      <c r="H71" s="971"/>
      <c r="I71" s="971"/>
      <c r="J71" s="971"/>
      <c r="K71" s="971"/>
      <c r="L71" s="971"/>
      <c r="M71" s="971"/>
      <c r="N71" s="971"/>
      <c r="O71" s="971"/>
      <c r="P71" s="972"/>
      <c r="Q71" s="973">
        <v>1181</v>
      </c>
      <c r="R71" s="967"/>
      <c r="S71" s="967"/>
      <c r="T71" s="967"/>
      <c r="U71" s="967"/>
      <c r="V71" s="967">
        <v>1153</v>
      </c>
      <c r="W71" s="967"/>
      <c r="X71" s="967"/>
      <c r="Y71" s="967"/>
      <c r="Z71" s="967"/>
      <c r="AA71" s="967">
        <v>27</v>
      </c>
      <c r="AB71" s="967"/>
      <c r="AC71" s="967"/>
      <c r="AD71" s="967"/>
      <c r="AE71" s="967"/>
      <c r="AF71" s="967">
        <v>27</v>
      </c>
      <c r="AG71" s="967"/>
      <c r="AH71" s="967"/>
      <c r="AI71" s="967"/>
      <c r="AJ71" s="967"/>
      <c r="AK71" s="967" t="s">
        <v>538</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536</v>
      </c>
      <c r="C72" s="971"/>
      <c r="D72" s="971"/>
      <c r="E72" s="971"/>
      <c r="F72" s="971"/>
      <c r="G72" s="971"/>
      <c r="H72" s="971"/>
      <c r="I72" s="971"/>
      <c r="J72" s="971"/>
      <c r="K72" s="971"/>
      <c r="L72" s="971"/>
      <c r="M72" s="971"/>
      <c r="N72" s="971"/>
      <c r="O72" s="971"/>
      <c r="P72" s="972"/>
      <c r="Q72" s="973">
        <v>136669</v>
      </c>
      <c r="R72" s="967"/>
      <c r="S72" s="967"/>
      <c r="T72" s="967"/>
      <c r="U72" s="967"/>
      <c r="V72" s="967">
        <v>129997</v>
      </c>
      <c r="W72" s="967"/>
      <c r="X72" s="967"/>
      <c r="Y72" s="967"/>
      <c r="Z72" s="967"/>
      <c r="AA72" s="967">
        <v>6671</v>
      </c>
      <c r="AB72" s="967"/>
      <c r="AC72" s="967"/>
      <c r="AD72" s="967"/>
      <c r="AE72" s="967"/>
      <c r="AF72" s="967">
        <v>6671</v>
      </c>
      <c r="AG72" s="967"/>
      <c r="AH72" s="967"/>
      <c r="AI72" s="967"/>
      <c r="AJ72" s="967"/>
      <c r="AK72" s="967">
        <v>1851</v>
      </c>
      <c r="AL72" s="967"/>
      <c r="AM72" s="967"/>
      <c r="AN72" s="967"/>
      <c r="AO72" s="967"/>
      <c r="AP72" s="967" t="s">
        <v>538</v>
      </c>
      <c r="AQ72" s="967"/>
      <c r="AR72" s="967"/>
      <c r="AS72" s="967"/>
      <c r="AT72" s="967"/>
      <c r="AU72" s="967" t="s">
        <v>539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6837</v>
      </c>
      <c r="AG88" s="955"/>
      <c r="AH88" s="955"/>
      <c r="AI88" s="955"/>
      <c r="AJ88" s="955"/>
      <c r="AK88" s="959"/>
      <c r="AL88" s="959"/>
      <c r="AM88" s="959"/>
      <c r="AN88" s="959"/>
      <c r="AO88" s="959"/>
      <c r="AP88" s="955">
        <f t="shared" ref="AP88" si="0">SUM(AP68:AT87)</f>
        <v>305</v>
      </c>
      <c r="AQ88" s="955"/>
      <c r="AR88" s="955"/>
      <c r="AS88" s="955"/>
      <c r="AT88" s="955"/>
      <c r="AU88" s="955">
        <f t="shared" ref="AU88" si="1">SUM(AU68:AY87)</f>
        <v>106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2201183</v>
      </c>
      <c r="AB110" s="873"/>
      <c r="AC110" s="873"/>
      <c r="AD110" s="873"/>
      <c r="AE110" s="874"/>
      <c r="AF110" s="875">
        <v>2220997</v>
      </c>
      <c r="AG110" s="873"/>
      <c r="AH110" s="873"/>
      <c r="AI110" s="873"/>
      <c r="AJ110" s="874"/>
      <c r="AK110" s="875">
        <v>2200468</v>
      </c>
      <c r="AL110" s="873"/>
      <c r="AM110" s="873"/>
      <c r="AN110" s="873"/>
      <c r="AO110" s="874"/>
      <c r="AP110" s="876">
        <v>15.8</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23713432</v>
      </c>
      <c r="BR110" s="800"/>
      <c r="BS110" s="800"/>
      <c r="BT110" s="800"/>
      <c r="BU110" s="800"/>
      <c r="BV110" s="800">
        <v>23989740</v>
      </c>
      <c r="BW110" s="800"/>
      <c r="BX110" s="800"/>
      <c r="BY110" s="800"/>
      <c r="BZ110" s="800"/>
      <c r="CA110" s="800">
        <v>24455855</v>
      </c>
      <c r="CB110" s="800"/>
      <c r="CC110" s="800"/>
      <c r="CD110" s="800"/>
      <c r="CE110" s="800"/>
      <c r="CF110" s="861">
        <v>176.1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492119</v>
      </c>
      <c r="BR111" s="771"/>
      <c r="BS111" s="771"/>
      <c r="BT111" s="771"/>
      <c r="BU111" s="771"/>
      <c r="BV111" s="771">
        <v>394077</v>
      </c>
      <c r="BW111" s="771"/>
      <c r="BX111" s="771"/>
      <c r="BY111" s="771"/>
      <c r="BZ111" s="771"/>
      <c r="CA111" s="771">
        <v>394077</v>
      </c>
      <c r="CB111" s="771"/>
      <c r="CC111" s="771"/>
      <c r="CD111" s="771"/>
      <c r="CE111" s="771"/>
      <c r="CF111" s="848">
        <v>2.8</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2791373</v>
      </c>
      <c r="BR112" s="771"/>
      <c r="BS112" s="771"/>
      <c r="BT112" s="771"/>
      <c r="BU112" s="771"/>
      <c r="BV112" s="771">
        <v>2775990</v>
      </c>
      <c r="BW112" s="771"/>
      <c r="BX112" s="771"/>
      <c r="BY112" s="771"/>
      <c r="BZ112" s="771"/>
      <c r="CA112" s="771">
        <v>2784165</v>
      </c>
      <c r="CB112" s="771"/>
      <c r="CC112" s="771"/>
      <c r="CD112" s="771"/>
      <c r="CE112" s="771"/>
      <c r="CF112" s="848">
        <v>20.100000000000001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425296</v>
      </c>
      <c r="DH112" s="771"/>
      <c r="DI112" s="771"/>
      <c r="DJ112" s="771"/>
      <c r="DK112" s="771"/>
      <c r="DL112" s="771">
        <v>382766</v>
      </c>
      <c r="DM112" s="771"/>
      <c r="DN112" s="771"/>
      <c r="DO112" s="771"/>
      <c r="DP112" s="771"/>
      <c r="DQ112" s="771">
        <v>382766</v>
      </c>
      <c r="DR112" s="771"/>
      <c r="DS112" s="771"/>
      <c r="DT112" s="771"/>
      <c r="DU112" s="771"/>
      <c r="DV112" s="823">
        <v>2.8</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205062</v>
      </c>
      <c r="AB113" s="909"/>
      <c r="AC113" s="909"/>
      <c r="AD113" s="909"/>
      <c r="AE113" s="910"/>
      <c r="AF113" s="911">
        <v>213598</v>
      </c>
      <c r="AG113" s="909"/>
      <c r="AH113" s="909"/>
      <c r="AI113" s="909"/>
      <c r="AJ113" s="910"/>
      <c r="AK113" s="911">
        <v>231465</v>
      </c>
      <c r="AL113" s="909"/>
      <c r="AM113" s="909"/>
      <c r="AN113" s="909"/>
      <c r="AO113" s="910"/>
      <c r="AP113" s="912">
        <v>1.7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137748</v>
      </c>
      <c r="BR113" s="771"/>
      <c r="BS113" s="771"/>
      <c r="BT113" s="771"/>
      <c r="BU113" s="771"/>
      <c r="BV113" s="771">
        <v>122056</v>
      </c>
      <c r="BW113" s="771"/>
      <c r="BX113" s="771"/>
      <c r="BY113" s="771"/>
      <c r="BZ113" s="771"/>
      <c r="CA113" s="771">
        <v>106158</v>
      </c>
      <c r="CB113" s="771"/>
      <c r="CC113" s="771"/>
      <c r="CD113" s="771"/>
      <c r="CE113" s="771"/>
      <c r="CF113" s="848">
        <v>0.8</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15978</v>
      </c>
      <c r="AB114" s="784"/>
      <c r="AC114" s="784"/>
      <c r="AD114" s="784"/>
      <c r="AE114" s="785"/>
      <c r="AF114" s="786">
        <v>19556</v>
      </c>
      <c r="AG114" s="784"/>
      <c r="AH114" s="784"/>
      <c r="AI114" s="784"/>
      <c r="AJ114" s="785"/>
      <c r="AK114" s="786">
        <v>29443</v>
      </c>
      <c r="AL114" s="784"/>
      <c r="AM114" s="784"/>
      <c r="AN114" s="784"/>
      <c r="AO114" s="785"/>
      <c r="AP114" s="754">
        <v>0.2</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2162604</v>
      </c>
      <c r="BR114" s="771"/>
      <c r="BS114" s="771"/>
      <c r="BT114" s="771"/>
      <c r="BU114" s="771"/>
      <c r="BV114" s="771">
        <v>1609305</v>
      </c>
      <c r="BW114" s="771"/>
      <c r="BX114" s="771"/>
      <c r="BY114" s="771"/>
      <c r="BZ114" s="771"/>
      <c r="CA114" s="771">
        <v>992658</v>
      </c>
      <c r="CB114" s="771"/>
      <c r="CC114" s="771"/>
      <c r="CD114" s="771"/>
      <c r="CE114" s="771"/>
      <c r="CF114" s="848">
        <v>7.1</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61932</v>
      </c>
      <c r="AB115" s="909"/>
      <c r="AC115" s="909"/>
      <c r="AD115" s="909"/>
      <c r="AE115" s="910"/>
      <c r="AF115" s="911">
        <v>42530</v>
      </c>
      <c r="AG115" s="909"/>
      <c r="AH115" s="909"/>
      <c r="AI115" s="909"/>
      <c r="AJ115" s="910"/>
      <c r="AK115" s="911">
        <v>42530</v>
      </c>
      <c r="AL115" s="909"/>
      <c r="AM115" s="909"/>
      <c r="AN115" s="909"/>
      <c r="AO115" s="910"/>
      <c r="AP115" s="912">
        <v>0.3</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66823</v>
      </c>
      <c r="DH115" s="784"/>
      <c r="DI115" s="784"/>
      <c r="DJ115" s="784"/>
      <c r="DK115" s="785"/>
      <c r="DL115" s="786">
        <v>11311</v>
      </c>
      <c r="DM115" s="784"/>
      <c r="DN115" s="784"/>
      <c r="DO115" s="784"/>
      <c r="DP115" s="785"/>
      <c r="DQ115" s="786">
        <v>11311</v>
      </c>
      <c r="DR115" s="784"/>
      <c r="DS115" s="784"/>
      <c r="DT115" s="784"/>
      <c r="DU115" s="785"/>
      <c r="DV115" s="754">
        <v>0.1</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9051</v>
      </c>
      <c r="AB116" s="784"/>
      <c r="AC116" s="784"/>
      <c r="AD116" s="784"/>
      <c r="AE116" s="785"/>
      <c r="AF116" s="786">
        <v>3105</v>
      </c>
      <c r="AG116" s="784"/>
      <c r="AH116" s="784"/>
      <c r="AI116" s="784"/>
      <c r="AJ116" s="785"/>
      <c r="AK116" s="786">
        <v>3920</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2493206</v>
      </c>
      <c r="AB117" s="895"/>
      <c r="AC117" s="895"/>
      <c r="AD117" s="895"/>
      <c r="AE117" s="896"/>
      <c r="AF117" s="898">
        <v>2499786</v>
      </c>
      <c r="AG117" s="895"/>
      <c r="AH117" s="895"/>
      <c r="AI117" s="895"/>
      <c r="AJ117" s="896"/>
      <c r="AK117" s="898">
        <v>2507826</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29297276</v>
      </c>
      <c r="BR118" s="858"/>
      <c r="BS118" s="858"/>
      <c r="BT118" s="858"/>
      <c r="BU118" s="858"/>
      <c r="BV118" s="858">
        <v>28891168</v>
      </c>
      <c r="BW118" s="858"/>
      <c r="BX118" s="858"/>
      <c r="BY118" s="858"/>
      <c r="BZ118" s="858"/>
      <c r="CA118" s="858">
        <v>28732913</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7148590</v>
      </c>
      <c r="BR119" s="800"/>
      <c r="BS119" s="800"/>
      <c r="BT119" s="800"/>
      <c r="BU119" s="800"/>
      <c r="BV119" s="800">
        <v>6927296</v>
      </c>
      <c r="BW119" s="800"/>
      <c r="BX119" s="800"/>
      <c r="BY119" s="800"/>
      <c r="BZ119" s="800"/>
      <c r="CA119" s="800">
        <v>7106060</v>
      </c>
      <c r="CB119" s="800"/>
      <c r="CC119" s="800"/>
      <c r="CD119" s="800"/>
      <c r="CE119" s="800"/>
      <c r="CF119" s="861">
        <v>51.2</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2107356</v>
      </c>
      <c r="BR120" s="771"/>
      <c r="BS120" s="771"/>
      <c r="BT120" s="771"/>
      <c r="BU120" s="771"/>
      <c r="BV120" s="771">
        <v>2252985</v>
      </c>
      <c r="BW120" s="771"/>
      <c r="BX120" s="771"/>
      <c r="BY120" s="771"/>
      <c r="BZ120" s="771"/>
      <c r="CA120" s="771">
        <v>2368751</v>
      </c>
      <c r="CB120" s="771"/>
      <c r="CC120" s="771"/>
      <c r="CD120" s="771"/>
      <c r="CE120" s="771"/>
      <c r="CF120" s="848">
        <v>17.100000000000001</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2791373</v>
      </c>
      <c r="DH120" s="800"/>
      <c r="DI120" s="800"/>
      <c r="DJ120" s="800"/>
      <c r="DK120" s="800"/>
      <c r="DL120" s="800">
        <v>2775990</v>
      </c>
      <c r="DM120" s="800"/>
      <c r="DN120" s="800"/>
      <c r="DO120" s="800"/>
      <c r="DP120" s="800"/>
      <c r="DQ120" s="800">
        <v>2784165</v>
      </c>
      <c r="DR120" s="800"/>
      <c r="DS120" s="800"/>
      <c r="DT120" s="800"/>
      <c r="DU120" s="800"/>
      <c r="DV120" s="801">
        <v>20.100000000000001</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42530</v>
      </c>
      <c r="AB121" s="784"/>
      <c r="AC121" s="784"/>
      <c r="AD121" s="784"/>
      <c r="AE121" s="785"/>
      <c r="AF121" s="786">
        <v>42530</v>
      </c>
      <c r="AG121" s="784"/>
      <c r="AH121" s="784"/>
      <c r="AI121" s="784"/>
      <c r="AJ121" s="785"/>
      <c r="AK121" s="786">
        <v>42530</v>
      </c>
      <c r="AL121" s="784"/>
      <c r="AM121" s="784"/>
      <c r="AN121" s="784"/>
      <c r="AO121" s="785"/>
      <c r="AP121" s="754">
        <v>0.3</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16398167</v>
      </c>
      <c r="BR121" s="858"/>
      <c r="BS121" s="858"/>
      <c r="BT121" s="858"/>
      <c r="BU121" s="858"/>
      <c r="BV121" s="858">
        <v>16449585</v>
      </c>
      <c r="BW121" s="858"/>
      <c r="BX121" s="858"/>
      <c r="BY121" s="858"/>
      <c r="BZ121" s="858"/>
      <c r="CA121" s="858">
        <v>17366675</v>
      </c>
      <c r="CB121" s="858"/>
      <c r="CC121" s="858"/>
      <c r="CD121" s="858"/>
      <c r="CE121" s="858"/>
      <c r="CF121" s="859">
        <v>125.1</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25654113</v>
      </c>
      <c r="BR122" s="840"/>
      <c r="BS122" s="840"/>
      <c r="BT122" s="840"/>
      <c r="BU122" s="840"/>
      <c r="BV122" s="840">
        <v>25629866</v>
      </c>
      <c r="BW122" s="840"/>
      <c r="BX122" s="840"/>
      <c r="BY122" s="840"/>
      <c r="BZ122" s="840"/>
      <c r="CA122" s="840">
        <v>26841486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26.3</v>
      </c>
      <c r="BR123" s="832"/>
      <c r="BS123" s="832"/>
      <c r="BT123" s="832"/>
      <c r="BU123" s="832"/>
      <c r="BV123" s="832">
        <v>23.4</v>
      </c>
      <c r="BW123" s="832"/>
      <c r="BX123" s="832"/>
      <c r="BY123" s="832"/>
      <c r="BZ123" s="832"/>
      <c r="CA123" s="832">
        <v>13.6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19402</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12.75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111867</v>
      </c>
      <c r="AB128" s="724"/>
      <c r="AC128" s="724"/>
      <c r="AD128" s="724"/>
      <c r="AE128" s="725"/>
      <c r="AF128" s="726">
        <v>163517</v>
      </c>
      <c r="AG128" s="724"/>
      <c r="AH128" s="724"/>
      <c r="AI128" s="724"/>
      <c r="AJ128" s="725"/>
      <c r="AK128" s="726">
        <v>169352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111</v>
      </c>
      <c r="BG128" s="791"/>
      <c r="BH128" s="791"/>
      <c r="BI128" s="791"/>
      <c r="BJ128" s="791"/>
      <c r="BK128" s="791"/>
      <c r="BL128" s="792"/>
      <c r="BM128" s="790">
        <v>17.75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15220759</v>
      </c>
      <c r="AB129" s="784"/>
      <c r="AC129" s="784"/>
      <c r="AD129" s="784"/>
      <c r="AE129" s="785"/>
      <c r="AF129" s="786">
        <v>15338534</v>
      </c>
      <c r="AG129" s="784"/>
      <c r="AH129" s="784"/>
      <c r="AI129" s="784"/>
      <c r="AJ129" s="785"/>
      <c r="AK129" s="786">
        <v>15340618</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6.6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1394744</v>
      </c>
      <c r="AB130" s="784"/>
      <c r="AC130" s="784"/>
      <c r="AD130" s="784"/>
      <c r="AE130" s="785"/>
      <c r="AF130" s="786">
        <v>1428983</v>
      </c>
      <c r="AG130" s="784"/>
      <c r="AH130" s="784"/>
      <c r="AI130" s="784"/>
      <c r="AJ130" s="785"/>
      <c r="AK130" s="786">
        <v>1455825</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13.6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13826015</v>
      </c>
      <c r="AB131" s="717"/>
      <c r="AC131" s="717"/>
      <c r="AD131" s="717"/>
      <c r="AE131" s="718"/>
      <c r="AF131" s="719">
        <v>13909551</v>
      </c>
      <c r="AG131" s="717"/>
      <c r="AH131" s="717"/>
      <c r="AI131" s="717"/>
      <c r="AJ131" s="718"/>
      <c r="AK131" s="719">
        <v>13884793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7.1357871380000004</v>
      </c>
      <c r="AB132" s="740"/>
      <c r="AC132" s="740"/>
      <c r="AD132" s="740"/>
      <c r="AE132" s="741"/>
      <c r="AF132" s="742">
        <v>6.5227554789999997</v>
      </c>
      <c r="AG132" s="740"/>
      <c r="AH132" s="740"/>
      <c r="AI132" s="740"/>
      <c r="AJ132" s="741"/>
      <c r="AK132" s="742">
        <v>6.3569474890000004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6.7</v>
      </c>
      <c r="AB133" s="749"/>
      <c r="AC133" s="749"/>
      <c r="AD133" s="749"/>
      <c r="AE133" s="750"/>
      <c r="AF133" s="748">
        <v>6.7</v>
      </c>
      <c r="AG133" s="749"/>
      <c r="AH133" s="749"/>
      <c r="AI133" s="749"/>
      <c r="AJ133" s="750"/>
      <c r="AK133" s="748">
        <v>6.6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59055118110236227"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59055118110236227"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4507470</v>
      </c>
      <c r="L9" s="264">
        <v>72606</v>
      </c>
      <c r="M9" s="265">
        <v>65114</v>
      </c>
      <c r="N9" s="266">
        <v>11.5</v>
      </c>
    </row>
    <row r="10" spans="1:16" x14ac:dyDescent="0.15">
      <c r="A10" s="248"/>
      <c r="B10" s="244"/>
      <c r="C10" s="244"/>
      <c r="D10" s="244"/>
      <c r="E10" s="244"/>
      <c r="F10" s="244"/>
      <c r="G10" s="1133" t="s">
        <v>472</v>
      </c>
      <c r="H10" s="1134"/>
      <c r="I10" s="1134"/>
      <c r="J10" s="1135"/>
      <c r="K10" s="267">
        <v>399256</v>
      </c>
      <c r="L10" s="268">
        <v>6431</v>
      </c>
      <c r="M10" s="269">
        <v>4538</v>
      </c>
      <c r="N10" s="270">
        <v>41.7</v>
      </c>
    </row>
    <row r="11" spans="1:16" ht="13.5" customHeight="1" x14ac:dyDescent="0.15">
      <c r="A11" s="248"/>
      <c r="B11" s="244"/>
      <c r="C11" s="244"/>
      <c r="D11" s="244"/>
      <c r="E11" s="244"/>
      <c r="F11" s="244"/>
      <c r="G11" s="1133" t="s">
        <v>473</v>
      </c>
      <c r="H11" s="1134"/>
      <c r="I11" s="1134"/>
      <c r="J11" s="1135"/>
      <c r="K11" s="267">
        <v>74507</v>
      </c>
      <c r="L11" s="268">
        <v>1200</v>
      </c>
      <c r="M11" s="269">
        <v>5513</v>
      </c>
      <c r="N11" s="270">
        <v>-78.2</v>
      </c>
    </row>
    <row r="12" spans="1:16" ht="13.5" customHeight="1" x14ac:dyDescent="0.15">
      <c r="A12" s="248"/>
      <c r="B12" s="244"/>
      <c r="C12" s="244"/>
      <c r="D12" s="244"/>
      <c r="E12" s="244"/>
      <c r="F12" s="244"/>
      <c r="G12" s="1133" t="s">
        <v>474</v>
      </c>
      <c r="H12" s="1134"/>
      <c r="I12" s="1134"/>
      <c r="J12" s="1135"/>
      <c r="K12" s="267" t="s">
        <v>475</v>
      </c>
      <c r="L12" s="268" t="s">
        <v>475</v>
      </c>
      <c r="M12" s="269">
        <v>953</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2</v>
      </c>
      <c r="N13" s="270" t="s">
        <v>475</v>
      </c>
    </row>
    <row r="14" spans="1:16" ht="13.5" customHeight="1" x14ac:dyDescent="0.15">
      <c r="A14" s="248"/>
      <c r="B14" s="244"/>
      <c r="C14" s="244"/>
      <c r="D14" s="244"/>
      <c r="E14" s="244"/>
      <c r="F14" s="244"/>
      <c r="G14" s="1133" t="s">
        <v>477</v>
      </c>
      <c r="H14" s="1134"/>
      <c r="I14" s="1134"/>
      <c r="J14" s="1135"/>
      <c r="K14" s="267">
        <v>260295</v>
      </c>
      <c r="L14" s="268">
        <v>4193</v>
      </c>
      <c r="M14" s="269">
        <v>2887</v>
      </c>
      <c r="N14" s="270">
        <v>45.2</v>
      </c>
    </row>
    <row r="15" spans="1:16" ht="13.5" customHeight="1" x14ac:dyDescent="0.15">
      <c r="A15" s="248"/>
      <c r="B15" s="244"/>
      <c r="C15" s="244"/>
      <c r="D15" s="244"/>
      <c r="E15" s="244"/>
      <c r="F15" s="244"/>
      <c r="G15" s="1133" t="s">
        <v>478</v>
      </c>
      <c r="H15" s="1134"/>
      <c r="I15" s="1134"/>
      <c r="J15" s="1135"/>
      <c r="K15" s="267" t="s">
        <v>475</v>
      </c>
      <c r="L15" s="268" t="s">
        <v>475</v>
      </c>
      <c r="M15" s="269">
        <v>1642</v>
      </c>
      <c r="N15" s="270" t="s">
        <v>475</v>
      </c>
    </row>
    <row r="16" spans="1:16" x14ac:dyDescent="0.15">
      <c r="A16" s="248"/>
      <c r="B16" s="244"/>
      <c r="C16" s="244"/>
      <c r="D16" s="244"/>
      <c r="E16" s="244"/>
      <c r="F16" s="244"/>
      <c r="G16" s="1136" t="s">
        <v>479</v>
      </c>
      <c r="H16" s="1137"/>
      <c r="I16" s="1137"/>
      <c r="J16" s="1138"/>
      <c r="K16" s="268">
        <v>-713658</v>
      </c>
      <c r="L16" s="268">
        <v>-11496</v>
      </c>
      <c r="M16" s="269">
        <v>-6965</v>
      </c>
      <c r="N16" s="270">
        <v>65.099999999999994</v>
      </c>
    </row>
    <row r="17" spans="1:16" x14ac:dyDescent="0.15">
      <c r="A17" s="248"/>
      <c r="B17" s="244"/>
      <c r="C17" s="244"/>
      <c r="D17" s="244"/>
      <c r="E17" s="244"/>
      <c r="F17" s="244"/>
      <c r="G17" s="1136" t="s">
        <v>169</v>
      </c>
      <c r="H17" s="1137"/>
      <c r="I17" s="1137"/>
      <c r="J17" s="1138"/>
      <c r="K17" s="268">
        <v>4527870</v>
      </c>
      <c r="L17" s="268">
        <v>72935</v>
      </c>
      <c r="M17" s="269">
        <v>73685</v>
      </c>
      <c r="N17" s="270">
        <v>-1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8.0500000000000007</v>
      </c>
      <c r="L21" s="281">
        <v>7.13</v>
      </c>
      <c r="M21" s="282">
        <v>0.92</v>
      </c>
      <c r="N21" s="249"/>
      <c r="O21" s="283"/>
      <c r="P21" s="279"/>
    </row>
    <row r="22" spans="1:16" s="284" customFormat="1" x14ac:dyDescent="0.15">
      <c r="A22" s="279"/>
      <c r="B22" s="249"/>
      <c r="C22" s="249"/>
      <c r="D22" s="249"/>
      <c r="E22" s="249"/>
      <c r="F22" s="249"/>
      <c r="G22" s="1130" t="s">
        <v>485</v>
      </c>
      <c r="H22" s="1131"/>
      <c r="I22" s="1131"/>
      <c r="J22" s="1132"/>
      <c r="K22" s="285">
        <v>95.7</v>
      </c>
      <c r="L22" s="286">
        <v>98.1</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2200468</v>
      </c>
      <c r="L32" s="294">
        <v>35445</v>
      </c>
      <c r="M32" s="295">
        <v>43359</v>
      </c>
      <c r="N32" s="296">
        <v>-18.3</v>
      </c>
    </row>
    <row r="33" spans="1:16" ht="13.5" customHeight="1" x14ac:dyDescent="0.15">
      <c r="A33" s="248"/>
      <c r="B33" s="244"/>
      <c r="C33" s="244"/>
      <c r="D33" s="244"/>
      <c r="E33" s="244"/>
      <c r="F33" s="244"/>
      <c r="G33" s="1121" t="s">
        <v>489</v>
      </c>
      <c r="H33" s="1122"/>
      <c r="I33" s="1122"/>
      <c r="J33" s="1123"/>
      <c r="K33" s="294" t="s">
        <v>475</v>
      </c>
      <c r="L33" s="294" t="s">
        <v>475</v>
      </c>
      <c r="M33" s="295">
        <v>0</v>
      </c>
      <c r="N33" s="296" t="s">
        <v>475</v>
      </c>
    </row>
    <row r="34" spans="1:16" ht="27" customHeight="1" x14ac:dyDescent="0.15">
      <c r="A34" s="248"/>
      <c r="B34" s="244"/>
      <c r="C34" s="244"/>
      <c r="D34" s="244"/>
      <c r="E34" s="244"/>
      <c r="F34" s="244"/>
      <c r="G34" s="1121" t="s">
        <v>490</v>
      </c>
      <c r="H34" s="1122"/>
      <c r="I34" s="1122"/>
      <c r="J34" s="1123"/>
      <c r="K34" s="294" t="s">
        <v>475</v>
      </c>
      <c r="L34" s="294" t="s">
        <v>475</v>
      </c>
      <c r="M34" s="295">
        <v>39</v>
      </c>
      <c r="N34" s="296" t="s">
        <v>475</v>
      </c>
    </row>
    <row r="35" spans="1:16" ht="27" customHeight="1" x14ac:dyDescent="0.15">
      <c r="A35" s="248"/>
      <c r="B35" s="244"/>
      <c r="C35" s="244"/>
      <c r="D35" s="244"/>
      <c r="E35" s="244"/>
      <c r="F35" s="244"/>
      <c r="G35" s="1121" t="s">
        <v>491</v>
      </c>
      <c r="H35" s="1122"/>
      <c r="I35" s="1122"/>
      <c r="J35" s="1123"/>
      <c r="K35" s="294">
        <v>231465</v>
      </c>
      <c r="L35" s="294">
        <v>3728</v>
      </c>
      <c r="M35" s="295">
        <v>11806</v>
      </c>
      <c r="N35" s="296">
        <v>-68.400000000000006</v>
      </c>
    </row>
    <row r="36" spans="1:16" ht="27" customHeight="1" x14ac:dyDescent="0.15">
      <c r="A36" s="248"/>
      <c r="B36" s="244"/>
      <c r="C36" s="244"/>
      <c r="D36" s="244"/>
      <c r="E36" s="244"/>
      <c r="F36" s="244"/>
      <c r="G36" s="1121" t="s">
        <v>492</v>
      </c>
      <c r="H36" s="1122"/>
      <c r="I36" s="1122"/>
      <c r="J36" s="1123"/>
      <c r="K36" s="294">
        <v>29443</v>
      </c>
      <c r="L36" s="294">
        <v>474</v>
      </c>
      <c r="M36" s="295">
        <v>1910</v>
      </c>
      <c r="N36" s="296">
        <v>-75.2</v>
      </c>
    </row>
    <row r="37" spans="1:16" ht="13.5" customHeight="1" x14ac:dyDescent="0.15">
      <c r="A37" s="248"/>
      <c r="B37" s="244"/>
      <c r="C37" s="244"/>
      <c r="D37" s="244"/>
      <c r="E37" s="244"/>
      <c r="F37" s="244"/>
      <c r="G37" s="1121" t="s">
        <v>493</v>
      </c>
      <c r="H37" s="1122"/>
      <c r="I37" s="1122"/>
      <c r="J37" s="1123"/>
      <c r="K37" s="294">
        <v>42530</v>
      </c>
      <c r="L37" s="294">
        <v>685</v>
      </c>
      <c r="M37" s="295">
        <v>1129</v>
      </c>
      <c r="N37" s="296">
        <v>-39.299999999999997</v>
      </c>
    </row>
    <row r="38" spans="1:16" ht="27" customHeight="1" x14ac:dyDescent="0.15">
      <c r="A38" s="248"/>
      <c r="B38" s="244"/>
      <c r="C38" s="244"/>
      <c r="D38" s="244"/>
      <c r="E38" s="244"/>
      <c r="F38" s="244"/>
      <c r="G38" s="1124" t="s">
        <v>494</v>
      </c>
      <c r="H38" s="1125"/>
      <c r="I38" s="1125"/>
      <c r="J38" s="1126"/>
      <c r="K38" s="297">
        <v>3920</v>
      </c>
      <c r="L38" s="297">
        <v>63</v>
      </c>
      <c r="M38" s="298">
        <v>5</v>
      </c>
      <c r="N38" s="299">
        <v>1160</v>
      </c>
      <c r="O38" s="293"/>
    </row>
    <row r="39" spans="1:16" x14ac:dyDescent="0.15">
      <c r="A39" s="248"/>
      <c r="B39" s="244"/>
      <c r="C39" s="244"/>
      <c r="D39" s="244"/>
      <c r="E39" s="244"/>
      <c r="F39" s="244"/>
      <c r="G39" s="1124" t="s">
        <v>495</v>
      </c>
      <c r="H39" s="1125"/>
      <c r="I39" s="1125"/>
      <c r="J39" s="1126"/>
      <c r="K39" s="300">
        <v>-169352</v>
      </c>
      <c r="L39" s="300">
        <v>-2728</v>
      </c>
      <c r="M39" s="301">
        <v>-5126</v>
      </c>
      <c r="N39" s="302">
        <v>-46.8</v>
      </c>
      <c r="O39" s="293"/>
    </row>
    <row r="40" spans="1:16" ht="27" customHeight="1" x14ac:dyDescent="0.15">
      <c r="A40" s="248"/>
      <c r="B40" s="244"/>
      <c r="C40" s="244"/>
      <c r="D40" s="244"/>
      <c r="E40" s="244"/>
      <c r="F40" s="244"/>
      <c r="G40" s="1121" t="s">
        <v>496</v>
      </c>
      <c r="H40" s="1122"/>
      <c r="I40" s="1122"/>
      <c r="J40" s="1123"/>
      <c r="K40" s="300">
        <v>-1455825</v>
      </c>
      <c r="L40" s="300">
        <v>-23450</v>
      </c>
      <c r="M40" s="301">
        <v>-37205</v>
      </c>
      <c r="N40" s="302">
        <v>-37</v>
      </c>
      <c r="O40" s="293"/>
    </row>
    <row r="41" spans="1:16" x14ac:dyDescent="0.15">
      <c r="A41" s="248"/>
      <c r="B41" s="244"/>
      <c r="C41" s="244"/>
      <c r="D41" s="244"/>
      <c r="E41" s="244"/>
      <c r="F41" s="244"/>
      <c r="G41" s="1127" t="s">
        <v>281</v>
      </c>
      <c r="H41" s="1128"/>
      <c r="I41" s="1128"/>
      <c r="J41" s="1129"/>
      <c r="K41" s="294">
        <v>882649</v>
      </c>
      <c r="L41" s="300">
        <v>14218</v>
      </c>
      <c r="M41" s="301">
        <v>15917</v>
      </c>
      <c r="N41" s="302">
        <v>-10.7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7474546</v>
      </c>
      <c r="J51" s="320">
        <v>124244</v>
      </c>
      <c r="K51" s="321">
        <v>16.3</v>
      </c>
      <c r="L51" s="322">
        <v>61882</v>
      </c>
      <c r="M51" s="323">
        <v>6.7</v>
      </c>
      <c r="N51" s="324">
        <v>9.6</v>
      </c>
    </row>
    <row r="52" spans="1:14" x14ac:dyDescent="0.15">
      <c r="A52" s="248"/>
      <c r="B52" s="244"/>
      <c r="C52" s="244"/>
      <c r="D52" s="244"/>
      <c r="E52" s="244"/>
      <c r="F52" s="244"/>
      <c r="G52" s="325"/>
      <c r="H52" s="326" t="s">
        <v>507</v>
      </c>
      <c r="I52" s="327">
        <v>917030</v>
      </c>
      <c r="J52" s="328">
        <v>15243</v>
      </c>
      <c r="K52" s="329">
        <v>-32.5</v>
      </c>
      <c r="L52" s="330">
        <v>32175</v>
      </c>
      <c r="M52" s="331">
        <v>0</v>
      </c>
      <c r="N52" s="332">
        <v>-32.5</v>
      </c>
    </row>
    <row r="53" spans="1:14" x14ac:dyDescent="0.15">
      <c r="A53" s="248"/>
      <c r="B53" s="244"/>
      <c r="C53" s="244"/>
      <c r="D53" s="244"/>
      <c r="E53" s="244"/>
      <c r="F53" s="244"/>
      <c r="G53" s="310" t="s">
        <v>508</v>
      </c>
      <c r="H53" s="311"/>
      <c r="I53" s="319">
        <v>5700133</v>
      </c>
      <c r="J53" s="320">
        <v>94261</v>
      </c>
      <c r="K53" s="321">
        <v>-24.1</v>
      </c>
      <c r="L53" s="322">
        <v>47569</v>
      </c>
      <c r="M53" s="323">
        <v>-23.1</v>
      </c>
      <c r="N53" s="324">
        <v>-1</v>
      </c>
    </row>
    <row r="54" spans="1:14" x14ac:dyDescent="0.15">
      <c r="A54" s="248"/>
      <c r="B54" s="244"/>
      <c r="C54" s="244"/>
      <c r="D54" s="244"/>
      <c r="E54" s="244"/>
      <c r="F54" s="244"/>
      <c r="G54" s="325"/>
      <c r="H54" s="326" t="s">
        <v>507</v>
      </c>
      <c r="I54" s="327">
        <v>838160</v>
      </c>
      <c r="J54" s="328">
        <v>13860</v>
      </c>
      <c r="K54" s="329">
        <v>-9.1</v>
      </c>
      <c r="L54" s="330">
        <v>26255</v>
      </c>
      <c r="M54" s="331">
        <v>-18.399999999999999</v>
      </c>
      <c r="N54" s="332">
        <v>9.3000000000000007</v>
      </c>
    </row>
    <row r="55" spans="1:14" x14ac:dyDescent="0.15">
      <c r="A55" s="248"/>
      <c r="B55" s="244"/>
      <c r="C55" s="244"/>
      <c r="D55" s="244"/>
      <c r="E55" s="244"/>
      <c r="F55" s="244"/>
      <c r="G55" s="310" t="s">
        <v>509</v>
      </c>
      <c r="H55" s="311"/>
      <c r="I55" s="319">
        <v>5828805</v>
      </c>
      <c r="J55" s="320">
        <v>95429</v>
      </c>
      <c r="K55" s="321">
        <v>1.2</v>
      </c>
      <c r="L55" s="322">
        <v>50880</v>
      </c>
      <c r="M55" s="323">
        <v>7</v>
      </c>
      <c r="N55" s="324">
        <v>-5.8</v>
      </c>
    </row>
    <row r="56" spans="1:14" x14ac:dyDescent="0.15">
      <c r="A56" s="248"/>
      <c r="B56" s="244"/>
      <c r="C56" s="244"/>
      <c r="D56" s="244"/>
      <c r="E56" s="244"/>
      <c r="F56" s="244"/>
      <c r="G56" s="325"/>
      <c r="H56" s="326" t="s">
        <v>507</v>
      </c>
      <c r="I56" s="327">
        <v>719736</v>
      </c>
      <c r="J56" s="328">
        <v>11783</v>
      </c>
      <c r="K56" s="329">
        <v>-15</v>
      </c>
      <c r="L56" s="330">
        <v>26879</v>
      </c>
      <c r="M56" s="331">
        <v>2.4</v>
      </c>
      <c r="N56" s="332">
        <v>-17.399999999999999</v>
      </c>
    </row>
    <row r="57" spans="1:14" x14ac:dyDescent="0.15">
      <c r="A57" s="248"/>
      <c r="B57" s="244"/>
      <c r="C57" s="244"/>
      <c r="D57" s="244"/>
      <c r="E57" s="244"/>
      <c r="F57" s="244"/>
      <c r="G57" s="310" t="s">
        <v>510</v>
      </c>
      <c r="H57" s="311"/>
      <c r="I57" s="319">
        <v>6963562</v>
      </c>
      <c r="J57" s="320">
        <v>112517</v>
      </c>
      <c r="K57" s="321">
        <v>17.899999999999999</v>
      </c>
      <c r="L57" s="322">
        <v>63956</v>
      </c>
      <c r="M57" s="323">
        <v>25.7</v>
      </c>
      <c r="N57" s="324">
        <v>-7.8</v>
      </c>
    </row>
    <row r="58" spans="1:14" x14ac:dyDescent="0.15">
      <c r="A58" s="248"/>
      <c r="B58" s="244"/>
      <c r="C58" s="244"/>
      <c r="D58" s="244"/>
      <c r="E58" s="244"/>
      <c r="F58" s="244"/>
      <c r="G58" s="325"/>
      <c r="H58" s="326" t="s">
        <v>507</v>
      </c>
      <c r="I58" s="327">
        <v>1113897</v>
      </c>
      <c r="J58" s="328">
        <v>17998</v>
      </c>
      <c r="K58" s="329">
        <v>52.7</v>
      </c>
      <c r="L58" s="330">
        <v>29239</v>
      </c>
      <c r="M58" s="331">
        <v>8.8000000000000007</v>
      </c>
      <c r="N58" s="332">
        <v>43.9</v>
      </c>
    </row>
    <row r="59" spans="1:14" x14ac:dyDescent="0.15">
      <c r="A59" s="248"/>
      <c r="B59" s="244"/>
      <c r="C59" s="244"/>
      <c r="D59" s="244"/>
      <c r="E59" s="244"/>
      <c r="F59" s="244"/>
      <c r="G59" s="310" t="s">
        <v>511</v>
      </c>
      <c r="H59" s="311"/>
      <c r="I59" s="319">
        <v>7556750</v>
      </c>
      <c r="J59" s="320">
        <v>121724</v>
      </c>
      <c r="K59" s="321">
        <v>8.1999999999999993</v>
      </c>
      <c r="L59" s="322">
        <v>66255</v>
      </c>
      <c r="M59" s="323">
        <v>3.6</v>
      </c>
      <c r="N59" s="324">
        <v>4.5999999999999996</v>
      </c>
    </row>
    <row r="60" spans="1:14" x14ac:dyDescent="0.15">
      <c r="A60" s="248"/>
      <c r="B60" s="244"/>
      <c r="C60" s="244"/>
      <c r="D60" s="244"/>
      <c r="E60" s="244"/>
      <c r="F60" s="244"/>
      <c r="G60" s="325"/>
      <c r="H60" s="326" t="s">
        <v>507</v>
      </c>
      <c r="I60" s="333">
        <v>528379</v>
      </c>
      <c r="J60" s="328">
        <v>8511</v>
      </c>
      <c r="K60" s="329">
        <v>-52.7</v>
      </c>
      <c r="L60" s="330">
        <v>31822</v>
      </c>
      <c r="M60" s="331">
        <v>8.8000000000000007</v>
      </c>
      <c r="N60" s="332">
        <v>-61.5</v>
      </c>
    </row>
    <row r="61" spans="1:14" x14ac:dyDescent="0.15">
      <c r="A61" s="248"/>
      <c r="B61" s="244"/>
      <c r="C61" s="244"/>
      <c r="D61" s="244"/>
      <c r="E61" s="244"/>
      <c r="F61" s="244"/>
      <c r="G61" s="310" t="s">
        <v>512</v>
      </c>
      <c r="H61" s="334"/>
      <c r="I61" s="335">
        <v>6704759</v>
      </c>
      <c r="J61" s="336">
        <v>109635</v>
      </c>
      <c r="K61" s="337">
        <v>3.9</v>
      </c>
      <c r="L61" s="338">
        <v>58108</v>
      </c>
      <c r="M61" s="339">
        <v>4</v>
      </c>
      <c r="N61" s="324">
        <v>-0.1</v>
      </c>
    </row>
    <row r="62" spans="1:14" x14ac:dyDescent="0.15">
      <c r="A62" s="248"/>
      <c r="B62" s="244"/>
      <c r="C62" s="244"/>
      <c r="D62" s="244"/>
      <c r="E62" s="244"/>
      <c r="F62" s="244"/>
      <c r="G62" s="325"/>
      <c r="H62" s="326" t="s">
        <v>507</v>
      </c>
      <c r="I62" s="327">
        <v>823440</v>
      </c>
      <c r="J62" s="328">
        <v>13479</v>
      </c>
      <c r="K62" s="329">
        <v>-11.3</v>
      </c>
      <c r="L62" s="330">
        <v>29274</v>
      </c>
      <c r="M62" s="331">
        <v>0.3</v>
      </c>
      <c r="N62" s="332">
        <v>-11.6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59055118110236227"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17.149999999999999</v>
      </c>
      <c r="G47" s="12">
        <v>20.92</v>
      </c>
      <c r="H47" s="12">
        <v>23.96</v>
      </c>
      <c r="I47" s="12">
        <v>22.57</v>
      </c>
      <c r="J47" s="13">
        <v>25.14</v>
      </c>
    </row>
    <row r="48" spans="2:10" ht="57.75" customHeight="1" x14ac:dyDescent="0.15">
      <c r="B48" s="14"/>
      <c r="C48" s="1141" t="s">
        <v>4</v>
      </c>
      <c r="D48" s="1141"/>
      <c r="E48" s="1142"/>
      <c r="F48" s="15">
        <v>5.17</v>
      </c>
      <c r="G48" s="16">
        <v>6.71</v>
      </c>
      <c r="H48" s="16">
        <v>4.18</v>
      </c>
      <c r="I48" s="16">
        <v>9.0299999999999994</v>
      </c>
      <c r="J48" s="17">
        <v>8.0500000000000007</v>
      </c>
    </row>
    <row r="49" spans="2:10" ht="57.75" customHeight="1" thickBot="1" x14ac:dyDescent="0.2">
      <c r="B49" s="18"/>
      <c r="C49" s="1143" t="s">
        <v>5</v>
      </c>
      <c r="D49" s="1143"/>
      <c r="E49" s="1144"/>
      <c r="F49" s="19">
        <v>8.0299999999999994</v>
      </c>
      <c r="G49" s="20">
        <v>4.43</v>
      </c>
      <c r="H49" s="20">
        <v>1.57</v>
      </c>
      <c r="I49" s="20">
        <v>3.77</v>
      </c>
      <c r="J49" s="21">
        <v>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59055118110236227"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519</v>
      </c>
      <c r="D34" s="1151"/>
      <c r="E34" s="1152"/>
      <c r="F34" s="32">
        <v>0.49</v>
      </c>
      <c r="G34" s="33">
        <v>0.63</v>
      </c>
      <c r="H34" s="33" t="s">
        <v>520</v>
      </c>
      <c r="I34" s="33" t="s">
        <v>521</v>
      </c>
      <c r="J34" s="34" t="s">
        <v>522</v>
      </c>
      <c r="K34" s="22"/>
      <c r="L34" s="22"/>
      <c r="M34" s="22"/>
      <c r="N34" s="22"/>
      <c r="O34" s="22"/>
      <c r="P34" s="22"/>
    </row>
    <row r="35" spans="1:16" ht="39" customHeight="1" x14ac:dyDescent="0.15">
      <c r="A35" s="22"/>
      <c r="B35" s="35"/>
      <c r="C35" s="1145" t="s">
        <v>523</v>
      </c>
      <c r="D35" s="1146"/>
      <c r="E35" s="1147"/>
      <c r="F35" s="36">
        <v>5.68</v>
      </c>
      <c r="G35" s="37">
        <v>6.81</v>
      </c>
      <c r="H35" s="37">
        <v>6.91</v>
      </c>
      <c r="I35" s="37">
        <v>6.98</v>
      </c>
      <c r="J35" s="38">
        <v>8.1199999999999992</v>
      </c>
      <c r="K35" s="22"/>
      <c r="L35" s="22"/>
      <c r="M35" s="22"/>
      <c r="N35" s="22"/>
      <c r="O35" s="22"/>
      <c r="P35" s="22"/>
    </row>
    <row r="36" spans="1:16" ht="39" customHeight="1" x14ac:dyDescent="0.15">
      <c r="A36" s="22"/>
      <c r="B36" s="35"/>
      <c r="C36" s="1145" t="s">
        <v>524</v>
      </c>
      <c r="D36" s="1146"/>
      <c r="E36" s="1147"/>
      <c r="F36" s="36">
        <v>5.15</v>
      </c>
      <c r="G36" s="37">
        <v>6.68</v>
      </c>
      <c r="H36" s="37">
        <v>4.1500000000000004</v>
      </c>
      <c r="I36" s="37">
        <v>8.94</v>
      </c>
      <c r="J36" s="38">
        <v>7.95</v>
      </c>
      <c r="K36" s="22"/>
      <c r="L36" s="22"/>
      <c r="M36" s="22"/>
      <c r="N36" s="22"/>
      <c r="O36" s="22"/>
      <c r="P36" s="22"/>
    </row>
    <row r="37" spans="1:16" ht="39" customHeight="1" x14ac:dyDescent="0.15">
      <c r="A37" s="22"/>
      <c r="B37" s="35"/>
      <c r="C37" s="1145" t="s">
        <v>525</v>
      </c>
      <c r="D37" s="1146"/>
      <c r="E37" s="1147"/>
      <c r="F37" s="36">
        <v>0.49</v>
      </c>
      <c r="G37" s="37">
        <v>0.56000000000000005</v>
      </c>
      <c r="H37" s="37">
        <v>0.52</v>
      </c>
      <c r="I37" s="37">
        <v>1.2</v>
      </c>
      <c r="J37" s="38">
        <v>0.53</v>
      </c>
      <c r="K37" s="22"/>
      <c r="L37" s="22"/>
      <c r="M37" s="22"/>
      <c r="N37" s="22"/>
      <c r="O37" s="22"/>
      <c r="P37" s="22"/>
    </row>
    <row r="38" spans="1:16" ht="39" customHeight="1" x14ac:dyDescent="0.15">
      <c r="A38" s="22"/>
      <c r="B38" s="35"/>
      <c r="C38" s="1145" t="s">
        <v>526</v>
      </c>
      <c r="D38" s="1146"/>
      <c r="E38" s="1147"/>
      <c r="F38" s="36">
        <v>7.0000000000000007E-2</v>
      </c>
      <c r="G38" s="37">
        <v>0.1</v>
      </c>
      <c r="H38" s="37">
        <v>0.1</v>
      </c>
      <c r="I38" s="37">
        <v>0.08</v>
      </c>
      <c r="J38" s="38">
        <v>0.15</v>
      </c>
      <c r="K38" s="22"/>
      <c r="L38" s="22"/>
      <c r="M38" s="22"/>
      <c r="N38" s="22"/>
      <c r="O38" s="22"/>
      <c r="P38" s="22"/>
    </row>
    <row r="39" spans="1:16" ht="39" customHeight="1" x14ac:dyDescent="0.15">
      <c r="A39" s="22"/>
      <c r="B39" s="35"/>
      <c r="C39" s="1145" t="s">
        <v>527</v>
      </c>
      <c r="D39" s="1146"/>
      <c r="E39" s="1147"/>
      <c r="F39" s="36">
        <v>0.19</v>
      </c>
      <c r="G39" s="37" t="s">
        <v>528</v>
      </c>
      <c r="H39" s="37">
        <v>0.13</v>
      </c>
      <c r="I39" s="37">
        <v>0.24</v>
      </c>
      <c r="J39" s="38">
        <v>0.09</v>
      </c>
      <c r="K39" s="22"/>
      <c r="L39" s="22"/>
      <c r="M39" s="22"/>
      <c r="N39" s="22"/>
      <c r="O39" s="22"/>
      <c r="P39" s="22"/>
    </row>
    <row r="40" spans="1:16" ht="39" customHeight="1" x14ac:dyDescent="0.15">
      <c r="A40" s="22"/>
      <c r="B40" s="35"/>
      <c r="C40" s="1145" t="s">
        <v>529</v>
      </c>
      <c r="D40" s="1146"/>
      <c r="E40" s="1147"/>
      <c r="F40" s="36">
        <v>0.01</v>
      </c>
      <c r="G40" s="37">
        <v>0.03</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531</v>
      </c>
      <c r="D43" s="1149"/>
      <c r="E43" s="1150"/>
      <c r="F43" s="41">
        <v>0.35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2106</v>
      </c>
      <c r="L45" s="60">
        <v>2130</v>
      </c>
      <c r="M45" s="60">
        <v>2201</v>
      </c>
      <c r="N45" s="60">
        <v>2221</v>
      </c>
      <c r="O45" s="61">
        <v>2200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186</v>
      </c>
      <c r="L48" s="64">
        <v>202</v>
      </c>
      <c r="M48" s="64">
        <v>205</v>
      </c>
      <c r="N48" s="64">
        <v>214</v>
      </c>
      <c r="O48" s="65">
        <v>231</v>
      </c>
      <c r="P48" s="48"/>
      <c r="Q48" s="48"/>
      <c r="R48" s="48"/>
      <c r="S48" s="48"/>
      <c r="T48" s="48"/>
      <c r="U48" s="48"/>
    </row>
    <row r="49" spans="1:21" ht="30.75" customHeight="1" x14ac:dyDescent="0.15">
      <c r="A49" s="48"/>
      <c r="B49" s="1163"/>
      <c r="C49" s="1164"/>
      <c r="D49" s="62"/>
      <c r="E49" s="1155" t="s">
        <v>16</v>
      </c>
      <c r="F49" s="1155"/>
      <c r="G49" s="1155"/>
      <c r="H49" s="1155"/>
      <c r="I49" s="1155"/>
      <c r="J49" s="1156"/>
      <c r="K49" s="63">
        <v>8</v>
      </c>
      <c r="L49" s="64">
        <v>11</v>
      </c>
      <c r="M49" s="64">
        <v>16</v>
      </c>
      <c r="N49" s="64">
        <v>20</v>
      </c>
      <c r="O49" s="65">
        <v>29</v>
      </c>
      <c r="P49" s="48"/>
      <c r="Q49" s="48"/>
      <c r="R49" s="48"/>
      <c r="S49" s="48"/>
      <c r="T49" s="48"/>
      <c r="U49" s="48"/>
    </row>
    <row r="50" spans="1:21" ht="30.75" customHeight="1" x14ac:dyDescent="0.15">
      <c r="A50" s="48"/>
      <c r="B50" s="1163"/>
      <c r="C50" s="1164"/>
      <c r="D50" s="62"/>
      <c r="E50" s="1155" t="s">
        <v>17</v>
      </c>
      <c r="F50" s="1155"/>
      <c r="G50" s="1155"/>
      <c r="H50" s="1155"/>
      <c r="I50" s="1155"/>
      <c r="J50" s="1156"/>
      <c r="K50" s="63">
        <v>50</v>
      </c>
      <c r="L50" s="64">
        <v>49</v>
      </c>
      <c r="M50" s="64">
        <v>62</v>
      </c>
      <c r="N50" s="64">
        <v>43</v>
      </c>
      <c r="O50" s="65">
        <v>43</v>
      </c>
      <c r="P50" s="48"/>
      <c r="Q50" s="48"/>
      <c r="R50" s="48"/>
      <c r="S50" s="48"/>
      <c r="T50" s="48"/>
      <c r="U50" s="48"/>
    </row>
    <row r="51" spans="1:21" ht="30.75" customHeight="1" x14ac:dyDescent="0.15">
      <c r="A51" s="48"/>
      <c r="B51" s="1165"/>
      <c r="C51" s="1166"/>
      <c r="D51" s="66"/>
      <c r="E51" s="1155" t="s">
        <v>18</v>
      </c>
      <c r="F51" s="1155"/>
      <c r="G51" s="1155"/>
      <c r="H51" s="1155"/>
      <c r="I51" s="1155"/>
      <c r="J51" s="1156"/>
      <c r="K51" s="63">
        <v>4</v>
      </c>
      <c r="L51" s="64">
        <v>10</v>
      </c>
      <c r="M51" s="64">
        <v>9</v>
      </c>
      <c r="N51" s="64">
        <v>3</v>
      </c>
      <c r="O51" s="65">
        <v>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1413</v>
      </c>
      <c r="L52" s="64">
        <v>1486</v>
      </c>
      <c r="M52" s="64">
        <v>1507</v>
      </c>
      <c r="N52" s="64">
        <v>1593</v>
      </c>
      <c r="O52" s="65">
        <v>1625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941</v>
      </c>
      <c r="L53" s="69">
        <v>916</v>
      </c>
      <c r="M53" s="69">
        <v>986</v>
      </c>
      <c r="N53" s="69">
        <v>908</v>
      </c>
      <c r="O53" s="70">
        <v>882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59055118110236227"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2016-04-19T01:40:00Z</cp:lastPrinted>
  <dcterms:created xsi:type="dcterms:W3CDTF">2016-02-15T02:30:17Z</dcterms:created>
  <dcterms:modified xsi:type="dcterms:W3CDTF">2016-04-28T08:25:13Z</dcterms:modified>
</cp:coreProperties>
</file>