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104\Desktop\【財政状況資料集】_473553_粟国村_2013\H25財政状況資料集\"/>
    </mc:Choice>
  </mc:AlternateContent>
  <workbookProtection workbookPassword="CC05"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W42" i="9"/>
  <c r="BW43" i="9" s="1"/>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U36" i="9"/>
  <c r="C36" i="9"/>
  <c r="CO35" i="9"/>
  <c r="AM35" i="9"/>
  <c r="C35" i="9"/>
  <c r="CO34"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W34" i="9" l="1"/>
  <c r="BW35" i="9" s="1"/>
  <c r="BW36" i="9" s="1"/>
  <c r="BW37" i="9" s="1"/>
  <c r="BW38" i="9" s="1"/>
  <c r="BW39" i="9" s="1"/>
  <c r="BW40" i="9" s="1"/>
  <c r="BW41" i="9" s="1"/>
</calcChain>
</file>

<file path=xl/sharedStrings.xml><?xml version="1.0" encoding="utf-8"?>
<sst xmlns="http://schemas.openxmlformats.org/spreadsheetml/2006/main" count="1103" uniqueCount="544">
  <si>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</si>
  <si>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</si>
  <si>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</si>
  <si>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</si>
  <si>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</si>
  <si>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</si>
  <si>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</si>
  <si>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</si>
  <si>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</si>
  <si>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</si>
  <si>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</si>
  <si>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</si>
  <si>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</si>
  <si>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</si>
  <si>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</si>
  <si>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</si>
  <si>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</si>
  <si>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</si>
  <si>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</si>
  <si>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</si>
  <si>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</si>
  <si>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</si>
  <si>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</si>
  <si>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</si>
  <si>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</si>
  <si>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</si>
  <si>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</si>
  <si>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</si>
  <si>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</si>
  <si>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</si>
  <si>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</si>
  <si>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</si>
  <si>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</si>
  <si>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</si>
  <si>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</si>
  <si>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</si>
  <si>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</si>
  <si>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</si>
  <si>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</si>
  <si>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</si>
  <si>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</si>
  <si>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</si>
  <si>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</si>
  <si>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</si>
  <si>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</si>
  <si>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</si>
  <si>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</si>
  <si>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</si>
  <si>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</si>
  <si>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</si>
  <si>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</si>
  <si>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</si>
  <si>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</si>
  <si>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</si>
  <si>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</si>
  <si>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</si>
  <si>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</si>
  <si>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</si>
  <si>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</si>
  <si>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</si>
  <si>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</si>
  <si>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</si>
  <si>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</si>
  <si>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</si>
  <si>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</si>
  <si>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</si>
  <si>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</si>
  <si>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</si>
  <si>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</si>
  <si>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</si>
  <si>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</si>
  <si>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</si>
  <si>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</si>
  <si>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</si>
  <si>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</si>
  <si>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</si>
  <si>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</si>
  <si>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</si>
  <si>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</si>
  <si>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</si>
  <si>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</si>
  <si>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</si>
  <si>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粟国村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</si>
  <si>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</si>
  <si>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</si>
  <si>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</si>
  <si>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</si>
  <si>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</si>
  <si>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</si>
  <si>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</si>
  <si>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</si>
  <si>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</si>
  <si>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</si>
  <si>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</si>
  <si>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</si>
  <si>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</si>
  <si>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</si>
  <si>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</si>
  <si>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</si>
  <si>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</si>
  <si>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</si>
  <si>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</si>
  <si>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</si>
  <si>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</si>
  <si>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</si>
  <si>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</si>
  <si>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</si>
  <si>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</si>
  <si>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</si>
  <si>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</si>
  <si>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</si>
  <si>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</si>
  <si>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</si>
  <si>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</si>
  <si>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</si>
  <si>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</si>
  <si>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</si>
  <si>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</si>
  <si>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</si>
  <si>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</si>
  <si>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</si>
  <si>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</si>
  <si>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</si>
  <si>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</si>
  <si>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</si>
  <si>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</si>
  <si>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</si>
  <si>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</si>
  <si>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</si>
  <si>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</si>
  <si>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</si>
  <si>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</si>
  <si>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</si>
  <si>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</si>
  <si>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</si>
  <si>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18"/>
  </si>
  <si>
    <t>うち日本人(％)</t>
    <phoneticPr fontId="5"/>
  </si>
  <si>
    <t>-4.3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</si>
  <si>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</si>
  <si>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</si>
  <si>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</si>
  <si>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</si>
  <si>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</si>
  <si>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</si>
  <si>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</si>
  <si>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</si>
  <si>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</si>
  <si>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</si>
  <si>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</si>
  <si>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</si>
  <si>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</si>
  <si>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</si>
  <si>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</si>
  <si>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</si>
  <si>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</si>
  <si>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</si>
  <si>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</si>
  <si>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</si>
  <si>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</si>
  <si>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</si>
  <si>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</si>
  <si>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</si>
  <si>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</si>
  <si>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</si>
  <si>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</si>
  <si>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</si>
  <si>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</si>
  <si>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</si>
  <si>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</si>
  <si>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</si>
  <si>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</si>
  <si>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</si>
  <si>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</si>
  <si>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</si>
  <si>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</si>
  <si>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</si>
  <si>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</si>
  <si>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</si>
  <si>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</si>
  <si>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</si>
  <si>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</si>
  <si>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</si>
  <si>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</si>
  <si>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</si>
  <si>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</si>
  <si>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</si>
  <si>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</si>
  <si>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</si>
  <si>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</si>
  <si>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</si>
  <si>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</si>
  <si>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</si>
  <si>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</si>
  <si>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</si>
  <si>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</si>
  <si>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沖縄県粟国村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</si>
  <si>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</si>
  <si>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</si>
  <si>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</si>
  <si>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</si>
  <si>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</si>
  <si>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</si>
  <si>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</si>
  <si>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</si>
  <si>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</si>
  <si>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</si>
  <si>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</si>
  <si>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</si>
  <si>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</si>
  <si>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</si>
  <si>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</si>
  <si>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</si>
  <si>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</si>
  <si>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</si>
  <si>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</si>
  <si>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</si>
  <si>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</si>
  <si>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</si>
  <si>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</si>
  <si>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</si>
  <si>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</si>
  <si>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</si>
  <si>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</si>
  <si>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</si>
  <si>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</si>
  <si>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</si>
  <si>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</si>
  <si>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</si>
  <si>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</si>
  <si>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</si>
  <si>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</si>
  <si>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</si>
  <si>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</si>
  <si>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</si>
  <si>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</si>
  <si>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</si>
  <si>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</si>
  <si>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</si>
  <si>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</si>
  <si>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</si>
  <si>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</si>
  <si>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</si>
  <si>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</si>
  <si>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</si>
  <si>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</si>
  <si>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</si>
  <si>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</si>
  <si>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</si>
  <si>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</si>
  <si>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</si>
  <si>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</si>
  <si>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</si>
  <si>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</si>
  <si>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</si>
  <si>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</si>
  <si>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</si>
  <si>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</si>
  <si>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</si>
  <si>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</si>
  <si>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</si>
  <si>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</si>
  <si>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</si>
  <si>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</si>
  <si>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</si>
  <si>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</si>
  <si>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</si>
  <si>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</si>
  <si>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</si>
  <si>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</si>
  <si>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</si>
  <si>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</si>
  <si>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</si>
  <si>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</si>
  <si>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</si>
  <si>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</si>
  <si>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</si>
  <si>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</si>
  <si>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</si>
  <si>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</si>
  <si>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</si>
  <si>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</si>
  <si>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</si>
  <si>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</si>
  <si>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</si>
  <si>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</si>
  <si>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</si>
  <si>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</si>
  <si>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</si>
  <si>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</si>
  <si>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</si>
  <si>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</si>
  <si>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</si>
  <si>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</si>
  <si>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</si>
  <si>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</si>
  <si>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</si>
  <si>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</si>
  <si>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</si>
  <si>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</si>
  <si>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</si>
  <si>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</si>
  <si>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</si>
  <si>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</si>
  <si>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</si>
  <si>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</si>
  <si>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</si>
  <si>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</si>
  <si>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</si>
  <si>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</si>
  <si>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</si>
  <si>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</si>
  <si>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</si>
  <si>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</si>
  <si>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</si>
  <si>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</si>
  <si>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</si>
  <si>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交通</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</si>
  <si>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</si>
  <si>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</si>
  <si>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</si>
  <si>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</si>
  <si>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</si>
  <si>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</si>
  <si>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</si>
  <si>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</si>
  <si>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</si>
  <si>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</si>
  <si>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</si>
  <si>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</si>
  <si>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</si>
  <si>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</si>
  <si>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</si>
  <si>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</si>
  <si>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</si>
  <si>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</si>
  <si>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</si>
  <si>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</si>
  <si>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</si>
  <si>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</si>
  <si>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</si>
  <si>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</si>
  <si>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</si>
  <si>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</si>
  <si>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</si>
  <si>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沖縄県粟国村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</si>
  <si>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</si>
  <si>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</si>
  <si>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</si>
  <si>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</si>
  <si>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</si>
  <si>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</si>
  <si>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</si>
  <si>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</si>
  <si>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</si>
  <si>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</si>
  <si>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</si>
  <si>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</si>
  <si>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</si>
  <si>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</si>
  <si>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</si>
  <si>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</si>
  <si>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</si>
  <si>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</si>
  <si>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</si>
  <si>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</si>
  <si>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</si>
  <si>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</si>
  <si>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</si>
  <si>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</si>
  <si>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</si>
  <si>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</si>
  <si>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</si>
  <si>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</si>
  <si>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</si>
  <si>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</si>
  <si>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</si>
  <si>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</si>
  <si>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</si>
  <si>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</si>
  <si>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</si>
  <si>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</si>
  <si>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</si>
  <si>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航路事業特別会計</t>
    <phoneticPr fontId="5"/>
  </si>
  <si>
    <t>農業集落排水事業特別会計</t>
    <phoneticPr fontId="5"/>
  </si>
  <si>
    <t>村民牧場事業特別会計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</si>
  <si>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</si>
  <si>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</si>
  <si>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</si>
  <si>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</si>
  <si>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</si>
  <si>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</si>
  <si>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</si>
  <si>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</si>
  <si>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</si>
  <si>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</si>
  <si>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</si>
  <si>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</si>
  <si>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</si>
  <si>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</si>
  <si>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</si>
  <si>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</si>
  <si>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</si>
  <si>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</si>
  <si>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</si>
  <si>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</si>
  <si>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</si>
  <si>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</si>
  <si>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</si>
  <si>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</si>
  <si>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</si>
  <si>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</si>
  <si>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</si>
  <si>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</si>
  <si>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</si>
  <si>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</si>
  <si>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</si>
  <si>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</si>
  <si>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</si>
  <si>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</si>
  <si>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</si>
  <si>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</si>
  <si>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</si>
  <si>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</si>
  <si>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</si>
  <si>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</si>
  <si>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</si>
  <si>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</si>
  <si>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</si>
  <si>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</si>
  <si>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</si>
  <si>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</si>
  <si>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</si>
  <si>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</si>
  <si>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</si>
  <si>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</si>
  <si>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</si>
  <si>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</si>
  <si>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</si>
  <si>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</si>
  <si>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</si>
  <si>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</si>
  <si>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</si>
  <si>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</si>
  <si>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</si>
  <si>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</si>
  <si>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</si>
  <si>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</si>
  <si>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</si>
  <si>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</si>
  <si>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</si>
  <si>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</si>
  <si>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</si>
  <si>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</si>
  <si>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</si>
  <si>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</si>
  <si>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</si>
  <si>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</si>
  <si>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</si>
  <si>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</si>
  <si>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</si>
  <si>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</si>
  <si>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</si>
  <si>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</si>
  <si>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</si>
  <si>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</si>
  <si>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</si>
  <si>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</si>
  <si>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</si>
  <si>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</si>
  <si>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</si>
  <si>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</si>
  <si>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</si>
  <si>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</si>
  <si>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</si>
  <si>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</si>
  <si>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</si>
  <si>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</si>
  <si>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</si>
  <si>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</si>
  <si>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</si>
  <si>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</si>
  <si>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</si>
  <si>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</si>
  <si>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</si>
  <si>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</si>
  <si>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</si>
  <si>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</si>
  <si>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</si>
  <si>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</si>
  <si>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</si>
  <si>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</si>
  <si>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</si>
  <si>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</si>
  <si>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</si>
  <si>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</si>
  <si>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</si>
  <si>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</si>
  <si>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</si>
  <si>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</si>
  <si>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</si>
  <si>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</si>
  <si>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</si>
  <si>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</si>
  <si>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</si>
  <si>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</si>
  <si>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</si>
  <si>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</si>
  <si>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</si>
  <si>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</si>
  <si>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</si>
  <si>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</si>
  <si>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</si>
  <si>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</si>
  <si>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</si>
  <si>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</si>
  <si>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</si>
  <si>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</si>
  <si>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</si>
  <si>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29.95</t>
  </si>
  <si>
    <t>▲ 3.38</t>
  </si>
  <si>
    <t>一般会計</t>
  </si>
  <si>
    <t>村民牧場事業特別会計</t>
  </si>
  <si>
    <t>国民健康保険特別会計</t>
  </si>
  <si>
    <t>後期高齢者医療特別会計</t>
  </si>
  <si>
    <t>簡易水道事業特別会計</t>
  </si>
  <si>
    <t>航路事業特別会計</t>
  </si>
  <si>
    <t>農業集落排水事業特別会計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</si>
  <si>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</si>
  <si>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</si>
  <si>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</si>
  <si>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</si>
  <si>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</si>
  <si>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</si>
  <si>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t>
    <rPh sb="0" eb="2">
      <t>ナンブ</t>
    </rPh>
    <rPh sb="2" eb="4">
      <t>コウイキ</t>
    </rPh>
    <rPh sb="4" eb="5">
      <t>シ</t>
    </rPh>
    <rPh sb="5" eb="7">
      <t>チョウソン</t>
    </rPh>
    <rPh sb="7" eb="8">
      <t>ケン</t>
    </rPh>
    <rPh sb="8" eb="10">
      <t>ジム</t>
    </rPh>
    <rPh sb="10" eb="12">
      <t>クミアイ</t>
    </rPh>
    <phoneticPr fontId="2"/>
  </si>
  <si>
    <t>-</t>
    <phoneticPr fontId="2"/>
  </si>
  <si>
    <t>-</t>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</si>
  <si>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</si>
  <si>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</si>
  <si>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ふるさと市町村圏基金特別会計</t>
    <rPh sb="4" eb="7">
      <t>シチョウソン</t>
    </rPh>
    <rPh sb="7" eb="8">
      <t>ケン</t>
    </rPh>
    <rPh sb="8" eb="10">
      <t>キキン</t>
    </rPh>
    <rPh sb="10" eb="12">
      <t>トクベツ</t>
    </rPh>
    <rPh sb="12" eb="14">
      <t>カイケイ</t>
    </rPh>
    <phoneticPr fontId="2"/>
  </si>
  <si>
    <t>いなんせ斎苑特別会計</t>
    <rPh sb="4" eb="5">
      <t>サイ</t>
    </rPh>
    <rPh sb="5" eb="6">
      <t>エン</t>
    </rPh>
    <rPh sb="6" eb="8">
      <t>トクベツ</t>
    </rPh>
    <rPh sb="8" eb="10">
      <t>カイケイ</t>
    </rPh>
    <phoneticPr fontId="2"/>
  </si>
  <si>
    <t>沖縄県介護保険広域連合（一般会計）</t>
    <rPh sb="0" eb="2">
      <t>オキナワ</t>
    </rPh>
    <rPh sb="2" eb="3">
      <t>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</si>
  <si>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2">
      <t>オキナワ</t>
    </rPh>
    <rPh sb="2" eb="3">
      <t>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</si>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</sst>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349096</c:v>
                </c:pt>
                <c:pt idx="1">
                  <c:v>1692762</c:v>
                </c:pt>
                <c:pt idx="2">
                  <c:v>239294</c:v>
                </c:pt>
                <c:pt idx="3">
                  <c:v>632919</c:v>
                </c:pt>
                <c:pt idx="4">
                  <c:v>284588</c:v>
                </c:pt>
              </c:numCache>
            </c:numRef>
          </c:val>
          <c:smooth val="0"/>
        </c:ser>
        <c:dLbls>
          <c:showLegendKey val="0"/>
          <c:showVal val="0"/>
          <c:showCatName val="0"/>
          <c:showSerName val="0"/>
          <c:showPercent val="0"/>
          <c:showBubbleSize val="0"/>
        </c:dLbls>
        <c:marker val="1"/>
        <c:smooth val="0"/>
        <c:axId val="217324216"/>
        <c:axId val="217324600"/>
      </c:lineChart>
      <c:catAx>
        <c:axId val="217324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324600"/>
        <c:crosses val="autoZero"/>
        <c:auto val="1"/>
        <c:lblAlgn val="ctr"/>
        <c:lblOffset val="100"/>
        <c:tickLblSkip val="1"/>
        <c:tickMarkSkip val="1"/>
        <c:noMultiLvlLbl val="0"/>
      </c:catAx>
      <c:valAx>
        <c:axId val="21732460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324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21.05</c:v>
                </c:pt>
                <c:pt idx="1">
                  <c:v>14.26</c:v>
                </c:pt>
                <c:pt idx="2">
                  <c:v>6.7</c:v>
                </c:pt>
                <c:pt idx="3">
                  <c:v>22.38</c:v>
                </c:pt>
                <c:pt idx="4">
                  <c:v>16.7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44.82</c:v>
                </c:pt>
                <c:pt idx="1">
                  <c:v>72.14</c:v>
                </c:pt>
                <c:pt idx="2">
                  <c:v>54.37</c:v>
                </c:pt>
                <c:pt idx="3">
                  <c:v>48.02</c:v>
                </c:pt>
                <c:pt idx="4">
                  <c:v>52.18</c:v>
                </c:pt>
              </c:numCache>
            </c:numRef>
          </c:val>
        </c:ser>
        <c:dLbls>
          <c:showLegendKey val="0"/>
          <c:showVal val="0"/>
          <c:showCatName val="0"/>
          <c:showSerName val="0"/>
          <c:showPercent val="0"/>
          <c:showBubbleSize val="0"/>
        </c:dLbls>
        <c:gapWidth val="250"/>
        <c:overlap val="100"/>
        <c:axId val="204322624"/>
        <c:axId val="204323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12.31</c:v>
                </c:pt>
                <c:pt idx="1">
                  <c:v>23.1</c:v>
                </c:pt>
                <c:pt idx="2">
                  <c:v>-29.95</c:v>
                </c:pt>
                <c:pt idx="3">
                  <c:v>6.98</c:v>
                </c:pt>
                <c:pt idx="4">
                  <c:v>-3.38</c:v>
                </c:pt>
              </c:numCache>
            </c:numRef>
          </c:val>
          <c:smooth val="0"/>
        </c:ser>
        <c:dLbls>
          <c:showLegendKey val="0"/>
          <c:showVal val="0"/>
          <c:showCatName val="0"/>
          <c:showSerName val="0"/>
          <c:showPercent val="0"/>
          <c:showBubbleSize val="0"/>
        </c:dLbls>
        <c:marker val="1"/>
        <c:smooth val="0"/>
        <c:axId val="204322624"/>
        <c:axId val="204323008"/>
      </c:lineChart>
      <c:catAx>
        <c:axId val="20432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323008"/>
        <c:crosses val="autoZero"/>
        <c:auto val="1"/>
        <c:lblAlgn val="ctr"/>
        <c:lblOffset val="100"/>
        <c:tickLblSkip val="1"/>
        <c:tickMarkSkip val="1"/>
        <c:noMultiLvlLbl val="0"/>
      </c:catAx>
      <c:valAx>
        <c:axId val="20432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32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航路事業特別会計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c:v>
                </c:pt>
                <c:pt idx="4">
                  <c:v>#N/A</c:v>
                </c:pt>
                <c:pt idx="5">
                  <c:v>0.01</c:v>
                </c:pt>
                <c:pt idx="6">
                  <c:v>#N/A</c:v>
                </c:pt>
                <c:pt idx="7">
                  <c:v>0.01</c:v>
                </c:pt>
                <c:pt idx="8">
                  <c:v>#N/A</c:v>
                </c:pt>
                <c:pt idx="9">
                  <c:v>0.01</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0.23</c:v>
                </c:pt>
                <c:pt idx="4">
                  <c:v>#N/A</c:v>
                </c:pt>
                <c:pt idx="5">
                  <c:v>0</c:v>
                </c:pt>
                <c:pt idx="6">
                  <c:v>#N/A</c:v>
                </c:pt>
                <c:pt idx="7">
                  <c:v>0.11</c:v>
                </c:pt>
                <c:pt idx="8">
                  <c:v>#N/A</c:v>
                </c:pt>
                <c:pt idx="9">
                  <c:v>0.09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0.02</c:v>
                </c:pt>
                <c:pt idx="2">
                  <c:v>#N/A</c:v>
                </c:pt>
                <c:pt idx="3">
                  <c:v>0.08</c:v>
                </c:pt>
                <c:pt idx="4">
                  <c:v>#N/A</c:v>
                </c:pt>
                <c:pt idx="5">
                  <c:v>0.03</c:v>
                </c:pt>
                <c:pt idx="6">
                  <c:v>#N/A</c:v>
                </c:pt>
                <c:pt idx="7">
                  <c:v>0.57999999999999996</c:v>
                </c:pt>
                <c:pt idx="8">
                  <c:v>#N/A</c:v>
                </c:pt>
                <c:pt idx="9">
                  <c:v>0.22</c:v>
                </c:pt>
              </c:numCache>
            </c:numRef>
          </c:val>
        </c:ser>
        <c:ser>
          <c:idx val="8"/>
          <c:order val="8"/>
          <c:tx>
            <c:strRef>
              <c:f>データシート!$A$35</c:f>
              <c:strCache>
                <c:ptCount val="1"/>
                <c:pt idx="0">
                  <c:v>村民牧場事業特別会計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0.23</c:v>
                </c:pt>
                <c:pt idx="2">
                  <c:v>#N/A</c:v>
                </c:pt>
                <c:pt idx="3">
                  <c:v>0.38</c:v>
                </c:pt>
                <c:pt idx="4">
                  <c:v>#N/A</c:v>
                </c:pt>
                <c:pt idx="5">
                  <c:v>0.37</c:v>
                </c:pt>
                <c:pt idx="6">
                  <c:v>#N/A</c:v>
                </c:pt>
                <c:pt idx="7">
                  <c:v>0.88</c:v>
                </c:pt>
                <c:pt idx="8">
                  <c:v>#N/A</c:v>
                </c:pt>
                <c:pt idx="9">
                  <c:v>2.09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21.05</c:v>
                </c:pt>
                <c:pt idx="2">
                  <c:v>#N/A</c:v>
                </c:pt>
                <c:pt idx="3">
                  <c:v>14.26</c:v>
                </c:pt>
                <c:pt idx="4">
                  <c:v>#N/A</c:v>
                </c:pt>
                <c:pt idx="5">
                  <c:v>6.7</c:v>
                </c:pt>
                <c:pt idx="6">
                  <c:v>#N/A</c:v>
                </c:pt>
                <c:pt idx="7">
                  <c:v>22.38</c:v>
                </c:pt>
                <c:pt idx="8">
                  <c:v>#N/A</c:v>
                </c:pt>
                <c:pt idx="9">
                  <c:v>16.7</c:v>
                </c:pt>
              </c:numCache>
            </c:numRef>
          </c:val>
        </c:ser>
        <c:dLbls>
          <c:showLegendKey val="0"/>
          <c:showVal val="0"/>
          <c:showCatName val="0"/>
          <c:showSerName val="0"/>
          <c:showPercent val="0"/>
          <c:showBubbleSize val="0"/>
        </c:dLbls>
        <c:gapWidth val="150"/>
        <c:overlap val="100"/>
        <c:axId val="218986552"/>
        <c:axId val="218986936"/>
      </c:barChart>
      <c:catAx>
        <c:axId val="21898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986936"/>
        <c:crosses val="autoZero"/>
        <c:auto val="1"/>
        <c:lblAlgn val="ctr"/>
        <c:lblOffset val="100"/>
        <c:tickLblSkip val="1"/>
        <c:tickMarkSkip val="1"/>
        <c:noMultiLvlLbl val="0"/>
      </c:catAx>
      <c:valAx>
        <c:axId val="218986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986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118</c:v>
                </c:pt>
                <c:pt idx="5">
                  <c:v>111</c:v>
                </c:pt>
                <c:pt idx="8">
                  <c:v>108</c:v>
                </c:pt>
                <c:pt idx="11">
                  <c:v>92</c:v>
                </c:pt>
                <c:pt idx="14">
                  <c:v>106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40</c:v>
                </c:pt>
                <c:pt idx="3">
                  <c:v>28</c:v>
                </c:pt>
                <c:pt idx="6">
                  <c:v>23</c:v>
                </c:pt>
                <c:pt idx="9">
                  <c:v>25</c:v>
                </c:pt>
                <c:pt idx="12">
                  <c:v>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162</c:v>
                </c:pt>
                <c:pt idx="3">
                  <c:v>151</c:v>
                </c:pt>
                <c:pt idx="6">
                  <c:v>145</c:v>
                </c:pt>
                <c:pt idx="9">
                  <c:v>144</c:v>
                </c:pt>
                <c:pt idx="12">
                  <c:v>138</c:v>
                </c:pt>
              </c:numCache>
            </c:numRef>
          </c:val>
        </c:ser>
        <c:dLbls>
          <c:showLegendKey val="0"/>
          <c:showVal val="0"/>
          <c:showCatName val="0"/>
          <c:showSerName val="0"/>
          <c:showPercent val="0"/>
          <c:showBubbleSize val="0"/>
        </c:dLbls>
        <c:gapWidth val="100"/>
        <c:overlap val="100"/>
        <c:axId val="219900312"/>
        <c:axId val="219797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84</c:v>
                </c:pt>
                <c:pt idx="2">
                  <c:v>#N/A</c:v>
                </c:pt>
                <c:pt idx="3">
                  <c:v>#N/A</c:v>
                </c:pt>
                <c:pt idx="4">
                  <c:v>68</c:v>
                </c:pt>
                <c:pt idx="5">
                  <c:v>#N/A</c:v>
                </c:pt>
                <c:pt idx="6">
                  <c:v>#N/A</c:v>
                </c:pt>
                <c:pt idx="7">
                  <c:v>60</c:v>
                </c:pt>
                <c:pt idx="8">
                  <c:v>#N/A</c:v>
                </c:pt>
                <c:pt idx="9">
                  <c:v>#N/A</c:v>
                </c:pt>
                <c:pt idx="10">
                  <c:v>77</c:v>
                </c:pt>
                <c:pt idx="11">
                  <c:v>#N/A</c:v>
                </c:pt>
                <c:pt idx="12">
                  <c:v>#N/A</c:v>
                </c:pt>
                <c:pt idx="13">
                  <c:v>60</c:v>
                </c:pt>
                <c:pt idx="14">
                  <c:v>#N/A</c:v>
                </c:pt>
              </c:numCache>
            </c:numRef>
          </c:val>
          <c:smooth val="0"/>
        </c:ser>
        <c:dLbls>
          <c:showLegendKey val="0"/>
          <c:showVal val="0"/>
          <c:showCatName val="0"/>
          <c:showSerName val="0"/>
          <c:showPercent val="0"/>
          <c:showBubbleSize val="0"/>
        </c:dLbls>
        <c:marker val="1"/>
        <c:smooth val="0"/>
        <c:axId val="219900312"/>
        <c:axId val="219797736"/>
      </c:lineChart>
      <c:catAx>
        <c:axId val="21990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797736"/>
        <c:crosses val="autoZero"/>
        <c:auto val="1"/>
        <c:lblAlgn val="ctr"/>
        <c:lblOffset val="100"/>
        <c:tickLblSkip val="1"/>
        <c:tickMarkSkip val="1"/>
        <c:noMultiLvlLbl val="0"/>
      </c:catAx>
      <c:valAx>
        <c:axId val="219797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900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724</c:v>
                </c:pt>
                <c:pt idx="5">
                  <c:v>746</c:v>
                </c:pt>
                <c:pt idx="8">
                  <c:v>706</c:v>
                </c:pt>
                <c:pt idx="11">
                  <c:v>681</c:v>
                </c:pt>
                <c:pt idx="14">
                  <c:v>660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79</c:v>
                </c:pt>
                <c:pt idx="5">
                  <c:v>72</c:v>
                </c:pt>
                <c:pt idx="8">
                  <c:v>65</c:v>
                </c:pt>
                <c:pt idx="11">
                  <c:v>58</c:v>
                </c:pt>
                <c:pt idx="14">
                  <c:v>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671</c:v>
                </c:pt>
                <c:pt idx="5">
                  <c:v>879</c:v>
                </c:pt>
                <c:pt idx="8">
                  <c:v>723</c:v>
                </c:pt>
                <c:pt idx="11">
                  <c:v>670</c:v>
                </c:pt>
                <c:pt idx="14">
                  <c:v>691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224</c:v>
                </c:pt>
                <c:pt idx="3">
                  <c:v>220</c:v>
                </c:pt>
                <c:pt idx="6">
                  <c:v>240</c:v>
                </c:pt>
                <c:pt idx="9">
                  <c:v>244</c:v>
                </c:pt>
                <c:pt idx="12">
                  <c:v>231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228</c:v>
                </c:pt>
                <c:pt idx="3">
                  <c:v>196</c:v>
                </c:pt>
                <c:pt idx="6">
                  <c:v>181</c:v>
                </c:pt>
                <c:pt idx="9">
                  <c:v>160</c:v>
                </c:pt>
                <c:pt idx="12">
                  <c:v>142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1114</c:v>
                </c:pt>
                <c:pt idx="3">
                  <c:v>1052</c:v>
                </c:pt>
                <c:pt idx="6">
                  <c:v>960</c:v>
                </c:pt>
                <c:pt idx="9">
                  <c:v>885</c:v>
                </c:pt>
                <c:pt idx="12">
                  <c:v>908</c:v>
                </c:pt>
              </c:numCache>
            </c:numRef>
          </c:val>
        </c:ser>
        <c:dLbls>
          <c:showLegendKey val="0"/>
          <c:showVal val="0"/>
          <c:showCatName val="0"/>
          <c:showSerName val="0"/>
          <c:showPercent val="0"/>
          <c:showBubbleSize val="0"/>
        </c:dLbls>
        <c:gapWidth val="100"/>
        <c:overlap val="100"/>
        <c:axId val="218995944"/>
        <c:axId val="218775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18995944"/>
        <c:axId val="218775848"/>
      </c:lineChart>
      <c:catAx>
        <c:axId val="218995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8775848"/>
        <c:crosses val="autoZero"/>
        <c:auto val="1"/>
        <c:lblAlgn val="ctr"/>
        <c:lblOffset val="100"/>
        <c:tickLblSkip val="1"/>
        <c:tickMarkSkip val="1"/>
        <c:noMultiLvlLbl val="0"/>
      </c:catAx>
      <c:valAx>
        <c:axId val="218775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995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743
739
7.64
1,675,633
1,557,647
105,338
630,800
907,902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は、小規模な離島であるとともに少子高齢化が進んでいる典型的な過疎地域であります。農業を中心とした産業構造で企業が少ないため、財政基盤が弱く、類似団体の平均を大きく下回っている。歳出削減に向け、公共工事の優先順位による公債費の抑制や公営企業の経営改善に取り組み一般会計からの操出金の抑制に努め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161607</xdr:rowOff>
    </xdr:to>
    <xdr:cxnSp macro="">
      <xdr:nvCxnSpPr>
        <xdr:cNvPr id="63" name="直線コネクタ 62"/>
        <xdr:cNvCxnSpPr/>
      </xdr:nvCxnSpPr>
      <xdr:spPr>
        <a:xfrm flipV="1">
          <a:off x="4114800" y="752792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161607</xdr:rowOff>
    </xdr:to>
    <xdr:cxnSp macro="">
      <xdr:nvCxnSpPr>
        <xdr:cNvPr id="66" name="直線コネクタ 65"/>
        <xdr:cNvCxnSpPr/>
      </xdr:nvCxnSpPr>
      <xdr:spPr>
        <a:xfrm>
          <a:off x="3225800" y="75279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69" name="直線コネクタ 68"/>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155575</xdr:rowOff>
    </xdr:to>
    <xdr:cxnSp macro="">
      <xdr:nvCxnSpPr>
        <xdr:cNvPr id="72" name="直線コネクタ 71"/>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74" name="テキスト ボックス 73"/>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113999</xdr:rowOff>
    </xdr:from>
    <xdr:ext cx="762000" cy="259045"/>
    <xdr:sp macro="" textlink="">
      <xdr:nvSpPr>
        <xdr:cNvPr id="76" name="テキスト ボックス 75"/>
        <xdr:cNvSpPr txBox="1"/>
      </xdr:nvSpPr>
      <xdr:spPr>
        <a:xfrm>
          <a:off x="1066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2" name="円/楕円 81"/>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652</xdr:rowOff>
    </xdr:from>
    <xdr:ext cx="762000" cy="259045"/>
    <xdr:sp macro="" textlink="">
      <xdr:nvSpPr>
        <xdr:cNvPr id="83" name="財政力該当値テキスト"/>
        <xdr:cNvSpPr txBox="1"/>
      </xdr:nvSpPr>
      <xdr:spPr>
        <a:xfrm>
          <a:off x="5041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110807</xdr:rowOff>
    </xdr:from>
    <xdr:to>
      <xdr:col>6</xdr:col>
      <xdr:colOff>50800</xdr:colOff>
      <xdr:row>44</xdr:row>
      <xdr:rowOff>40957</xdr:rowOff>
    </xdr:to>
    <xdr:sp macro="" textlink="">
      <xdr:nvSpPr>
        <xdr:cNvPr id="84" name="円/楕円 83"/>
        <xdr:cNvSpPr/>
      </xdr:nvSpPr>
      <xdr:spPr>
        <a:xfrm>
          <a:off x="4064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25734</xdr:rowOff>
    </xdr:from>
    <xdr:ext cx="736600" cy="259045"/>
    <xdr:sp macro="" textlink="">
      <xdr:nvSpPr>
        <xdr:cNvPr id="85" name="テキスト ボックス 84"/>
        <xdr:cNvSpPr txBox="1"/>
      </xdr:nvSpPr>
      <xdr:spPr>
        <a:xfrm>
          <a:off x="3733800" y="75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86" name="円/楕円 85"/>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87" name="テキスト ボックス 86"/>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88" name="円/楕円 87"/>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89" name="テキスト ボックス 88"/>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0" name="円/楕円 89"/>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1" name="テキスト ボックス 90"/>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９年度をピークに公債費の償還は減少傾向にあるが、人件費（４２．４％）、公債費（２０．６％）、物件費（１７．５％）が多く占めている。引き続き委託費の見直しや公営企業の経営改革に伴う操出金抑制などで歳出削減に努めていく。</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24765</xdr:rowOff>
    </xdr:from>
    <xdr:to>
      <xdr:col>7</xdr:col>
      <xdr:colOff>152400</xdr:colOff>
      <xdr:row>65</xdr:row>
      <xdr:rowOff>44873</xdr:rowOff>
    </xdr:to>
    <xdr:cxnSp macro="">
      <xdr:nvCxnSpPr>
        <xdr:cNvPr id="126" name="直線コネクタ 125"/>
        <xdr:cNvCxnSpPr/>
      </xdr:nvCxnSpPr>
      <xdr:spPr>
        <a:xfrm flipV="1">
          <a:off x="4114800" y="1116901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28787</xdr:rowOff>
    </xdr:from>
    <xdr:to>
      <xdr:col>6</xdr:col>
      <xdr:colOff>0</xdr:colOff>
      <xdr:row>65</xdr:row>
      <xdr:rowOff>44873</xdr:rowOff>
    </xdr:to>
    <xdr:cxnSp macro="">
      <xdr:nvCxnSpPr>
        <xdr:cNvPr id="129" name="直線コネクタ 128"/>
        <xdr:cNvCxnSpPr/>
      </xdr:nvCxnSpPr>
      <xdr:spPr>
        <a:xfrm>
          <a:off x="3225800" y="111730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28787</xdr:rowOff>
    </xdr:from>
    <xdr:to>
      <xdr:col>4</xdr:col>
      <xdr:colOff>482600</xdr:colOff>
      <xdr:row>65</xdr:row>
      <xdr:rowOff>36830</xdr:rowOff>
    </xdr:to>
    <xdr:cxnSp macro="">
      <xdr:nvCxnSpPr>
        <xdr:cNvPr id="132" name="直線コネクタ 131"/>
        <xdr:cNvCxnSpPr/>
      </xdr:nvCxnSpPr>
      <xdr:spPr>
        <a:xfrm flipV="1">
          <a:off x="2336800" y="111730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42863</xdr:rowOff>
    </xdr:to>
    <xdr:cxnSp macro="">
      <xdr:nvCxnSpPr>
        <xdr:cNvPr id="135" name="直線コネクタ 134"/>
        <xdr:cNvCxnSpPr/>
      </xdr:nvCxnSpPr>
      <xdr:spPr>
        <a:xfrm flipV="1">
          <a:off x="1447800" y="111810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76746</xdr:rowOff>
    </xdr:from>
    <xdr:ext cx="762000" cy="259045"/>
    <xdr:sp macro="" textlink="">
      <xdr:nvSpPr>
        <xdr:cNvPr id="137" name="テキスト ボックス 136"/>
        <xdr:cNvSpPr txBox="1"/>
      </xdr:nvSpPr>
      <xdr:spPr>
        <a:xfrm>
          <a:off x="1955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39" name="テキスト ボックス 138"/>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145415</xdr:rowOff>
    </xdr:from>
    <xdr:to>
      <xdr:col>7</xdr:col>
      <xdr:colOff>203200</xdr:colOff>
      <xdr:row>65</xdr:row>
      <xdr:rowOff>75565</xdr:rowOff>
    </xdr:to>
    <xdr:sp macro="" textlink="">
      <xdr:nvSpPr>
        <xdr:cNvPr id="145" name="円/楕円 144"/>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117492</xdr:rowOff>
    </xdr:from>
    <xdr:ext cx="762000" cy="259045"/>
    <xdr:sp macro="" textlink="">
      <xdr:nvSpPr>
        <xdr:cNvPr id="146" name="財政構造の弾力性該当値テキスト"/>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165523</xdr:rowOff>
    </xdr:from>
    <xdr:to>
      <xdr:col>6</xdr:col>
      <xdr:colOff>50800</xdr:colOff>
      <xdr:row>65</xdr:row>
      <xdr:rowOff>95673</xdr:rowOff>
    </xdr:to>
    <xdr:sp macro="" textlink="">
      <xdr:nvSpPr>
        <xdr:cNvPr id="147" name="円/楕円 146"/>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80450</xdr:rowOff>
    </xdr:from>
    <xdr:ext cx="736600" cy="259045"/>
    <xdr:sp macro="" textlink="">
      <xdr:nvSpPr>
        <xdr:cNvPr id="148" name="テキスト ボックス 147"/>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149437</xdr:rowOff>
    </xdr:from>
    <xdr:to>
      <xdr:col>4</xdr:col>
      <xdr:colOff>533400</xdr:colOff>
      <xdr:row>65</xdr:row>
      <xdr:rowOff>79587</xdr:rowOff>
    </xdr:to>
    <xdr:sp macro="" textlink="">
      <xdr:nvSpPr>
        <xdr:cNvPr id="149" name="円/楕円 148"/>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64364</xdr:rowOff>
    </xdr:from>
    <xdr:ext cx="762000" cy="259045"/>
    <xdr:sp macro="" textlink="">
      <xdr:nvSpPr>
        <xdr:cNvPr id="150" name="テキスト ボックス 149"/>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1" name="円/楕円 150"/>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2" name="テキスト ボックス 15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163513</xdr:rowOff>
    </xdr:from>
    <xdr:to>
      <xdr:col>2</xdr:col>
      <xdr:colOff>127000</xdr:colOff>
      <xdr:row>65</xdr:row>
      <xdr:rowOff>93663</xdr:rowOff>
    </xdr:to>
    <xdr:sp macro="" textlink="">
      <xdr:nvSpPr>
        <xdr:cNvPr id="153" name="円/楕円 152"/>
        <xdr:cNvSpPr/>
      </xdr:nvSpPr>
      <xdr:spPr>
        <a:xfrm>
          <a:off x="1397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78440</xdr:rowOff>
    </xdr:from>
    <xdr:ext cx="762000" cy="259045"/>
    <xdr:sp macro="" textlink="">
      <xdr:nvSpPr>
        <xdr:cNvPr id="154" name="テキスト ボックス 153"/>
        <xdr:cNvSpPr txBox="1"/>
      </xdr:nvSpPr>
      <xdr:spPr>
        <a:xfrm>
          <a:off x="1066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625812"/>
    <xdr:sp macro="" textlink="">
      <xdr:nvSpPr>
        <xdr:cNvPr id="157" name="テキスト ボックス 156"/>
        <xdr:cNvSpPr txBox="1"/>
      </xdr:nvSpPr>
      <xdr:spPr>
        <a:xfrm>
          <a:off x="4276297" y="12973050"/>
          <a:ext cx="1397000" cy="62581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[1,101,622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７５０名弱の小規模自治体の本村は、通常の行政サービスだけではなく、離島であるため、港や空港にも職員を配置しなければならないため、必然的に人件費が多くなる。また、人件費抑制のために電算化に取り組んでいるが、その保守料、機械リース代等の物件費を多く要するために類似団体でも高額となっている。</a:t>
          </a:r>
          <a:endParaRPr kumimoji="1" lang="en-US" altLang="ja-JP" sz="1300">
            <a:latin typeface="ＭＳ Ｐゴシック"/>
          </a:endParaRPr>
        </a:p>
        <a:p>
          <a:r>
            <a:rPr kumimoji="1" lang="ja-JP" altLang="en-US" sz="1300">
              <a:latin typeface="ＭＳ Ｐゴシック"/>
            </a:rPr>
            <a:t>電算委託会社の統一化での委託料軽減や需用費や旅費等の見直しを図りながら物件費を抑制していく必要がある。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21250</xdr:rowOff>
    </xdr:from>
    <xdr:to>
      <xdr:col>7</xdr:col>
      <xdr:colOff>152400</xdr:colOff>
      <xdr:row>84</xdr:row>
      <xdr:rowOff>10944</xdr:rowOff>
    </xdr:to>
    <xdr:cxnSp macro="">
      <xdr:nvCxnSpPr>
        <xdr:cNvPr id="186" name="直線コネクタ 185"/>
        <xdr:cNvCxnSpPr/>
      </xdr:nvCxnSpPr>
      <xdr:spPr>
        <a:xfrm>
          <a:off x="4114800" y="14251600"/>
          <a:ext cx="838200" cy="16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142174</xdr:rowOff>
    </xdr:from>
    <xdr:ext cx="762000" cy="259045"/>
    <xdr:sp macro="" textlink="">
      <xdr:nvSpPr>
        <xdr:cNvPr id="187" name="人件費・物件費等の状況平均値テキスト"/>
        <xdr:cNvSpPr txBox="1"/>
      </xdr:nvSpPr>
      <xdr:spPr>
        <a:xfrm>
          <a:off x="5041900" y="1385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167765</xdr:rowOff>
    </xdr:from>
    <xdr:to>
      <xdr:col>6</xdr:col>
      <xdr:colOff>0</xdr:colOff>
      <xdr:row>83</xdr:row>
      <xdr:rowOff>21250</xdr:rowOff>
    </xdr:to>
    <xdr:cxnSp macro="">
      <xdr:nvCxnSpPr>
        <xdr:cNvPr id="189" name="直線コネクタ 188"/>
        <xdr:cNvCxnSpPr/>
      </xdr:nvCxnSpPr>
      <xdr:spPr>
        <a:xfrm>
          <a:off x="3225800" y="14226665"/>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58955</xdr:rowOff>
    </xdr:from>
    <xdr:ext cx="736600" cy="259045"/>
    <xdr:sp macro="" textlink="">
      <xdr:nvSpPr>
        <xdr:cNvPr id="191" name="テキスト ボックス 190"/>
        <xdr:cNvSpPr txBox="1"/>
      </xdr:nvSpPr>
      <xdr:spPr>
        <a:xfrm>
          <a:off x="3733800" y="1377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149355</xdr:rowOff>
    </xdr:from>
    <xdr:to>
      <xdr:col>4</xdr:col>
      <xdr:colOff>482600</xdr:colOff>
      <xdr:row>82</xdr:row>
      <xdr:rowOff>167765</xdr:rowOff>
    </xdr:to>
    <xdr:cxnSp macro="">
      <xdr:nvCxnSpPr>
        <xdr:cNvPr id="192" name="直線コネクタ 191"/>
        <xdr:cNvCxnSpPr/>
      </xdr:nvCxnSpPr>
      <xdr:spPr>
        <a:xfrm>
          <a:off x="2336800" y="14208255"/>
          <a:ext cx="889000" cy="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59176</xdr:rowOff>
    </xdr:from>
    <xdr:ext cx="762000" cy="259045"/>
    <xdr:sp macro="" textlink="">
      <xdr:nvSpPr>
        <xdr:cNvPr id="194" name="テキスト ボックス 193"/>
        <xdr:cNvSpPr txBox="1"/>
      </xdr:nvSpPr>
      <xdr:spPr>
        <a:xfrm>
          <a:off x="2844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116683</xdr:rowOff>
    </xdr:from>
    <xdr:to>
      <xdr:col>3</xdr:col>
      <xdr:colOff>279400</xdr:colOff>
      <xdr:row>82</xdr:row>
      <xdr:rowOff>149355</xdr:rowOff>
    </xdr:to>
    <xdr:cxnSp macro="">
      <xdr:nvCxnSpPr>
        <xdr:cNvPr id="195" name="直線コネクタ 194"/>
        <xdr:cNvCxnSpPr/>
      </xdr:nvCxnSpPr>
      <xdr:spPr>
        <a:xfrm>
          <a:off x="1447800" y="14175583"/>
          <a:ext cx="889000" cy="3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70325</xdr:rowOff>
    </xdr:from>
    <xdr:ext cx="762000" cy="259045"/>
    <xdr:sp macro="" textlink="">
      <xdr:nvSpPr>
        <xdr:cNvPr id="197" name="テキスト ボックス 196"/>
        <xdr:cNvSpPr txBox="1"/>
      </xdr:nvSpPr>
      <xdr:spPr>
        <a:xfrm>
          <a:off x="1955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63456</xdr:rowOff>
    </xdr:from>
    <xdr:ext cx="762000" cy="259045"/>
    <xdr:sp macro="" textlink="">
      <xdr:nvSpPr>
        <xdr:cNvPr id="199" name="テキスト ボックス 198"/>
        <xdr:cNvSpPr txBox="1"/>
      </xdr:nvSpPr>
      <xdr:spPr>
        <a:xfrm>
          <a:off x="1066800" y="137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131594</xdr:rowOff>
    </xdr:from>
    <xdr:to>
      <xdr:col>7</xdr:col>
      <xdr:colOff>203200</xdr:colOff>
      <xdr:row>84</xdr:row>
      <xdr:rowOff>61744</xdr:rowOff>
    </xdr:to>
    <xdr:sp macro="" textlink="">
      <xdr:nvSpPr>
        <xdr:cNvPr id="205" name="円/楕円 204"/>
        <xdr:cNvSpPr/>
      </xdr:nvSpPr>
      <xdr:spPr>
        <a:xfrm>
          <a:off x="4902200" y="143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103671</xdr:rowOff>
    </xdr:from>
    <xdr:ext cx="762000" cy="259045"/>
    <xdr:sp macro="" textlink="">
      <xdr:nvSpPr>
        <xdr:cNvPr id="206" name="人件費・物件費等の状況該当値テキスト"/>
        <xdr:cNvSpPr txBox="1"/>
      </xdr:nvSpPr>
      <xdr:spPr>
        <a:xfrm>
          <a:off x="5041900" y="1433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1,101,622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141900</xdr:rowOff>
    </xdr:from>
    <xdr:to>
      <xdr:col>6</xdr:col>
      <xdr:colOff>50800</xdr:colOff>
      <xdr:row>83</xdr:row>
      <xdr:rowOff>72050</xdr:rowOff>
    </xdr:to>
    <xdr:sp macro="" textlink="">
      <xdr:nvSpPr>
        <xdr:cNvPr id="207" name="円/楕円 206"/>
        <xdr:cNvSpPr/>
      </xdr:nvSpPr>
      <xdr:spPr>
        <a:xfrm>
          <a:off x="4064000" y="142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56827</xdr:rowOff>
    </xdr:from>
    <xdr:ext cx="736600" cy="259045"/>
    <xdr:sp macro="" textlink="">
      <xdr:nvSpPr>
        <xdr:cNvPr id="208" name="テキスト ボックス 207"/>
        <xdr:cNvSpPr txBox="1"/>
      </xdr:nvSpPr>
      <xdr:spPr>
        <a:xfrm>
          <a:off x="3733800" y="142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767,715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116965</xdr:rowOff>
    </xdr:from>
    <xdr:to>
      <xdr:col>4</xdr:col>
      <xdr:colOff>533400</xdr:colOff>
      <xdr:row>83</xdr:row>
      <xdr:rowOff>47115</xdr:rowOff>
    </xdr:to>
    <xdr:sp macro="" textlink="">
      <xdr:nvSpPr>
        <xdr:cNvPr id="209" name="円/楕円 208"/>
        <xdr:cNvSpPr/>
      </xdr:nvSpPr>
      <xdr:spPr>
        <a:xfrm>
          <a:off x="3175000" y="141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31892</xdr:rowOff>
    </xdr:from>
    <xdr:ext cx="762000" cy="259045"/>
    <xdr:sp macro="" textlink="">
      <xdr:nvSpPr>
        <xdr:cNvPr id="210" name="テキスト ボックス 209"/>
        <xdr:cNvSpPr txBox="1"/>
      </xdr:nvSpPr>
      <xdr:spPr>
        <a:xfrm>
          <a:off x="2844800" y="142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716,049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98555</xdr:rowOff>
    </xdr:from>
    <xdr:to>
      <xdr:col>3</xdr:col>
      <xdr:colOff>330200</xdr:colOff>
      <xdr:row>83</xdr:row>
      <xdr:rowOff>28705</xdr:rowOff>
    </xdr:to>
    <xdr:sp macro="" textlink="">
      <xdr:nvSpPr>
        <xdr:cNvPr id="211" name="円/楕円 210"/>
        <xdr:cNvSpPr/>
      </xdr:nvSpPr>
      <xdr:spPr>
        <a:xfrm>
          <a:off x="2286000" y="141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13482</xdr:rowOff>
    </xdr:from>
    <xdr:ext cx="762000" cy="259045"/>
    <xdr:sp macro="" textlink="">
      <xdr:nvSpPr>
        <xdr:cNvPr id="212" name="テキスト ボックス 211"/>
        <xdr:cNvSpPr txBox="1"/>
      </xdr:nvSpPr>
      <xdr:spPr>
        <a:xfrm>
          <a:off x="1955800" y="142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677,900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65883</xdr:rowOff>
    </xdr:from>
    <xdr:to>
      <xdr:col>2</xdr:col>
      <xdr:colOff>127000</xdr:colOff>
      <xdr:row>82</xdr:row>
      <xdr:rowOff>167483</xdr:rowOff>
    </xdr:to>
    <xdr:sp macro="" textlink="">
      <xdr:nvSpPr>
        <xdr:cNvPr id="213" name="円/楕円 212"/>
        <xdr:cNvSpPr/>
      </xdr:nvSpPr>
      <xdr:spPr>
        <a:xfrm>
          <a:off x="1397000" y="141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152260</xdr:rowOff>
    </xdr:from>
    <xdr:ext cx="762000" cy="259045"/>
    <xdr:sp macro="" textlink="">
      <xdr:nvSpPr>
        <xdr:cNvPr id="214" name="テキスト ボックス 213"/>
        <xdr:cNvSpPr txBox="1"/>
      </xdr:nvSpPr>
      <xdr:spPr>
        <a:xfrm>
          <a:off x="1066800" y="1421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610,200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給与の見直しや特殊勤務手当廃止により類似団体を大きく下回り、低水準である。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86</xdr:row>
      <xdr:rowOff>65405</xdr:rowOff>
    </xdr:to>
    <xdr:cxnSp macro="">
      <xdr:nvCxnSpPr>
        <xdr:cNvPr id="244" name="直線コネクタ 243"/>
        <xdr:cNvCxnSpPr/>
      </xdr:nvCxnSpPr>
      <xdr:spPr>
        <a:xfrm flipV="1">
          <a:off x="16179800" y="14460220"/>
          <a:ext cx="8382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65405</xdr:rowOff>
    </xdr:to>
    <xdr:cxnSp macro="">
      <xdr:nvCxnSpPr>
        <xdr:cNvPr id="247" name="直線コネクタ 246"/>
        <xdr:cNvCxnSpPr/>
      </xdr:nvCxnSpPr>
      <xdr:spPr>
        <a:xfrm>
          <a:off x="15290800" y="147256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49" name="テキスト ボックス 248"/>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85</xdr:row>
      <xdr:rowOff>152400</xdr:rowOff>
    </xdr:to>
    <xdr:cxnSp macro="">
      <xdr:nvCxnSpPr>
        <xdr:cNvPr id="250" name="直線コネクタ 249"/>
        <xdr:cNvCxnSpPr/>
      </xdr:nvCxnSpPr>
      <xdr:spPr>
        <a:xfrm>
          <a:off x="14401800" y="143637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66993</xdr:rowOff>
    </xdr:from>
    <xdr:to>
      <xdr:col>21</xdr:col>
      <xdr:colOff>0</xdr:colOff>
      <xdr:row>83</xdr:row>
      <xdr:rowOff>133350</xdr:rowOff>
    </xdr:to>
    <xdr:cxnSp macro="">
      <xdr:nvCxnSpPr>
        <xdr:cNvPr id="253" name="直線コネクタ 252"/>
        <xdr:cNvCxnSpPr/>
      </xdr:nvCxnSpPr>
      <xdr:spPr>
        <a:xfrm>
          <a:off x="13512800" y="1429734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95568</xdr:rowOff>
    </xdr:from>
    <xdr:to>
      <xdr:col>21</xdr:col>
      <xdr:colOff>50800</xdr:colOff>
      <xdr:row>86</xdr:row>
      <xdr:rowOff>25718</xdr:rowOff>
    </xdr:to>
    <xdr:sp macro="" textlink="">
      <xdr:nvSpPr>
        <xdr:cNvPr id="254" name="フローチャート : 判断 253"/>
        <xdr:cNvSpPr/>
      </xdr:nvSpPr>
      <xdr:spPr>
        <a:xfrm>
          <a:off x="14351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10495</xdr:rowOff>
    </xdr:from>
    <xdr:ext cx="762000" cy="259045"/>
    <xdr:sp macro="" textlink="">
      <xdr:nvSpPr>
        <xdr:cNvPr id="255" name="テキスト ボックス 254"/>
        <xdr:cNvSpPr txBox="1"/>
      </xdr:nvSpPr>
      <xdr:spPr>
        <a:xfrm>
          <a:off x="14020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56" name="フローチャート : 判断 25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157815</xdr:rowOff>
    </xdr:from>
    <xdr:ext cx="762000" cy="259045"/>
    <xdr:sp macro="" textlink="">
      <xdr:nvSpPr>
        <xdr:cNvPr id="257" name="テキスト ボックス 256"/>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63" name="円/楕円 262"/>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64"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14605</xdr:rowOff>
    </xdr:from>
    <xdr:to>
      <xdr:col>23</xdr:col>
      <xdr:colOff>457200</xdr:colOff>
      <xdr:row>86</xdr:row>
      <xdr:rowOff>116205</xdr:rowOff>
    </xdr:to>
    <xdr:sp macro="" textlink="">
      <xdr:nvSpPr>
        <xdr:cNvPr id="265" name="円/楕円 264"/>
        <xdr:cNvSpPr/>
      </xdr:nvSpPr>
      <xdr:spPr>
        <a:xfrm>
          <a:off x="16129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126382</xdr:rowOff>
    </xdr:from>
    <xdr:ext cx="736600" cy="259045"/>
    <xdr:sp macro="" textlink="">
      <xdr:nvSpPr>
        <xdr:cNvPr id="266" name="テキスト ボックス 265"/>
        <xdr:cNvSpPr txBox="1"/>
      </xdr:nvSpPr>
      <xdr:spPr>
        <a:xfrm>
          <a:off x="15798800" y="145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67" name="円/楕円 266"/>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41927</xdr:rowOff>
    </xdr:from>
    <xdr:ext cx="762000" cy="259045"/>
    <xdr:sp macro="" textlink="">
      <xdr:nvSpPr>
        <xdr:cNvPr id="268" name="テキスト ボックス 267"/>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69" name="円/楕円 268"/>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22877</xdr:rowOff>
    </xdr:from>
    <xdr:ext cx="762000" cy="259045"/>
    <xdr:sp macro="" textlink="">
      <xdr:nvSpPr>
        <xdr:cNvPr id="270" name="テキスト ボックス 269"/>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16193</xdr:rowOff>
    </xdr:from>
    <xdr:to>
      <xdr:col>19</xdr:col>
      <xdr:colOff>533400</xdr:colOff>
      <xdr:row>83</xdr:row>
      <xdr:rowOff>117793</xdr:rowOff>
    </xdr:to>
    <xdr:sp macro="" textlink="">
      <xdr:nvSpPr>
        <xdr:cNvPr id="271" name="円/楕円 270"/>
        <xdr:cNvSpPr/>
      </xdr:nvSpPr>
      <xdr:spPr>
        <a:xfrm>
          <a:off x="13462000" y="142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127970</xdr:rowOff>
    </xdr:from>
    <xdr:ext cx="762000" cy="259045"/>
    <xdr:sp macro="" textlink="">
      <xdr:nvSpPr>
        <xdr:cNvPr id="272" name="テキスト ボックス 271"/>
        <xdr:cNvSpPr txBox="1"/>
      </xdr:nvSpPr>
      <xdr:spPr>
        <a:xfrm>
          <a:off x="13131800" y="1401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人口が７３９人（平成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31</a:t>
          </a:r>
          <a:r>
            <a:rPr kumimoji="1" lang="ja-JP" altLang="en-US" sz="1300">
              <a:latin typeface="ＭＳ Ｐゴシック"/>
            </a:rPr>
            <a:t>日現在）で、１島１村ということもあり、行政サービスを維持するためには、必然的に職員数が多くなっている。集中改革プランにより削減した職員数を維持するために退職者不補充に賃金職員で対応し、住民サービスの低下にならないよ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76188</xdr:rowOff>
    </xdr:from>
    <xdr:to>
      <xdr:col>24</xdr:col>
      <xdr:colOff>558800</xdr:colOff>
      <xdr:row>60</xdr:row>
      <xdr:rowOff>125597</xdr:rowOff>
    </xdr:to>
    <xdr:cxnSp macro="">
      <xdr:nvCxnSpPr>
        <xdr:cNvPr id="308" name="直線コネクタ 307"/>
        <xdr:cNvCxnSpPr/>
      </xdr:nvCxnSpPr>
      <xdr:spPr>
        <a:xfrm>
          <a:off x="16179800" y="10363188"/>
          <a:ext cx="8382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29517</xdr:rowOff>
    </xdr:from>
    <xdr:ext cx="762000" cy="259045"/>
    <xdr:sp macro="" textlink="">
      <xdr:nvSpPr>
        <xdr:cNvPr id="309" name="定員管理の状況平均値テキスト"/>
        <xdr:cNvSpPr txBox="1"/>
      </xdr:nvSpPr>
      <xdr:spPr>
        <a:xfrm>
          <a:off x="17106900" y="997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34248</xdr:rowOff>
    </xdr:from>
    <xdr:to>
      <xdr:col>23</xdr:col>
      <xdr:colOff>406400</xdr:colOff>
      <xdr:row>60</xdr:row>
      <xdr:rowOff>76188</xdr:rowOff>
    </xdr:to>
    <xdr:cxnSp macro="">
      <xdr:nvCxnSpPr>
        <xdr:cNvPr id="311" name="直線コネクタ 310"/>
        <xdr:cNvCxnSpPr/>
      </xdr:nvCxnSpPr>
      <xdr:spPr>
        <a:xfrm>
          <a:off x="15290800" y="10321248"/>
          <a:ext cx="889000" cy="4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127525</xdr:rowOff>
    </xdr:from>
    <xdr:ext cx="736600" cy="259045"/>
    <xdr:sp macro="" textlink="">
      <xdr:nvSpPr>
        <xdr:cNvPr id="313" name="テキスト ボックス 312"/>
        <xdr:cNvSpPr txBox="1"/>
      </xdr:nvSpPr>
      <xdr:spPr>
        <a:xfrm>
          <a:off x="15798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34248</xdr:rowOff>
    </xdr:from>
    <xdr:to>
      <xdr:col>22</xdr:col>
      <xdr:colOff>203200</xdr:colOff>
      <xdr:row>60</xdr:row>
      <xdr:rowOff>73315</xdr:rowOff>
    </xdr:to>
    <xdr:cxnSp macro="">
      <xdr:nvCxnSpPr>
        <xdr:cNvPr id="314" name="直線コネクタ 313"/>
        <xdr:cNvCxnSpPr/>
      </xdr:nvCxnSpPr>
      <xdr:spPr>
        <a:xfrm flipV="1">
          <a:off x="14401800" y="10321248"/>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16" name="テキスト ボックス 315"/>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73315</xdr:rowOff>
    </xdr:from>
    <xdr:to>
      <xdr:col>21</xdr:col>
      <xdr:colOff>0</xdr:colOff>
      <xdr:row>60</xdr:row>
      <xdr:rowOff>85496</xdr:rowOff>
    </xdr:to>
    <xdr:cxnSp macro="">
      <xdr:nvCxnSpPr>
        <xdr:cNvPr id="317" name="直線コネクタ 316"/>
        <xdr:cNvCxnSpPr/>
      </xdr:nvCxnSpPr>
      <xdr:spPr>
        <a:xfrm flipV="1">
          <a:off x="13512800" y="10360315"/>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18" name="フローチャート : 判断 317"/>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151999</xdr:rowOff>
    </xdr:from>
    <xdr:ext cx="762000" cy="259045"/>
    <xdr:sp macro="" textlink="">
      <xdr:nvSpPr>
        <xdr:cNvPr id="319" name="テキスト ボックス 318"/>
        <xdr:cNvSpPr txBox="1"/>
      </xdr:nvSpPr>
      <xdr:spPr>
        <a:xfrm>
          <a:off x="14020800" y="99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0" name="フローチャート : 判断 319"/>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144071</xdr:rowOff>
    </xdr:from>
    <xdr:ext cx="762000" cy="259045"/>
    <xdr:sp macro="" textlink="">
      <xdr:nvSpPr>
        <xdr:cNvPr id="321" name="テキスト ボックス 320"/>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74797</xdr:rowOff>
    </xdr:from>
    <xdr:to>
      <xdr:col>24</xdr:col>
      <xdr:colOff>609600</xdr:colOff>
      <xdr:row>61</xdr:row>
      <xdr:rowOff>4947</xdr:rowOff>
    </xdr:to>
    <xdr:sp macro="" textlink="">
      <xdr:nvSpPr>
        <xdr:cNvPr id="327" name="円/楕円 326"/>
        <xdr:cNvSpPr/>
      </xdr:nvSpPr>
      <xdr:spPr>
        <a:xfrm>
          <a:off x="16967200" y="103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46874</xdr:rowOff>
    </xdr:from>
    <xdr:ext cx="762000" cy="259045"/>
    <xdr:sp macro="" textlink="">
      <xdr:nvSpPr>
        <xdr:cNvPr id="328" name="定員管理の状況該当値テキスト"/>
        <xdr:cNvSpPr txBox="1"/>
      </xdr:nvSpPr>
      <xdr:spPr>
        <a:xfrm>
          <a:off x="17106900" y="1033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25388</xdr:rowOff>
    </xdr:from>
    <xdr:to>
      <xdr:col>23</xdr:col>
      <xdr:colOff>457200</xdr:colOff>
      <xdr:row>60</xdr:row>
      <xdr:rowOff>126988</xdr:rowOff>
    </xdr:to>
    <xdr:sp macro="" textlink="">
      <xdr:nvSpPr>
        <xdr:cNvPr id="329" name="円/楕円 328"/>
        <xdr:cNvSpPr/>
      </xdr:nvSpPr>
      <xdr:spPr>
        <a:xfrm>
          <a:off x="16129000" y="103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111765</xdr:rowOff>
    </xdr:from>
    <xdr:ext cx="736600" cy="259045"/>
    <xdr:sp macro="" textlink="">
      <xdr:nvSpPr>
        <xdr:cNvPr id="330" name="テキスト ボックス 329"/>
        <xdr:cNvSpPr txBox="1"/>
      </xdr:nvSpPr>
      <xdr:spPr>
        <a:xfrm>
          <a:off x="15798800" y="1039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154898</xdr:rowOff>
    </xdr:from>
    <xdr:to>
      <xdr:col>22</xdr:col>
      <xdr:colOff>254000</xdr:colOff>
      <xdr:row>60</xdr:row>
      <xdr:rowOff>85048</xdr:rowOff>
    </xdr:to>
    <xdr:sp macro="" textlink="">
      <xdr:nvSpPr>
        <xdr:cNvPr id="331" name="円/楕円 330"/>
        <xdr:cNvSpPr/>
      </xdr:nvSpPr>
      <xdr:spPr>
        <a:xfrm>
          <a:off x="15240000" y="1027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69825</xdr:rowOff>
    </xdr:from>
    <xdr:ext cx="762000" cy="259045"/>
    <xdr:sp macro="" textlink="">
      <xdr:nvSpPr>
        <xdr:cNvPr id="332" name="テキスト ボックス 331"/>
        <xdr:cNvSpPr txBox="1"/>
      </xdr:nvSpPr>
      <xdr:spPr>
        <a:xfrm>
          <a:off x="14909800" y="1035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22515</xdr:rowOff>
    </xdr:from>
    <xdr:to>
      <xdr:col>21</xdr:col>
      <xdr:colOff>50800</xdr:colOff>
      <xdr:row>60</xdr:row>
      <xdr:rowOff>124115</xdr:rowOff>
    </xdr:to>
    <xdr:sp macro="" textlink="">
      <xdr:nvSpPr>
        <xdr:cNvPr id="333" name="円/楕円 332"/>
        <xdr:cNvSpPr/>
      </xdr:nvSpPr>
      <xdr:spPr>
        <a:xfrm>
          <a:off x="14351000" y="103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108892</xdr:rowOff>
    </xdr:from>
    <xdr:ext cx="762000" cy="259045"/>
    <xdr:sp macro="" textlink="">
      <xdr:nvSpPr>
        <xdr:cNvPr id="334" name="テキスト ボックス 333"/>
        <xdr:cNvSpPr txBox="1"/>
      </xdr:nvSpPr>
      <xdr:spPr>
        <a:xfrm>
          <a:off x="14020800" y="1039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34696</xdr:rowOff>
    </xdr:from>
    <xdr:to>
      <xdr:col>19</xdr:col>
      <xdr:colOff>533400</xdr:colOff>
      <xdr:row>60</xdr:row>
      <xdr:rowOff>136296</xdr:rowOff>
    </xdr:to>
    <xdr:sp macro="" textlink="">
      <xdr:nvSpPr>
        <xdr:cNvPr id="335" name="円/楕円 334"/>
        <xdr:cNvSpPr/>
      </xdr:nvSpPr>
      <xdr:spPr>
        <a:xfrm>
          <a:off x="13462000" y="1032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121073</xdr:rowOff>
    </xdr:from>
    <xdr:ext cx="762000" cy="259045"/>
    <xdr:sp macro="" textlink="">
      <xdr:nvSpPr>
        <xdr:cNvPr id="336" name="テキスト ボックス 335"/>
        <xdr:cNvSpPr txBox="1"/>
      </xdr:nvSpPr>
      <xdr:spPr>
        <a:xfrm>
          <a:off x="13131800" y="104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新規の普通建設事業について、優先順位を付け、起債を抑制しているため減少傾向である。引き続き取り組んでいく。</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108373</xdr:rowOff>
    </xdr:from>
    <xdr:to>
      <xdr:col>24</xdr:col>
      <xdr:colOff>558800</xdr:colOff>
      <xdr:row>41</xdr:row>
      <xdr:rowOff>116417</xdr:rowOff>
    </xdr:to>
    <xdr:cxnSp macro="">
      <xdr:nvCxnSpPr>
        <xdr:cNvPr id="370" name="直線コネクタ 369"/>
        <xdr:cNvCxnSpPr/>
      </xdr:nvCxnSpPr>
      <xdr:spPr>
        <a:xfrm flipV="1">
          <a:off x="16179800" y="71378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71"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41</xdr:row>
      <xdr:rowOff>140546</xdr:rowOff>
    </xdr:to>
    <xdr:cxnSp macro="">
      <xdr:nvCxnSpPr>
        <xdr:cNvPr id="373" name="直線コネクタ 372"/>
        <xdr:cNvCxnSpPr/>
      </xdr:nvCxnSpPr>
      <xdr:spPr>
        <a:xfrm flipV="1">
          <a:off x="15290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5" name="テキスト ボックス 374"/>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140546</xdr:rowOff>
    </xdr:from>
    <xdr:to>
      <xdr:col>22</xdr:col>
      <xdr:colOff>203200</xdr:colOff>
      <xdr:row>42</xdr:row>
      <xdr:rowOff>57573</xdr:rowOff>
    </xdr:to>
    <xdr:cxnSp macro="">
      <xdr:nvCxnSpPr>
        <xdr:cNvPr id="376" name="直線コネクタ 375"/>
        <xdr:cNvCxnSpPr/>
      </xdr:nvCxnSpPr>
      <xdr:spPr>
        <a:xfrm flipV="1">
          <a:off x="14401800" y="71699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78" name="テキスト ボックス 377"/>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57573</xdr:rowOff>
    </xdr:from>
    <xdr:to>
      <xdr:col>21</xdr:col>
      <xdr:colOff>0</xdr:colOff>
      <xdr:row>43</xdr:row>
      <xdr:rowOff>71120</xdr:rowOff>
    </xdr:to>
    <xdr:cxnSp macro="">
      <xdr:nvCxnSpPr>
        <xdr:cNvPr id="379" name="直線コネクタ 378"/>
        <xdr:cNvCxnSpPr/>
      </xdr:nvCxnSpPr>
      <xdr:spPr>
        <a:xfrm flipV="1">
          <a:off x="13512800" y="725847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0" name="フローチャート : 判断 37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81" name="テキスト ボックス 380"/>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2" name="フローチャート : 判断 38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83" name="テキスト ボックス 382"/>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89" name="円/楕円 388"/>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29650</xdr:rowOff>
    </xdr:from>
    <xdr:ext cx="762000" cy="259045"/>
    <xdr:sp macro="" textlink="">
      <xdr:nvSpPr>
        <xdr:cNvPr id="390"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391" name="円/楕円 390"/>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392" name="テキスト ボックス 391"/>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89746</xdr:rowOff>
    </xdr:from>
    <xdr:to>
      <xdr:col>22</xdr:col>
      <xdr:colOff>254000</xdr:colOff>
      <xdr:row>42</xdr:row>
      <xdr:rowOff>19896</xdr:rowOff>
    </xdr:to>
    <xdr:sp macro="" textlink="">
      <xdr:nvSpPr>
        <xdr:cNvPr id="393" name="円/楕円 392"/>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4673</xdr:rowOff>
    </xdr:from>
    <xdr:ext cx="762000" cy="259045"/>
    <xdr:sp macro="" textlink="">
      <xdr:nvSpPr>
        <xdr:cNvPr id="394" name="テキスト ボックス 393"/>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6773</xdr:rowOff>
    </xdr:from>
    <xdr:to>
      <xdr:col>21</xdr:col>
      <xdr:colOff>50800</xdr:colOff>
      <xdr:row>42</xdr:row>
      <xdr:rowOff>108373</xdr:rowOff>
    </xdr:to>
    <xdr:sp macro="" textlink="">
      <xdr:nvSpPr>
        <xdr:cNvPr id="395" name="円/楕円 394"/>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93150</xdr:rowOff>
    </xdr:from>
    <xdr:ext cx="762000" cy="259045"/>
    <xdr:sp macro="" textlink="">
      <xdr:nvSpPr>
        <xdr:cNvPr id="396" name="テキスト ボックス 395"/>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97" name="円/楕円 396"/>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8" name="テキスト ボックス 397"/>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財政調整基金やふるさと創生基金からの繰入の抑制に取り組んでいることで充当可能基金の確保に努めていることで、類似団体の中で最も将来負担率が低い。</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5" name="フローチャート :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6" name="フローチャート :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8" name="フローチャート :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0" name="フローチャート :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2" name="フローチャート : 判断 441"/>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3" name="テキスト ボックス 442"/>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49409</xdr:rowOff>
    </xdr:from>
    <xdr:to>
      <xdr:col>19</xdr:col>
      <xdr:colOff>533400</xdr:colOff>
      <xdr:row>14</xdr:row>
      <xdr:rowOff>151009</xdr:rowOff>
    </xdr:to>
    <xdr:sp macro="" textlink="">
      <xdr:nvSpPr>
        <xdr:cNvPr id="449" name="円/楕円 448"/>
        <xdr:cNvSpPr/>
      </xdr:nvSpPr>
      <xdr:spPr>
        <a:xfrm>
          <a:off x="13462000" y="24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135786</xdr:rowOff>
    </xdr:from>
    <xdr:ext cx="762000" cy="259045"/>
    <xdr:sp macro="" textlink="">
      <xdr:nvSpPr>
        <xdr:cNvPr id="450" name="テキスト ボックス 449"/>
        <xdr:cNvSpPr txBox="1"/>
      </xdr:nvSpPr>
      <xdr:spPr>
        <a:xfrm>
          <a:off x="13131800" y="25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743
739
7.64
1,675,633
1,557,647
105,338
630,800
907,902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１島１村の自治体であるために行政職は類似団体と比較しても多い。また、空港管理事務所や粟国港へ職員を配置しているために高い経常収支比率となっている。特殊勤務手当を廃止し、ラスパレス指数も８７，６と低い数値だが引き続き人件費高騰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27940</xdr:rowOff>
    </xdr:from>
    <xdr:to>
      <xdr:col>7</xdr:col>
      <xdr:colOff>15875</xdr:colOff>
      <xdr:row>40</xdr:row>
      <xdr:rowOff>31750</xdr:rowOff>
    </xdr:to>
    <xdr:cxnSp macro="">
      <xdr:nvCxnSpPr>
        <xdr:cNvPr id="65" name="直線コネクタ 64"/>
        <xdr:cNvCxnSpPr/>
      </xdr:nvCxnSpPr>
      <xdr:spPr>
        <a:xfrm flipV="1">
          <a:off x="3987800" y="68859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161307</xdr:rowOff>
    </xdr:from>
    <xdr:ext cx="762000" cy="259045"/>
    <xdr:sp macro="" textlink="">
      <xdr:nvSpPr>
        <xdr:cNvPr id="66"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92710</xdr:rowOff>
    </xdr:from>
    <xdr:to>
      <xdr:col>5</xdr:col>
      <xdr:colOff>549275</xdr:colOff>
      <xdr:row>40</xdr:row>
      <xdr:rowOff>31750</xdr:rowOff>
    </xdr:to>
    <xdr:cxnSp macro="">
      <xdr:nvCxnSpPr>
        <xdr:cNvPr id="68" name="直線コネクタ 67"/>
        <xdr:cNvCxnSpPr/>
      </xdr:nvCxnSpPr>
      <xdr:spPr>
        <a:xfrm>
          <a:off x="3098800" y="67792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100347</xdr:rowOff>
    </xdr:from>
    <xdr:ext cx="736600" cy="259045"/>
    <xdr:sp macro="" textlink="">
      <xdr:nvSpPr>
        <xdr:cNvPr id="70" name="テキスト ボックス 69"/>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62230</xdr:rowOff>
    </xdr:from>
    <xdr:to>
      <xdr:col>4</xdr:col>
      <xdr:colOff>346075</xdr:colOff>
      <xdr:row>39</xdr:row>
      <xdr:rowOff>92710</xdr:rowOff>
    </xdr:to>
    <xdr:cxnSp macro="">
      <xdr:nvCxnSpPr>
        <xdr:cNvPr id="71" name="直線コネクタ 70"/>
        <xdr:cNvCxnSpPr/>
      </xdr:nvCxnSpPr>
      <xdr:spPr>
        <a:xfrm>
          <a:off x="2209800" y="6748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73" name="テキスト ボックス 72"/>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62230</xdr:rowOff>
    </xdr:from>
    <xdr:to>
      <xdr:col>3</xdr:col>
      <xdr:colOff>142875</xdr:colOff>
      <xdr:row>39</xdr:row>
      <xdr:rowOff>149860</xdr:rowOff>
    </xdr:to>
    <xdr:cxnSp macro="">
      <xdr:nvCxnSpPr>
        <xdr:cNvPr id="74" name="直線コネクタ 73"/>
        <xdr:cNvCxnSpPr/>
      </xdr:nvCxnSpPr>
      <xdr:spPr>
        <a:xfrm flipV="1">
          <a:off x="1320800" y="67487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6" name="テキスト ボックス 75"/>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8" name="テキスト ボックス 77"/>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148590</xdr:rowOff>
    </xdr:from>
    <xdr:to>
      <xdr:col>7</xdr:col>
      <xdr:colOff>66675</xdr:colOff>
      <xdr:row>40</xdr:row>
      <xdr:rowOff>78740</xdr:rowOff>
    </xdr:to>
    <xdr:sp macro="" textlink="">
      <xdr:nvSpPr>
        <xdr:cNvPr id="84" name="円/楕円 83"/>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120667</xdr:rowOff>
    </xdr:from>
    <xdr:ext cx="762000" cy="259045"/>
    <xdr:sp macro="" textlink="">
      <xdr:nvSpPr>
        <xdr:cNvPr id="85" name="人件費該当値テキスト"/>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152400</xdr:rowOff>
    </xdr:from>
    <xdr:to>
      <xdr:col>5</xdr:col>
      <xdr:colOff>600075</xdr:colOff>
      <xdr:row>40</xdr:row>
      <xdr:rowOff>82550</xdr:rowOff>
    </xdr:to>
    <xdr:sp macro="" textlink="">
      <xdr:nvSpPr>
        <xdr:cNvPr id="86" name="円/楕円 85"/>
        <xdr:cNvSpPr/>
      </xdr:nvSpPr>
      <xdr:spPr>
        <a:xfrm>
          <a:off x="3937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67327</xdr:rowOff>
    </xdr:from>
    <xdr:ext cx="736600" cy="259045"/>
    <xdr:sp macro="" textlink="">
      <xdr:nvSpPr>
        <xdr:cNvPr id="87" name="テキスト ボックス 86"/>
        <xdr:cNvSpPr txBox="1"/>
      </xdr:nvSpPr>
      <xdr:spPr>
        <a:xfrm>
          <a:off x="3606800" y="692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8" name="円/楕円 87"/>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89" name="テキスト ボックス 88"/>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11430</xdr:rowOff>
    </xdr:from>
    <xdr:to>
      <xdr:col>3</xdr:col>
      <xdr:colOff>193675</xdr:colOff>
      <xdr:row>39</xdr:row>
      <xdr:rowOff>113030</xdr:rowOff>
    </xdr:to>
    <xdr:sp macro="" textlink="">
      <xdr:nvSpPr>
        <xdr:cNvPr id="90" name="円/楕円 89"/>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97807</xdr:rowOff>
    </xdr:from>
    <xdr:ext cx="762000" cy="259045"/>
    <xdr:sp macro="" textlink="">
      <xdr:nvSpPr>
        <xdr:cNvPr id="91" name="テキスト ボックス 90"/>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99060</xdr:rowOff>
    </xdr:from>
    <xdr:to>
      <xdr:col>1</xdr:col>
      <xdr:colOff>676275</xdr:colOff>
      <xdr:row>40</xdr:row>
      <xdr:rowOff>29210</xdr:rowOff>
    </xdr:to>
    <xdr:sp macro="" textlink="">
      <xdr:nvSpPr>
        <xdr:cNvPr id="92" name="円/楕円 91"/>
        <xdr:cNvSpPr/>
      </xdr:nvSpPr>
      <xdr:spPr>
        <a:xfrm>
          <a:off x="1270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13987</xdr:rowOff>
    </xdr:from>
    <xdr:ext cx="762000" cy="259045"/>
    <xdr:sp macro="" textlink="">
      <xdr:nvSpPr>
        <xdr:cNvPr id="93" name="テキスト ボックス 92"/>
        <xdr:cNvSpPr txBox="1"/>
      </xdr:nvSpPr>
      <xdr:spPr>
        <a:xfrm>
          <a:off x="93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離島である本村は、沖縄本島への出張や電算関連（保守委託料や機器リース等）の委託費、臨時職員の賃金等の物件費の割合が高い。出張についても内容を精査するとともに電算委託業者が複数いるため、統一化を図り、物件費の抑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88900</xdr:rowOff>
    </xdr:from>
    <xdr:to>
      <xdr:col>24</xdr:col>
      <xdr:colOff>31750</xdr:colOff>
      <xdr:row>19</xdr:row>
      <xdr:rowOff>46990</xdr:rowOff>
    </xdr:to>
    <xdr:cxnSp macro="">
      <xdr:nvCxnSpPr>
        <xdr:cNvPr id="126" name="直線コネクタ 125"/>
        <xdr:cNvCxnSpPr/>
      </xdr:nvCxnSpPr>
      <xdr:spPr>
        <a:xfrm flipV="1">
          <a:off x="15671800" y="31750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46990</xdr:rowOff>
    </xdr:from>
    <xdr:to>
      <xdr:col>22</xdr:col>
      <xdr:colOff>565150</xdr:colOff>
      <xdr:row>19</xdr:row>
      <xdr:rowOff>62230</xdr:rowOff>
    </xdr:to>
    <xdr:cxnSp macro="">
      <xdr:nvCxnSpPr>
        <xdr:cNvPr id="129" name="直線コネクタ 128"/>
        <xdr:cNvCxnSpPr/>
      </xdr:nvCxnSpPr>
      <xdr:spPr>
        <a:xfrm flipV="1">
          <a:off x="14782800" y="3304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1270</xdr:rowOff>
    </xdr:from>
    <xdr:to>
      <xdr:col>21</xdr:col>
      <xdr:colOff>361950</xdr:colOff>
      <xdr:row>19</xdr:row>
      <xdr:rowOff>62230</xdr:rowOff>
    </xdr:to>
    <xdr:cxnSp macro="">
      <xdr:nvCxnSpPr>
        <xdr:cNvPr id="132" name="直線コネクタ 131"/>
        <xdr:cNvCxnSpPr/>
      </xdr:nvCxnSpPr>
      <xdr:spPr>
        <a:xfrm>
          <a:off x="13893800" y="3258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153670</xdr:rowOff>
    </xdr:from>
    <xdr:to>
      <xdr:col>20</xdr:col>
      <xdr:colOff>158750</xdr:colOff>
      <xdr:row>19</xdr:row>
      <xdr:rowOff>1270</xdr:rowOff>
    </xdr:to>
    <xdr:cxnSp macro="">
      <xdr:nvCxnSpPr>
        <xdr:cNvPr id="135" name="直線コネクタ 134"/>
        <xdr:cNvCxnSpPr/>
      </xdr:nvCxnSpPr>
      <xdr:spPr>
        <a:xfrm>
          <a:off x="13004800" y="30683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37" name="テキスト ボックス 136"/>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39" name="テキスト ボックス 138"/>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5" name="円/楕円 144"/>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6"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167640</xdr:rowOff>
    </xdr:from>
    <xdr:to>
      <xdr:col>22</xdr:col>
      <xdr:colOff>615950</xdr:colOff>
      <xdr:row>19</xdr:row>
      <xdr:rowOff>97790</xdr:rowOff>
    </xdr:to>
    <xdr:sp macro="" textlink="">
      <xdr:nvSpPr>
        <xdr:cNvPr id="147" name="円/楕円 146"/>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82567</xdr:rowOff>
    </xdr:from>
    <xdr:ext cx="736600" cy="259045"/>
    <xdr:sp macro="" textlink="">
      <xdr:nvSpPr>
        <xdr:cNvPr id="148" name="テキスト ボックス 147"/>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11430</xdr:rowOff>
    </xdr:from>
    <xdr:to>
      <xdr:col>21</xdr:col>
      <xdr:colOff>412750</xdr:colOff>
      <xdr:row>19</xdr:row>
      <xdr:rowOff>113030</xdr:rowOff>
    </xdr:to>
    <xdr:sp macro="" textlink="">
      <xdr:nvSpPr>
        <xdr:cNvPr id="149" name="円/楕円 148"/>
        <xdr:cNvSpPr/>
      </xdr:nvSpPr>
      <xdr:spPr>
        <a:xfrm>
          <a:off x="1473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97807</xdr:rowOff>
    </xdr:from>
    <xdr:ext cx="762000" cy="259045"/>
    <xdr:sp macro="" textlink="">
      <xdr:nvSpPr>
        <xdr:cNvPr id="150" name="テキスト ボックス 149"/>
        <xdr:cNvSpPr txBox="1"/>
      </xdr:nvSpPr>
      <xdr:spPr>
        <a:xfrm>
          <a:off x="14401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121920</xdr:rowOff>
    </xdr:from>
    <xdr:to>
      <xdr:col>20</xdr:col>
      <xdr:colOff>209550</xdr:colOff>
      <xdr:row>19</xdr:row>
      <xdr:rowOff>52070</xdr:rowOff>
    </xdr:to>
    <xdr:sp macro="" textlink="">
      <xdr:nvSpPr>
        <xdr:cNvPr id="151" name="円/楕円 150"/>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36847</xdr:rowOff>
    </xdr:from>
    <xdr:ext cx="762000" cy="259045"/>
    <xdr:sp macro="" textlink="">
      <xdr:nvSpPr>
        <xdr:cNvPr id="152" name="テキスト ボックス 151"/>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102870</xdr:rowOff>
    </xdr:from>
    <xdr:to>
      <xdr:col>19</xdr:col>
      <xdr:colOff>6350</xdr:colOff>
      <xdr:row>18</xdr:row>
      <xdr:rowOff>33020</xdr:rowOff>
    </xdr:to>
    <xdr:sp macro="" textlink="">
      <xdr:nvSpPr>
        <xdr:cNvPr id="153" name="円/楕円 152"/>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17797</xdr:rowOff>
    </xdr:from>
    <xdr:ext cx="762000" cy="259045"/>
    <xdr:sp macro="" textlink="">
      <xdr:nvSpPr>
        <xdr:cNvPr id="154" name="テキスト ボックス 153"/>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扶助費に係わる経常収支比率は、障害福祉と小中学校関係の扶助が主な内容となっている。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50800</xdr:rowOff>
    </xdr:to>
    <xdr:cxnSp macro="">
      <xdr:nvCxnSpPr>
        <xdr:cNvPr id="186" name="直線コネクタ 185"/>
        <xdr:cNvCxnSpPr/>
      </xdr:nvCxnSpPr>
      <xdr:spPr>
        <a:xfrm>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31750</xdr:rowOff>
    </xdr:to>
    <xdr:cxnSp macro="">
      <xdr:nvCxnSpPr>
        <xdr:cNvPr id="189" name="直線コネクタ 188"/>
        <xdr:cNvCxnSpPr/>
      </xdr:nvCxnSpPr>
      <xdr:spPr>
        <a:xfrm>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12700</xdr:rowOff>
    </xdr:to>
    <xdr:cxnSp macro="">
      <xdr:nvCxnSpPr>
        <xdr:cNvPr id="192" name="直線コネクタ 191"/>
        <xdr:cNvCxnSpPr/>
      </xdr:nvCxnSpPr>
      <xdr:spPr>
        <a:xfrm>
          <a:off x="2209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107950</xdr:rowOff>
    </xdr:to>
    <xdr:cxnSp macro="">
      <xdr:nvCxnSpPr>
        <xdr:cNvPr id="195" name="直線コネクタ 194"/>
        <xdr:cNvCxnSpPr/>
      </xdr:nvCxnSpPr>
      <xdr:spPr>
        <a:xfrm>
          <a:off x="1320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5" name="円/楕円 204"/>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6"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7" name="円/楕円 206"/>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8" name="テキスト ボックス 207"/>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9" name="円/楕円 208"/>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0" name="テキスト ボックス 209"/>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1" name="円/楕円 210"/>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2" name="テキスト ボックス 211"/>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3" name="円/楕円 212"/>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4" name="テキスト ボックス 213"/>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わる経常収支比率は、類似団体平均を大きく上回っている。主な要因として、航路事業や簡易水道・下水道事業などの公営企業特別会計や国民健康保険特別会計への操出金が増加傾向であり、今後ますます大きな負担となることが危惧される。今後も公営企業の経営改善に努めるとともに、高齢者医療の動向に注視しつつ、普通会計からの操出金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18415</xdr:rowOff>
    </xdr:from>
    <xdr:to>
      <xdr:col>24</xdr:col>
      <xdr:colOff>31750</xdr:colOff>
      <xdr:row>57</xdr:row>
      <xdr:rowOff>86995</xdr:rowOff>
    </xdr:to>
    <xdr:cxnSp macro="">
      <xdr:nvCxnSpPr>
        <xdr:cNvPr id="242" name="直線コネクタ 241"/>
        <xdr:cNvCxnSpPr/>
      </xdr:nvCxnSpPr>
      <xdr:spPr>
        <a:xfrm>
          <a:off x="15671800" y="9448165"/>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31132</xdr:rowOff>
    </xdr:from>
    <xdr:ext cx="762000" cy="259045"/>
    <xdr:sp macro="" textlink="">
      <xdr:nvSpPr>
        <xdr:cNvPr id="243" name="その他平均値テキスト"/>
        <xdr:cNvSpPr txBox="1"/>
      </xdr:nvSpPr>
      <xdr:spPr>
        <a:xfrm>
          <a:off x="1659890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18415</xdr:rowOff>
    </xdr:from>
    <xdr:to>
      <xdr:col>22</xdr:col>
      <xdr:colOff>565150</xdr:colOff>
      <xdr:row>55</xdr:row>
      <xdr:rowOff>167005</xdr:rowOff>
    </xdr:to>
    <xdr:cxnSp macro="">
      <xdr:nvCxnSpPr>
        <xdr:cNvPr id="245" name="直線コネクタ 244"/>
        <xdr:cNvCxnSpPr/>
      </xdr:nvCxnSpPr>
      <xdr:spPr>
        <a:xfrm flipV="1">
          <a:off x="14782800" y="944816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7" name="テキスト ボックス 246"/>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167005</xdr:rowOff>
    </xdr:from>
    <xdr:to>
      <xdr:col>21</xdr:col>
      <xdr:colOff>361950</xdr:colOff>
      <xdr:row>59</xdr:row>
      <xdr:rowOff>69850</xdr:rowOff>
    </xdr:to>
    <xdr:cxnSp macro="">
      <xdr:nvCxnSpPr>
        <xdr:cNvPr id="248" name="直線コネクタ 247"/>
        <xdr:cNvCxnSpPr/>
      </xdr:nvCxnSpPr>
      <xdr:spPr>
        <a:xfrm flipV="1">
          <a:off x="13893800" y="9596755"/>
          <a:ext cx="889000" cy="5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50" name="テキスト ボックス 249"/>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59</xdr:row>
      <xdr:rowOff>69850</xdr:rowOff>
    </xdr:to>
    <xdr:cxnSp macro="">
      <xdr:nvCxnSpPr>
        <xdr:cNvPr id="251" name="直線コネクタ 250"/>
        <xdr:cNvCxnSpPr/>
      </xdr:nvCxnSpPr>
      <xdr:spPr>
        <a:xfrm>
          <a:off x="13004800" y="99796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53" name="テキスト ボックス 252"/>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90822</xdr:rowOff>
    </xdr:from>
    <xdr:ext cx="762000" cy="259045"/>
    <xdr:sp macro="" textlink="">
      <xdr:nvSpPr>
        <xdr:cNvPr id="255" name="テキスト ボックス 254"/>
        <xdr:cNvSpPr txBox="1"/>
      </xdr:nvSpPr>
      <xdr:spPr>
        <a:xfrm>
          <a:off x="12623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36195</xdr:rowOff>
    </xdr:from>
    <xdr:to>
      <xdr:col>24</xdr:col>
      <xdr:colOff>82550</xdr:colOff>
      <xdr:row>57</xdr:row>
      <xdr:rowOff>137795</xdr:rowOff>
    </xdr:to>
    <xdr:sp macro="" textlink="">
      <xdr:nvSpPr>
        <xdr:cNvPr id="261" name="円/楕円 260"/>
        <xdr:cNvSpPr/>
      </xdr:nvSpPr>
      <xdr:spPr>
        <a:xfrm>
          <a:off x="164592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52722</xdr:rowOff>
    </xdr:from>
    <xdr:ext cx="762000" cy="259045"/>
    <xdr:sp macro="" textlink="">
      <xdr:nvSpPr>
        <xdr:cNvPr id="262" name="その他該当値テキスト"/>
        <xdr:cNvSpPr txBox="1"/>
      </xdr:nvSpPr>
      <xdr:spPr>
        <a:xfrm>
          <a:off x="16598900" y="965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139065</xdr:rowOff>
    </xdr:from>
    <xdr:to>
      <xdr:col>22</xdr:col>
      <xdr:colOff>615950</xdr:colOff>
      <xdr:row>55</xdr:row>
      <xdr:rowOff>69215</xdr:rowOff>
    </xdr:to>
    <xdr:sp macro="" textlink="">
      <xdr:nvSpPr>
        <xdr:cNvPr id="263" name="円/楕円 262"/>
        <xdr:cNvSpPr/>
      </xdr:nvSpPr>
      <xdr:spPr>
        <a:xfrm>
          <a:off x="15621000" y="93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79392</xdr:rowOff>
    </xdr:from>
    <xdr:ext cx="736600" cy="259045"/>
    <xdr:sp macro="" textlink="">
      <xdr:nvSpPr>
        <xdr:cNvPr id="264" name="テキスト ボックス 263"/>
        <xdr:cNvSpPr txBox="1"/>
      </xdr:nvSpPr>
      <xdr:spPr>
        <a:xfrm>
          <a:off x="15290800" y="9166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116205</xdr:rowOff>
    </xdr:from>
    <xdr:to>
      <xdr:col>21</xdr:col>
      <xdr:colOff>412750</xdr:colOff>
      <xdr:row>56</xdr:row>
      <xdr:rowOff>46355</xdr:rowOff>
    </xdr:to>
    <xdr:sp macro="" textlink="">
      <xdr:nvSpPr>
        <xdr:cNvPr id="265" name="円/楕円 264"/>
        <xdr:cNvSpPr/>
      </xdr:nvSpPr>
      <xdr:spPr>
        <a:xfrm>
          <a:off x="147320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56532</xdr:rowOff>
    </xdr:from>
    <xdr:ext cx="762000" cy="259045"/>
    <xdr:sp macro="" textlink="">
      <xdr:nvSpPr>
        <xdr:cNvPr id="266" name="テキスト ボックス 265"/>
        <xdr:cNvSpPr txBox="1"/>
      </xdr:nvSpPr>
      <xdr:spPr>
        <a:xfrm>
          <a:off x="14401800" y="931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67" name="円/楕円 266"/>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68" name="テキスト ボックス 267"/>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69" name="円/楕円 268"/>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0" name="テキスト ボックス 269"/>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幇助費等に係る経常収支比率が平成２３年度より上昇傾向にあるのは、本村の福祉の向上のため運営している粟国村社会福祉協議会や観光振興に向けて平成２１年度に創設された粟国村観光協会に対する補助金が多額になってきているためである。今後は、補助金に頼らない運営していくために指導しながら、支出額の減少に努める。</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159004</xdr:rowOff>
    </xdr:from>
    <xdr:to>
      <xdr:col>24</xdr:col>
      <xdr:colOff>31750</xdr:colOff>
      <xdr:row>36</xdr:row>
      <xdr:rowOff>81280</xdr:rowOff>
    </xdr:to>
    <xdr:cxnSp macro="">
      <xdr:nvCxnSpPr>
        <xdr:cNvPr id="300" name="直線コネクタ 299"/>
        <xdr:cNvCxnSpPr/>
      </xdr:nvCxnSpPr>
      <xdr:spPr>
        <a:xfrm flipV="1">
          <a:off x="15671800" y="5988304"/>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90424</xdr:rowOff>
    </xdr:to>
    <xdr:cxnSp macro="">
      <xdr:nvCxnSpPr>
        <xdr:cNvPr id="303" name="直線コネクタ 302"/>
        <xdr:cNvCxnSpPr/>
      </xdr:nvCxnSpPr>
      <xdr:spPr>
        <a:xfrm flipV="1">
          <a:off x="14782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76708</xdr:rowOff>
    </xdr:from>
    <xdr:to>
      <xdr:col>21</xdr:col>
      <xdr:colOff>361950</xdr:colOff>
      <xdr:row>36</xdr:row>
      <xdr:rowOff>90424</xdr:rowOff>
    </xdr:to>
    <xdr:cxnSp macro="">
      <xdr:nvCxnSpPr>
        <xdr:cNvPr id="306" name="直線コネクタ 305"/>
        <xdr:cNvCxnSpPr/>
      </xdr:nvCxnSpPr>
      <xdr:spPr>
        <a:xfrm>
          <a:off x="13893800" y="5906008"/>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76708</xdr:rowOff>
    </xdr:from>
    <xdr:to>
      <xdr:col>20</xdr:col>
      <xdr:colOff>158750</xdr:colOff>
      <xdr:row>34</xdr:row>
      <xdr:rowOff>168148</xdr:rowOff>
    </xdr:to>
    <xdr:cxnSp macro="">
      <xdr:nvCxnSpPr>
        <xdr:cNvPr id="309" name="直線コネクタ 308"/>
        <xdr:cNvCxnSpPr/>
      </xdr:nvCxnSpPr>
      <xdr:spPr>
        <a:xfrm flipV="1">
          <a:off x="13004800" y="59060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11" name="テキスト ボックス 31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108204</xdr:rowOff>
    </xdr:from>
    <xdr:to>
      <xdr:col>24</xdr:col>
      <xdr:colOff>82550</xdr:colOff>
      <xdr:row>35</xdr:row>
      <xdr:rowOff>38354</xdr:rowOff>
    </xdr:to>
    <xdr:sp macro="" textlink="">
      <xdr:nvSpPr>
        <xdr:cNvPr id="319" name="円/楕円 318"/>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124731</xdr:rowOff>
    </xdr:from>
    <xdr:ext cx="762000" cy="259045"/>
    <xdr:sp macro="" textlink="">
      <xdr:nvSpPr>
        <xdr:cNvPr id="320"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1" name="円/楕円 320"/>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2" name="テキスト ボックス 321"/>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3" name="円/楕円 322"/>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4" name="テキスト ボックス 323"/>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25908</xdr:rowOff>
    </xdr:from>
    <xdr:to>
      <xdr:col>20</xdr:col>
      <xdr:colOff>209550</xdr:colOff>
      <xdr:row>34</xdr:row>
      <xdr:rowOff>127508</xdr:rowOff>
    </xdr:to>
    <xdr:sp macro="" textlink="">
      <xdr:nvSpPr>
        <xdr:cNvPr id="325" name="円/楕円 324"/>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137685</xdr:rowOff>
    </xdr:from>
    <xdr:ext cx="762000" cy="259045"/>
    <xdr:sp macro="" textlink="">
      <xdr:nvSpPr>
        <xdr:cNvPr id="326" name="テキスト ボックス 325"/>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117348</xdr:rowOff>
    </xdr:from>
    <xdr:to>
      <xdr:col>19</xdr:col>
      <xdr:colOff>6350</xdr:colOff>
      <xdr:row>35</xdr:row>
      <xdr:rowOff>47498</xdr:rowOff>
    </xdr:to>
    <xdr:sp macro="" textlink="">
      <xdr:nvSpPr>
        <xdr:cNvPr id="327" name="円/楕円 326"/>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57675</xdr:rowOff>
    </xdr:from>
    <xdr:ext cx="762000" cy="259045"/>
    <xdr:sp macro="" textlink="">
      <xdr:nvSpPr>
        <xdr:cNvPr id="328" name="テキスト ボックス 327"/>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共事業の優先順位を付けて事業の実施や交付税算入額のある辺地及び過疎債の借入を行ってきたことで、公債比率が年々下がってきている。引き続き、公債費が上昇しないように事業を見極め取り組んでいく。</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92711</xdr:rowOff>
    </xdr:from>
    <xdr:to>
      <xdr:col>7</xdr:col>
      <xdr:colOff>15875</xdr:colOff>
      <xdr:row>77</xdr:row>
      <xdr:rowOff>119380</xdr:rowOff>
    </xdr:to>
    <xdr:cxnSp macro="">
      <xdr:nvCxnSpPr>
        <xdr:cNvPr id="360" name="直線コネクタ 359"/>
        <xdr:cNvCxnSpPr/>
      </xdr:nvCxnSpPr>
      <xdr:spPr>
        <a:xfrm flipV="1">
          <a:off x="3987800" y="132943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88900</xdr:rowOff>
    </xdr:from>
    <xdr:to>
      <xdr:col>5</xdr:col>
      <xdr:colOff>549275</xdr:colOff>
      <xdr:row>77</xdr:row>
      <xdr:rowOff>119380</xdr:rowOff>
    </xdr:to>
    <xdr:cxnSp macro="">
      <xdr:nvCxnSpPr>
        <xdr:cNvPr id="363" name="直線コネクタ 362"/>
        <xdr:cNvCxnSpPr/>
      </xdr:nvCxnSpPr>
      <xdr:spPr>
        <a:xfrm>
          <a:off x="3098800" y="13290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85089</xdr:rowOff>
    </xdr:from>
    <xdr:to>
      <xdr:col>4</xdr:col>
      <xdr:colOff>346075</xdr:colOff>
      <xdr:row>77</xdr:row>
      <xdr:rowOff>88900</xdr:rowOff>
    </xdr:to>
    <xdr:cxnSp macro="">
      <xdr:nvCxnSpPr>
        <xdr:cNvPr id="366" name="直線コネクタ 365"/>
        <xdr:cNvCxnSpPr/>
      </xdr:nvCxnSpPr>
      <xdr:spPr>
        <a:xfrm>
          <a:off x="2209800" y="13286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85089</xdr:rowOff>
    </xdr:from>
    <xdr:to>
      <xdr:col>3</xdr:col>
      <xdr:colOff>142875</xdr:colOff>
      <xdr:row>77</xdr:row>
      <xdr:rowOff>165100</xdr:rowOff>
    </xdr:to>
    <xdr:cxnSp macro="">
      <xdr:nvCxnSpPr>
        <xdr:cNvPr id="369" name="直線コネクタ 368"/>
        <xdr:cNvCxnSpPr/>
      </xdr:nvCxnSpPr>
      <xdr:spPr>
        <a:xfrm flipV="1">
          <a:off x="1320800" y="132867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71" name="テキスト ボックス 370"/>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52088</xdr:rowOff>
    </xdr:from>
    <xdr:ext cx="762000" cy="259045"/>
    <xdr:sp macro="" textlink="">
      <xdr:nvSpPr>
        <xdr:cNvPr id="373" name="テキスト ボックス 372"/>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9" name="円/楕円 378"/>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13988</xdr:rowOff>
    </xdr:from>
    <xdr:ext cx="762000" cy="259045"/>
    <xdr:sp macro="" textlink="">
      <xdr:nvSpPr>
        <xdr:cNvPr id="380"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68580</xdr:rowOff>
    </xdr:from>
    <xdr:to>
      <xdr:col>5</xdr:col>
      <xdr:colOff>600075</xdr:colOff>
      <xdr:row>77</xdr:row>
      <xdr:rowOff>170180</xdr:rowOff>
    </xdr:to>
    <xdr:sp macro="" textlink="">
      <xdr:nvSpPr>
        <xdr:cNvPr id="381" name="円/楕円 380"/>
        <xdr:cNvSpPr/>
      </xdr:nvSpPr>
      <xdr:spPr>
        <a:xfrm>
          <a:off x="3937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154957</xdr:rowOff>
    </xdr:from>
    <xdr:ext cx="736600" cy="259045"/>
    <xdr:sp macro="" textlink="">
      <xdr:nvSpPr>
        <xdr:cNvPr id="382" name="テキスト ボックス 381"/>
        <xdr:cNvSpPr txBox="1"/>
      </xdr:nvSpPr>
      <xdr:spPr>
        <a:xfrm>
          <a:off x="3606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38100</xdr:rowOff>
    </xdr:from>
    <xdr:to>
      <xdr:col>4</xdr:col>
      <xdr:colOff>396875</xdr:colOff>
      <xdr:row>77</xdr:row>
      <xdr:rowOff>139700</xdr:rowOff>
    </xdr:to>
    <xdr:sp macro="" textlink="">
      <xdr:nvSpPr>
        <xdr:cNvPr id="383" name="円/楕円 382"/>
        <xdr:cNvSpPr/>
      </xdr:nvSpPr>
      <xdr:spPr>
        <a:xfrm>
          <a:off x="3048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124477</xdr:rowOff>
    </xdr:from>
    <xdr:ext cx="762000" cy="259045"/>
    <xdr:sp macro="" textlink="">
      <xdr:nvSpPr>
        <xdr:cNvPr id="384" name="テキスト ボックス 383"/>
        <xdr:cNvSpPr txBox="1"/>
      </xdr:nvSpPr>
      <xdr:spPr>
        <a:xfrm>
          <a:off x="2717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34289</xdr:rowOff>
    </xdr:from>
    <xdr:to>
      <xdr:col>3</xdr:col>
      <xdr:colOff>193675</xdr:colOff>
      <xdr:row>77</xdr:row>
      <xdr:rowOff>135889</xdr:rowOff>
    </xdr:to>
    <xdr:sp macro="" textlink="">
      <xdr:nvSpPr>
        <xdr:cNvPr id="385" name="円/楕円 384"/>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86" name="テキスト ボックス 385"/>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114300</xdr:rowOff>
    </xdr:from>
    <xdr:to>
      <xdr:col>1</xdr:col>
      <xdr:colOff>676275</xdr:colOff>
      <xdr:row>78</xdr:row>
      <xdr:rowOff>44450</xdr:rowOff>
    </xdr:to>
    <xdr:sp macro="" textlink="">
      <xdr:nvSpPr>
        <xdr:cNvPr id="387" name="円/楕円 386"/>
        <xdr:cNvSpPr/>
      </xdr:nvSpPr>
      <xdr:spPr>
        <a:xfrm>
          <a:off x="1270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54627</xdr:rowOff>
    </xdr:from>
    <xdr:ext cx="762000" cy="259045"/>
    <xdr:sp macro="" textlink="">
      <xdr:nvSpPr>
        <xdr:cNvPr id="388" name="テキスト ボックス 387"/>
        <xdr:cNvSpPr txBox="1"/>
      </xdr:nvSpPr>
      <xdr:spPr>
        <a:xfrm>
          <a:off x="939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わる計上収支比率は、類似団体平均を上回っている。主に人件費、物件費、拠出金がその要因となっている。物件費については、委託料の見直し、拠出金については、公営企業の経営改善を図っていくとこで、抑制に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78</xdr:row>
      <xdr:rowOff>88137</xdr:rowOff>
    </xdr:to>
    <xdr:cxnSp macro="">
      <xdr:nvCxnSpPr>
        <xdr:cNvPr id="419" name="直線コネクタ 418"/>
        <xdr:cNvCxnSpPr/>
      </xdr:nvCxnSpPr>
      <xdr:spPr>
        <a:xfrm flipV="1">
          <a:off x="15671800" y="1345438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88137</xdr:rowOff>
    </xdr:from>
    <xdr:to>
      <xdr:col>22</xdr:col>
      <xdr:colOff>565150</xdr:colOff>
      <xdr:row>78</xdr:row>
      <xdr:rowOff>88137</xdr:rowOff>
    </xdr:to>
    <xdr:cxnSp macro="">
      <xdr:nvCxnSpPr>
        <xdr:cNvPr id="422" name="直線コネクタ 421"/>
        <xdr:cNvCxnSpPr/>
      </xdr:nvCxnSpPr>
      <xdr:spPr>
        <a:xfrm>
          <a:off x="14782800" y="13461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88137</xdr:rowOff>
    </xdr:from>
    <xdr:to>
      <xdr:col>21</xdr:col>
      <xdr:colOff>361950</xdr:colOff>
      <xdr:row>78</xdr:row>
      <xdr:rowOff>99568</xdr:rowOff>
    </xdr:to>
    <xdr:cxnSp macro="">
      <xdr:nvCxnSpPr>
        <xdr:cNvPr id="425" name="直線コネクタ 424"/>
        <xdr:cNvCxnSpPr/>
      </xdr:nvCxnSpPr>
      <xdr:spPr>
        <a:xfrm flipV="1">
          <a:off x="13893800" y="134612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58420</xdr:rowOff>
    </xdr:from>
    <xdr:to>
      <xdr:col>20</xdr:col>
      <xdr:colOff>158750</xdr:colOff>
      <xdr:row>78</xdr:row>
      <xdr:rowOff>99568</xdr:rowOff>
    </xdr:to>
    <xdr:cxnSp macro="">
      <xdr:nvCxnSpPr>
        <xdr:cNvPr id="428" name="直線コネクタ 427"/>
        <xdr:cNvCxnSpPr/>
      </xdr:nvCxnSpPr>
      <xdr:spPr>
        <a:xfrm>
          <a:off x="13004800" y="13431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57675</xdr:rowOff>
    </xdr:from>
    <xdr:ext cx="762000" cy="259045"/>
    <xdr:sp macro="" textlink="">
      <xdr:nvSpPr>
        <xdr:cNvPr id="430" name="テキスト ボックス 429"/>
        <xdr:cNvSpPr txBox="1"/>
      </xdr:nvSpPr>
      <xdr:spPr>
        <a:xfrm>
          <a:off x="13512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32" name="テキスト ボックス 43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38" name="円/楕円 437"/>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39"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37337</xdr:rowOff>
    </xdr:from>
    <xdr:to>
      <xdr:col>22</xdr:col>
      <xdr:colOff>615950</xdr:colOff>
      <xdr:row>78</xdr:row>
      <xdr:rowOff>138937</xdr:rowOff>
    </xdr:to>
    <xdr:sp macro="" textlink="">
      <xdr:nvSpPr>
        <xdr:cNvPr id="440" name="円/楕円 439"/>
        <xdr:cNvSpPr/>
      </xdr:nvSpPr>
      <xdr:spPr>
        <a:xfrm>
          <a:off x="15621000" y="13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123714</xdr:rowOff>
    </xdr:from>
    <xdr:ext cx="736600" cy="259045"/>
    <xdr:sp macro="" textlink="">
      <xdr:nvSpPr>
        <xdr:cNvPr id="441" name="テキスト ボックス 440"/>
        <xdr:cNvSpPr txBox="1"/>
      </xdr:nvSpPr>
      <xdr:spPr>
        <a:xfrm>
          <a:off x="15290800" y="134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37337</xdr:rowOff>
    </xdr:from>
    <xdr:to>
      <xdr:col>21</xdr:col>
      <xdr:colOff>412750</xdr:colOff>
      <xdr:row>78</xdr:row>
      <xdr:rowOff>138937</xdr:rowOff>
    </xdr:to>
    <xdr:sp macro="" textlink="">
      <xdr:nvSpPr>
        <xdr:cNvPr id="442" name="円/楕円 441"/>
        <xdr:cNvSpPr/>
      </xdr:nvSpPr>
      <xdr:spPr>
        <a:xfrm>
          <a:off x="14732000" y="13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123714</xdr:rowOff>
    </xdr:from>
    <xdr:ext cx="762000" cy="259045"/>
    <xdr:sp macro="" textlink="">
      <xdr:nvSpPr>
        <xdr:cNvPr id="443" name="テキスト ボックス 442"/>
        <xdr:cNvSpPr txBox="1"/>
      </xdr:nvSpPr>
      <xdr:spPr>
        <a:xfrm>
          <a:off x="14401800" y="134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48768</xdr:rowOff>
    </xdr:from>
    <xdr:to>
      <xdr:col>20</xdr:col>
      <xdr:colOff>209550</xdr:colOff>
      <xdr:row>78</xdr:row>
      <xdr:rowOff>150368</xdr:rowOff>
    </xdr:to>
    <xdr:sp macro="" textlink="">
      <xdr:nvSpPr>
        <xdr:cNvPr id="444" name="円/楕円 443"/>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45" name="テキスト ボックス 444"/>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6" name="円/楕円 445"/>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7" name="テキスト ボックス 446"/>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沖縄県粟国村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116815</xdr:rowOff>
    </xdr:from>
    <xdr:to>
      <xdr:col>4</xdr:col>
      <xdr:colOff>1117600</xdr:colOff>
      <xdr:row>17</xdr:row>
      <xdr:rowOff>10440</xdr:rowOff>
    </xdr:to>
    <xdr:cxnSp macro="">
      <xdr:nvCxnSpPr>
        <xdr:cNvPr id="51" name="直線コネクタ 50"/>
        <xdr:cNvCxnSpPr/>
      </xdr:nvCxnSpPr>
      <xdr:spPr bwMode="auto">
        <a:xfrm flipV="1">
          <a:off x="5003800" y="2907640"/>
          <a:ext cx="647700" cy="6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17734</xdr:rowOff>
    </xdr:from>
    <xdr:ext cx="762000" cy="259045"/>
    <xdr:sp macro="" textlink="">
      <xdr:nvSpPr>
        <xdr:cNvPr id="52" name="人口1人当たり決算額の推移平均値テキスト130"/>
        <xdr:cNvSpPr txBox="1"/>
      </xdr:nvSpPr>
      <xdr:spPr>
        <a:xfrm>
          <a:off x="5740400" y="315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157181</xdr:rowOff>
    </xdr:from>
    <xdr:to>
      <xdr:col>4</xdr:col>
      <xdr:colOff>469900</xdr:colOff>
      <xdr:row>17</xdr:row>
      <xdr:rowOff>10440</xdr:rowOff>
    </xdr:to>
    <xdr:cxnSp macro="">
      <xdr:nvCxnSpPr>
        <xdr:cNvPr id="54" name="直線コネクタ 53"/>
        <xdr:cNvCxnSpPr/>
      </xdr:nvCxnSpPr>
      <xdr:spPr bwMode="auto">
        <a:xfrm>
          <a:off x="4305300" y="2948006"/>
          <a:ext cx="698500" cy="24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134555</xdr:rowOff>
    </xdr:from>
    <xdr:ext cx="736600" cy="259045"/>
    <xdr:sp macro="" textlink="">
      <xdr:nvSpPr>
        <xdr:cNvPr id="56" name="テキスト ボックス 55"/>
        <xdr:cNvSpPr txBox="1"/>
      </xdr:nvSpPr>
      <xdr:spPr>
        <a:xfrm>
          <a:off x="4622800" y="326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157181</xdr:rowOff>
    </xdr:from>
    <xdr:to>
      <xdr:col>3</xdr:col>
      <xdr:colOff>904875</xdr:colOff>
      <xdr:row>17</xdr:row>
      <xdr:rowOff>3100</xdr:rowOff>
    </xdr:to>
    <xdr:cxnSp macro="">
      <xdr:nvCxnSpPr>
        <xdr:cNvPr id="57" name="直線コネクタ 56"/>
        <xdr:cNvCxnSpPr/>
      </xdr:nvCxnSpPr>
      <xdr:spPr bwMode="auto">
        <a:xfrm flipV="1">
          <a:off x="3606800" y="2948006"/>
          <a:ext cx="698500" cy="17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134880</xdr:rowOff>
    </xdr:from>
    <xdr:ext cx="762000" cy="259045"/>
    <xdr:sp macro="" textlink="">
      <xdr:nvSpPr>
        <xdr:cNvPr id="59" name="テキスト ボックス 58"/>
        <xdr:cNvSpPr txBox="1"/>
      </xdr:nvSpPr>
      <xdr:spPr>
        <a:xfrm>
          <a:off x="3924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3100</xdr:rowOff>
    </xdr:from>
    <xdr:to>
      <xdr:col>3</xdr:col>
      <xdr:colOff>206375</xdr:colOff>
      <xdr:row>17</xdr:row>
      <xdr:rowOff>34709</xdr:rowOff>
    </xdr:to>
    <xdr:cxnSp macro="">
      <xdr:nvCxnSpPr>
        <xdr:cNvPr id="60" name="直線コネクタ 59"/>
        <xdr:cNvCxnSpPr/>
      </xdr:nvCxnSpPr>
      <xdr:spPr bwMode="auto">
        <a:xfrm flipV="1">
          <a:off x="2908300" y="2965375"/>
          <a:ext cx="698500" cy="31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119461</xdr:rowOff>
    </xdr:from>
    <xdr:ext cx="762000" cy="259045"/>
    <xdr:sp macro="" textlink="">
      <xdr:nvSpPr>
        <xdr:cNvPr id="62" name="テキスト ボックス 61"/>
        <xdr:cNvSpPr txBox="1"/>
      </xdr:nvSpPr>
      <xdr:spPr>
        <a:xfrm>
          <a:off x="32258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127903</xdr:rowOff>
    </xdr:from>
    <xdr:ext cx="762000" cy="259045"/>
    <xdr:sp macro="" textlink="">
      <xdr:nvSpPr>
        <xdr:cNvPr id="64" name="テキスト ボックス 63"/>
        <xdr:cNvSpPr txBox="1"/>
      </xdr:nvSpPr>
      <xdr:spPr>
        <a:xfrm>
          <a:off x="2527300" y="32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66015</xdr:rowOff>
    </xdr:from>
    <xdr:to>
      <xdr:col>5</xdr:col>
      <xdr:colOff>34925</xdr:colOff>
      <xdr:row>16</xdr:row>
      <xdr:rowOff>167615</xdr:rowOff>
    </xdr:to>
    <xdr:sp macro="" textlink="">
      <xdr:nvSpPr>
        <xdr:cNvPr id="70" name="円/楕円 69"/>
        <xdr:cNvSpPr/>
      </xdr:nvSpPr>
      <xdr:spPr bwMode="auto">
        <a:xfrm>
          <a:off x="5600700" y="2856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82542</xdr:rowOff>
    </xdr:from>
    <xdr:ext cx="762000" cy="259045"/>
    <xdr:sp macro="" textlink="">
      <xdr:nvSpPr>
        <xdr:cNvPr id="71" name="人口1人当たり決算額の推移該当値テキスト130"/>
        <xdr:cNvSpPr txBox="1"/>
      </xdr:nvSpPr>
      <xdr:spPr>
        <a:xfrm>
          <a:off x="57404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430,404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131090</xdr:rowOff>
    </xdr:from>
    <xdr:to>
      <xdr:col>4</xdr:col>
      <xdr:colOff>520700</xdr:colOff>
      <xdr:row>17</xdr:row>
      <xdr:rowOff>61240</xdr:rowOff>
    </xdr:to>
    <xdr:sp macro="" textlink="">
      <xdr:nvSpPr>
        <xdr:cNvPr id="72" name="円/楕円 71"/>
        <xdr:cNvSpPr/>
      </xdr:nvSpPr>
      <xdr:spPr bwMode="auto">
        <a:xfrm>
          <a:off x="4953000" y="292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71417</xdr:rowOff>
    </xdr:from>
    <xdr:ext cx="736600" cy="259045"/>
    <xdr:sp macro="" textlink="">
      <xdr:nvSpPr>
        <xdr:cNvPr id="73" name="テキスト ボックス 72"/>
        <xdr:cNvSpPr txBox="1"/>
      </xdr:nvSpPr>
      <xdr:spPr>
        <a:xfrm>
          <a:off x="4622800" y="269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390,551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106381</xdr:rowOff>
    </xdr:from>
    <xdr:to>
      <xdr:col>3</xdr:col>
      <xdr:colOff>955675</xdr:colOff>
      <xdr:row>17</xdr:row>
      <xdr:rowOff>36531</xdr:rowOff>
    </xdr:to>
    <xdr:sp macro="" textlink="">
      <xdr:nvSpPr>
        <xdr:cNvPr id="74" name="円/楕円 73"/>
        <xdr:cNvSpPr/>
      </xdr:nvSpPr>
      <xdr:spPr bwMode="auto">
        <a:xfrm>
          <a:off x="4254500" y="289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46708</xdr:rowOff>
    </xdr:from>
    <xdr:ext cx="762000" cy="259045"/>
    <xdr:sp macro="" textlink="">
      <xdr:nvSpPr>
        <xdr:cNvPr id="75" name="テキスト ボックス 74"/>
        <xdr:cNvSpPr txBox="1"/>
      </xdr:nvSpPr>
      <xdr:spPr>
        <a:xfrm>
          <a:off x="3924300" y="266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405,683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123750</xdr:rowOff>
    </xdr:from>
    <xdr:to>
      <xdr:col>3</xdr:col>
      <xdr:colOff>257175</xdr:colOff>
      <xdr:row>17</xdr:row>
      <xdr:rowOff>53900</xdr:rowOff>
    </xdr:to>
    <xdr:sp macro="" textlink="">
      <xdr:nvSpPr>
        <xdr:cNvPr id="76" name="円/楕円 75"/>
        <xdr:cNvSpPr/>
      </xdr:nvSpPr>
      <xdr:spPr bwMode="auto">
        <a:xfrm>
          <a:off x="3556000" y="291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64077</xdr:rowOff>
    </xdr:from>
    <xdr:ext cx="762000" cy="259045"/>
    <xdr:sp macro="" textlink="">
      <xdr:nvSpPr>
        <xdr:cNvPr id="77" name="テキスト ボックス 76"/>
        <xdr:cNvSpPr txBox="1"/>
      </xdr:nvSpPr>
      <xdr:spPr>
        <a:xfrm>
          <a:off x="3225800" y="268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395,046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155359</xdr:rowOff>
    </xdr:from>
    <xdr:to>
      <xdr:col>2</xdr:col>
      <xdr:colOff>692150</xdr:colOff>
      <xdr:row>17</xdr:row>
      <xdr:rowOff>85509</xdr:rowOff>
    </xdr:to>
    <xdr:sp macro="" textlink="">
      <xdr:nvSpPr>
        <xdr:cNvPr id="78" name="円/楕円 77"/>
        <xdr:cNvSpPr/>
      </xdr:nvSpPr>
      <xdr:spPr bwMode="auto">
        <a:xfrm>
          <a:off x="2857500" y="294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95686</xdr:rowOff>
    </xdr:from>
    <xdr:ext cx="762000" cy="259045"/>
    <xdr:sp macro="" textlink="">
      <xdr:nvSpPr>
        <xdr:cNvPr id="79" name="テキスト ボックス 78"/>
        <xdr:cNvSpPr txBox="1"/>
      </xdr:nvSpPr>
      <xdr:spPr>
        <a:xfrm>
          <a:off x="2527300" y="271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375,688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144899</xdr:rowOff>
    </xdr:from>
    <xdr:to>
      <xdr:col>4</xdr:col>
      <xdr:colOff>1117600</xdr:colOff>
      <xdr:row>34</xdr:row>
      <xdr:rowOff>297322</xdr:rowOff>
    </xdr:to>
    <xdr:cxnSp macro="">
      <xdr:nvCxnSpPr>
        <xdr:cNvPr id="112" name="直線コネクタ 111"/>
        <xdr:cNvCxnSpPr/>
      </xdr:nvCxnSpPr>
      <xdr:spPr bwMode="auto">
        <a:xfrm>
          <a:off x="5003800" y="6412349"/>
          <a:ext cx="647700" cy="152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145089</xdr:rowOff>
    </xdr:from>
    <xdr:ext cx="762000" cy="259045"/>
    <xdr:sp macro="" textlink="">
      <xdr:nvSpPr>
        <xdr:cNvPr id="113" name="人口1人当たり決算額の推移平均値テキスト445"/>
        <xdr:cNvSpPr txBox="1"/>
      </xdr:nvSpPr>
      <xdr:spPr>
        <a:xfrm>
          <a:off x="5740400" y="67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144899</xdr:rowOff>
    </xdr:from>
    <xdr:to>
      <xdr:col>4</xdr:col>
      <xdr:colOff>469900</xdr:colOff>
      <xdr:row>34</xdr:row>
      <xdr:rowOff>293779</xdr:rowOff>
    </xdr:to>
    <xdr:cxnSp macro="">
      <xdr:nvCxnSpPr>
        <xdr:cNvPr id="115" name="直線コネクタ 114"/>
        <xdr:cNvCxnSpPr/>
      </xdr:nvCxnSpPr>
      <xdr:spPr bwMode="auto">
        <a:xfrm flipV="1">
          <a:off x="4305300" y="6412349"/>
          <a:ext cx="698500" cy="148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251663</xdr:rowOff>
    </xdr:from>
    <xdr:to>
      <xdr:col>3</xdr:col>
      <xdr:colOff>904875</xdr:colOff>
      <xdr:row>34</xdr:row>
      <xdr:rowOff>293779</xdr:rowOff>
    </xdr:to>
    <xdr:cxnSp macro="">
      <xdr:nvCxnSpPr>
        <xdr:cNvPr id="118" name="直線コネクタ 117"/>
        <xdr:cNvCxnSpPr/>
      </xdr:nvCxnSpPr>
      <xdr:spPr bwMode="auto">
        <a:xfrm>
          <a:off x="3606800" y="6519113"/>
          <a:ext cx="698500" cy="4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188988</xdr:rowOff>
    </xdr:from>
    <xdr:ext cx="762000" cy="259045"/>
    <xdr:sp macro="" textlink="">
      <xdr:nvSpPr>
        <xdr:cNvPr id="120" name="テキスト ボックス 119"/>
        <xdr:cNvSpPr txBox="1"/>
      </xdr:nvSpPr>
      <xdr:spPr>
        <a:xfrm>
          <a:off x="3924300" y="67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134269</xdr:rowOff>
    </xdr:from>
    <xdr:to>
      <xdr:col>3</xdr:col>
      <xdr:colOff>206375</xdr:colOff>
      <xdr:row>34</xdr:row>
      <xdr:rowOff>251663</xdr:rowOff>
    </xdr:to>
    <xdr:cxnSp macro="">
      <xdr:nvCxnSpPr>
        <xdr:cNvPr id="121" name="直線コネクタ 120"/>
        <xdr:cNvCxnSpPr/>
      </xdr:nvCxnSpPr>
      <xdr:spPr bwMode="auto">
        <a:xfrm>
          <a:off x="2908300" y="6401719"/>
          <a:ext cx="698500" cy="117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94828</xdr:rowOff>
    </xdr:from>
    <xdr:ext cx="762000" cy="259045"/>
    <xdr:sp macro="" textlink="">
      <xdr:nvSpPr>
        <xdr:cNvPr id="123" name="テキスト ボックス 122"/>
        <xdr:cNvSpPr txBox="1"/>
      </xdr:nvSpPr>
      <xdr:spPr>
        <a:xfrm>
          <a:off x="3225800" y="67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116659</xdr:rowOff>
    </xdr:from>
    <xdr:ext cx="762000" cy="259045"/>
    <xdr:sp macro="" textlink="">
      <xdr:nvSpPr>
        <xdr:cNvPr id="125" name="テキスト ボックス 124"/>
        <xdr:cNvSpPr txBox="1"/>
      </xdr:nvSpPr>
      <xdr:spPr>
        <a:xfrm>
          <a:off x="2527300" y="672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246522</xdr:rowOff>
    </xdr:from>
    <xdr:to>
      <xdr:col>5</xdr:col>
      <xdr:colOff>34925</xdr:colOff>
      <xdr:row>35</xdr:row>
      <xdr:rowOff>5222</xdr:rowOff>
    </xdr:to>
    <xdr:sp macro="" textlink="">
      <xdr:nvSpPr>
        <xdr:cNvPr id="131" name="円/楕円 130"/>
        <xdr:cNvSpPr/>
      </xdr:nvSpPr>
      <xdr:spPr bwMode="auto">
        <a:xfrm>
          <a:off x="5600700" y="6513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91599</xdr:rowOff>
    </xdr:from>
    <xdr:ext cx="762000" cy="259045"/>
    <xdr:sp macro="" textlink="">
      <xdr:nvSpPr>
        <xdr:cNvPr id="132" name="人口1人当たり決算額の推移該当値テキスト445"/>
        <xdr:cNvSpPr txBox="1"/>
      </xdr:nvSpPr>
      <xdr:spPr>
        <a:xfrm>
          <a:off x="5740400" y="635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80,148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94099</xdr:rowOff>
    </xdr:from>
    <xdr:to>
      <xdr:col>4</xdr:col>
      <xdr:colOff>520700</xdr:colOff>
      <xdr:row>34</xdr:row>
      <xdr:rowOff>195699</xdr:rowOff>
    </xdr:to>
    <xdr:sp macro="" textlink="">
      <xdr:nvSpPr>
        <xdr:cNvPr id="133" name="円/楕円 132"/>
        <xdr:cNvSpPr/>
      </xdr:nvSpPr>
      <xdr:spPr bwMode="auto">
        <a:xfrm>
          <a:off x="4953000" y="6361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205876</xdr:rowOff>
    </xdr:from>
    <xdr:ext cx="736600" cy="259045"/>
    <xdr:sp macro="" textlink="">
      <xdr:nvSpPr>
        <xdr:cNvPr id="134" name="テキスト ボックス 133"/>
        <xdr:cNvSpPr txBox="1"/>
      </xdr:nvSpPr>
      <xdr:spPr>
        <a:xfrm>
          <a:off x="4622800" y="61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100,151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242979</xdr:rowOff>
    </xdr:from>
    <xdr:to>
      <xdr:col>3</xdr:col>
      <xdr:colOff>955675</xdr:colOff>
      <xdr:row>35</xdr:row>
      <xdr:rowOff>1679</xdr:rowOff>
    </xdr:to>
    <xdr:sp macro="" textlink="">
      <xdr:nvSpPr>
        <xdr:cNvPr id="135" name="円/楕円 134"/>
        <xdr:cNvSpPr/>
      </xdr:nvSpPr>
      <xdr:spPr bwMode="auto">
        <a:xfrm>
          <a:off x="4254500" y="651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11856</xdr:rowOff>
    </xdr:from>
    <xdr:ext cx="762000" cy="259045"/>
    <xdr:sp macro="" textlink="">
      <xdr:nvSpPr>
        <xdr:cNvPr id="136" name="テキスト ボックス 135"/>
        <xdr:cNvSpPr txBox="1"/>
      </xdr:nvSpPr>
      <xdr:spPr>
        <a:xfrm>
          <a:off x="3924300" y="627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80,613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200863</xdr:rowOff>
    </xdr:from>
    <xdr:to>
      <xdr:col>3</xdr:col>
      <xdr:colOff>257175</xdr:colOff>
      <xdr:row>34</xdr:row>
      <xdr:rowOff>302464</xdr:rowOff>
    </xdr:to>
    <xdr:sp macro="" textlink="">
      <xdr:nvSpPr>
        <xdr:cNvPr id="137" name="円/楕円 136"/>
        <xdr:cNvSpPr/>
      </xdr:nvSpPr>
      <xdr:spPr bwMode="auto">
        <a:xfrm>
          <a:off x="3556000" y="64683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312640</xdr:rowOff>
    </xdr:from>
    <xdr:ext cx="762000" cy="259045"/>
    <xdr:sp macro="" textlink="">
      <xdr:nvSpPr>
        <xdr:cNvPr id="138" name="テキスト ボックス 137"/>
        <xdr:cNvSpPr txBox="1"/>
      </xdr:nvSpPr>
      <xdr:spPr>
        <a:xfrm>
          <a:off x="3225800" y="623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86,140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83469</xdr:rowOff>
    </xdr:from>
    <xdr:to>
      <xdr:col>2</xdr:col>
      <xdr:colOff>692150</xdr:colOff>
      <xdr:row>34</xdr:row>
      <xdr:rowOff>185069</xdr:rowOff>
    </xdr:to>
    <xdr:sp macro="" textlink="">
      <xdr:nvSpPr>
        <xdr:cNvPr id="139" name="円/楕円 138"/>
        <xdr:cNvSpPr/>
      </xdr:nvSpPr>
      <xdr:spPr bwMode="auto">
        <a:xfrm>
          <a:off x="2857500" y="6350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195246</xdr:rowOff>
    </xdr:from>
    <xdr:ext cx="762000" cy="259045"/>
    <xdr:sp macro="" textlink="">
      <xdr:nvSpPr>
        <xdr:cNvPr id="140" name="テキスト ボックス 139"/>
        <xdr:cNvSpPr txBox="1"/>
      </xdr:nvSpPr>
      <xdr:spPr>
        <a:xfrm>
          <a:off x="2527300" y="611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年度までは財政調整基金の積立が順調に推移していたが、</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年度には航路事業特別会計への操出金の増や大規模な農道整備の補助事業の導入により財政調整基金を大きく取り崩し充当させている。平成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年より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年間、沖縄振興特別推進交付金事業が開始されたため、政策的な事業の導入にあたっては、基金及び実質収支ついても健全に維持していくよう努める。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航路事業で１度赤字額が生じたが、これ以降は、全会計において黒字であり、赤字比率は無い。しかし、簡易水道や下水道施設がこれから老朽化に伴う維持管理費等の負担が予想されるため、引き続き支出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発行債について、普通交付税に措置される算入公債費等も臨時財政対策債や辺地・過疎債など財政運営に有利な地方債の発行により増加傾向にあるため、実質収支率の分子となる額も減少傾向にあ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幼小中学校の改築工事が開始され、多額の起債を要する見込であることから、実質公債費率は上昇する見込みであるが、他の新規事業について起債メニューを精査し、起債抑制を図り低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無く、類似団体も１位となっている。その要因として、地方債残高も減少傾向にあるいことや充当可能基金も近年の経済対策臨時交付金等の影響により積立金が増加傾向にあるため、将来負担比率の分子となる額もマイナス数値となっている。今後も地方債発行の抑制や基金運用の適正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election activeCell="AS29" sqref="AS29:AX2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1675633</v>
      </c>
      <c r="BO4" s="379"/>
      <c r="BP4" s="379"/>
      <c r="BQ4" s="379"/>
      <c r="BR4" s="379"/>
      <c r="BS4" s="379"/>
      <c r="BT4" s="379"/>
      <c r="BU4" s="380"/>
      <c r="BV4" s="378">
        <v>1845166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16.7</v>
      </c>
      <c r="CU4" s="554"/>
      <c r="CV4" s="554"/>
      <c r="CW4" s="554"/>
      <c r="CX4" s="554"/>
      <c r="CY4" s="554"/>
      <c r="CZ4" s="554"/>
      <c r="DA4" s="555"/>
      <c r="DB4" s="553">
        <v>22.4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1557647</v>
      </c>
      <c r="BO5" s="384"/>
      <c r="BP5" s="384"/>
      <c r="BQ5" s="384"/>
      <c r="BR5" s="384"/>
      <c r="BS5" s="384"/>
      <c r="BT5" s="384"/>
      <c r="BU5" s="385"/>
      <c r="BV5" s="383">
        <v>1685889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98.6</v>
      </c>
      <c r="CU5" s="354"/>
      <c r="CV5" s="354"/>
      <c r="CW5" s="354"/>
      <c r="CX5" s="354"/>
      <c r="CY5" s="354"/>
      <c r="CZ5" s="354"/>
      <c r="DA5" s="355"/>
      <c r="DB5" s="353">
        <v>99.6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117986</v>
      </c>
      <c r="BO6" s="384"/>
      <c r="BP6" s="384"/>
      <c r="BQ6" s="384"/>
      <c r="BR6" s="384"/>
      <c r="BS6" s="384"/>
      <c r="BT6" s="384"/>
      <c r="BU6" s="385"/>
      <c r="BV6" s="383">
        <v>159277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103.4</v>
      </c>
      <c r="CU6" s="528"/>
      <c r="CV6" s="528"/>
      <c r="CW6" s="528"/>
      <c r="CX6" s="528"/>
      <c r="CY6" s="528"/>
      <c r="CZ6" s="528"/>
      <c r="DA6" s="529"/>
      <c r="DB6" s="527">
        <v>104.7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12648</v>
      </c>
      <c r="BO7" s="384"/>
      <c r="BP7" s="384"/>
      <c r="BQ7" s="384"/>
      <c r="BR7" s="384"/>
      <c r="BS7" s="384"/>
      <c r="BT7" s="384"/>
      <c r="BU7" s="385"/>
      <c r="BV7" s="383">
        <v>14368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630800</v>
      </c>
      <c r="CU7" s="384"/>
      <c r="CV7" s="384"/>
      <c r="CW7" s="384"/>
      <c r="CX7" s="384"/>
      <c r="CY7" s="384"/>
      <c r="CZ7" s="384"/>
      <c r="DA7" s="385"/>
      <c r="DB7" s="383">
        <v>647454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105338</v>
      </c>
      <c r="BO8" s="384"/>
      <c r="BP8" s="384"/>
      <c r="BQ8" s="384"/>
      <c r="BR8" s="384"/>
      <c r="BS8" s="384"/>
      <c r="BT8" s="384"/>
      <c r="BU8" s="385"/>
      <c r="BV8" s="383">
        <v>144909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v>
      </c>
      <c r="CU8" s="491"/>
      <c r="CV8" s="491"/>
      <c r="CW8" s="491"/>
      <c r="CX8" s="491"/>
      <c r="CY8" s="491"/>
      <c r="CZ8" s="491"/>
      <c r="DA8" s="492"/>
      <c r="DB8" s="490">
        <v>0.09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863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-39571</v>
      </c>
      <c r="BO9" s="384"/>
      <c r="BP9" s="384"/>
      <c r="BQ9" s="384"/>
      <c r="BR9" s="384"/>
      <c r="BS9" s="384"/>
      <c r="BT9" s="384"/>
      <c r="BU9" s="385"/>
      <c r="BV9" s="383">
        <v>99836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11.8</v>
      </c>
      <c r="CU9" s="354"/>
      <c r="CV9" s="354"/>
      <c r="CW9" s="354"/>
      <c r="CX9" s="354"/>
      <c r="CY9" s="354"/>
      <c r="CZ9" s="354"/>
      <c r="DA9" s="355"/>
      <c r="DB9" s="353">
        <v>11.1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936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88227</v>
      </c>
      <c r="BO10" s="384"/>
      <c r="BP10" s="384"/>
      <c r="BQ10" s="384"/>
      <c r="BR10" s="384"/>
      <c r="BS10" s="384"/>
      <c r="BT10" s="384"/>
      <c r="BU10" s="385"/>
      <c r="BV10" s="383">
        <v>145366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743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70000</v>
      </c>
      <c r="BO12" s="384"/>
      <c r="BP12" s="384"/>
      <c r="BQ12" s="384"/>
      <c r="BR12" s="384"/>
      <c r="BS12" s="384"/>
      <c r="BT12" s="384"/>
      <c r="BU12" s="385"/>
      <c r="BV12" s="383">
        <v>200000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739</v>
      </c>
      <c r="S13" s="483"/>
      <c r="T13" s="483"/>
      <c r="U13" s="483"/>
      <c r="V13" s="484"/>
      <c r="W13" s="470" t="s">
        <v>123</v>
      </c>
      <c r="X13" s="396"/>
      <c r="Y13" s="396"/>
      <c r="Z13" s="396"/>
      <c r="AA13" s="396"/>
      <c r="AB13" s="397"/>
      <c r="AC13" s="359">
        <v>34</v>
      </c>
      <c r="AD13" s="360"/>
      <c r="AE13" s="360"/>
      <c r="AF13" s="360"/>
      <c r="AG13" s="361"/>
      <c r="AH13" s="359">
        <v>37</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-21344</v>
      </c>
      <c r="BO13" s="384"/>
      <c r="BP13" s="384"/>
      <c r="BQ13" s="384"/>
      <c r="BR13" s="384"/>
      <c r="BS13" s="384"/>
      <c r="BT13" s="384"/>
      <c r="BU13" s="385"/>
      <c r="BV13" s="383">
        <v>45202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11.9</v>
      </c>
      <c r="CU13" s="354"/>
      <c r="CV13" s="354"/>
      <c r="CW13" s="354"/>
      <c r="CX13" s="354"/>
      <c r="CY13" s="354"/>
      <c r="CZ13" s="354"/>
      <c r="DA13" s="355"/>
      <c r="DB13" s="353">
        <v>12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775</v>
      </c>
      <c r="S14" s="483"/>
      <c r="T14" s="483"/>
      <c r="U14" s="483"/>
      <c r="V14" s="484"/>
      <c r="W14" s="485"/>
      <c r="X14" s="399"/>
      <c r="Y14" s="399"/>
      <c r="Z14" s="399"/>
      <c r="AA14" s="399"/>
      <c r="AB14" s="400"/>
      <c r="AC14" s="475">
        <v>10.5</v>
      </c>
      <c r="AD14" s="476"/>
      <c r="AE14" s="476"/>
      <c r="AF14" s="476"/>
      <c r="AG14" s="477"/>
      <c r="AH14" s="475">
        <v>11.1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772</v>
      </c>
      <c r="S15" s="483"/>
      <c r="T15" s="483"/>
      <c r="U15" s="483"/>
      <c r="V15" s="484"/>
      <c r="W15" s="470" t="s">
        <v>130</v>
      </c>
      <c r="X15" s="396"/>
      <c r="Y15" s="396"/>
      <c r="Z15" s="396"/>
      <c r="AA15" s="396"/>
      <c r="AB15" s="397"/>
      <c r="AC15" s="359">
        <v>65</v>
      </c>
      <c r="AD15" s="360"/>
      <c r="AE15" s="360"/>
      <c r="AF15" s="360"/>
      <c r="AG15" s="361"/>
      <c r="AH15" s="359">
        <v>70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55675</v>
      </c>
      <c r="BO15" s="379"/>
      <c r="BP15" s="379"/>
      <c r="BQ15" s="379"/>
      <c r="BR15" s="379"/>
      <c r="BS15" s="379"/>
      <c r="BT15" s="379"/>
      <c r="BU15" s="380"/>
      <c r="BV15" s="378">
        <v>55379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20.100000000000001</v>
      </c>
      <c r="AD16" s="476"/>
      <c r="AE16" s="476"/>
      <c r="AF16" s="476"/>
      <c r="AG16" s="477"/>
      <c r="AH16" s="475">
        <v>21.1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585976</v>
      </c>
      <c r="BO16" s="384"/>
      <c r="BP16" s="384"/>
      <c r="BQ16" s="384"/>
      <c r="BR16" s="384"/>
      <c r="BS16" s="384"/>
      <c r="BT16" s="384"/>
      <c r="BU16" s="385"/>
      <c r="BV16" s="383">
        <v>599668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225</v>
      </c>
      <c r="AD17" s="360"/>
      <c r="AE17" s="360"/>
      <c r="AF17" s="360"/>
      <c r="AG17" s="361"/>
      <c r="AH17" s="359">
        <v>225</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70051</v>
      </c>
      <c r="BO17" s="384"/>
      <c r="BP17" s="384"/>
      <c r="BQ17" s="384"/>
      <c r="BR17" s="384"/>
      <c r="BS17" s="384"/>
      <c r="BT17" s="384"/>
      <c r="BU17" s="385"/>
      <c r="BV17" s="383">
        <v>71357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7.64</v>
      </c>
      <c r="M18" s="446"/>
      <c r="N18" s="446"/>
      <c r="O18" s="446"/>
      <c r="P18" s="446"/>
      <c r="Q18" s="446"/>
      <c r="R18" s="447"/>
      <c r="S18" s="447"/>
      <c r="T18" s="447"/>
      <c r="U18" s="447"/>
      <c r="V18" s="448"/>
      <c r="W18" s="462"/>
      <c r="X18" s="463"/>
      <c r="Y18" s="463"/>
      <c r="Z18" s="463"/>
      <c r="AA18" s="463"/>
      <c r="AB18" s="471"/>
      <c r="AC18" s="347">
        <v>69.400000000000006</v>
      </c>
      <c r="AD18" s="348"/>
      <c r="AE18" s="348"/>
      <c r="AF18" s="348"/>
      <c r="AG18" s="449"/>
      <c r="AH18" s="347">
        <v>67.8</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639215</v>
      </c>
      <c r="BO18" s="384"/>
      <c r="BP18" s="384"/>
      <c r="BQ18" s="384"/>
      <c r="BR18" s="384"/>
      <c r="BS18" s="384"/>
      <c r="BT18" s="384"/>
      <c r="BU18" s="385"/>
      <c r="BV18" s="383">
        <v>656140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113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1129336</v>
      </c>
      <c r="BO19" s="384"/>
      <c r="BP19" s="384"/>
      <c r="BQ19" s="384"/>
      <c r="BR19" s="384"/>
      <c r="BS19" s="384"/>
      <c r="BT19" s="384"/>
      <c r="BU19" s="385"/>
      <c r="BV19" s="383">
        <v>1262175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379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907902</v>
      </c>
      <c r="BO23" s="384"/>
      <c r="BP23" s="384"/>
      <c r="BQ23" s="384"/>
      <c r="BR23" s="384"/>
      <c r="BS23" s="384"/>
      <c r="BT23" s="384"/>
      <c r="BU23" s="385"/>
      <c r="BV23" s="383">
        <v>885334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6370</v>
      </c>
      <c r="R24" s="360"/>
      <c r="S24" s="360"/>
      <c r="T24" s="360"/>
      <c r="U24" s="360"/>
      <c r="V24" s="361"/>
      <c r="W24" s="425"/>
      <c r="X24" s="416"/>
      <c r="Y24" s="417"/>
      <c r="Z24" s="356" t="s">
        <v>154</v>
      </c>
      <c r="AA24" s="357"/>
      <c r="AB24" s="357"/>
      <c r="AC24" s="357"/>
      <c r="AD24" s="357"/>
      <c r="AE24" s="357"/>
      <c r="AF24" s="357"/>
      <c r="AG24" s="358"/>
      <c r="AH24" s="359">
        <v>30</v>
      </c>
      <c r="AI24" s="360"/>
      <c r="AJ24" s="360"/>
      <c r="AK24" s="360"/>
      <c r="AL24" s="361"/>
      <c r="AM24" s="359">
        <v>88380</v>
      </c>
      <c r="AN24" s="360"/>
      <c r="AO24" s="360"/>
      <c r="AP24" s="360"/>
      <c r="AQ24" s="360"/>
      <c r="AR24" s="361"/>
      <c r="AS24" s="359">
        <v>2946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798876</v>
      </c>
      <c r="BO24" s="384"/>
      <c r="BP24" s="384"/>
      <c r="BQ24" s="384"/>
      <c r="BR24" s="384"/>
      <c r="BS24" s="384"/>
      <c r="BT24" s="384"/>
      <c r="BU24" s="385"/>
      <c r="BV24" s="383">
        <v>766790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5320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4980</v>
      </c>
      <c r="R26" s="360"/>
      <c r="S26" s="360"/>
      <c r="T26" s="360"/>
      <c r="U26" s="360"/>
      <c r="V26" s="361"/>
      <c r="W26" s="425"/>
      <c r="X26" s="416"/>
      <c r="Y26" s="417"/>
      <c r="Z26" s="356" t="s">
        <v>160</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2380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v>2116</v>
      </c>
      <c r="AN27" s="360"/>
      <c r="AO27" s="360"/>
      <c r="AP27" s="360"/>
      <c r="AQ27" s="360"/>
      <c r="AR27" s="361"/>
      <c r="AS27" s="359">
        <v>2116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1970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329158</v>
      </c>
      <c r="BO28" s="379"/>
      <c r="BP28" s="379"/>
      <c r="BQ28" s="379"/>
      <c r="BR28" s="379"/>
      <c r="BS28" s="379"/>
      <c r="BT28" s="379"/>
      <c r="BU28" s="380"/>
      <c r="BV28" s="378">
        <v>310931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5</v>
      </c>
      <c r="M29" s="360"/>
      <c r="N29" s="360"/>
      <c r="O29" s="360"/>
      <c r="P29" s="361"/>
      <c r="Q29" s="359">
        <v>1850</v>
      </c>
      <c r="R29" s="360"/>
      <c r="S29" s="360"/>
      <c r="T29" s="360"/>
      <c r="U29" s="360"/>
      <c r="V29" s="361"/>
      <c r="W29" s="425"/>
      <c r="X29" s="416"/>
      <c r="Y29" s="417"/>
      <c r="Z29" s="356" t="s">
        <v>170</v>
      </c>
      <c r="AA29" s="357"/>
      <c r="AB29" s="357"/>
      <c r="AC29" s="357"/>
      <c r="AD29" s="357"/>
      <c r="AE29" s="357"/>
      <c r="AF29" s="357"/>
      <c r="AG29" s="358"/>
      <c r="AH29" s="359">
        <v>31</v>
      </c>
      <c r="AI29" s="360"/>
      <c r="AJ29" s="360"/>
      <c r="AK29" s="360"/>
      <c r="AL29" s="361"/>
      <c r="AM29" s="359">
        <v>90496</v>
      </c>
      <c r="AN29" s="360"/>
      <c r="AO29" s="360"/>
      <c r="AP29" s="360"/>
      <c r="AQ29" s="360"/>
      <c r="AR29" s="361"/>
      <c r="AS29" s="359">
        <v>2919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14403</v>
      </c>
      <c r="BO29" s="384"/>
      <c r="BP29" s="384"/>
      <c r="BQ29" s="384"/>
      <c r="BR29" s="384"/>
      <c r="BS29" s="384"/>
      <c r="BT29" s="384"/>
      <c r="BU29" s="385"/>
      <c r="BV29" s="383">
        <v>14403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87.6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316946</v>
      </c>
      <c r="BO30" s="387"/>
      <c r="BP30" s="387"/>
      <c r="BQ30" s="387"/>
      <c r="BR30" s="387"/>
      <c r="BS30" s="387"/>
      <c r="BT30" s="387"/>
      <c r="BU30" s="388"/>
      <c r="BV30" s="386">
        <v>317346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4</v>
      </c>
      <c r="BF34" s="343"/>
      <c r="BG34" s="342" t="str">
        <f>IF('各会計、関係団体の財政状況及び健全化判断比率'!B30="","",'各会計、関係団体の財政状況及び健全化判断比率'!B30)</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沖縄県市町村自治会館管理組合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5</v>
      </c>
      <c r="BF35" s="343"/>
      <c r="BG35" s="342" t="str">
        <f>IF('各会計、関係団体の財政状況及び健全化判断比率'!B31="","",'各会計、関係団体の財政状況及び健全化判断比率'!B31)</f>
        <v>航路事業特別会計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沖縄県市町村総合事務組合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6</v>
      </c>
      <c r="BF36" s="343"/>
      <c r="BG36" s="342" t="str">
        <f>IF('各会計、関係団体の財政状況及び健全化判断比率'!B32="","",'各会計、関係団体の財政状況及び健全化判断比率'!B32)</f>
        <v>農業集落排水事業特別会計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南部広域行政組合（一般会計）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7</v>
      </c>
      <c r="BF37" s="343"/>
      <c r="BG37" s="342" t="str">
        <f>IF('各会計、関係団体の財政状況及び健全化判断比率'!B33="","",'各会計、関係団体の財政状況及び健全化判断比率'!B33)</f>
        <v>村民牧場事業特別会計</v>
      </c>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南部広域行政組合（特別会計）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沖縄県町村交通災害共済組合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南部広域市町村圏事務組合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ふるさと市町村圏基金特別会計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いなんせ斎苑特別会計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沖縄県介護保険広域連合（一般会計）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沖縄県介護保険広域連合（特別会計）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19" zoomScale="75" zoomScaleNormal="75" zoomScaleSheetLayoutView="100" workbookViewId="0">
      <selection activeCell="J41" sqref="J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9" t="s">
        <v>24</v>
      </c>
      <c r="C41" s="1180"/>
      <c r="D41" s="81"/>
      <c r="E41" s="1181" t="s">
        <v>25</v>
      </c>
      <c r="F41" s="1181"/>
      <c r="G41" s="1181"/>
      <c r="H41" s="1182"/>
      <c r="I41" s="82">
        <v>1114</v>
      </c>
      <c r="J41" s="83">
        <v>1052</v>
      </c>
      <c r="K41" s="83">
        <v>960</v>
      </c>
      <c r="L41" s="83">
        <v>885</v>
      </c>
      <c r="M41" s="84">
        <v>908</v>
      </c>
    </row>
    <row r="42" spans="2:13" ht="27.75" customHeight="1">
      <c r="B42" s="1169"/>
      <c r="C42" s="1170"/>
      <c r="D42" s="85"/>
      <c r="E42" s="1173" t="s">
        <v>26</v>
      </c>
      <c r="F42" s="1173"/>
      <c r="G42" s="1173"/>
      <c r="H42" s="1174"/>
      <c r="I42" s="86" t="s">
        <v>473</v>
      </c>
      <c r="J42" s="87" t="s">
        <v>473</v>
      </c>
      <c r="K42" s="87" t="s">
        <v>473</v>
      </c>
      <c r="L42" s="87" t="s">
        <v>473</v>
      </c>
      <c r="M42" s="88" t="s">
        <v>473</v>
      </c>
    </row>
    <row r="43" spans="2:13" ht="27.75" customHeight="1">
      <c r="B43" s="1169"/>
      <c r="C43" s="1170"/>
      <c r="D43" s="85"/>
      <c r="E43" s="1173" t="s">
        <v>27</v>
      </c>
      <c r="F43" s="1173"/>
      <c r="G43" s="1173"/>
      <c r="H43" s="1174"/>
      <c r="I43" s="86">
        <v>228</v>
      </c>
      <c r="J43" s="87">
        <v>196</v>
      </c>
      <c r="K43" s="87">
        <v>181</v>
      </c>
      <c r="L43" s="87">
        <v>160</v>
      </c>
      <c r="M43" s="88">
        <v>142</v>
      </c>
    </row>
    <row r="44" spans="2:13" ht="27.75" customHeight="1">
      <c r="B44" s="1169"/>
      <c r="C44" s="1170"/>
      <c r="D44" s="85"/>
      <c r="E44" s="1173" t="s">
        <v>28</v>
      </c>
      <c r="F44" s="1173"/>
      <c r="G44" s="1173"/>
      <c r="H44" s="1174"/>
      <c r="I44" s="86" t="s">
        <v>473</v>
      </c>
      <c r="J44" s="87" t="s">
        <v>473</v>
      </c>
      <c r="K44" s="87" t="s">
        <v>473</v>
      </c>
      <c r="L44" s="87" t="s">
        <v>473</v>
      </c>
      <c r="M44" s="88" t="s">
        <v>473</v>
      </c>
    </row>
    <row r="45" spans="2:13" ht="27.75" customHeight="1">
      <c r="B45" s="1169"/>
      <c r="C45" s="1170"/>
      <c r="D45" s="85"/>
      <c r="E45" s="1173" t="s">
        <v>29</v>
      </c>
      <c r="F45" s="1173"/>
      <c r="G45" s="1173"/>
      <c r="H45" s="1174"/>
      <c r="I45" s="86">
        <v>224</v>
      </c>
      <c r="J45" s="87">
        <v>220</v>
      </c>
      <c r="K45" s="87">
        <v>240</v>
      </c>
      <c r="L45" s="87">
        <v>244</v>
      </c>
      <c r="M45" s="88">
        <v>231</v>
      </c>
    </row>
    <row r="46" spans="2:13" ht="27.75" customHeight="1">
      <c r="B46" s="1169"/>
      <c r="C46" s="1170"/>
      <c r="D46" s="85"/>
      <c r="E46" s="1173" t="s">
        <v>30</v>
      </c>
      <c r="F46" s="1173"/>
      <c r="G46" s="1173"/>
      <c r="H46" s="1174"/>
      <c r="I46" s="86" t="s">
        <v>473</v>
      </c>
      <c r="J46" s="87" t="s">
        <v>473</v>
      </c>
      <c r="K46" s="87" t="s">
        <v>473</v>
      </c>
      <c r="L46" s="87" t="s">
        <v>473</v>
      </c>
      <c r="M46" s="88" t="s">
        <v>473</v>
      </c>
    </row>
    <row r="47" spans="2:13" ht="27.75" customHeight="1">
      <c r="B47" s="1169"/>
      <c r="C47" s="1170"/>
      <c r="D47" s="85"/>
      <c r="E47" s="1173" t="s">
        <v>31</v>
      </c>
      <c r="F47" s="1173"/>
      <c r="G47" s="1173"/>
      <c r="H47" s="1174"/>
      <c r="I47" s="86" t="s">
        <v>473</v>
      </c>
      <c r="J47" s="87" t="s">
        <v>473</v>
      </c>
      <c r="K47" s="87" t="s">
        <v>473</v>
      </c>
      <c r="L47" s="87" t="s">
        <v>473</v>
      </c>
      <c r="M47" s="88" t="s">
        <v>473</v>
      </c>
    </row>
    <row r="48" spans="2:13" ht="27.75" customHeight="1">
      <c r="B48" s="1171"/>
      <c r="C48" s="1172"/>
      <c r="D48" s="85"/>
      <c r="E48" s="1173" t="s">
        <v>32</v>
      </c>
      <c r="F48" s="1173"/>
      <c r="G48" s="1173"/>
      <c r="H48" s="1174"/>
      <c r="I48" s="86" t="s">
        <v>473</v>
      </c>
      <c r="J48" s="87" t="s">
        <v>473</v>
      </c>
      <c r="K48" s="87" t="s">
        <v>473</v>
      </c>
      <c r="L48" s="87" t="s">
        <v>473</v>
      </c>
      <c r="M48" s="88" t="s">
        <v>473</v>
      </c>
    </row>
    <row r="49" spans="2:13" ht="27.75" customHeight="1">
      <c r="B49" s="1167" t="s">
        <v>33</v>
      </c>
      <c r="C49" s="1168"/>
      <c r="D49" s="89"/>
      <c r="E49" s="1173" t="s">
        <v>34</v>
      </c>
      <c r="F49" s="1173"/>
      <c r="G49" s="1173"/>
      <c r="H49" s="1174"/>
      <c r="I49" s="86">
        <v>671</v>
      </c>
      <c r="J49" s="87">
        <v>879</v>
      </c>
      <c r="K49" s="87">
        <v>723</v>
      </c>
      <c r="L49" s="87">
        <v>670</v>
      </c>
      <c r="M49" s="88">
        <v>691</v>
      </c>
    </row>
    <row r="50" spans="2:13" ht="27.75" customHeight="1">
      <c r="B50" s="1169"/>
      <c r="C50" s="1170"/>
      <c r="D50" s="85"/>
      <c r="E50" s="1173" t="s">
        <v>35</v>
      </c>
      <c r="F50" s="1173"/>
      <c r="G50" s="1173"/>
      <c r="H50" s="1174"/>
      <c r="I50" s="86">
        <v>79</v>
      </c>
      <c r="J50" s="87">
        <v>72</v>
      </c>
      <c r="K50" s="87">
        <v>65</v>
      </c>
      <c r="L50" s="87">
        <v>58</v>
      </c>
      <c r="M50" s="88">
        <v>50</v>
      </c>
    </row>
    <row r="51" spans="2:13" ht="27.75" customHeight="1">
      <c r="B51" s="1171"/>
      <c r="C51" s="1172"/>
      <c r="D51" s="85"/>
      <c r="E51" s="1173" t="s">
        <v>36</v>
      </c>
      <c r="F51" s="1173"/>
      <c r="G51" s="1173"/>
      <c r="H51" s="1174"/>
      <c r="I51" s="86">
        <v>724</v>
      </c>
      <c r="J51" s="87">
        <v>746</v>
      </c>
      <c r="K51" s="87">
        <v>706</v>
      </c>
      <c r="L51" s="87">
        <v>681</v>
      </c>
      <c r="M51" s="88">
        <v>660</v>
      </c>
    </row>
    <row r="52" spans="2:13" ht="27.75" customHeight="1" thickBot="1">
      <c r="B52" s="1175" t="s">
        <v>37</v>
      </c>
      <c r="C52" s="1176"/>
      <c r="D52" s="90"/>
      <c r="E52" s="1177" t="s">
        <v>38</v>
      </c>
      <c r="F52" s="1177"/>
      <c r="G52" s="1177"/>
      <c r="H52" s="1178"/>
      <c r="I52" s="91">
        <v>93</v>
      </c>
      <c r="J52" s="92">
        <v>-229</v>
      </c>
      <c r="K52" s="92">
        <v>-115</v>
      </c>
      <c r="L52" s="92">
        <v>-119</v>
      </c>
      <c r="M52" s="93">
        <v>-120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349096</v>
      </c>
      <c r="E3" s="116"/>
      <c r="F3" s="117">
        <v>291917</v>
      </c>
      <c r="G3" s="118"/>
      <c r="H3" s="119"/>
    </row>
    <row r="4" spans="1:8">
      <c r="A4" s="120"/>
      <c r="B4" s="121"/>
      <c r="C4" s="122"/>
      <c r="D4" s="123">
        <v>12511</v>
      </c>
      <c r="E4" s="124"/>
      <c r="F4" s="125">
        <v>163714</v>
      </c>
      <c r="G4" s="126"/>
      <c r="H4" s="127"/>
    </row>
    <row r="5" spans="1:8">
      <c r="A5" s="108" t="s">
        <v>507</v>
      </c>
      <c r="B5" s="113"/>
      <c r="C5" s="114"/>
      <c r="D5" s="115">
        <v>1692762</v>
      </c>
      <c r="E5" s="116"/>
      <c r="F5" s="117">
        <v>325581</v>
      </c>
      <c r="G5" s="118"/>
      <c r="H5" s="119"/>
    </row>
    <row r="6" spans="1:8">
      <c r="A6" s="120"/>
      <c r="B6" s="121"/>
      <c r="C6" s="122"/>
      <c r="D6" s="123">
        <v>112646</v>
      </c>
      <c r="E6" s="124"/>
      <c r="F6" s="125">
        <v>165116</v>
      </c>
      <c r="G6" s="126"/>
      <c r="H6" s="127"/>
    </row>
    <row r="7" spans="1:8">
      <c r="A7" s="108" t="s">
        <v>508</v>
      </c>
      <c r="B7" s="113"/>
      <c r="C7" s="114"/>
      <c r="D7" s="115">
        <v>239294</v>
      </c>
      <c r="E7" s="116"/>
      <c r="F7" s="117">
        <v>203567</v>
      </c>
      <c r="G7" s="118"/>
      <c r="H7" s="119"/>
    </row>
    <row r="8" spans="1:8">
      <c r="A8" s="120"/>
      <c r="B8" s="121"/>
      <c r="C8" s="122"/>
      <c r="D8" s="123">
        <v>153212</v>
      </c>
      <c r="E8" s="124"/>
      <c r="F8" s="125">
        <v>121137</v>
      </c>
      <c r="G8" s="126"/>
      <c r="H8" s="127"/>
    </row>
    <row r="9" spans="1:8">
      <c r="A9" s="108" t="s">
        <v>509</v>
      </c>
      <c r="B9" s="113"/>
      <c r="C9" s="114"/>
      <c r="D9" s="115">
        <v>632919</v>
      </c>
      <c r="E9" s="116"/>
      <c r="F9" s="117">
        <v>185018</v>
      </c>
      <c r="G9" s="118"/>
      <c r="H9" s="119"/>
    </row>
    <row r="10" spans="1:8">
      <c r="A10" s="120"/>
      <c r="B10" s="121"/>
      <c r="C10" s="122"/>
      <c r="D10" s="123">
        <v>7774</v>
      </c>
      <c r="E10" s="124"/>
      <c r="F10" s="125">
        <v>95064</v>
      </c>
      <c r="G10" s="126"/>
      <c r="H10" s="127"/>
    </row>
    <row r="11" spans="1:8">
      <c r="A11" s="108" t="s">
        <v>510</v>
      </c>
      <c r="B11" s="113"/>
      <c r="C11" s="114"/>
      <c r="D11" s="115">
        <v>284588</v>
      </c>
      <c r="E11" s="116"/>
      <c r="F11" s="117">
        <v>238802</v>
      </c>
      <c r="G11" s="118"/>
      <c r="H11" s="119"/>
    </row>
    <row r="12" spans="1:8">
      <c r="A12" s="120"/>
      <c r="B12" s="121"/>
      <c r="C12" s="128"/>
      <c r="D12" s="123">
        <v>19476</v>
      </c>
      <c r="E12" s="124"/>
      <c r="F12" s="125">
        <v>128562</v>
      </c>
      <c r="G12" s="126"/>
      <c r="H12" s="127"/>
    </row>
    <row r="13" spans="1:8">
      <c r="A13" s="108"/>
      <c r="B13" s="113"/>
      <c r="C13" s="129"/>
      <c r="D13" s="130">
        <v>639732</v>
      </c>
      <c r="E13" s="131"/>
      <c r="F13" s="132">
        <v>248977</v>
      </c>
      <c r="G13" s="133"/>
      <c r="H13" s="119"/>
    </row>
    <row r="14" spans="1:8">
      <c r="A14" s="120"/>
      <c r="B14" s="121"/>
      <c r="C14" s="122"/>
      <c r="D14" s="123">
        <v>61124</v>
      </c>
      <c r="E14" s="124"/>
      <c r="F14" s="125">
        <v>134719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21.05</v>
      </c>
      <c r="C19" s="134">
        <f>ROUND(VALUE(SUBSTITUTE(実質収支比率等に係る経年分析!G$48,"▲","-")),2)</f>
        <v>14.26</v>
      </c>
      <c r="D19" s="134">
        <f>ROUND(VALUE(SUBSTITUTE(実質収支比率等に係る経年分析!H$48,"▲","-")),2)</f>
        <v>6.7</v>
      </c>
      <c r="E19" s="134">
        <f>ROUND(VALUE(SUBSTITUTE(実質収支比率等に係る経年分析!I$48,"▲","-")),2)</f>
        <v>22.38</v>
      </c>
      <c r="F19" s="134">
        <f>ROUND(VALUE(SUBSTITUTE(実質収支比率等に係る経年分析!J$48,"▲","-")),2)</f>
        <v>16.7</v>
      </c>
    </row>
    <row r="20" spans="1:11">
      <c r="A20" s="134" t="s">
        <v>43</v>
      </c>
      <c r="B20" s="134">
        <f>ROUND(VALUE(SUBSTITUTE(実質収支比率等に係る経年分析!F$47,"▲","-")),2)</f>
        <v>44.82</v>
      </c>
      <c r="C20" s="134">
        <f>ROUND(VALUE(SUBSTITUTE(実質収支比率等に係る経年分析!G$47,"▲","-")),2)</f>
        <v>72.14</v>
      </c>
      <c r="D20" s="134">
        <f>ROUND(VALUE(SUBSTITUTE(実質収支比率等に係る経年分析!H$47,"▲","-")),2)</f>
        <v>54.37</v>
      </c>
      <c r="E20" s="134">
        <f>ROUND(VALUE(SUBSTITUTE(実質収支比率等に係る経年分析!I$47,"▲","-")),2)</f>
        <v>48.02</v>
      </c>
      <c r="F20" s="134">
        <f>ROUND(VALUE(SUBSTITUTE(実質収支比率等に係る経年分析!J$47,"▲","-")),2)</f>
        <v>52.18</v>
      </c>
    </row>
    <row r="21" spans="1:11">
      <c r="A21" s="134" t="s">
        <v>44</v>
      </c>
      <c r="B21" s="134">
        <f>IF(ISNUMBER(VALUE(SUBSTITUTE(実質収支比率等に係る経年分析!F$49,"▲","-"))),ROUND(VALUE(SUBSTITUTE(実質収支比率等に係る経年分析!F$49,"▲","-")),2),NA())</f>
        <v>12.31</v>
      </c>
      <c r="C21" s="134">
        <f>IF(ISNUMBER(VALUE(SUBSTITUTE(実質収支比率等に係る経年分析!G$49,"▲","-"))),ROUND(VALUE(SUBSTITUTE(実質収支比率等に係る経年分析!G$49,"▲","-")),2),NA())</f>
        <v>23.1</v>
      </c>
      <c r="D21" s="134">
        <f>IF(ISNUMBER(VALUE(SUBSTITUTE(実質収支比率等に係る経年分析!H$49,"▲","-"))),ROUND(VALUE(SUBSTITUTE(実質収支比率等に係る経年分析!H$49,"▲","-")),2),NA())</f>
        <v>-29.95</v>
      </c>
      <c r="E21" s="134">
        <f>IF(ISNUMBER(VALUE(SUBSTITUTE(実質収支比率等に係る経年分析!I$49,"▲","-"))),ROUND(VALUE(SUBSTITUTE(実質収支比率等に係る経年分析!I$49,"▲","-")),2),NA())</f>
        <v>6.98</v>
      </c>
      <c r="F21" s="134">
        <f>IF(ISNUMBER(VALUE(SUBSTITUTE(実質収支比率等に係る経年分析!J$49,"▲","-"))),ROUND(VALUE(SUBSTITUTE(実質収支比率等に係る経年分析!J$49,"▲","-")),2),NA())</f>
        <v>-3.38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航路事業特別会計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0.57999999999999996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0.22</v>
      </c>
    </row>
    <row r="35" spans="1:16">
      <c r="A35" s="135" t="str">
        <f>IF(連結実質赤字比率に係る赤字・黒字の構成分析!C$35="",NA(),連結実質赤字比率に係る赤字・黒字の構成分析!C$35)</f>
        <v>村民牧場事業特別会計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118</v>
      </c>
      <c r="E42" s="136"/>
      <c r="F42" s="136"/>
      <c r="G42" s="136">
        <f>'実質公債費比率（分子）の構造'!L$52</f>
        <v>111</v>
      </c>
      <c r="H42" s="136"/>
      <c r="I42" s="136"/>
      <c r="J42" s="136">
        <f>'実質公債費比率（分子）の構造'!M$52</f>
        <v>108</v>
      </c>
      <c r="K42" s="136"/>
      <c r="L42" s="136"/>
      <c r="M42" s="136">
        <f>'実質公債費比率（分子）の構造'!N$52</f>
        <v>92</v>
      </c>
      <c r="N42" s="136"/>
      <c r="O42" s="136"/>
      <c r="P42" s="136">
        <f>'実質公債費比率（分子）の構造'!O$52</f>
        <v>106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40</v>
      </c>
      <c r="C46" s="136"/>
      <c r="D46" s="136"/>
      <c r="E46" s="136">
        <f>'実質公債費比率（分子）の構造'!L$48</f>
        <v>28</v>
      </c>
      <c r="F46" s="136"/>
      <c r="G46" s="136"/>
      <c r="H46" s="136">
        <f>'実質公債費比率（分子）の構造'!M$48</f>
        <v>23</v>
      </c>
      <c r="I46" s="136"/>
      <c r="J46" s="136"/>
      <c r="K46" s="136">
        <f>'実質公債費比率（分子）の構造'!N$48</f>
        <v>25</v>
      </c>
      <c r="L46" s="136"/>
      <c r="M46" s="136"/>
      <c r="N46" s="136">
        <f>'実質公債費比率（分子）の構造'!O$48</f>
        <v>28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162</v>
      </c>
      <c r="C49" s="136"/>
      <c r="D49" s="136"/>
      <c r="E49" s="136">
        <f>'実質公債費比率（分子）の構造'!L$45</f>
        <v>151</v>
      </c>
      <c r="F49" s="136"/>
      <c r="G49" s="136"/>
      <c r="H49" s="136">
        <f>'実質公債費比率（分子）の構造'!M$45</f>
        <v>145</v>
      </c>
      <c r="I49" s="136"/>
      <c r="J49" s="136"/>
      <c r="K49" s="136">
        <f>'実質公債費比率（分子）の構造'!N$45</f>
        <v>144</v>
      </c>
      <c r="L49" s="136"/>
      <c r="M49" s="136"/>
      <c r="N49" s="136">
        <f>'実質公債費比率（分子）の構造'!O$45</f>
        <v>138</v>
      </c>
      <c r="O49" s="136"/>
      <c r="P49" s="136"/>
    </row>
    <row r="50" spans="1:16">
      <c r="A50" s="136" t="s">
        <v>59</v>
      </c>
      <c r="B50" s="136" t="e">
        <f>NA()</f>
        <v>#N/A</v>
      </c>
      <c r="C50" s="136">
        <f>IF(ISNUMBER('実質公債費比率（分子）の構造'!K$53),'実質公債費比率（分子）の構造'!K$53,NA())</f>
        <v>84</v>
      </c>
      <c r="D50" s="136" t="e">
        <f>NA()</f>
        <v>#N/A</v>
      </c>
      <c r="E50" s="136" t="e">
        <f>NA()</f>
        <v>#N/A</v>
      </c>
      <c r="F50" s="136">
        <f>IF(ISNUMBER('実質公債費比率（分子）の構造'!L$53),'実質公債費比率（分子）の構造'!L$53,NA())</f>
        <v>68</v>
      </c>
      <c r="G50" s="136" t="e">
        <f>NA()</f>
        <v>#N/A</v>
      </c>
      <c r="H50" s="136" t="e">
        <f>NA()</f>
        <v>#N/A</v>
      </c>
      <c r="I50" s="136">
        <f>IF(ISNUMBER('実質公債費比率（分子）の構造'!M$53),'実質公債費比率（分子）の構造'!M$53,NA())</f>
        <v>60</v>
      </c>
      <c r="J50" s="136" t="e">
        <f>NA()</f>
        <v>#N/A</v>
      </c>
      <c r="K50" s="136" t="e">
        <f>NA()</f>
        <v>#N/A</v>
      </c>
      <c r="L50" s="136">
        <f>IF(ISNUMBER('実質公債費比率（分子）の構造'!N$53),'実質公債費比率（分子）の構造'!N$53,NA())</f>
        <v>77</v>
      </c>
      <c r="M50" s="136" t="e">
        <f>NA()</f>
        <v>#N/A</v>
      </c>
      <c r="N50" s="136" t="e">
        <f>NA()</f>
        <v>#N/A</v>
      </c>
      <c r="O50" s="136">
        <f>IF(ISNUMBER('実質公債費比率（分子）の構造'!O$53),'実質公債費比率（分子）の構造'!O$53,NA())</f>
        <v>60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724</v>
      </c>
      <c r="E56" s="135"/>
      <c r="F56" s="135"/>
      <c r="G56" s="135">
        <f>'将来負担比率（分子）の構造'!J$51</f>
        <v>746</v>
      </c>
      <c r="H56" s="135"/>
      <c r="I56" s="135"/>
      <c r="J56" s="135">
        <f>'将来負担比率（分子）の構造'!K$51</f>
        <v>706</v>
      </c>
      <c r="K56" s="135"/>
      <c r="L56" s="135"/>
      <c r="M56" s="135">
        <f>'将来負担比率（分子）の構造'!L$51</f>
        <v>681</v>
      </c>
      <c r="N56" s="135"/>
      <c r="O56" s="135"/>
      <c r="P56" s="135">
        <f>'将来負担比率（分子）の構造'!M$51</f>
        <v>660</v>
      </c>
    </row>
    <row r="57" spans="1:16">
      <c r="A57" s="135" t="s">
        <v>35</v>
      </c>
      <c r="B57" s="135"/>
      <c r="C57" s="135"/>
      <c r="D57" s="135">
        <f>'将来負担比率（分子）の構造'!I$50</f>
        <v>79</v>
      </c>
      <c r="E57" s="135"/>
      <c r="F57" s="135"/>
      <c r="G57" s="135">
        <f>'将来負担比率（分子）の構造'!J$50</f>
        <v>72</v>
      </c>
      <c r="H57" s="135"/>
      <c r="I57" s="135"/>
      <c r="J57" s="135">
        <f>'将来負担比率（分子）の構造'!K$50</f>
        <v>65</v>
      </c>
      <c r="K57" s="135"/>
      <c r="L57" s="135"/>
      <c r="M57" s="135">
        <f>'将来負担比率（分子）の構造'!L$50</f>
        <v>58</v>
      </c>
      <c r="N57" s="135"/>
      <c r="O57" s="135"/>
      <c r="P57" s="135">
        <f>'将来負担比率（分子）の構造'!M$50</f>
        <v>50</v>
      </c>
    </row>
    <row r="58" spans="1:16">
      <c r="A58" s="135" t="s">
        <v>34</v>
      </c>
      <c r="B58" s="135"/>
      <c r="C58" s="135"/>
      <c r="D58" s="135">
        <f>'将来負担比率（分子）の構造'!I$49</f>
        <v>671</v>
      </c>
      <c r="E58" s="135"/>
      <c r="F58" s="135"/>
      <c r="G58" s="135">
        <f>'将来負担比率（分子）の構造'!J$49</f>
        <v>879</v>
      </c>
      <c r="H58" s="135"/>
      <c r="I58" s="135"/>
      <c r="J58" s="135">
        <f>'将来負担比率（分子）の構造'!K$49</f>
        <v>723</v>
      </c>
      <c r="K58" s="135"/>
      <c r="L58" s="135"/>
      <c r="M58" s="135">
        <f>'将来負担比率（分子）の構造'!L$49</f>
        <v>670</v>
      </c>
      <c r="N58" s="135"/>
      <c r="O58" s="135"/>
      <c r="P58" s="135">
        <f>'将来負担比率（分子）の構造'!M$49</f>
        <v>691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224</v>
      </c>
      <c r="C62" s="135"/>
      <c r="D62" s="135"/>
      <c r="E62" s="135">
        <f>'将来負担比率（分子）の構造'!J$45</f>
        <v>220</v>
      </c>
      <c r="F62" s="135"/>
      <c r="G62" s="135"/>
      <c r="H62" s="135">
        <f>'将来負担比率（分子）の構造'!K$45</f>
        <v>240</v>
      </c>
      <c r="I62" s="135"/>
      <c r="J62" s="135"/>
      <c r="K62" s="135">
        <f>'将来負担比率（分子）の構造'!L$45</f>
        <v>244</v>
      </c>
      <c r="L62" s="135"/>
      <c r="M62" s="135"/>
      <c r="N62" s="135">
        <f>'将来負担比率（分子）の構造'!M$45</f>
        <v>231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228</v>
      </c>
      <c r="C64" s="135"/>
      <c r="D64" s="135"/>
      <c r="E64" s="135">
        <f>'将来負担比率（分子）の構造'!J$43</f>
        <v>196</v>
      </c>
      <c r="F64" s="135"/>
      <c r="G64" s="135"/>
      <c r="H64" s="135">
        <f>'将来負担比率（分子）の構造'!K$43</f>
        <v>181</v>
      </c>
      <c r="I64" s="135"/>
      <c r="J64" s="135"/>
      <c r="K64" s="135">
        <f>'将来負担比率（分子）の構造'!L$43</f>
        <v>160</v>
      </c>
      <c r="L64" s="135"/>
      <c r="M64" s="135"/>
      <c r="N64" s="135">
        <f>'将来負担比率（分子）の構造'!M$43</f>
        <v>142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1114</v>
      </c>
      <c r="C66" s="135"/>
      <c r="D66" s="135"/>
      <c r="E66" s="135">
        <f>'将来負担比率（分子）の構造'!J$41</f>
        <v>1052</v>
      </c>
      <c r="F66" s="135"/>
      <c r="G66" s="135"/>
      <c r="H66" s="135">
        <f>'将来負担比率（分子）の構造'!K$41</f>
        <v>960</v>
      </c>
      <c r="I66" s="135"/>
      <c r="J66" s="135"/>
      <c r="K66" s="135">
        <f>'将来負担比率（分子）の構造'!L$41</f>
        <v>885</v>
      </c>
      <c r="L66" s="135"/>
      <c r="M66" s="135"/>
      <c r="N66" s="135">
        <f>'将来負担比率（分子）の構造'!M$41</f>
        <v>908</v>
      </c>
      <c r="O66" s="135"/>
      <c r="P66" s="135"/>
    </row>
    <row r="67" spans="1:16">
      <c r="A67" s="135" t="s">
        <v>63</v>
      </c>
      <c r="B67" s="135" t="e">
        <f>NA()</f>
        <v>#N/A</v>
      </c>
      <c r="C67" s="135">
        <f>IF(ISNUMBER('将来負担比率（分子）の構造'!I$52), IF('将来負担比率（分子）の構造'!I$52 &lt; 0, 0, '将来負担比率（分子）の構造'!I$52), NA())</f>
        <v>93</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23" sqref="B23:Q2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50018</v>
      </c>
      <c r="S5" s="637"/>
      <c r="T5" s="637"/>
      <c r="U5" s="637"/>
      <c r="V5" s="637"/>
      <c r="W5" s="637"/>
      <c r="X5" s="637"/>
      <c r="Y5" s="684"/>
      <c r="Z5" s="697">
        <v>3</v>
      </c>
      <c r="AA5" s="697"/>
      <c r="AB5" s="697"/>
      <c r="AC5" s="697"/>
      <c r="AD5" s="698">
        <v>50018</v>
      </c>
      <c r="AE5" s="698"/>
      <c r="AF5" s="698"/>
      <c r="AG5" s="698"/>
      <c r="AH5" s="698"/>
      <c r="AI5" s="698"/>
      <c r="AJ5" s="698"/>
      <c r="AK5" s="698"/>
      <c r="AL5" s="685">
        <v>8.1</v>
      </c>
      <c r="AM5" s="654"/>
      <c r="AN5" s="654"/>
      <c r="AO5" s="686"/>
      <c r="AP5" s="671" t="s">
        <v>208</v>
      </c>
      <c r="AQ5" s="672"/>
      <c r="AR5" s="672"/>
      <c r="AS5" s="672"/>
      <c r="AT5" s="672"/>
      <c r="AU5" s="672"/>
      <c r="AV5" s="672"/>
      <c r="AW5" s="672"/>
      <c r="AX5" s="672"/>
      <c r="AY5" s="672"/>
      <c r="AZ5" s="672"/>
      <c r="BA5" s="672"/>
      <c r="BB5" s="672"/>
      <c r="BC5" s="672"/>
      <c r="BD5" s="672"/>
      <c r="BE5" s="672"/>
      <c r="BF5" s="673"/>
      <c r="BG5" s="586">
        <v>50018</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7298</v>
      </c>
      <c r="S6" s="587"/>
      <c r="T6" s="587"/>
      <c r="U6" s="587"/>
      <c r="V6" s="587"/>
      <c r="W6" s="587"/>
      <c r="X6" s="587"/>
      <c r="Y6" s="588"/>
      <c r="Z6" s="639">
        <v>0.4</v>
      </c>
      <c r="AA6" s="639"/>
      <c r="AB6" s="639"/>
      <c r="AC6" s="639"/>
      <c r="AD6" s="640">
        <v>7298</v>
      </c>
      <c r="AE6" s="640"/>
      <c r="AF6" s="640"/>
      <c r="AG6" s="640"/>
      <c r="AH6" s="640"/>
      <c r="AI6" s="640"/>
      <c r="AJ6" s="640"/>
      <c r="AK6" s="640"/>
      <c r="AL6" s="609">
        <v>1.2</v>
      </c>
      <c r="AM6" s="641"/>
      <c r="AN6" s="641"/>
      <c r="AO6" s="642"/>
      <c r="AP6" s="583" t="s">
        <v>214</v>
      </c>
      <c r="AQ6" s="584"/>
      <c r="AR6" s="584"/>
      <c r="AS6" s="584"/>
      <c r="AT6" s="584"/>
      <c r="AU6" s="584"/>
      <c r="AV6" s="584"/>
      <c r="AW6" s="584"/>
      <c r="AX6" s="584"/>
      <c r="AY6" s="584"/>
      <c r="AZ6" s="584"/>
      <c r="BA6" s="584"/>
      <c r="BB6" s="584"/>
      <c r="BC6" s="584"/>
      <c r="BD6" s="584"/>
      <c r="BE6" s="584"/>
      <c r="BF6" s="585"/>
      <c r="BG6" s="586">
        <v>50018</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44641</v>
      </c>
      <c r="CS6" s="587"/>
      <c r="CT6" s="587"/>
      <c r="CU6" s="587"/>
      <c r="CV6" s="587"/>
      <c r="CW6" s="587"/>
      <c r="CX6" s="587"/>
      <c r="CY6" s="588"/>
      <c r="CZ6" s="639">
        <v>2.9</v>
      </c>
      <c r="DA6" s="639"/>
      <c r="DB6" s="639"/>
      <c r="DC6" s="639"/>
      <c r="DD6" s="592" t="s">
        <v>209</v>
      </c>
      <c r="DE6" s="587"/>
      <c r="DF6" s="587"/>
      <c r="DG6" s="587"/>
      <c r="DH6" s="587"/>
      <c r="DI6" s="587"/>
      <c r="DJ6" s="587"/>
      <c r="DK6" s="587"/>
      <c r="DL6" s="587"/>
      <c r="DM6" s="587"/>
      <c r="DN6" s="587"/>
      <c r="DO6" s="587"/>
      <c r="DP6" s="588"/>
      <c r="DQ6" s="592">
        <v>44641</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122</v>
      </c>
      <c r="S7" s="587"/>
      <c r="T7" s="587"/>
      <c r="U7" s="587"/>
      <c r="V7" s="587"/>
      <c r="W7" s="587"/>
      <c r="X7" s="587"/>
      <c r="Y7" s="588"/>
      <c r="Z7" s="639">
        <v>0</v>
      </c>
      <c r="AA7" s="639"/>
      <c r="AB7" s="639"/>
      <c r="AC7" s="639"/>
      <c r="AD7" s="640">
        <v>122</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19722</v>
      </c>
      <c r="BH7" s="587"/>
      <c r="BI7" s="587"/>
      <c r="BJ7" s="587"/>
      <c r="BK7" s="587"/>
      <c r="BL7" s="587"/>
      <c r="BM7" s="587"/>
      <c r="BN7" s="588"/>
      <c r="BO7" s="639">
        <v>39.4</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656146</v>
      </c>
      <c r="CS7" s="587"/>
      <c r="CT7" s="587"/>
      <c r="CU7" s="587"/>
      <c r="CV7" s="587"/>
      <c r="CW7" s="587"/>
      <c r="CX7" s="587"/>
      <c r="CY7" s="588"/>
      <c r="CZ7" s="639">
        <v>42.1</v>
      </c>
      <c r="DA7" s="639"/>
      <c r="DB7" s="639"/>
      <c r="DC7" s="639"/>
      <c r="DD7" s="592">
        <v>198138</v>
      </c>
      <c r="DE7" s="587"/>
      <c r="DF7" s="587"/>
      <c r="DG7" s="587"/>
      <c r="DH7" s="587"/>
      <c r="DI7" s="587"/>
      <c r="DJ7" s="587"/>
      <c r="DK7" s="587"/>
      <c r="DL7" s="587"/>
      <c r="DM7" s="587"/>
      <c r="DN7" s="587"/>
      <c r="DO7" s="587"/>
      <c r="DP7" s="588"/>
      <c r="DQ7" s="592">
        <v>320933</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87</v>
      </c>
      <c r="S8" s="587"/>
      <c r="T8" s="587"/>
      <c r="U8" s="587"/>
      <c r="V8" s="587"/>
      <c r="W8" s="587"/>
      <c r="X8" s="587"/>
      <c r="Y8" s="588"/>
      <c r="Z8" s="639">
        <v>0</v>
      </c>
      <c r="AA8" s="639"/>
      <c r="AB8" s="639"/>
      <c r="AC8" s="639"/>
      <c r="AD8" s="640">
        <v>87</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673</v>
      </c>
      <c r="BH8" s="587"/>
      <c r="BI8" s="587"/>
      <c r="BJ8" s="587"/>
      <c r="BK8" s="587"/>
      <c r="BL8" s="587"/>
      <c r="BM8" s="587"/>
      <c r="BN8" s="588"/>
      <c r="BO8" s="639">
        <v>1.3</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173555</v>
      </c>
      <c r="CS8" s="587"/>
      <c r="CT8" s="587"/>
      <c r="CU8" s="587"/>
      <c r="CV8" s="587"/>
      <c r="CW8" s="587"/>
      <c r="CX8" s="587"/>
      <c r="CY8" s="588"/>
      <c r="CZ8" s="639">
        <v>11.1</v>
      </c>
      <c r="DA8" s="639"/>
      <c r="DB8" s="639"/>
      <c r="DC8" s="639"/>
      <c r="DD8" s="592" t="s">
        <v>209</v>
      </c>
      <c r="DE8" s="587"/>
      <c r="DF8" s="587"/>
      <c r="DG8" s="587"/>
      <c r="DH8" s="587"/>
      <c r="DI8" s="587"/>
      <c r="DJ8" s="587"/>
      <c r="DK8" s="587"/>
      <c r="DL8" s="587"/>
      <c r="DM8" s="587"/>
      <c r="DN8" s="587"/>
      <c r="DO8" s="587"/>
      <c r="DP8" s="588"/>
      <c r="DQ8" s="592">
        <v>129301</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145</v>
      </c>
      <c r="S9" s="587"/>
      <c r="T9" s="587"/>
      <c r="U9" s="587"/>
      <c r="V9" s="587"/>
      <c r="W9" s="587"/>
      <c r="X9" s="587"/>
      <c r="Y9" s="588"/>
      <c r="Z9" s="639">
        <v>0</v>
      </c>
      <c r="AA9" s="639"/>
      <c r="AB9" s="639"/>
      <c r="AC9" s="639"/>
      <c r="AD9" s="640">
        <v>145</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16318</v>
      </c>
      <c r="BH9" s="587"/>
      <c r="BI9" s="587"/>
      <c r="BJ9" s="587"/>
      <c r="BK9" s="587"/>
      <c r="BL9" s="587"/>
      <c r="BM9" s="587"/>
      <c r="BN9" s="588"/>
      <c r="BO9" s="639">
        <v>32.6</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119133</v>
      </c>
      <c r="CS9" s="587"/>
      <c r="CT9" s="587"/>
      <c r="CU9" s="587"/>
      <c r="CV9" s="587"/>
      <c r="CW9" s="587"/>
      <c r="CX9" s="587"/>
      <c r="CY9" s="588"/>
      <c r="CZ9" s="639">
        <v>7.6</v>
      </c>
      <c r="DA9" s="639"/>
      <c r="DB9" s="639"/>
      <c r="DC9" s="639"/>
      <c r="DD9" s="592">
        <v>1193</v>
      </c>
      <c r="DE9" s="587"/>
      <c r="DF9" s="587"/>
      <c r="DG9" s="587"/>
      <c r="DH9" s="587"/>
      <c r="DI9" s="587"/>
      <c r="DJ9" s="587"/>
      <c r="DK9" s="587"/>
      <c r="DL9" s="587"/>
      <c r="DM9" s="587"/>
      <c r="DN9" s="587"/>
      <c r="DO9" s="587"/>
      <c r="DP9" s="588"/>
      <c r="DQ9" s="592">
        <v>110762</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6190</v>
      </c>
      <c r="S10" s="587"/>
      <c r="T10" s="587"/>
      <c r="U10" s="587"/>
      <c r="V10" s="587"/>
      <c r="W10" s="587"/>
      <c r="X10" s="587"/>
      <c r="Y10" s="588"/>
      <c r="Z10" s="639">
        <v>0.4</v>
      </c>
      <c r="AA10" s="639"/>
      <c r="AB10" s="639"/>
      <c r="AC10" s="639"/>
      <c r="AD10" s="640">
        <v>6190</v>
      </c>
      <c r="AE10" s="640"/>
      <c r="AF10" s="640"/>
      <c r="AG10" s="640"/>
      <c r="AH10" s="640"/>
      <c r="AI10" s="640"/>
      <c r="AJ10" s="640"/>
      <c r="AK10" s="640"/>
      <c r="AL10" s="609">
        <v>1</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2077</v>
      </c>
      <c r="BH10" s="587"/>
      <c r="BI10" s="587"/>
      <c r="BJ10" s="587"/>
      <c r="BK10" s="587"/>
      <c r="BL10" s="587"/>
      <c r="BM10" s="587"/>
      <c r="BN10" s="588"/>
      <c r="BO10" s="639">
        <v>4.2</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654</v>
      </c>
      <c r="BH11" s="587"/>
      <c r="BI11" s="587"/>
      <c r="BJ11" s="587"/>
      <c r="BK11" s="587"/>
      <c r="BL11" s="587"/>
      <c r="BM11" s="587"/>
      <c r="BN11" s="588"/>
      <c r="BO11" s="639">
        <v>1.3</v>
      </c>
      <c r="BP11" s="639"/>
      <c r="BQ11" s="639"/>
      <c r="BR11" s="639"/>
      <c r="BS11" s="592" t="s">
        <v>111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109601</v>
      </c>
      <c r="CS11" s="587"/>
      <c r="CT11" s="587"/>
      <c r="CU11" s="587"/>
      <c r="CV11" s="587"/>
      <c r="CW11" s="587"/>
      <c r="CX11" s="587"/>
      <c r="CY11" s="588"/>
      <c r="CZ11" s="639">
        <v>7</v>
      </c>
      <c r="DA11" s="639"/>
      <c r="DB11" s="639"/>
      <c r="DC11" s="639"/>
      <c r="DD11" s="592">
        <v>11817</v>
      </c>
      <c r="DE11" s="587"/>
      <c r="DF11" s="587"/>
      <c r="DG11" s="587"/>
      <c r="DH11" s="587"/>
      <c r="DI11" s="587"/>
      <c r="DJ11" s="587"/>
      <c r="DK11" s="587"/>
      <c r="DL11" s="587"/>
      <c r="DM11" s="587"/>
      <c r="DN11" s="587"/>
      <c r="DO11" s="587"/>
      <c r="DP11" s="588"/>
      <c r="DQ11" s="592">
        <v>88472</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23617</v>
      </c>
      <c r="BH12" s="587"/>
      <c r="BI12" s="587"/>
      <c r="BJ12" s="587"/>
      <c r="BK12" s="587"/>
      <c r="BL12" s="587"/>
      <c r="BM12" s="587"/>
      <c r="BN12" s="588"/>
      <c r="BO12" s="639">
        <v>47.2</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22904</v>
      </c>
      <c r="CS12" s="587"/>
      <c r="CT12" s="587"/>
      <c r="CU12" s="587"/>
      <c r="CV12" s="587"/>
      <c r="CW12" s="587"/>
      <c r="CX12" s="587"/>
      <c r="CY12" s="588"/>
      <c r="CZ12" s="639">
        <v>1.5</v>
      </c>
      <c r="DA12" s="639"/>
      <c r="DB12" s="639"/>
      <c r="DC12" s="639"/>
      <c r="DD12" s="592">
        <v>148</v>
      </c>
      <c r="DE12" s="587"/>
      <c r="DF12" s="587"/>
      <c r="DG12" s="587"/>
      <c r="DH12" s="587"/>
      <c r="DI12" s="587"/>
      <c r="DJ12" s="587"/>
      <c r="DK12" s="587"/>
      <c r="DL12" s="587"/>
      <c r="DM12" s="587"/>
      <c r="DN12" s="587"/>
      <c r="DO12" s="587"/>
      <c r="DP12" s="588"/>
      <c r="DQ12" s="592">
        <v>12304</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1549</v>
      </c>
      <c r="S13" s="587"/>
      <c r="T13" s="587"/>
      <c r="U13" s="587"/>
      <c r="V13" s="587"/>
      <c r="W13" s="587"/>
      <c r="X13" s="587"/>
      <c r="Y13" s="588"/>
      <c r="Z13" s="639">
        <v>0.1</v>
      </c>
      <c r="AA13" s="639"/>
      <c r="AB13" s="639"/>
      <c r="AC13" s="639"/>
      <c r="AD13" s="640">
        <v>1549</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23131</v>
      </c>
      <c r="BH13" s="587"/>
      <c r="BI13" s="587"/>
      <c r="BJ13" s="587"/>
      <c r="BK13" s="587"/>
      <c r="BL13" s="587"/>
      <c r="BM13" s="587"/>
      <c r="BN13" s="588"/>
      <c r="BO13" s="639">
        <v>46.2</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103734</v>
      </c>
      <c r="CS13" s="587"/>
      <c r="CT13" s="587"/>
      <c r="CU13" s="587"/>
      <c r="CV13" s="587"/>
      <c r="CW13" s="587"/>
      <c r="CX13" s="587"/>
      <c r="CY13" s="588"/>
      <c r="CZ13" s="639">
        <v>6.7</v>
      </c>
      <c r="DA13" s="639"/>
      <c r="DB13" s="639"/>
      <c r="DC13" s="639"/>
      <c r="DD13" s="592" t="s">
        <v>111</v>
      </c>
      <c r="DE13" s="587"/>
      <c r="DF13" s="587"/>
      <c r="DG13" s="587"/>
      <c r="DH13" s="587"/>
      <c r="DI13" s="587"/>
      <c r="DJ13" s="587"/>
      <c r="DK13" s="587"/>
      <c r="DL13" s="587"/>
      <c r="DM13" s="587"/>
      <c r="DN13" s="587"/>
      <c r="DO13" s="587"/>
      <c r="DP13" s="588"/>
      <c r="DQ13" s="592">
        <v>50371</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2017</v>
      </c>
      <c r="BH14" s="587"/>
      <c r="BI14" s="587"/>
      <c r="BJ14" s="587"/>
      <c r="BK14" s="587"/>
      <c r="BL14" s="587"/>
      <c r="BM14" s="587"/>
      <c r="BN14" s="588"/>
      <c r="BO14" s="639">
        <v>4</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5861</v>
      </c>
      <c r="CS14" s="587"/>
      <c r="CT14" s="587"/>
      <c r="CU14" s="587"/>
      <c r="CV14" s="587"/>
      <c r="CW14" s="587"/>
      <c r="CX14" s="587"/>
      <c r="CY14" s="588"/>
      <c r="CZ14" s="639">
        <v>0.4</v>
      </c>
      <c r="DA14" s="639"/>
      <c r="DB14" s="639"/>
      <c r="DC14" s="639"/>
      <c r="DD14" s="592" t="s">
        <v>111</v>
      </c>
      <c r="DE14" s="587"/>
      <c r="DF14" s="587"/>
      <c r="DG14" s="587"/>
      <c r="DH14" s="587"/>
      <c r="DI14" s="587"/>
      <c r="DJ14" s="587"/>
      <c r="DK14" s="587"/>
      <c r="DL14" s="587"/>
      <c r="DM14" s="587"/>
      <c r="DN14" s="587"/>
      <c r="DO14" s="587"/>
      <c r="DP14" s="588"/>
      <c r="DQ14" s="592">
        <v>5861</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51</v>
      </c>
      <c r="S15" s="587"/>
      <c r="T15" s="587"/>
      <c r="U15" s="587"/>
      <c r="V15" s="587"/>
      <c r="W15" s="587"/>
      <c r="X15" s="587"/>
      <c r="Y15" s="588"/>
      <c r="Z15" s="639">
        <v>0</v>
      </c>
      <c r="AA15" s="639"/>
      <c r="AB15" s="639"/>
      <c r="AC15" s="639"/>
      <c r="AD15" s="640">
        <v>51</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4662</v>
      </c>
      <c r="BH15" s="587"/>
      <c r="BI15" s="587"/>
      <c r="BJ15" s="587"/>
      <c r="BK15" s="587"/>
      <c r="BL15" s="587"/>
      <c r="BM15" s="587"/>
      <c r="BN15" s="588"/>
      <c r="BO15" s="639">
        <v>9.3000000000000007</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178262</v>
      </c>
      <c r="CS15" s="587"/>
      <c r="CT15" s="587"/>
      <c r="CU15" s="587"/>
      <c r="CV15" s="587"/>
      <c r="CW15" s="587"/>
      <c r="CX15" s="587"/>
      <c r="CY15" s="588"/>
      <c r="CZ15" s="639">
        <v>11.4</v>
      </c>
      <c r="DA15" s="639"/>
      <c r="DB15" s="639"/>
      <c r="DC15" s="639"/>
      <c r="DD15" s="592">
        <v>153</v>
      </c>
      <c r="DE15" s="587"/>
      <c r="DF15" s="587"/>
      <c r="DG15" s="587"/>
      <c r="DH15" s="587"/>
      <c r="DI15" s="587"/>
      <c r="DJ15" s="587"/>
      <c r="DK15" s="587"/>
      <c r="DL15" s="587"/>
      <c r="DM15" s="587"/>
      <c r="DN15" s="587"/>
      <c r="DO15" s="587"/>
      <c r="DP15" s="588"/>
      <c r="DQ15" s="592">
        <v>108901</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795326</v>
      </c>
      <c r="S16" s="587"/>
      <c r="T16" s="587"/>
      <c r="U16" s="587"/>
      <c r="V16" s="587"/>
      <c r="W16" s="587"/>
      <c r="X16" s="587"/>
      <c r="Y16" s="588"/>
      <c r="Z16" s="639">
        <v>47.5</v>
      </c>
      <c r="AA16" s="639"/>
      <c r="AB16" s="639"/>
      <c r="AC16" s="639"/>
      <c r="AD16" s="640">
        <v>530301</v>
      </c>
      <c r="AE16" s="640"/>
      <c r="AF16" s="640"/>
      <c r="AG16" s="640"/>
      <c r="AH16" s="640"/>
      <c r="AI16" s="640"/>
      <c r="AJ16" s="640"/>
      <c r="AK16" s="640"/>
      <c r="AL16" s="609">
        <v>85.8</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530301</v>
      </c>
      <c r="S17" s="587"/>
      <c r="T17" s="587"/>
      <c r="U17" s="587"/>
      <c r="V17" s="587"/>
      <c r="W17" s="587"/>
      <c r="X17" s="587"/>
      <c r="Y17" s="588"/>
      <c r="Z17" s="639">
        <v>31.6</v>
      </c>
      <c r="AA17" s="639"/>
      <c r="AB17" s="639"/>
      <c r="AC17" s="639"/>
      <c r="AD17" s="640">
        <v>530301</v>
      </c>
      <c r="AE17" s="640"/>
      <c r="AF17" s="640"/>
      <c r="AG17" s="640"/>
      <c r="AH17" s="640"/>
      <c r="AI17" s="640"/>
      <c r="AJ17" s="640"/>
      <c r="AK17" s="640"/>
      <c r="AL17" s="609">
        <v>85.8</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137643</v>
      </c>
      <c r="CS17" s="587"/>
      <c r="CT17" s="587"/>
      <c r="CU17" s="587"/>
      <c r="CV17" s="587"/>
      <c r="CW17" s="587"/>
      <c r="CX17" s="587"/>
      <c r="CY17" s="588"/>
      <c r="CZ17" s="639">
        <v>8.8000000000000007</v>
      </c>
      <c r="DA17" s="639"/>
      <c r="DB17" s="639"/>
      <c r="DC17" s="639"/>
      <c r="DD17" s="592" t="s">
        <v>111</v>
      </c>
      <c r="DE17" s="587"/>
      <c r="DF17" s="587"/>
      <c r="DG17" s="587"/>
      <c r="DH17" s="587"/>
      <c r="DI17" s="587"/>
      <c r="DJ17" s="587"/>
      <c r="DK17" s="587"/>
      <c r="DL17" s="587"/>
      <c r="DM17" s="587"/>
      <c r="DN17" s="587"/>
      <c r="DO17" s="587"/>
      <c r="DP17" s="588"/>
      <c r="DQ17" s="592">
        <v>133637</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265025</v>
      </c>
      <c r="S18" s="587"/>
      <c r="T18" s="587"/>
      <c r="U18" s="587"/>
      <c r="V18" s="587"/>
      <c r="W18" s="587"/>
      <c r="X18" s="587"/>
      <c r="Y18" s="588"/>
      <c r="Z18" s="639">
        <v>15.8</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6167</v>
      </c>
      <c r="CS18" s="587"/>
      <c r="CT18" s="587"/>
      <c r="CU18" s="587"/>
      <c r="CV18" s="587"/>
      <c r="CW18" s="587"/>
      <c r="CX18" s="587"/>
      <c r="CY18" s="588"/>
      <c r="CZ18" s="639">
        <v>0.4</v>
      </c>
      <c r="DA18" s="639"/>
      <c r="DB18" s="639"/>
      <c r="DC18" s="639"/>
      <c r="DD18" s="592" t="s">
        <v>111</v>
      </c>
      <c r="DE18" s="587"/>
      <c r="DF18" s="587"/>
      <c r="DG18" s="587"/>
      <c r="DH18" s="587"/>
      <c r="DI18" s="587"/>
      <c r="DJ18" s="587"/>
      <c r="DK18" s="587"/>
      <c r="DL18" s="587"/>
      <c r="DM18" s="587"/>
      <c r="DN18" s="587"/>
      <c r="DO18" s="587"/>
      <c r="DP18" s="588"/>
      <c r="DQ18" s="592">
        <v>6167</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860786</v>
      </c>
      <c r="S20" s="587"/>
      <c r="T20" s="587"/>
      <c r="U20" s="587"/>
      <c r="V20" s="587"/>
      <c r="W20" s="587"/>
      <c r="X20" s="587"/>
      <c r="Y20" s="588"/>
      <c r="Z20" s="639">
        <v>51.4</v>
      </c>
      <c r="AA20" s="639"/>
      <c r="AB20" s="639"/>
      <c r="AC20" s="639"/>
      <c r="AD20" s="640">
        <v>595761</v>
      </c>
      <c r="AE20" s="640"/>
      <c r="AF20" s="640"/>
      <c r="AG20" s="640"/>
      <c r="AH20" s="640"/>
      <c r="AI20" s="640"/>
      <c r="AJ20" s="640"/>
      <c r="AK20" s="640"/>
      <c r="AL20" s="609">
        <v>96.4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1557647</v>
      </c>
      <c r="CS20" s="587"/>
      <c r="CT20" s="587"/>
      <c r="CU20" s="587"/>
      <c r="CV20" s="587"/>
      <c r="CW20" s="587"/>
      <c r="CX20" s="587"/>
      <c r="CY20" s="588"/>
      <c r="CZ20" s="639">
        <v>100</v>
      </c>
      <c r="DA20" s="639"/>
      <c r="DB20" s="639"/>
      <c r="DC20" s="639"/>
      <c r="DD20" s="592">
        <v>211449</v>
      </c>
      <c r="DE20" s="587"/>
      <c r="DF20" s="587"/>
      <c r="DG20" s="587"/>
      <c r="DH20" s="587"/>
      <c r="DI20" s="587"/>
      <c r="DJ20" s="587"/>
      <c r="DK20" s="587"/>
      <c r="DL20" s="587"/>
      <c r="DM20" s="587"/>
      <c r="DN20" s="587"/>
      <c r="DO20" s="587"/>
      <c r="DP20" s="588"/>
      <c r="DQ20" s="592">
        <v>1011350</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t="s">
        <v>111</v>
      </c>
      <c r="S21" s="587"/>
      <c r="T21" s="587"/>
      <c r="U21" s="587"/>
      <c r="V21" s="587"/>
      <c r="W21" s="587"/>
      <c r="X21" s="587"/>
      <c r="Y21" s="588"/>
      <c r="Z21" s="639" t="s">
        <v>111</v>
      </c>
      <c r="AA21" s="639"/>
      <c r="AB21" s="639"/>
      <c r="AC21" s="639"/>
      <c r="AD21" s="640" t="s">
        <v>111</v>
      </c>
      <c r="AE21" s="640"/>
      <c r="AF21" s="640"/>
      <c r="AG21" s="640"/>
      <c r="AH21" s="640"/>
      <c r="AI21" s="640"/>
      <c r="AJ21" s="640"/>
      <c r="AK21" s="640"/>
      <c r="AL21" s="609" t="s">
        <v>111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8041</v>
      </c>
      <c r="S22" s="587"/>
      <c r="T22" s="587"/>
      <c r="U22" s="587"/>
      <c r="V22" s="587"/>
      <c r="W22" s="587"/>
      <c r="X22" s="587"/>
      <c r="Y22" s="588"/>
      <c r="Z22" s="639">
        <v>0.5</v>
      </c>
      <c r="AA22" s="639"/>
      <c r="AB22" s="639"/>
      <c r="AC22" s="639"/>
      <c r="AD22" s="640">
        <v>2860</v>
      </c>
      <c r="AE22" s="640"/>
      <c r="AF22" s="640"/>
      <c r="AG22" s="640"/>
      <c r="AH22" s="640"/>
      <c r="AI22" s="640"/>
      <c r="AJ22" s="640"/>
      <c r="AK22" s="640"/>
      <c r="AL22" s="609">
        <v>0.5</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8156</v>
      </c>
      <c r="S23" s="587"/>
      <c r="T23" s="587"/>
      <c r="U23" s="587"/>
      <c r="V23" s="587"/>
      <c r="W23" s="587"/>
      <c r="X23" s="587"/>
      <c r="Y23" s="588"/>
      <c r="Z23" s="639">
        <v>0.5</v>
      </c>
      <c r="AA23" s="639"/>
      <c r="AB23" s="639"/>
      <c r="AC23" s="639"/>
      <c r="AD23" s="640" t="s">
        <v>111</v>
      </c>
      <c r="AE23" s="640"/>
      <c r="AF23" s="640"/>
      <c r="AG23" s="640"/>
      <c r="AH23" s="640"/>
      <c r="AI23" s="640"/>
      <c r="AJ23" s="640"/>
      <c r="AK23" s="640"/>
      <c r="AL23" s="609" t="s">
        <v>111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723</v>
      </c>
      <c r="S24" s="587"/>
      <c r="T24" s="587"/>
      <c r="U24" s="587"/>
      <c r="V24" s="587"/>
      <c r="W24" s="587"/>
      <c r="X24" s="587"/>
      <c r="Y24" s="588"/>
      <c r="Z24" s="639">
        <v>0</v>
      </c>
      <c r="AA24" s="639"/>
      <c r="AB24" s="639"/>
      <c r="AC24" s="639"/>
      <c r="AD24" s="640" t="s">
        <v>111</v>
      </c>
      <c r="AE24" s="640"/>
      <c r="AF24" s="640"/>
      <c r="AG24" s="640"/>
      <c r="AH24" s="640"/>
      <c r="AI24" s="640"/>
      <c r="AJ24" s="640"/>
      <c r="AK24" s="640"/>
      <c r="AL24" s="609" t="s">
        <v>111</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496476</v>
      </c>
      <c r="CS24" s="637"/>
      <c r="CT24" s="637"/>
      <c r="CU24" s="637"/>
      <c r="CV24" s="637"/>
      <c r="CW24" s="637"/>
      <c r="CX24" s="637"/>
      <c r="CY24" s="684"/>
      <c r="CZ24" s="688">
        <v>31.9</v>
      </c>
      <c r="DA24" s="689"/>
      <c r="DB24" s="689"/>
      <c r="DC24" s="690"/>
      <c r="DD24" s="683">
        <v>435817</v>
      </c>
      <c r="DE24" s="637"/>
      <c r="DF24" s="637"/>
      <c r="DG24" s="637"/>
      <c r="DH24" s="637"/>
      <c r="DI24" s="637"/>
      <c r="DJ24" s="637"/>
      <c r="DK24" s="684"/>
      <c r="DL24" s="683">
        <v>422710</v>
      </c>
      <c r="DM24" s="637"/>
      <c r="DN24" s="637"/>
      <c r="DO24" s="637"/>
      <c r="DP24" s="637"/>
      <c r="DQ24" s="637"/>
      <c r="DR24" s="637"/>
      <c r="DS24" s="637"/>
      <c r="DT24" s="637"/>
      <c r="DU24" s="637"/>
      <c r="DV24" s="684"/>
      <c r="DW24" s="685">
        <v>65.2</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39219</v>
      </c>
      <c r="S25" s="587"/>
      <c r="T25" s="587"/>
      <c r="U25" s="587"/>
      <c r="V25" s="587"/>
      <c r="W25" s="587"/>
      <c r="X25" s="587"/>
      <c r="Y25" s="588"/>
      <c r="Z25" s="639">
        <v>2.2999999999999998</v>
      </c>
      <c r="AA25" s="639"/>
      <c r="AB25" s="639"/>
      <c r="AC25" s="639"/>
      <c r="AD25" s="640" t="s">
        <v>111</v>
      </c>
      <c r="AE25" s="640"/>
      <c r="AF25" s="640"/>
      <c r="AG25" s="640"/>
      <c r="AH25" s="640"/>
      <c r="AI25" s="640"/>
      <c r="AJ25" s="640"/>
      <c r="AK25" s="640"/>
      <c r="AL25" s="609" t="s">
        <v>111</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317456</v>
      </c>
      <c r="CS25" s="605"/>
      <c r="CT25" s="605"/>
      <c r="CU25" s="605"/>
      <c r="CV25" s="605"/>
      <c r="CW25" s="605"/>
      <c r="CX25" s="605"/>
      <c r="CY25" s="606"/>
      <c r="CZ25" s="589">
        <v>20.399999999999999</v>
      </c>
      <c r="DA25" s="607"/>
      <c r="DB25" s="607"/>
      <c r="DC25" s="608"/>
      <c r="DD25" s="592">
        <v>285721</v>
      </c>
      <c r="DE25" s="605"/>
      <c r="DF25" s="605"/>
      <c r="DG25" s="605"/>
      <c r="DH25" s="605"/>
      <c r="DI25" s="605"/>
      <c r="DJ25" s="605"/>
      <c r="DK25" s="606"/>
      <c r="DL25" s="592">
        <v>275153</v>
      </c>
      <c r="DM25" s="605"/>
      <c r="DN25" s="605"/>
      <c r="DO25" s="605"/>
      <c r="DP25" s="605"/>
      <c r="DQ25" s="605"/>
      <c r="DR25" s="605"/>
      <c r="DS25" s="605"/>
      <c r="DT25" s="605"/>
      <c r="DU25" s="605"/>
      <c r="DV25" s="606"/>
      <c r="DW25" s="609">
        <v>42.4</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157520</v>
      </c>
      <c r="CS26" s="587"/>
      <c r="CT26" s="587"/>
      <c r="CU26" s="587"/>
      <c r="CV26" s="587"/>
      <c r="CW26" s="587"/>
      <c r="CX26" s="587"/>
      <c r="CY26" s="588"/>
      <c r="CZ26" s="589">
        <v>10.1</v>
      </c>
      <c r="DA26" s="607"/>
      <c r="DB26" s="607"/>
      <c r="DC26" s="608"/>
      <c r="DD26" s="592">
        <v>131782</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357667</v>
      </c>
      <c r="S27" s="587"/>
      <c r="T27" s="587"/>
      <c r="U27" s="587"/>
      <c r="V27" s="587"/>
      <c r="W27" s="587"/>
      <c r="X27" s="587"/>
      <c r="Y27" s="588"/>
      <c r="Z27" s="639">
        <v>21.3</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50018</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41377</v>
      </c>
      <c r="CS27" s="605"/>
      <c r="CT27" s="605"/>
      <c r="CU27" s="605"/>
      <c r="CV27" s="605"/>
      <c r="CW27" s="605"/>
      <c r="CX27" s="605"/>
      <c r="CY27" s="606"/>
      <c r="CZ27" s="589">
        <v>2.7</v>
      </c>
      <c r="DA27" s="607"/>
      <c r="DB27" s="607"/>
      <c r="DC27" s="608"/>
      <c r="DD27" s="592">
        <v>16459</v>
      </c>
      <c r="DE27" s="605"/>
      <c r="DF27" s="605"/>
      <c r="DG27" s="605"/>
      <c r="DH27" s="605"/>
      <c r="DI27" s="605"/>
      <c r="DJ27" s="605"/>
      <c r="DK27" s="606"/>
      <c r="DL27" s="592">
        <v>13920</v>
      </c>
      <c r="DM27" s="605"/>
      <c r="DN27" s="605"/>
      <c r="DO27" s="605"/>
      <c r="DP27" s="605"/>
      <c r="DQ27" s="605"/>
      <c r="DR27" s="605"/>
      <c r="DS27" s="605"/>
      <c r="DT27" s="605"/>
      <c r="DU27" s="605"/>
      <c r="DV27" s="606"/>
      <c r="DW27" s="609">
        <v>2.1</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3751</v>
      </c>
      <c r="S28" s="587"/>
      <c r="T28" s="587"/>
      <c r="U28" s="587"/>
      <c r="V28" s="587"/>
      <c r="W28" s="587"/>
      <c r="X28" s="587"/>
      <c r="Y28" s="588"/>
      <c r="Z28" s="639">
        <v>0.2</v>
      </c>
      <c r="AA28" s="639"/>
      <c r="AB28" s="639"/>
      <c r="AC28" s="639"/>
      <c r="AD28" s="640">
        <v>1640</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137643</v>
      </c>
      <c r="CS28" s="587"/>
      <c r="CT28" s="587"/>
      <c r="CU28" s="587"/>
      <c r="CV28" s="587"/>
      <c r="CW28" s="587"/>
      <c r="CX28" s="587"/>
      <c r="CY28" s="588"/>
      <c r="CZ28" s="589">
        <v>8.8000000000000007</v>
      </c>
      <c r="DA28" s="607"/>
      <c r="DB28" s="607"/>
      <c r="DC28" s="608"/>
      <c r="DD28" s="592">
        <v>133637</v>
      </c>
      <c r="DE28" s="587"/>
      <c r="DF28" s="587"/>
      <c r="DG28" s="587"/>
      <c r="DH28" s="587"/>
      <c r="DI28" s="587"/>
      <c r="DJ28" s="587"/>
      <c r="DK28" s="588"/>
      <c r="DL28" s="592">
        <v>133637</v>
      </c>
      <c r="DM28" s="587"/>
      <c r="DN28" s="587"/>
      <c r="DO28" s="587"/>
      <c r="DP28" s="587"/>
      <c r="DQ28" s="587"/>
      <c r="DR28" s="587"/>
      <c r="DS28" s="587"/>
      <c r="DT28" s="587"/>
      <c r="DU28" s="587"/>
      <c r="DV28" s="588"/>
      <c r="DW28" s="609">
        <v>20.6</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142</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58</v>
      </c>
      <c r="CG29" s="620"/>
      <c r="CH29" s="620"/>
      <c r="CI29" s="620"/>
      <c r="CJ29" s="620"/>
      <c r="CK29" s="620"/>
      <c r="CL29" s="620"/>
      <c r="CM29" s="620"/>
      <c r="CN29" s="620"/>
      <c r="CO29" s="620"/>
      <c r="CP29" s="620"/>
      <c r="CQ29" s="621"/>
      <c r="CR29" s="586">
        <v>137643</v>
      </c>
      <c r="CS29" s="605"/>
      <c r="CT29" s="605"/>
      <c r="CU29" s="605"/>
      <c r="CV29" s="605"/>
      <c r="CW29" s="605"/>
      <c r="CX29" s="605"/>
      <c r="CY29" s="606"/>
      <c r="CZ29" s="589">
        <v>8.8000000000000007</v>
      </c>
      <c r="DA29" s="607"/>
      <c r="DB29" s="607"/>
      <c r="DC29" s="608"/>
      <c r="DD29" s="592">
        <v>133637</v>
      </c>
      <c r="DE29" s="605"/>
      <c r="DF29" s="605"/>
      <c r="DG29" s="605"/>
      <c r="DH29" s="605"/>
      <c r="DI29" s="605"/>
      <c r="DJ29" s="605"/>
      <c r="DK29" s="606"/>
      <c r="DL29" s="592">
        <v>133637</v>
      </c>
      <c r="DM29" s="605"/>
      <c r="DN29" s="605"/>
      <c r="DO29" s="605"/>
      <c r="DP29" s="605"/>
      <c r="DQ29" s="605"/>
      <c r="DR29" s="605"/>
      <c r="DS29" s="605"/>
      <c r="DT29" s="605"/>
      <c r="DU29" s="605"/>
      <c r="DV29" s="606"/>
      <c r="DW29" s="609">
        <v>20.6</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70480</v>
      </c>
      <c r="S30" s="587"/>
      <c r="T30" s="587"/>
      <c r="U30" s="587"/>
      <c r="V30" s="587"/>
      <c r="W30" s="587"/>
      <c r="X30" s="587"/>
      <c r="Y30" s="588"/>
      <c r="Z30" s="639">
        <v>4.2</v>
      </c>
      <c r="AA30" s="639"/>
      <c r="AB30" s="639"/>
      <c r="AC30" s="639"/>
      <c r="AD30" s="640" t="s">
        <v>111</v>
      </c>
      <c r="AE30" s="640"/>
      <c r="AF30" s="640"/>
      <c r="AG30" s="640"/>
      <c r="AH30" s="640"/>
      <c r="AI30" s="640"/>
      <c r="AJ30" s="640"/>
      <c r="AK30" s="640"/>
      <c r="AL30" s="609" t="s">
        <v>111</v>
      </c>
      <c r="AM30" s="641"/>
      <c r="AN30" s="641"/>
      <c r="AO30" s="642"/>
      <c r="AP30" s="662" t="s">
        <v>289</v>
      </c>
      <c r="AQ30" s="663"/>
      <c r="AR30" s="663"/>
      <c r="AS30" s="663"/>
      <c r="AT30" s="668" t="s">
        <v>290</v>
      </c>
      <c r="AU30" s="182"/>
      <c r="AV30" s="182"/>
      <c r="AW30" s="182"/>
      <c r="AX30" s="671" t="s">
        <v>170</v>
      </c>
      <c r="AY30" s="672"/>
      <c r="AZ30" s="672"/>
      <c r="BA30" s="672"/>
      <c r="BB30" s="672"/>
      <c r="BC30" s="672"/>
      <c r="BD30" s="672"/>
      <c r="BE30" s="672"/>
      <c r="BF30" s="673"/>
      <c r="BG30" s="652">
        <v>94.8</v>
      </c>
      <c r="BH30" s="653"/>
      <c r="BI30" s="653"/>
      <c r="BJ30" s="653"/>
      <c r="BK30" s="653"/>
      <c r="BL30" s="653"/>
      <c r="BM30" s="654">
        <v>82.9</v>
      </c>
      <c r="BN30" s="653"/>
      <c r="BO30" s="653"/>
      <c r="BP30" s="653"/>
      <c r="BQ30" s="655"/>
      <c r="BR30" s="652">
        <v>94.3</v>
      </c>
      <c r="BS30" s="653"/>
      <c r="BT30" s="653"/>
      <c r="BU30" s="653"/>
      <c r="BV30" s="653"/>
      <c r="BW30" s="653"/>
      <c r="BX30" s="654">
        <v>92.4</v>
      </c>
      <c r="BY30" s="653"/>
      <c r="BZ30" s="653"/>
      <c r="CA30" s="653"/>
      <c r="CB30" s="655"/>
      <c r="CD30" s="658"/>
      <c r="CE30" s="659"/>
      <c r="CF30" s="623" t="s">
        <v>291</v>
      </c>
      <c r="CG30" s="620"/>
      <c r="CH30" s="620"/>
      <c r="CI30" s="620"/>
      <c r="CJ30" s="620"/>
      <c r="CK30" s="620"/>
      <c r="CL30" s="620"/>
      <c r="CM30" s="620"/>
      <c r="CN30" s="620"/>
      <c r="CO30" s="620"/>
      <c r="CP30" s="620"/>
      <c r="CQ30" s="621"/>
      <c r="CR30" s="586">
        <v>124080</v>
      </c>
      <c r="CS30" s="587"/>
      <c r="CT30" s="587"/>
      <c r="CU30" s="587"/>
      <c r="CV30" s="587"/>
      <c r="CW30" s="587"/>
      <c r="CX30" s="587"/>
      <c r="CY30" s="588"/>
      <c r="CZ30" s="589">
        <v>8</v>
      </c>
      <c r="DA30" s="607"/>
      <c r="DB30" s="607"/>
      <c r="DC30" s="608"/>
      <c r="DD30" s="592">
        <v>120074</v>
      </c>
      <c r="DE30" s="587"/>
      <c r="DF30" s="587"/>
      <c r="DG30" s="587"/>
      <c r="DH30" s="587"/>
      <c r="DI30" s="587"/>
      <c r="DJ30" s="587"/>
      <c r="DK30" s="588"/>
      <c r="DL30" s="592">
        <v>120074</v>
      </c>
      <c r="DM30" s="587"/>
      <c r="DN30" s="587"/>
      <c r="DO30" s="587"/>
      <c r="DP30" s="587"/>
      <c r="DQ30" s="587"/>
      <c r="DR30" s="587"/>
      <c r="DS30" s="587"/>
      <c r="DT30" s="587"/>
      <c r="DU30" s="587"/>
      <c r="DV30" s="588"/>
      <c r="DW30" s="609">
        <v>18.5</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159277</v>
      </c>
      <c r="S31" s="587"/>
      <c r="T31" s="587"/>
      <c r="U31" s="587"/>
      <c r="V31" s="587"/>
      <c r="W31" s="587"/>
      <c r="X31" s="587"/>
      <c r="Y31" s="588"/>
      <c r="Z31" s="639">
        <v>9.5</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96.4</v>
      </c>
      <c r="BH31" s="605"/>
      <c r="BI31" s="605"/>
      <c r="BJ31" s="605"/>
      <c r="BK31" s="605"/>
      <c r="BL31" s="605"/>
      <c r="BM31" s="641">
        <v>90.7</v>
      </c>
      <c r="BN31" s="651"/>
      <c r="BO31" s="651"/>
      <c r="BP31" s="651"/>
      <c r="BQ31" s="615"/>
      <c r="BR31" s="650">
        <v>96</v>
      </c>
      <c r="BS31" s="605"/>
      <c r="BT31" s="605"/>
      <c r="BU31" s="605"/>
      <c r="BV31" s="605"/>
      <c r="BW31" s="605"/>
      <c r="BX31" s="641">
        <v>93.2</v>
      </c>
      <c r="BY31" s="651"/>
      <c r="BZ31" s="651"/>
      <c r="CA31" s="651"/>
      <c r="CB31" s="615"/>
      <c r="CD31" s="658"/>
      <c r="CE31" s="659"/>
      <c r="CF31" s="623" t="s">
        <v>295</v>
      </c>
      <c r="CG31" s="620"/>
      <c r="CH31" s="620"/>
      <c r="CI31" s="620"/>
      <c r="CJ31" s="620"/>
      <c r="CK31" s="620"/>
      <c r="CL31" s="620"/>
      <c r="CM31" s="620"/>
      <c r="CN31" s="620"/>
      <c r="CO31" s="620"/>
      <c r="CP31" s="620"/>
      <c r="CQ31" s="621"/>
      <c r="CR31" s="586">
        <v>13563</v>
      </c>
      <c r="CS31" s="605"/>
      <c r="CT31" s="605"/>
      <c r="CU31" s="605"/>
      <c r="CV31" s="605"/>
      <c r="CW31" s="605"/>
      <c r="CX31" s="605"/>
      <c r="CY31" s="606"/>
      <c r="CZ31" s="589">
        <v>0.9</v>
      </c>
      <c r="DA31" s="607"/>
      <c r="DB31" s="607"/>
      <c r="DC31" s="608"/>
      <c r="DD31" s="592">
        <v>13563</v>
      </c>
      <c r="DE31" s="605"/>
      <c r="DF31" s="605"/>
      <c r="DG31" s="605"/>
      <c r="DH31" s="605"/>
      <c r="DI31" s="605"/>
      <c r="DJ31" s="605"/>
      <c r="DK31" s="606"/>
      <c r="DL31" s="592">
        <v>13563</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20743</v>
      </c>
      <c r="S32" s="587"/>
      <c r="T32" s="587"/>
      <c r="U32" s="587"/>
      <c r="V32" s="587"/>
      <c r="W32" s="587"/>
      <c r="X32" s="587"/>
      <c r="Y32" s="588"/>
      <c r="Z32" s="639">
        <v>1.2</v>
      </c>
      <c r="AA32" s="639"/>
      <c r="AB32" s="639"/>
      <c r="AC32" s="639"/>
      <c r="AD32" s="640">
        <v>17908</v>
      </c>
      <c r="AE32" s="640"/>
      <c r="AF32" s="640"/>
      <c r="AG32" s="640"/>
      <c r="AH32" s="640"/>
      <c r="AI32" s="640"/>
      <c r="AJ32" s="640"/>
      <c r="AK32" s="640"/>
      <c r="AL32" s="609">
        <v>2.9</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92.4</v>
      </c>
      <c r="BH32" s="571"/>
      <c r="BI32" s="571"/>
      <c r="BJ32" s="571"/>
      <c r="BK32" s="571"/>
      <c r="BL32" s="571"/>
      <c r="BM32" s="634">
        <v>73.8</v>
      </c>
      <c r="BN32" s="571"/>
      <c r="BO32" s="571"/>
      <c r="BP32" s="571"/>
      <c r="BQ32" s="628"/>
      <c r="BR32" s="649">
        <v>91</v>
      </c>
      <c r="BS32" s="571"/>
      <c r="BT32" s="571"/>
      <c r="BU32" s="571"/>
      <c r="BV32" s="571"/>
      <c r="BW32" s="571"/>
      <c r="BX32" s="634">
        <v>89.5</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146648</v>
      </c>
      <c r="S33" s="587"/>
      <c r="T33" s="587"/>
      <c r="U33" s="587"/>
      <c r="V33" s="587"/>
      <c r="W33" s="587"/>
      <c r="X33" s="587"/>
      <c r="Y33" s="588"/>
      <c r="Z33" s="639">
        <v>8.8000000000000007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849722</v>
      </c>
      <c r="CS33" s="605"/>
      <c r="CT33" s="605"/>
      <c r="CU33" s="605"/>
      <c r="CV33" s="605"/>
      <c r="CW33" s="605"/>
      <c r="CX33" s="605"/>
      <c r="CY33" s="606"/>
      <c r="CZ33" s="589">
        <v>54.6</v>
      </c>
      <c r="DA33" s="607"/>
      <c r="DB33" s="607"/>
      <c r="DC33" s="608"/>
      <c r="DD33" s="592">
        <v>570398</v>
      </c>
      <c r="DE33" s="605"/>
      <c r="DF33" s="605"/>
      <c r="DG33" s="605"/>
      <c r="DH33" s="605"/>
      <c r="DI33" s="605"/>
      <c r="DJ33" s="605"/>
      <c r="DK33" s="606"/>
      <c r="DL33" s="592">
        <v>216505</v>
      </c>
      <c r="DM33" s="605"/>
      <c r="DN33" s="605"/>
      <c r="DO33" s="605"/>
      <c r="DP33" s="605"/>
      <c r="DQ33" s="605"/>
      <c r="DR33" s="605"/>
      <c r="DS33" s="605"/>
      <c r="DT33" s="605"/>
      <c r="DU33" s="605"/>
      <c r="DV33" s="606"/>
      <c r="DW33" s="609">
        <v>33.4</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532783</v>
      </c>
      <c r="CS34" s="587"/>
      <c r="CT34" s="587"/>
      <c r="CU34" s="587"/>
      <c r="CV34" s="587"/>
      <c r="CW34" s="587"/>
      <c r="CX34" s="587"/>
      <c r="CY34" s="588"/>
      <c r="CZ34" s="589">
        <v>34.200000000000003</v>
      </c>
      <c r="DA34" s="607"/>
      <c r="DB34" s="607"/>
      <c r="DC34" s="608"/>
      <c r="DD34" s="592">
        <v>298354</v>
      </c>
      <c r="DE34" s="587"/>
      <c r="DF34" s="587"/>
      <c r="DG34" s="587"/>
      <c r="DH34" s="587"/>
      <c r="DI34" s="587"/>
      <c r="DJ34" s="587"/>
      <c r="DK34" s="588"/>
      <c r="DL34" s="592">
        <v>113681</v>
      </c>
      <c r="DM34" s="587"/>
      <c r="DN34" s="587"/>
      <c r="DO34" s="587"/>
      <c r="DP34" s="587"/>
      <c r="DQ34" s="587"/>
      <c r="DR34" s="587"/>
      <c r="DS34" s="587"/>
      <c r="DT34" s="587"/>
      <c r="DU34" s="587"/>
      <c r="DV34" s="588"/>
      <c r="DW34" s="609">
        <v>17.5</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30448</v>
      </c>
      <c r="S35" s="587"/>
      <c r="T35" s="587"/>
      <c r="U35" s="587"/>
      <c r="V35" s="587"/>
      <c r="W35" s="587"/>
      <c r="X35" s="587"/>
      <c r="Y35" s="588"/>
      <c r="Z35" s="639">
        <v>1.8</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115281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1387</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22721</v>
      </c>
      <c r="CS35" s="605"/>
      <c r="CT35" s="605"/>
      <c r="CU35" s="605"/>
      <c r="CV35" s="605"/>
      <c r="CW35" s="605"/>
      <c r="CX35" s="605"/>
      <c r="CY35" s="606"/>
      <c r="CZ35" s="589">
        <v>1.5</v>
      </c>
      <c r="DA35" s="607"/>
      <c r="DB35" s="607"/>
      <c r="DC35" s="608"/>
      <c r="DD35" s="592">
        <v>21435</v>
      </c>
      <c r="DE35" s="605"/>
      <c r="DF35" s="605"/>
      <c r="DG35" s="605"/>
      <c r="DH35" s="605"/>
      <c r="DI35" s="605"/>
      <c r="DJ35" s="605"/>
      <c r="DK35" s="606"/>
      <c r="DL35" s="592">
        <v>1805</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1675633</v>
      </c>
      <c r="S36" s="627"/>
      <c r="T36" s="627"/>
      <c r="U36" s="627"/>
      <c r="V36" s="627"/>
      <c r="W36" s="627"/>
      <c r="X36" s="627"/>
      <c r="Y36" s="630"/>
      <c r="Z36" s="631">
        <v>100</v>
      </c>
      <c r="AA36" s="631"/>
      <c r="AB36" s="631"/>
      <c r="AC36" s="631"/>
      <c r="AD36" s="632">
        <v>618169</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43704</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-6891</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90230</v>
      </c>
      <c r="CS36" s="587"/>
      <c r="CT36" s="587"/>
      <c r="CU36" s="587"/>
      <c r="CV36" s="587"/>
      <c r="CW36" s="587"/>
      <c r="CX36" s="587"/>
      <c r="CY36" s="588"/>
      <c r="CZ36" s="589">
        <v>5.8</v>
      </c>
      <c r="DA36" s="607"/>
      <c r="DB36" s="607"/>
      <c r="DC36" s="608"/>
      <c r="DD36" s="592">
        <v>52769</v>
      </c>
      <c r="DE36" s="587"/>
      <c r="DF36" s="587"/>
      <c r="DG36" s="587"/>
      <c r="DH36" s="587"/>
      <c r="DI36" s="587"/>
      <c r="DJ36" s="587"/>
      <c r="DK36" s="588"/>
      <c r="DL36" s="592">
        <v>36775</v>
      </c>
      <c r="DM36" s="587"/>
      <c r="DN36" s="587"/>
      <c r="DO36" s="587"/>
      <c r="DP36" s="587"/>
      <c r="DQ36" s="587"/>
      <c r="DR36" s="587"/>
      <c r="DS36" s="587"/>
      <c r="DT36" s="587"/>
      <c r="DU36" s="587"/>
      <c r="DV36" s="588"/>
      <c r="DW36" s="609">
        <v>5.7</v>
      </c>
      <c r="DX36" s="610"/>
      <c r="DY36" s="610"/>
      <c r="DZ36" s="610"/>
      <c r="EA36" s="610"/>
      <c r="EB36" s="610"/>
      <c r="EC36" s="611"/>
    </row>
    <row r="37" spans="2:133" ht="11.25" customHeight="1">
      <c r="AQ37" s="612" t="s">
        <v>313</v>
      </c>
      <c r="AR37" s="613"/>
      <c r="AS37" s="613"/>
      <c r="AT37" s="613"/>
      <c r="AU37" s="613"/>
      <c r="AV37" s="613"/>
      <c r="AW37" s="613"/>
      <c r="AX37" s="613"/>
      <c r="AY37" s="614"/>
      <c r="AZ37" s="586">
        <v>10003</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149</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26133</v>
      </c>
      <c r="CS37" s="605"/>
      <c r="CT37" s="605"/>
      <c r="CU37" s="605"/>
      <c r="CV37" s="605"/>
      <c r="CW37" s="605"/>
      <c r="CX37" s="605"/>
      <c r="CY37" s="606"/>
      <c r="CZ37" s="589">
        <v>1.7</v>
      </c>
      <c r="DA37" s="607"/>
      <c r="DB37" s="607"/>
      <c r="DC37" s="608"/>
      <c r="DD37" s="592">
        <v>26133</v>
      </c>
      <c r="DE37" s="605"/>
      <c r="DF37" s="605"/>
      <c r="DG37" s="605"/>
      <c r="DH37" s="605"/>
      <c r="DI37" s="605"/>
      <c r="DJ37" s="605"/>
      <c r="DK37" s="606"/>
      <c r="DL37" s="592">
        <v>23999</v>
      </c>
      <c r="DM37" s="605"/>
      <c r="DN37" s="605"/>
      <c r="DO37" s="605"/>
      <c r="DP37" s="605"/>
      <c r="DQ37" s="605"/>
      <c r="DR37" s="605"/>
      <c r="DS37" s="605"/>
      <c r="DT37" s="605"/>
      <c r="DU37" s="605"/>
      <c r="DV37" s="606"/>
      <c r="DW37" s="609">
        <v>3.7</v>
      </c>
      <c r="DX37" s="610"/>
      <c r="DY37" s="610"/>
      <c r="DZ37" s="610"/>
      <c r="EA37" s="610"/>
      <c r="EB37" s="610"/>
      <c r="EC37" s="611"/>
    </row>
    <row r="38" spans="2:133" ht="11.25" customHeight="1">
      <c r="AQ38" s="612" t="s">
        <v>316</v>
      </c>
      <c r="AR38" s="613"/>
      <c r="AS38" s="613"/>
      <c r="AT38" s="613"/>
      <c r="AU38" s="613"/>
      <c r="AV38" s="613"/>
      <c r="AW38" s="613"/>
      <c r="AX38" s="613"/>
      <c r="AY38" s="614"/>
      <c r="AZ38" s="586">
        <v>5619</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247</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115281</v>
      </c>
      <c r="CS38" s="587"/>
      <c r="CT38" s="587"/>
      <c r="CU38" s="587"/>
      <c r="CV38" s="587"/>
      <c r="CW38" s="587"/>
      <c r="CX38" s="587"/>
      <c r="CY38" s="588"/>
      <c r="CZ38" s="589">
        <v>7.4</v>
      </c>
      <c r="DA38" s="607"/>
      <c r="DB38" s="607"/>
      <c r="DC38" s="608"/>
      <c r="DD38" s="592">
        <v>109613</v>
      </c>
      <c r="DE38" s="587"/>
      <c r="DF38" s="587"/>
      <c r="DG38" s="587"/>
      <c r="DH38" s="587"/>
      <c r="DI38" s="587"/>
      <c r="DJ38" s="587"/>
      <c r="DK38" s="588"/>
      <c r="DL38" s="592">
        <v>64244</v>
      </c>
      <c r="DM38" s="587"/>
      <c r="DN38" s="587"/>
      <c r="DO38" s="587"/>
      <c r="DP38" s="587"/>
      <c r="DQ38" s="587"/>
      <c r="DR38" s="587"/>
      <c r="DS38" s="587"/>
      <c r="DT38" s="587"/>
      <c r="DU38" s="587"/>
      <c r="DV38" s="588"/>
      <c r="DW38" s="609">
        <v>9.9</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35</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88227</v>
      </c>
      <c r="CS39" s="605"/>
      <c r="CT39" s="605"/>
      <c r="CU39" s="605"/>
      <c r="CV39" s="605"/>
      <c r="CW39" s="605"/>
      <c r="CX39" s="605"/>
      <c r="CY39" s="606"/>
      <c r="CZ39" s="589">
        <v>5.7</v>
      </c>
      <c r="DA39" s="607"/>
      <c r="DB39" s="607"/>
      <c r="DC39" s="608"/>
      <c r="DD39" s="592">
        <v>88227</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19274</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177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480</v>
      </c>
      <c r="CS40" s="587"/>
      <c r="CT40" s="587"/>
      <c r="CU40" s="587"/>
      <c r="CV40" s="587"/>
      <c r="CW40" s="587"/>
      <c r="CX40" s="587"/>
      <c r="CY40" s="588"/>
      <c r="CZ40" s="589">
        <v>0</v>
      </c>
      <c r="DA40" s="607"/>
      <c r="DB40" s="607"/>
      <c r="DC40" s="608"/>
      <c r="DD40" s="592" t="s">
        <v>320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36681</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226</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211449</v>
      </c>
      <c r="CS42" s="587"/>
      <c r="CT42" s="587"/>
      <c r="CU42" s="587"/>
      <c r="CV42" s="587"/>
      <c r="CW42" s="587"/>
      <c r="CX42" s="587"/>
      <c r="CY42" s="588"/>
      <c r="CZ42" s="589">
        <v>13.6</v>
      </c>
      <c r="DA42" s="590"/>
      <c r="DB42" s="590"/>
      <c r="DC42" s="591"/>
      <c r="DD42" s="592">
        <v>5135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t="s">
        <v>320</v>
      </c>
      <c r="CS43" s="605"/>
      <c r="CT43" s="605"/>
      <c r="CU43" s="605"/>
      <c r="CV43" s="605"/>
      <c r="CW43" s="605"/>
      <c r="CX43" s="605"/>
      <c r="CY43" s="606"/>
      <c r="CZ43" s="589" t="s">
        <v>320</v>
      </c>
      <c r="DA43" s="607"/>
      <c r="DB43" s="607"/>
      <c r="DC43" s="608"/>
      <c r="DD43" s="592" t="s">
        <v>320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211449</v>
      </c>
      <c r="CS44" s="587"/>
      <c r="CT44" s="587"/>
      <c r="CU44" s="587"/>
      <c r="CV44" s="587"/>
      <c r="CW44" s="587"/>
      <c r="CX44" s="587"/>
      <c r="CY44" s="588"/>
      <c r="CZ44" s="589">
        <v>13.6</v>
      </c>
      <c r="DA44" s="590"/>
      <c r="DB44" s="590"/>
      <c r="DC44" s="591"/>
      <c r="DD44" s="592">
        <v>5135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196978</v>
      </c>
      <c r="CS45" s="605"/>
      <c r="CT45" s="605"/>
      <c r="CU45" s="605"/>
      <c r="CV45" s="605"/>
      <c r="CW45" s="605"/>
      <c r="CX45" s="605"/>
      <c r="CY45" s="606"/>
      <c r="CZ45" s="589">
        <v>12.6</v>
      </c>
      <c r="DA45" s="607"/>
      <c r="DB45" s="607"/>
      <c r="DC45" s="608"/>
      <c r="DD45" s="592">
        <v>2481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14471</v>
      </c>
      <c r="CS46" s="587"/>
      <c r="CT46" s="587"/>
      <c r="CU46" s="587"/>
      <c r="CV46" s="587"/>
      <c r="CW46" s="587"/>
      <c r="CX46" s="587"/>
      <c r="CY46" s="588"/>
      <c r="CZ46" s="589">
        <v>0.9</v>
      </c>
      <c r="DA46" s="590"/>
      <c r="DB46" s="590"/>
      <c r="DC46" s="591"/>
      <c r="DD46" s="592">
        <v>2654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320</v>
      </c>
      <c r="CS47" s="605"/>
      <c r="CT47" s="605"/>
      <c r="CU47" s="605"/>
      <c r="CV47" s="605"/>
      <c r="CW47" s="605"/>
      <c r="CX47" s="605"/>
      <c r="CY47" s="606"/>
      <c r="CZ47" s="589" t="s">
        <v>320</v>
      </c>
      <c r="DA47" s="607"/>
      <c r="DB47" s="607"/>
      <c r="DC47" s="608"/>
      <c r="DD47" s="592" t="s">
        <v>320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1557647</v>
      </c>
      <c r="CS49" s="571"/>
      <c r="CT49" s="571"/>
      <c r="CU49" s="571"/>
      <c r="CV49" s="571"/>
      <c r="CW49" s="571"/>
      <c r="CX49" s="571"/>
      <c r="CY49" s="572"/>
      <c r="CZ49" s="573">
        <v>100</v>
      </c>
      <c r="DA49" s="574"/>
      <c r="DB49" s="574"/>
      <c r="DC49" s="575"/>
      <c r="DD49" s="576">
        <v>1011350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BM68" sqref="BM6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1676</v>
      </c>
      <c r="R7" s="1099"/>
      <c r="S7" s="1099"/>
      <c r="T7" s="1099"/>
      <c r="U7" s="1099"/>
      <c r="V7" s="1099">
        <v>1558</v>
      </c>
      <c r="W7" s="1099"/>
      <c r="X7" s="1099"/>
      <c r="Y7" s="1099"/>
      <c r="Z7" s="1099"/>
      <c r="AA7" s="1099">
        <v>159</v>
      </c>
      <c r="AB7" s="1099"/>
      <c r="AC7" s="1099"/>
      <c r="AD7" s="1099"/>
      <c r="AE7" s="1100"/>
      <c r="AF7" s="1101">
        <v>105</v>
      </c>
      <c r="AG7" s="1102"/>
      <c r="AH7" s="1102"/>
      <c r="AI7" s="1102"/>
      <c r="AJ7" s="1103"/>
      <c r="AK7" s="1085" t="s">
        <v>534</v>
      </c>
      <c r="AL7" s="1086"/>
      <c r="AM7" s="1086"/>
      <c r="AN7" s="1086"/>
      <c r="AO7" s="1086"/>
      <c r="AP7" s="1086">
        <v>908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105</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107</v>
      </c>
      <c r="R28" s="1048"/>
      <c r="S28" s="1048"/>
      <c r="T28" s="1048"/>
      <c r="U28" s="1048"/>
      <c r="V28" s="1048">
        <v>106</v>
      </c>
      <c r="W28" s="1048"/>
      <c r="X28" s="1048"/>
      <c r="Y28" s="1048"/>
      <c r="Z28" s="1048"/>
      <c r="AA28" s="1048" t="s">
        <v>530</v>
      </c>
      <c r="AB28" s="1048"/>
      <c r="AC28" s="1048"/>
      <c r="AD28" s="1048"/>
      <c r="AE28" s="1049"/>
      <c r="AF28" s="1050">
        <v>1</v>
      </c>
      <c r="AG28" s="1048"/>
      <c r="AH28" s="1048"/>
      <c r="AI28" s="1048"/>
      <c r="AJ28" s="1051"/>
      <c r="AK28" s="1052">
        <v>19</v>
      </c>
      <c r="AL28" s="1040"/>
      <c r="AM28" s="1040"/>
      <c r="AN28" s="1040"/>
      <c r="AO28" s="1040"/>
      <c r="AP28" s="1040" t="s">
        <v>530</v>
      </c>
      <c r="AQ28" s="1040"/>
      <c r="AR28" s="1040"/>
      <c r="AS28" s="1040"/>
      <c r="AT28" s="1040"/>
      <c r="AU28" s="1040">
        <v>19</v>
      </c>
      <c r="AV28" s="1040"/>
      <c r="AW28" s="1040"/>
      <c r="AX28" s="1040"/>
      <c r="AY28" s="1040"/>
      <c r="AZ28" s="1041" t="s">
        <v>530</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9</v>
      </c>
      <c r="R29" s="1038"/>
      <c r="S29" s="1038"/>
      <c r="T29" s="1038"/>
      <c r="U29" s="1038"/>
      <c r="V29" s="1038">
        <v>9</v>
      </c>
      <c r="W29" s="1038"/>
      <c r="X29" s="1038"/>
      <c r="Y29" s="1038"/>
      <c r="Z29" s="1038"/>
      <c r="AA29" s="1038" t="s">
        <v>530</v>
      </c>
      <c r="AB29" s="1038"/>
      <c r="AC29" s="1038"/>
      <c r="AD29" s="1038"/>
      <c r="AE29" s="1039"/>
      <c r="AF29" s="1031">
        <v>0</v>
      </c>
      <c r="AG29" s="1032"/>
      <c r="AH29" s="1032"/>
      <c r="AI29" s="1032"/>
      <c r="AJ29" s="1033"/>
      <c r="AK29" s="974">
        <v>5</v>
      </c>
      <c r="AL29" s="965"/>
      <c r="AM29" s="965"/>
      <c r="AN29" s="965"/>
      <c r="AO29" s="965"/>
      <c r="AP29" s="965" t="s">
        <v>530</v>
      </c>
      <c r="AQ29" s="965"/>
      <c r="AR29" s="965"/>
      <c r="AS29" s="965"/>
      <c r="AT29" s="965"/>
      <c r="AU29" s="965">
        <v>5</v>
      </c>
      <c r="AV29" s="965"/>
      <c r="AW29" s="965"/>
      <c r="AX29" s="965"/>
      <c r="AY29" s="965"/>
      <c r="AZ29" s="1036" t="s">
        <v>530</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48</v>
      </c>
      <c r="R30" s="1038"/>
      <c r="S30" s="1038"/>
      <c r="T30" s="1038"/>
      <c r="U30" s="1038"/>
      <c r="V30" s="1038">
        <v>48</v>
      </c>
      <c r="W30" s="1038"/>
      <c r="X30" s="1038"/>
      <c r="Y30" s="1038"/>
      <c r="Z30" s="1038"/>
      <c r="AA30" s="1038" t="s">
        <v>530</v>
      </c>
      <c r="AB30" s="1038"/>
      <c r="AC30" s="1038"/>
      <c r="AD30" s="1038"/>
      <c r="AE30" s="1039"/>
      <c r="AF30" s="1031">
        <v>0</v>
      </c>
      <c r="AG30" s="1032"/>
      <c r="AH30" s="1032"/>
      <c r="AI30" s="1032"/>
      <c r="AJ30" s="1033"/>
      <c r="AK30" s="974">
        <v>17</v>
      </c>
      <c r="AL30" s="965"/>
      <c r="AM30" s="965"/>
      <c r="AN30" s="965"/>
      <c r="AO30" s="965"/>
      <c r="AP30" s="965">
        <v>145</v>
      </c>
      <c r="AQ30" s="965"/>
      <c r="AR30" s="965"/>
      <c r="AS30" s="965"/>
      <c r="AT30" s="965"/>
      <c r="AU30" s="965">
        <v>17</v>
      </c>
      <c r="AV30" s="965"/>
      <c r="AW30" s="965"/>
      <c r="AX30" s="965"/>
      <c r="AY30" s="965"/>
      <c r="AZ30" s="1036" t="s">
        <v>530</v>
      </c>
      <c r="BA30" s="1036"/>
      <c r="BB30" s="1036"/>
      <c r="BC30" s="1036"/>
      <c r="BD30" s="1036"/>
      <c r="BE30" s="1020" t="s">
        <v>381</v>
      </c>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327</v>
      </c>
      <c r="R31" s="1038"/>
      <c r="S31" s="1038"/>
      <c r="T31" s="1038"/>
      <c r="U31" s="1038"/>
      <c r="V31" s="1038">
        <v>327</v>
      </c>
      <c r="W31" s="1038"/>
      <c r="X31" s="1038"/>
      <c r="Y31" s="1038"/>
      <c r="Z31" s="1038"/>
      <c r="AA31" s="1038" t="s">
        <v>530</v>
      </c>
      <c r="AB31" s="1038"/>
      <c r="AC31" s="1038"/>
      <c r="AD31" s="1038"/>
      <c r="AE31" s="1039"/>
      <c r="AF31" s="1031">
        <v>0</v>
      </c>
      <c r="AG31" s="1032"/>
      <c r="AH31" s="1032"/>
      <c r="AI31" s="1032"/>
      <c r="AJ31" s="1033"/>
      <c r="AK31" s="974">
        <v>5</v>
      </c>
      <c r="AL31" s="965"/>
      <c r="AM31" s="965"/>
      <c r="AN31" s="965"/>
      <c r="AO31" s="965"/>
      <c r="AP31" s="965" t="s">
        <v>530</v>
      </c>
      <c r="AQ31" s="965"/>
      <c r="AR31" s="965"/>
      <c r="AS31" s="965"/>
      <c r="AT31" s="965"/>
      <c r="AU31" s="965">
        <v>5</v>
      </c>
      <c r="AV31" s="965"/>
      <c r="AW31" s="965"/>
      <c r="AX31" s="965"/>
      <c r="AY31" s="965"/>
      <c r="AZ31" s="1036" t="s">
        <v>530</v>
      </c>
      <c r="BA31" s="1036"/>
      <c r="BB31" s="1036"/>
      <c r="BC31" s="1036"/>
      <c r="BD31" s="1036"/>
      <c r="BE31" s="1020" t="s">
        <v>381</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10</v>
      </c>
      <c r="R32" s="1038"/>
      <c r="S32" s="1038"/>
      <c r="T32" s="1038"/>
      <c r="U32" s="1038"/>
      <c r="V32" s="1038">
        <v>10</v>
      </c>
      <c r="W32" s="1038"/>
      <c r="X32" s="1038"/>
      <c r="Y32" s="1038"/>
      <c r="Z32" s="1038"/>
      <c r="AA32" s="1038" t="s">
        <v>530</v>
      </c>
      <c r="AB32" s="1038"/>
      <c r="AC32" s="1038"/>
      <c r="AD32" s="1038"/>
      <c r="AE32" s="1039"/>
      <c r="AF32" s="1031">
        <v>0</v>
      </c>
      <c r="AG32" s="1032"/>
      <c r="AH32" s="1032"/>
      <c r="AI32" s="1032"/>
      <c r="AJ32" s="1033"/>
      <c r="AK32" s="974">
        <v>5</v>
      </c>
      <c r="AL32" s="965"/>
      <c r="AM32" s="965"/>
      <c r="AN32" s="965"/>
      <c r="AO32" s="965"/>
      <c r="AP32" s="965">
        <v>48</v>
      </c>
      <c r="AQ32" s="965"/>
      <c r="AR32" s="965"/>
      <c r="AS32" s="965"/>
      <c r="AT32" s="965"/>
      <c r="AU32" s="965">
        <v>5</v>
      </c>
      <c r="AV32" s="965"/>
      <c r="AW32" s="965"/>
      <c r="AX32" s="965"/>
      <c r="AY32" s="965"/>
      <c r="AZ32" s="1036" t="s">
        <v>530</v>
      </c>
      <c r="BA32" s="1036"/>
      <c r="BB32" s="1036"/>
      <c r="BC32" s="1036"/>
      <c r="BD32" s="1036"/>
      <c r="BE32" s="1020" t="s">
        <v>381</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384</v>
      </c>
      <c r="C33" s="1026"/>
      <c r="D33" s="1026"/>
      <c r="E33" s="1026"/>
      <c r="F33" s="1026"/>
      <c r="G33" s="1026"/>
      <c r="H33" s="1026"/>
      <c r="I33" s="1026"/>
      <c r="J33" s="1026"/>
      <c r="K33" s="1026"/>
      <c r="L33" s="1026"/>
      <c r="M33" s="1026"/>
      <c r="N33" s="1026"/>
      <c r="O33" s="1026"/>
      <c r="P33" s="1027"/>
      <c r="Q33" s="1037">
        <v>25</v>
      </c>
      <c r="R33" s="1038"/>
      <c r="S33" s="1038"/>
      <c r="T33" s="1038"/>
      <c r="U33" s="1038"/>
      <c r="V33" s="1038">
        <v>12</v>
      </c>
      <c r="W33" s="1038"/>
      <c r="X33" s="1038"/>
      <c r="Y33" s="1038"/>
      <c r="Z33" s="1038"/>
      <c r="AA33" s="1038" t="s">
        <v>530</v>
      </c>
      <c r="AB33" s="1038"/>
      <c r="AC33" s="1038"/>
      <c r="AD33" s="1038"/>
      <c r="AE33" s="1039"/>
      <c r="AF33" s="1031">
        <v>13</v>
      </c>
      <c r="AG33" s="1032"/>
      <c r="AH33" s="1032"/>
      <c r="AI33" s="1032"/>
      <c r="AJ33" s="1033"/>
      <c r="AK33" s="974" t="s">
        <v>530</v>
      </c>
      <c r="AL33" s="965"/>
      <c r="AM33" s="965"/>
      <c r="AN33" s="965"/>
      <c r="AO33" s="965"/>
      <c r="AP33" s="965" t="s">
        <v>530</v>
      </c>
      <c r="AQ33" s="965"/>
      <c r="AR33" s="965"/>
      <c r="AS33" s="965"/>
      <c r="AT33" s="965"/>
      <c r="AU33" s="965" t="s">
        <v>530</v>
      </c>
      <c r="AV33" s="965"/>
      <c r="AW33" s="965"/>
      <c r="AX33" s="965"/>
      <c r="AY33" s="965"/>
      <c r="AZ33" s="1036" t="s">
        <v>530</v>
      </c>
      <c r="BA33" s="1036"/>
      <c r="BB33" s="1036"/>
      <c r="BC33" s="1036"/>
      <c r="BD33" s="1036"/>
      <c r="BE33" s="1020" t="s">
        <v>381</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385</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14</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389</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529</v>
      </c>
      <c r="C68" s="980"/>
      <c r="D68" s="980"/>
      <c r="E68" s="980"/>
      <c r="F68" s="980"/>
      <c r="G68" s="980"/>
      <c r="H68" s="980"/>
      <c r="I68" s="980"/>
      <c r="J68" s="980"/>
      <c r="K68" s="980"/>
      <c r="L68" s="980"/>
      <c r="M68" s="980"/>
      <c r="N68" s="980"/>
      <c r="O68" s="980"/>
      <c r="P68" s="981"/>
      <c r="Q68" s="982">
        <v>250</v>
      </c>
      <c r="R68" s="976"/>
      <c r="S68" s="976"/>
      <c r="T68" s="976"/>
      <c r="U68" s="976"/>
      <c r="V68" s="976">
        <v>239</v>
      </c>
      <c r="W68" s="976"/>
      <c r="X68" s="976"/>
      <c r="Y68" s="976"/>
      <c r="Z68" s="976"/>
      <c r="AA68" s="976">
        <v>11</v>
      </c>
      <c r="AB68" s="976"/>
      <c r="AC68" s="976"/>
      <c r="AD68" s="976"/>
      <c r="AE68" s="976"/>
      <c r="AF68" s="976">
        <v>11</v>
      </c>
      <c r="AG68" s="976"/>
      <c r="AH68" s="976"/>
      <c r="AI68" s="976"/>
      <c r="AJ68" s="976"/>
      <c r="AK68" s="976">
        <v>0</v>
      </c>
      <c r="AL68" s="976"/>
      <c r="AM68" s="976"/>
      <c r="AN68" s="976"/>
      <c r="AO68" s="976"/>
      <c r="AP68" s="976" t="s">
        <v>530</v>
      </c>
      <c r="AQ68" s="976"/>
      <c r="AR68" s="976"/>
      <c r="AS68" s="976"/>
      <c r="AT68" s="976"/>
      <c r="AU68" s="976" t="s">
        <v>530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531</v>
      </c>
      <c r="C69" s="969"/>
      <c r="D69" s="969"/>
      <c r="E69" s="969"/>
      <c r="F69" s="969"/>
      <c r="G69" s="969"/>
      <c r="H69" s="969"/>
      <c r="I69" s="969"/>
      <c r="J69" s="969"/>
      <c r="K69" s="969"/>
      <c r="L69" s="969"/>
      <c r="M69" s="969"/>
      <c r="N69" s="969"/>
      <c r="O69" s="969"/>
      <c r="P69" s="970"/>
      <c r="Q69" s="971">
        <v>15564</v>
      </c>
      <c r="R69" s="965"/>
      <c r="S69" s="965"/>
      <c r="T69" s="965"/>
      <c r="U69" s="965"/>
      <c r="V69" s="965">
        <v>14402</v>
      </c>
      <c r="W69" s="965"/>
      <c r="X69" s="965"/>
      <c r="Y69" s="965"/>
      <c r="Z69" s="965"/>
      <c r="AA69" s="965">
        <v>1162</v>
      </c>
      <c r="AB69" s="965"/>
      <c r="AC69" s="965"/>
      <c r="AD69" s="965"/>
      <c r="AE69" s="965"/>
      <c r="AF69" s="965">
        <v>1162</v>
      </c>
      <c r="AG69" s="965"/>
      <c r="AH69" s="965"/>
      <c r="AI69" s="965"/>
      <c r="AJ69" s="965"/>
      <c r="AK69" s="965" t="s">
        <v>530</v>
      </c>
      <c r="AL69" s="965"/>
      <c r="AM69" s="965"/>
      <c r="AN69" s="965"/>
      <c r="AO69" s="965"/>
      <c r="AP69" s="965" t="s">
        <v>530</v>
      </c>
      <c r="AQ69" s="965"/>
      <c r="AR69" s="965"/>
      <c r="AS69" s="965"/>
      <c r="AT69" s="965"/>
      <c r="AU69" s="965" t="s">
        <v>530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181</v>
      </c>
      <c r="R70" s="965"/>
      <c r="S70" s="965"/>
      <c r="T70" s="965"/>
      <c r="U70" s="965"/>
      <c r="V70" s="965">
        <v>125</v>
      </c>
      <c r="W70" s="965"/>
      <c r="X70" s="965"/>
      <c r="Y70" s="965"/>
      <c r="Z70" s="965"/>
      <c r="AA70" s="965">
        <v>56</v>
      </c>
      <c r="AB70" s="965"/>
      <c r="AC70" s="965"/>
      <c r="AD70" s="965"/>
      <c r="AE70" s="965"/>
      <c r="AF70" s="965">
        <v>56</v>
      </c>
      <c r="AG70" s="965"/>
      <c r="AH70" s="965"/>
      <c r="AI70" s="965"/>
      <c r="AJ70" s="965"/>
      <c r="AK70" s="965">
        <v>0</v>
      </c>
      <c r="AL70" s="965"/>
      <c r="AM70" s="965"/>
      <c r="AN70" s="965"/>
      <c r="AO70" s="965"/>
      <c r="AP70" s="965" t="s">
        <v>530</v>
      </c>
      <c r="AQ70" s="965"/>
      <c r="AR70" s="965"/>
      <c r="AS70" s="965"/>
      <c r="AT70" s="965"/>
      <c r="AU70" s="965" t="s">
        <v>530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1">
        <v>140</v>
      </c>
      <c r="R71" s="965"/>
      <c r="S71" s="965"/>
      <c r="T71" s="965"/>
      <c r="U71" s="965"/>
      <c r="V71" s="965">
        <v>179</v>
      </c>
      <c r="W71" s="965"/>
      <c r="X71" s="965"/>
      <c r="Y71" s="965"/>
      <c r="Z71" s="965"/>
      <c r="AA71" s="965">
        <v>-39</v>
      </c>
      <c r="AB71" s="965"/>
      <c r="AC71" s="965"/>
      <c r="AD71" s="965"/>
      <c r="AE71" s="965"/>
      <c r="AF71" s="965">
        <v>-39</v>
      </c>
      <c r="AG71" s="965"/>
      <c r="AH71" s="965"/>
      <c r="AI71" s="965"/>
      <c r="AJ71" s="965"/>
      <c r="AK71" s="965">
        <v>41</v>
      </c>
      <c r="AL71" s="965"/>
      <c r="AM71" s="965"/>
      <c r="AN71" s="965"/>
      <c r="AO71" s="965"/>
      <c r="AP71" s="965">
        <v>140</v>
      </c>
      <c r="AQ71" s="965"/>
      <c r="AR71" s="965"/>
      <c r="AS71" s="965"/>
      <c r="AT71" s="965"/>
      <c r="AU71" s="965" t="s">
        <v>530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532</v>
      </c>
      <c r="C72" s="969"/>
      <c r="D72" s="969"/>
      <c r="E72" s="969"/>
      <c r="F72" s="969"/>
      <c r="G72" s="969"/>
      <c r="H72" s="969"/>
      <c r="I72" s="969"/>
      <c r="J72" s="969"/>
      <c r="K72" s="969"/>
      <c r="L72" s="969"/>
      <c r="M72" s="969"/>
      <c r="N72" s="969"/>
      <c r="O72" s="969"/>
      <c r="P72" s="970"/>
      <c r="Q72" s="971">
        <v>14</v>
      </c>
      <c r="R72" s="965"/>
      <c r="S72" s="965"/>
      <c r="T72" s="965"/>
      <c r="U72" s="965"/>
      <c r="V72" s="965">
        <v>11</v>
      </c>
      <c r="W72" s="965"/>
      <c r="X72" s="965"/>
      <c r="Y72" s="965"/>
      <c r="Z72" s="965"/>
      <c r="AA72" s="965">
        <v>3</v>
      </c>
      <c r="AB72" s="965"/>
      <c r="AC72" s="965"/>
      <c r="AD72" s="965"/>
      <c r="AE72" s="965"/>
      <c r="AF72" s="965">
        <v>3</v>
      </c>
      <c r="AG72" s="965"/>
      <c r="AH72" s="965"/>
      <c r="AI72" s="965"/>
      <c r="AJ72" s="965"/>
      <c r="AK72" s="965">
        <v>0</v>
      </c>
      <c r="AL72" s="965"/>
      <c r="AM72" s="965"/>
      <c r="AN72" s="965"/>
      <c r="AO72" s="965"/>
      <c r="AP72" s="965" t="s">
        <v>530</v>
      </c>
      <c r="AQ72" s="965"/>
      <c r="AR72" s="965"/>
      <c r="AS72" s="965"/>
      <c r="AT72" s="965"/>
      <c r="AU72" s="965" t="s">
        <v>530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533</v>
      </c>
      <c r="C73" s="969"/>
      <c r="D73" s="969"/>
      <c r="E73" s="969"/>
      <c r="F73" s="969"/>
      <c r="G73" s="969"/>
      <c r="H73" s="969"/>
      <c r="I73" s="969"/>
      <c r="J73" s="969"/>
      <c r="K73" s="969"/>
      <c r="L73" s="969"/>
      <c r="M73" s="969"/>
      <c r="N73" s="969"/>
      <c r="O73" s="969"/>
      <c r="P73" s="970"/>
      <c r="Q73" s="971">
        <v>1259</v>
      </c>
      <c r="R73" s="965"/>
      <c r="S73" s="965"/>
      <c r="T73" s="965"/>
      <c r="U73" s="965"/>
      <c r="V73" s="965">
        <v>1109</v>
      </c>
      <c r="W73" s="965"/>
      <c r="X73" s="965"/>
      <c r="Y73" s="965"/>
      <c r="Z73" s="965"/>
      <c r="AA73" s="965">
        <v>150</v>
      </c>
      <c r="AB73" s="965"/>
      <c r="AC73" s="965"/>
      <c r="AD73" s="965"/>
      <c r="AE73" s="965"/>
      <c r="AF73" s="965">
        <v>8</v>
      </c>
      <c r="AG73" s="965"/>
      <c r="AH73" s="965"/>
      <c r="AI73" s="965"/>
      <c r="AJ73" s="965"/>
      <c r="AK73" s="965">
        <v>0</v>
      </c>
      <c r="AL73" s="965"/>
      <c r="AM73" s="965"/>
      <c r="AN73" s="965"/>
      <c r="AO73" s="965"/>
      <c r="AP73" s="965">
        <v>793</v>
      </c>
      <c r="AQ73" s="965"/>
      <c r="AR73" s="965"/>
      <c r="AS73" s="965"/>
      <c r="AT73" s="965"/>
      <c r="AU73" s="965" t="s">
        <v>530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1">
        <v>16</v>
      </c>
      <c r="R74" s="965"/>
      <c r="S74" s="965"/>
      <c r="T74" s="965"/>
      <c r="U74" s="965"/>
      <c r="V74" s="965">
        <v>13</v>
      </c>
      <c r="W74" s="965"/>
      <c r="X74" s="965"/>
      <c r="Y74" s="965"/>
      <c r="Z74" s="965"/>
      <c r="AA74" s="965">
        <v>3</v>
      </c>
      <c r="AB74" s="965"/>
      <c r="AC74" s="965"/>
      <c r="AD74" s="965"/>
      <c r="AE74" s="965"/>
      <c r="AF74" s="965">
        <v>3</v>
      </c>
      <c r="AG74" s="965"/>
      <c r="AH74" s="965"/>
      <c r="AI74" s="965"/>
      <c r="AJ74" s="965"/>
      <c r="AK74" s="965">
        <v>0</v>
      </c>
      <c r="AL74" s="965"/>
      <c r="AM74" s="965"/>
      <c r="AN74" s="965"/>
      <c r="AO74" s="965"/>
      <c r="AP74" s="965" t="s">
        <v>530</v>
      </c>
      <c r="AQ74" s="965"/>
      <c r="AR74" s="965"/>
      <c r="AS74" s="965"/>
      <c r="AT74" s="965"/>
      <c r="AU74" s="965" t="s">
        <v>530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539</v>
      </c>
      <c r="C75" s="969"/>
      <c r="D75" s="969"/>
      <c r="E75" s="969"/>
      <c r="F75" s="969"/>
      <c r="G75" s="969"/>
      <c r="H75" s="969"/>
      <c r="I75" s="969"/>
      <c r="J75" s="969"/>
      <c r="K75" s="969"/>
      <c r="L75" s="969"/>
      <c r="M75" s="969"/>
      <c r="N75" s="969"/>
      <c r="O75" s="969"/>
      <c r="P75" s="970"/>
      <c r="Q75" s="972">
        <v>216</v>
      </c>
      <c r="R75" s="973"/>
      <c r="S75" s="973"/>
      <c r="T75" s="973"/>
      <c r="U75" s="974"/>
      <c r="V75" s="975">
        <v>186</v>
      </c>
      <c r="W75" s="973"/>
      <c r="X75" s="973"/>
      <c r="Y75" s="973"/>
      <c r="Z75" s="974"/>
      <c r="AA75" s="975">
        <v>30</v>
      </c>
      <c r="AB75" s="973"/>
      <c r="AC75" s="973"/>
      <c r="AD75" s="973"/>
      <c r="AE75" s="974"/>
      <c r="AF75" s="975">
        <v>30</v>
      </c>
      <c r="AG75" s="973"/>
      <c r="AH75" s="973"/>
      <c r="AI75" s="973"/>
      <c r="AJ75" s="974"/>
      <c r="AK75" s="975">
        <v>0</v>
      </c>
      <c r="AL75" s="973"/>
      <c r="AM75" s="973"/>
      <c r="AN75" s="973"/>
      <c r="AO75" s="974"/>
      <c r="AP75" s="975">
        <v>100</v>
      </c>
      <c r="AQ75" s="973"/>
      <c r="AR75" s="973"/>
      <c r="AS75" s="973"/>
      <c r="AT75" s="974"/>
      <c r="AU75" s="965" t="s">
        <v>530</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540</v>
      </c>
      <c r="C76" s="969"/>
      <c r="D76" s="969"/>
      <c r="E76" s="969"/>
      <c r="F76" s="969"/>
      <c r="G76" s="969"/>
      <c r="H76" s="969"/>
      <c r="I76" s="969"/>
      <c r="J76" s="969"/>
      <c r="K76" s="969"/>
      <c r="L76" s="969"/>
      <c r="M76" s="969"/>
      <c r="N76" s="969"/>
      <c r="O76" s="969"/>
      <c r="P76" s="970"/>
      <c r="Q76" s="971">
        <v>918</v>
      </c>
      <c r="R76" s="965"/>
      <c r="S76" s="965"/>
      <c r="T76" s="965"/>
      <c r="U76" s="965"/>
      <c r="V76" s="965">
        <v>885</v>
      </c>
      <c r="W76" s="965"/>
      <c r="X76" s="965"/>
      <c r="Y76" s="965"/>
      <c r="Z76" s="965"/>
      <c r="AA76" s="965">
        <v>33</v>
      </c>
      <c r="AB76" s="965"/>
      <c r="AC76" s="965"/>
      <c r="AD76" s="965"/>
      <c r="AE76" s="965"/>
      <c r="AF76" s="965">
        <v>33</v>
      </c>
      <c r="AG76" s="965"/>
      <c r="AH76" s="965"/>
      <c r="AI76" s="965"/>
      <c r="AJ76" s="965"/>
      <c r="AK76" s="965">
        <v>29</v>
      </c>
      <c r="AL76" s="965"/>
      <c r="AM76" s="965"/>
      <c r="AN76" s="965"/>
      <c r="AO76" s="965"/>
      <c r="AP76" s="965" t="s">
        <v>530</v>
      </c>
      <c r="AQ76" s="965"/>
      <c r="AR76" s="965"/>
      <c r="AS76" s="965"/>
      <c r="AT76" s="965"/>
      <c r="AU76" s="965" t="s">
        <v>530</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541</v>
      </c>
      <c r="C77" s="969"/>
      <c r="D77" s="969"/>
      <c r="E77" s="969"/>
      <c r="F77" s="969"/>
      <c r="G77" s="969"/>
      <c r="H77" s="969"/>
      <c r="I77" s="969"/>
      <c r="J77" s="969"/>
      <c r="K77" s="969"/>
      <c r="L77" s="969"/>
      <c r="M77" s="969"/>
      <c r="N77" s="969"/>
      <c r="O77" s="969"/>
      <c r="P77" s="970"/>
      <c r="Q77" s="971">
        <v>27127</v>
      </c>
      <c r="R77" s="965"/>
      <c r="S77" s="965"/>
      <c r="T77" s="965"/>
      <c r="U77" s="965"/>
      <c r="V77" s="965">
        <v>26257</v>
      </c>
      <c r="W77" s="965"/>
      <c r="X77" s="965"/>
      <c r="Y77" s="965"/>
      <c r="Z77" s="965"/>
      <c r="AA77" s="965">
        <v>870</v>
      </c>
      <c r="AB77" s="965"/>
      <c r="AC77" s="965"/>
      <c r="AD77" s="965"/>
      <c r="AE77" s="965"/>
      <c r="AF77" s="965">
        <v>870</v>
      </c>
      <c r="AG77" s="965"/>
      <c r="AH77" s="965"/>
      <c r="AI77" s="965"/>
      <c r="AJ77" s="965"/>
      <c r="AK77" s="965">
        <v>0</v>
      </c>
      <c r="AL77" s="965"/>
      <c r="AM77" s="965"/>
      <c r="AN77" s="965"/>
      <c r="AO77" s="965"/>
      <c r="AP77" s="975" t="s">
        <v>530</v>
      </c>
      <c r="AQ77" s="973"/>
      <c r="AR77" s="973"/>
      <c r="AS77" s="973"/>
      <c r="AT77" s="974"/>
      <c r="AU77" s="975" t="s">
        <v>530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542</v>
      </c>
      <c r="C78" s="969"/>
      <c r="D78" s="969"/>
      <c r="E78" s="969"/>
      <c r="F78" s="969"/>
      <c r="G78" s="969"/>
      <c r="H78" s="969"/>
      <c r="I78" s="969"/>
      <c r="J78" s="969"/>
      <c r="K78" s="969"/>
      <c r="L78" s="969"/>
      <c r="M78" s="969"/>
      <c r="N78" s="969"/>
      <c r="O78" s="969"/>
      <c r="P78" s="970"/>
      <c r="Q78" s="972">
        <v>258</v>
      </c>
      <c r="R78" s="973"/>
      <c r="S78" s="973"/>
      <c r="T78" s="973"/>
      <c r="U78" s="974"/>
      <c r="V78" s="975">
        <v>240</v>
      </c>
      <c r="W78" s="973"/>
      <c r="X78" s="973"/>
      <c r="Y78" s="973"/>
      <c r="Z78" s="974"/>
      <c r="AA78" s="975">
        <v>18</v>
      </c>
      <c r="AB78" s="973"/>
      <c r="AC78" s="973"/>
      <c r="AD78" s="973"/>
      <c r="AE78" s="974"/>
      <c r="AF78" s="975">
        <v>18</v>
      </c>
      <c r="AG78" s="973"/>
      <c r="AH78" s="973"/>
      <c r="AI78" s="973"/>
      <c r="AJ78" s="974"/>
      <c r="AK78" s="975">
        <v>0</v>
      </c>
      <c r="AL78" s="973"/>
      <c r="AM78" s="973"/>
      <c r="AN78" s="973"/>
      <c r="AO78" s="974"/>
      <c r="AP78" s="975" t="s">
        <v>535</v>
      </c>
      <c r="AQ78" s="973"/>
      <c r="AR78" s="973"/>
      <c r="AS78" s="973"/>
      <c r="AT78" s="974"/>
      <c r="AU78" s="975" t="s">
        <v>530</v>
      </c>
      <c r="AV78" s="973"/>
      <c r="AW78" s="973"/>
      <c r="AX78" s="973"/>
      <c r="AY78" s="974"/>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543</v>
      </c>
      <c r="C79" s="969"/>
      <c r="D79" s="969"/>
      <c r="E79" s="969"/>
      <c r="F79" s="969"/>
      <c r="G79" s="969"/>
      <c r="H79" s="969"/>
      <c r="I79" s="969"/>
      <c r="J79" s="969"/>
      <c r="K79" s="969"/>
      <c r="L79" s="969"/>
      <c r="M79" s="969"/>
      <c r="N79" s="969"/>
      <c r="O79" s="969"/>
      <c r="P79" s="970"/>
      <c r="Q79" s="972">
        <v>131418</v>
      </c>
      <c r="R79" s="973"/>
      <c r="S79" s="973"/>
      <c r="T79" s="973"/>
      <c r="U79" s="974"/>
      <c r="V79" s="975">
        <v>127699</v>
      </c>
      <c r="W79" s="973"/>
      <c r="X79" s="973"/>
      <c r="Y79" s="973"/>
      <c r="Z79" s="974"/>
      <c r="AA79" s="975">
        <v>3179</v>
      </c>
      <c r="AB79" s="973"/>
      <c r="AC79" s="973"/>
      <c r="AD79" s="973"/>
      <c r="AE79" s="974"/>
      <c r="AF79" s="975">
        <v>3179</v>
      </c>
      <c r="AG79" s="973"/>
      <c r="AH79" s="973"/>
      <c r="AI79" s="973"/>
      <c r="AJ79" s="974"/>
      <c r="AK79" s="975">
        <v>18</v>
      </c>
      <c r="AL79" s="973"/>
      <c r="AM79" s="973"/>
      <c r="AN79" s="973"/>
      <c r="AO79" s="974"/>
      <c r="AP79" s="975" t="s">
        <v>535</v>
      </c>
      <c r="AQ79" s="973"/>
      <c r="AR79" s="973"/>
      <c r="AS79" s="973"/>
      <c r="AT79" s="974"/>
      <c r="AU79" s="975" t="s">
        <v>530</v>
      </c>
      <c r="AV79" s="973"/>
      <c r="AW79" s="973"/>
      <c r="AX79" s="973"/>
      <c r="AY79" s="974"/>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75"/>
      <c r="AQ81" s="973"/>
      <c r="AR81" s="973"/>
      <c r="AS81" s="973"/>
      <c r="AT81" s="974"/>
      <c r="AU81" s="975"/>
      <c r="AV81" s="973"/>
      <c r="AW81" s="973"/>
      <c r="AX81" s="973"/>
      <c r="AY81" s="974"/>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2"/>
      <c r="R82" s="973"/>
      <c r="S82" s="973"/>
      <c r="T82" s="973"/>
      <c r="U82" s="974"/>
      <c r="V82" s="975"/>
      <c r="W82" s="973"/>
      <c r="X82" s="973"/>
      <c r="Y82" s="973"/>
      <c r="Z82" s="974"/>
      <c r="AA82" s="975"/>
      <c r="AB82" s="973"/>
      <c r="AC82" s="973"/>
      <c r="AD82" s="973"/>
      <c r="AE82" s="974"/>
      <c r="AF82" s="975"/>
      <c r="AG82" s="973"/>
      <c r="AH82" s="973"/>
      <c r="AI82" s="973"/>
      <c r="AJ82" s="974"/>
      <c r="AK82" s="975"/>
      <c r="AL82" s="973"/>
      <c r="AM82" s="973"/>
      <c r="AN82" s="973"/>
      <c r="AO82" s="974"/>
      <c r="AP82" s="975"/>
      <c r="AQ82" s="973"/>
      <c r="AR82" s="973"/>
      <c r="AS82" s="973"/>
      <c r="AT82" s="974"/>
      <c r="AU82" s="975"/>
      <c r="AV82" s="973"/>
      <c r="AW82" s="973"/>
      <c r="AX82" s="973"/>
      <c r="AY82" s="974"/>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2"/>
      <c r="R83" s="973"/>
      <c r="S83" s="973"/>
      <c r="T83" s="973"/>
      <c r="U83" s="974"/>
      <c r="V83" s="975"/>
      <c r="W83" s="973"/>
      <c r="X83" s="973"/>
      <c r="Y83" s="973"/>
      <c r="Z83" s="974"/>
      <c r="AA83" s="975"/>
      <c r="AB83" s="973"/>
      <c r="AC83" s="973"/>
      <c r="AD83" s="973"/>
      <c r="AE83" s="974"/>
      <c r="AF83" s="975"/>
      <c r="AG83" s="973"/>
      <c r="AH83" s="973"/>
      <c r="AI83" s="973"/>
      <c r="AJ83" s="974"/>
      <c r="AK83" s="975"/>
      <c r="AL83" s="973"/>
      <c r="AM83" s="973"/>
      <c r="AN83" s="973"/>
      <c r="AO83" s="974"/>
      <c r="AP83" s="975"/>
      <c r="AQ83" s="973"/>
      <c r="AR83" s="973"/>
      <c r="AS83" s="973"/>
      <c r="AT83" s="974"/>
      <c r="AU83" s="975"/>
      <c r="AV83" s="973"/>
      <c r="AW83" s="973"/>
      <c r="AX83" s="973"/>
      <c r="AY83" s="974"/>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5334</v>
      </c>
      <c r="AG88" s="953"/>
      <c r="AH88" s="953"/>
      <c r="AI88" s="953"/>
      <c r="AJ88" s="953"/>
      <c r="AK88" s="957"/>
      <c r="AL88" s="957"/>
      <c r="AM88" s="957"/>
      <c r="AN88" s="957"/>
      <c r="AO88" s="957"/>
      <c r="AP88" s="953">
        <v>1033</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145041</v>
      </c>
      <c r="AB110" s="871"/>
      <c r="AC110" s="871"/>
      <c r="AD110" s="871"/>
      <c r="AE110" s="872"/>
      <c r="AF110" s="873">
        <v>144371</v>
      </c>
      <c r="AG110" s="871"/>
      <c r="AH110" s="871"/>
      <c r="AI110" s="871"/>
      <c r="AJ110" s="872"/>
      <c r="AK110" s="873">
        <v>137643</v>
      </c>
      <c r="AL110" s="871"/>
      <c r="AM110" s="871"/>
      <c r="AN110" s="871"/>
      <c r="AO110" s="872"/>
      <c r="AP110" s="874">
        <v>26</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959818</v>
      </c>
      <c r="BR110" s="798"/>
      <c r="BS110" s="798"/>
      <c r="BT110" s="798"/>
      <c r="BU110" s="798"/>
      <c r="BV110" s="798">
        <v>885354</v>
      </c>
      <c r="BW110" s="798"/>
      <c r="BX110" s="798"/>
      <c r="BY110" s="798"/>
      <c r="BZ110" s="798"/>
      <c r="CA110" s="798">
        <v>907902</v>
      </c>
      <c r="CB110" s="798"/>
      <c r="CC110" s="798"/>
      <c r="CD110" s="798"/>
      <c r="CE110" s="798"/>
      <c r="CF110" s="859">
        <v>171.6</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180585</v>
      </c>
      <c r="BR112" s="769"/>
      <c r="BS112" s="769"/>
      <c r="BT112" s="769"/>
      <c r="BU112" s="769"/>
      <c r="BV112" s="769">
        <v>160304</v>
      </c>
      <c r="BW112" s="769"/>
      <c r="BX112" s="769"/>
      <c r="BY112" s="769"/>
      <c r="BZ112" s="769"/>
      <c r="CA112" s="769">
        <v>142491</v>
      </c>
      <c r="CB112" s="769"/>
      <c r="CC112" s="769"/>
      <c r="CD112" s="769"/>
      <c r="CE112" s="769"/>
      <c r="CF112" s="846">
        <v>26.9</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23227</v>
      </c>
      <c r="AB113" s="907"/>
      <c r="AC113" s="907"/>
      <c r="AD113" s="907"/>
      <c r="AE113" s="908"/>
      <c r="AF113" s="909">
        <v>24724</v>
      </c>
      <c r="AG113" s="907"/>
      <c r="AH113" s="907"/>
      <c r="AI113" s="907"/>
      <c r="AJ113" s="908"/>
      <c r="AK113" s="909">
        <v>27500</v>
      </c>
      <c r="AL113" s="907"/>
      <c r="AM113" s="907"/>
      <c r="AN113" s="907"/>
      <c r="AO113" s="908"/>
      <c r="AP113" s="910">
        <v>5.2</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t="s">
        <v>111</v>
      </c>
      <c r="CB113" s="769"/>
      <c r="CC113" s="769"/>
      <c r="CD113" s="769"/>
      <c r="CE113" s="769"/>
      <c r="CF113" s="846" t="s">
        <v>111</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30</v>
      </c>
      <c r="AB114" s="782"/>
      <c r="AC114" s="782"/>
      <c r="AD114" s="782"/>
      <c r="AE114" s="783"/>
      <c r="AF114" s="784">
        <v>38</v>
      </c>
      <c r="AG114" s="782"/>
      <c r="AH114" s="782"/>
      <c r="AI114" s="782"/>
      <c r="AJ114" s="783"/>
      <c r="AK114" s="784">
        <v>29</v>
      </c>
      <c r="AL114" s="782"/>
      <c r="AM114" s="782"/>
      <c r="AN114" s="782"/>
      <c r="AO114" s="783"/>
      <c r="AP114" s="752">
        <v>0</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239528</v>
      </c>
      <c r="BR114" s="769"/>
      <c r="BS114" s="769"/>
      <c r="BT114" s="769"/>
      <c r="BU114" s="769"/>
      <c r="BV114" s="769">
        <v>244409</v>
      </c>
      <c r="BW114" s="769"/>
      <c r="BX114" s="769"/>
      <c r="BY114" s="769"/>
      <c r="BZ114" s="769"/>
      <c r="CA114" s="769">
        <v>230550</v>
      </c>
      <c r="CB114" s="769"/>
      <c r="CC114" s="769"/>
      <c r="CD114" s="769"/>
      <c r="CE114" s="769"/>
      <c r="CF114" s="846">
        <v>43.6</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168298</v>
      </c>
      <c r="AB117" s="893"/>
      <c r="AC117" s="893"/>
      <c r="AD117" s="893"/>
      <c r="AE117" s="894"/>
      <c r="AF117" s="896">
        <v>169133</v>
      </c>
      <c r="AG117" s="893"/>
      <c r="AH117" s="893"/>
      <c r="AI117" s="893"/>
      <c r="AJ117" s="894"/>
      <c r="AK117" s="896">
        <v>165172</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428</v>
      </c>
      <c r="BP118" s="836"/>
      <c r="BQ118" s="855">
        <v>1379931</v>
      </c>
      <c r="BR118" s="856"/>
      <c r="BS118" s="856"/>
      <c r="BT118" s="856"/>
      <c r="BU118" s="856"/>
      <c r="BV118" s="856">
        <v>1290067</v>
      </c>
      <c r="BW118" s="856"/>
      <c r="BX118" s="856"/>
      <c r="BY118" s="856"/>
      <c r="BZ118" s="856"/>
      <c r="CA118" s="856">
        <v>1280943</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723225</v>
      </c>
      <c r="BR119" s="798"/>
      <c r="BS119" s="798"/>
      <c r="BT119" s="798"/>
      <c r="BU119" s="798"/>
      <c r="BV119" s="798">
        <v>670091</v>
      </c>
      <c r="BW119" s="798"/>
      <c r="BX119" s="798"/>
      <c r="BY119" s="798"/>
      <c r="BZ119" s="798"/>
      <c r="CA119" s="798">
        <v>690546</v>
      </c>
      <c r="CB119" s="798"/>
      <c r="CC119" s="798"/>
      <c r="CD119" s="798"/>
      <c r="CE119" s="798"/>
      <c r="CF119" s="859">
        <v>130.5</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64842</v>
      </c>
      <c r="BR120" s="769"/>
      <c r="BS120" s="769"/>
      <c r="BT120" s="769"/>
      <c r="BU120" s="769"/>
      <c r="BV120" s="769">
        <v>57561</v>
      </c>
      <c r="BW120" s="769"/>
      <c r="BX120" s="769"/>
      <c r="BY120" s="769"/>
      <c r="BZ120" s="769"/>
      <c r="CA120" s="769">
        <v>50130</v>
      </c>
      <c r="CB120" s="769"/>
      <c r="CC120" s="769"/>
      <c r="CD120" s="769"/>
      <c r="CE120" s="769"/>
      <c r="CF120" s="846">
        <v>9.5</v>
      </c>
      <c r="CG120" s="847"/>
      <c r="CH120" s="847"/>
      <c r="CI120" s="847"/>
      <c r="CJ120" s="847"/>
      <c r="CK120" s="848" t="s">
        <v>434</v>
      </c>
      <c r="CL120" s="808"/>
      <c r="CM120" s="808"/>
      <c r="CN120" s="808"/>
      <c r="CO120" s="809"/>
      <c r="CP120" s="852" t="s">
        <v>380</v>
      </c>
      <c r="CQ120" s="853"/>
      <c r="CR120" s="853"/>
      <c r="CS120" s="853"/>
      <c r="CT120" s="853"/>
      <c r="CU120" s="853"/>
      <c r="CV120" s="853"/>
      <c r="CW120" s="853"/>
      <c r="CX120" s="853"/>
      <c r="CY120" s="853"/>
      <c r="CZ120" s="853"/>
      <c r="DA120" s="853"/>
      <c r="DB120" s="853"/>
      <c r="DC120" s="853"/>
      <c r="DD120" s="853"/>
      <c r="DE120" s="853"/>
      <c r="DF120" s="854"/>
      <c r="DG120" s="797">
        <v>133735</v>
      </c>
      <c r="DH120" s="798"/>
      <c r="DI120" s="798"/>
      <c r="DJ120" s="798"/>
      <c r="DK120" s="798"/>
      <c r="DL120" s="798">
        <v>117450</v>
      </c>
      <c r="DM120" s="798"/>
      <c r="DN120" s="798"/>
      <c r="DO120" s="798"/>
      <c r="DP120" s="798"/>
      <c r="DQ120" s="798">
        <v>103101</v>
      </c>
      <c r="DR120" s="798"/>
      <c r="DS120" s="798"/>
      <c r="DT120" s="798"/>
      <c r="DU120" s="798"/>
      <c r="DV120" s="799">
        <v>19.5</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706415</v>
      </c>
      <c r="BR121" s="856"/>
      <c r="BS121" s="856"/>
      <c r="BT121" s="856"/>
      <c r="BU121" s="856"/>
      <c r="BV121" s="856">
        <v>681328</v>
      </c>
      <c r="BW121" s="856"/>
      <c r="BX121" s="856"/>
      <c r="BY121" s="856"/>
      <c r="BZ121" s="856"/>
      <c r="CA121" s="856">
        <v>660321</v>
      </c>
      <c r="CB121" s="856"/>
      <c r="CC121" s="856"/>
      <c r="CD121" s="856"/>
      <c r="CE121" s="856"/>
      <c r="CF121" s="857">
        <v>124.8</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46850</v>
      </c>
      <c r="DH121" s="769"/>
      <c r="DI121" s="769"/>
      <c r="DJ121" s="769"/>
      <c r="DK121" s="769"/>
      <c r="DL121" s="769">
        <v>42854</v>
      </c>
      <c r="DM121" s="769"/>
      <c r="DN121" s="769"/>
      <c r="DO121" s="769"/>
      <c r="DP121" s="769"/>
      <c r="DQ121" s="769">
        <v>39390</v>
      </c>
      <c r="DR121" s="769"/>
      <c r="DS121" s="769"/>
      <c r="DT121" s="769"/>
      <c r="DU121" s="769"/>
      <c r="DV121" s="821">
        <v>7.4</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437</v>
      </c>
      <c r="BP122" s="836"/>
      <c r="BQ122" s="837">
        <v>1494482</v>
      </c>
      <c r="BR122" s="838"/>
      <c r="BS122" s="838"/>
      <c r="BT122" s="838"/>
      <c r="BU122" s="838"/>
      <c r="BV122" s="838">
        <v>1408980</v>
      </c>
      <c r="BW122" s="838"/>
      <c r="BX122" s="838"/>
      <c r="BY122" s="838"/>
      <c r="BZ122" s="838"/>
      <c r="CA122" s="838">
        <v>1400997</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t="s">
        <v>384</v>
      </c>
      <c r="CQ123" s="827"/>
      <c r="CR123" s="827"/>
      <c r="CS123" s="827"/>
      <c r="CT123" s="827"/>
      <c r="CU123" s="827"/>
      <c r="CV123" s="827"/>
      <c r="CW123" s="827"/>
      <c r="CX123" s="827"/>
      <c r="CY123" s="827"/>
      <c r="CZ123" s="827"/>
      <c r="DA123" s="827"/>
      <c r="DB123" s="827"/>
      <c r="DC123" s="827"/>
      <c r="DD123" s="827"/>
      <c r="DE123" s="827"/>
      <c r="DF123" s="828"/>
      <c r="DG123" s="781" t="s">
        <v>111</v>
      </c>
      <c r="DH123" s="782"/>
      <c r="DI123" s="782"/>
      <c r="DJ123" s="782"/>
      <c r="DK123" s="783"/>
      <c r="DL123" s="784" t="s">
        <v>111</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448</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4975</v>
      </c>
      <c r="AB128" s="722"/>
      <c r="AC128" s="722"/>
      <c r="AD128" s="722"/>
      <c r="AE128" s="723"/>
      <c r="AF128" s="724">
        <v>4409</v>
      </c>
      <c r="AG128" s="722"/>
      <c r="AH128" s="722"/>
      <c r="AI128" s="722"/>
      <c r="AJ128" s="723"/>
      <c r="AK128" s="724">
        <v>4006</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672407</v>
      </c>
      <c r="AB129" s="782"/>
      <c r="AC129" s="782"/>
      <c r="AD129" s="782"/>
      <c r="AE129" s="783"/>
      <c r="AF129" s="784">
        <v>647454</v>
      </c>
      <c r="AG129" s="782"/>
      <c r="AH129" s="782"/>
      <c r="AI129" s="782"/>
      <c r="AJ129" s="783"/>
      <c r="AK129" s="784">
        <v>630800</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11.9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101251</v>
      </c>
      <c r="AB130" s="782"/>
      <c r="AC130" s="782"/>
      <c r="AD130" s="782"/>
      <c r="AE130" s="783"/>
      <c r="AF130" s="784">
        <v>87107</v>
      </c>
      <c r="AG130" s="782"/>
      <c r="AH130" s="782"/>
      <c r="AI130" s="782"/>
      <c r="AJ130" s="783"/>
      <c r="AK130" s="784">
        <v>101616</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571156</v>
      </c>
      <c r="AB131" s="715"/>
      <c r="AC131" s="715"/>
      <c r="AD131" s="715"/>
      <c r="AE131" s="716"/>
      <c r="AF131" s="717">
        <v>560347</v>
      </c>
      <c r="AG131" s="715"/>
      <c r="AH131" s="715"/>
      <c r="AI131" s="715"/>
      <c r="AJ131" s="716"/>
      <c r="AK131" s="717">
        <v>529184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10.86778393</v>
      </c>
      <c r="AB132" s="738"/>
      <c r="AC132" s="738"/>
      <c r="AD132" s="738"/>
      <c r="AE132" s="739"/>
      <c r="AF132" s="740">
        <v>13.851595530000001</v>
      </c>
      <c r="AG132" s="738"/>
      <c r="AH132" s="738"/>
      <c r="AI132" s="738"/>
      <c r="AJ132" s="739"/>
      <c r="AK132" s="740">
        <v>11.253174700000001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12.3</v>
      </c>
      <c r="AB133" s="747"/>
      <c r="AC133" s="747"/>
      <c r="AD133" s="747"/>
      <c r="AE133" s="748"/>
      <c r="AF133" s="746">
        <v>12</v>
      </c>
      <c r="AG133" s="747"/>
      <c r="AH133" s="747"/>
      <c r="AI133" s="747"/>
      <c r="AJ133" s="748"/>
      <c r="AK133" s="746">
        <v>11.9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Z75:BD75"/>
    <mergeCell ref="CR74:CV74"/>
    <mergeCell ref="CW74:DA74"/>
    <mergeCell ref="DB74:DF74"/>
    <mergeCell ref="DG74:DK74"/>
    <mergeCell ref="DL74:DP74"/>
    <mergeCell ref="DQ74:DU74"/>
    <mergeCell ref="AP74:AT74"/>
    <mergeCell ref="AU75:AY75"/>
    <mergeCell ref="AZ74:BD74"/>
    <mergeCell ref="BS74:CG74"/>
    <mergeCell ref="CH74:CL74"/>
    <mergeCell ref="CM74:CQ74"/>
    <mergeCell ref="AU74:AY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39370078740157483"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58"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1" workbookViewId="0">
      <selection activeCell="G11" sqref="G11:J1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317456</v>
      </c>
      <c r="L9" s="264">
        <v>427262</v>
      </c>
      <c r="M9" s="265">
        <v>192357</v>
      </c>
      <c r="N9" s="266">
        <v>122.1</v>
      </c>
    </row>
    <row r="10" spans="1:16">
      <c r="A10" s="248"/>
      <c r="B10" s="244"/>
      <c r="C10" s="244"/>
      <c r="D10" s="244"/>
      <c r="E10" s="244"/>
      <c r="F10" s="244"/>
      <c r="G10" s="1131" t="s">
        <v>470</v>
      </c>
      <c r="H10" s="1132"/>
      <c r="I10" s="1132"/>
      <c r="J10" s="1133"/>
      <c r="K10" s="267">
        <v>48404</v>
      </c>
      <c r="L10" s="268">
        <v>65147</v>
      </c>
      <c r="M10" s="269">
        <v>21870</v>
      </c>
      <c r="N10" s="270">
        <v>197.9</v>
      </c>
    </row>
    <row r="11" spans="1:16" ht="13.5" customHeight="1">
      <c r="A11" s="248"/>
      <c r="B11" s="244"/>
      <c r="C11" s="244"/>
      <c r="D11" s="244"/>
      <c r="E11" s="244"/>
      <c r="F11" s="244"/>
      <c r="G11" s="1131" t="s">
        <v>471</v>
      </c>
      <c r="H11" s="1132"/>
      <c r="I11" s="1132"/>
      <c r="J11" s="1133"/>
      <c r="K11" s="267">
        <v>2634</v>
      </c>
      <c r="L11" s="268">
        <v>3545</v>
      </c>
      <c r="M11" s="269">
        <v>24716</v>
      </c>
      <c r="N11" s="270">
        <v>-85.7</v>
      </c>
    </row>
    <row r="12" spans="1:16" ht="13.5" customHeight="1">
      <c r="A12" s="248"/>
      <c r="B12" s="244"/>
      <c r="C12" s="244"/>
      <c r="D12" s="244"/>
      <c r="E12" s="244"/>
      <c r="F12" s="244"/>
      <c r="G12" s="1131" t="s">
        <v>472</v>
      </c>
      <c r="H12" s="1132"/>
      <c r="I12" s="1132"/>
      <c r="J12" s="1133"/>
      <c r="K12" s="267" t="s">
        <v>473</v>
      </c>
      <c r="L12" s="268" t="s">
        <v>473</v>
      </c>
      <c r="M12" s="269">
        <v>2820</v>
      </c>
      <c r="N12" s="270" t="s">
        <v>473</v>
      </c>
    </row>
    <row r="13" spans="1:16" ht="13.5" customHeight="1">
      <c r="A13" s="248"/>
      <c r="B13" s="244"/>
      <c r="C13" s="244"/>
      <c r="D13" s="244"/>
      <c r="E13" s="244"/>
      <c r="F13" s="244"/>
      <c r="G13" s="1131" t="s">
        <v>474</v>
      </c>
      <c r="H13" s="1132"/>
      <c r="I13" s="1132"/>
      <c r="J13" s="1133"/>
      <c r="K13" s="267" t="s">
        <v>473</v>
      </c>
      <c r="L13" s="268" t="s">
        <v>473</v>
      </c>
      <c r="M13" s="269" t="s">
        <v>473</v>
      </c>
      <c r="N13" s="270" t="s">
        <v>473</v>
      </c>
    </row>
    <row r="14" spans="1:16" ht="13.5" customHeight="1">
      <c r="A14" s="248"/>
      <c r="B14" s="244"/>
      <c r="C14" s="244"/>
      <c r="D14" s="244"/>
      <c r="E14" s="244"/>
      <c r="F14" s="244"/>
      <c r="G14" s="1131" t="s">
        <v>475</v>
      </c>
      <c r="H14" s="1132"/>
      <c r="I14" s="1132"/>
      <c r="J14" s="1133"/>
      <c r="K14" s="267">
        <v>5751</v>
      </c>
      <c r="L14" s="268">
        <v>7740</v>
      </c>
      <c r="M14" s="269">
        <v>8559</v>
      </c>
      <c r="N14" s="270">
        <v>-9.6</v>
      </c>
    </row>
    <row r="15" spans="1:16" ht="13.5" customHeight="1">
      <c r="A15" s="248"/>
      <c r="B15" s="244"/>
      <c r="C15" s="244"/>
      <c r="D15" s="244"/>
      <c r="E15" s="244"/>
      <c r="F15" s="244"/>
      <c r="G15" s="1131" t="s">
        <v>476</v>
      </c>
      <c r="H15" s="1132"/>
      <c r="I15" s="1132"/>
      <c r="J15" s="1133"/>
      <c r="K15" s="267" t="s">
        <v>473</v>
      </c>
      <c r="L15" s="268" t="s">
        <v>473</v>
      </c>
      <c r="M15" s="269">
        <v>4371</v>
      </c>
      <c r="N15" s="270" t="s">
        <v>473</v>
      </c>
    </row>
    <row r="16" spans="1:16">
      <c r="A16" s="248"/>
      <c r="B16" s="244"/>
      <c r="C16" s="244"/>
      <c r="D16" s="244"/>
      <c r="E16" s="244"/>
      <c r="F16" s="244"/>
      <c r="G16" s="1134" t="s">
        <v>477</v>
      </c>
      <c r="H16" s="1135"/>
      <c r="I16" s="1135"/>
      <c r="J16" s="1136"/>
      <c r="K16" s="268">
        <v>-54455</v>
      </c>
      <c r="L16" s="268">
        <v>-73291</v>
      </c>
      <c r="M16" s="269">
        <v>-21822</v>
      </c>
      <c r="N16" s="270">
        <v>235.9</v>
      </c>
    </row>
    <row r="17" spans="1:16">
      <c r="A17" s="248"/>
      <c r="B17" s="244"/>
      <c r="C17" s="244"/>
      <c r="D17" s="244"/>
      <c r="E17" s="244"/>
      <c r="F17" s="244"/>
      <c r="G17" s="1134" t="s">
        <v>170</v>
      </c>
      <c r="H17" s="1135"/>
      <c r="I17" s="1135"/>
      <c r="J17" s="1136"/>
      <c r="K17" s="268">
        <v>319790</v>
      </c>
      <c r="L17" s="268">
        <v>430404</v>
      </c>
      <c r="M17" s="269">
        <v>232872</v>
      </c>
      <c r="N17" s="270">
        <v>84.8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41.72</v>
      </c>
      <c r="L21" s="281">
        <v>21.42</v>
      </c>
      <c r="M21" s="282">
        <v>20.3</v>
      </c>
      <c r="N21" s="249"/>
      <c r="O21" s="283"/>
      <c r="P21" s="279"/>
    </row>
    <row r="22" spans="1:16" s="284" customFormat="1">
      <c r="A22" s="279"/>
      <c r="B22" s="249"/>
      <c r="C22" s="249"/>
      <c r="D22" s="249"/>
      <c r="E22" s="249"/>
      <c r="F22" s="249"/>
      <c r="G22" s="1128" t="s">
        <v>483</v>
      </c>
      <c r="H22" s="1129"/>
      <c r="I22" s="1129"/>
      <c r="J22" s="1130"/>
      <c r="K22" s="285">
        <v>87.6</v>
      </c>
      <c r="L22" s="286">
        <v>93.4</v>
      </c>
      <c r="M22" s="287">
        <v>-5.8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137643</v>
      </c>
      <c r="L32" s="294">
        <v>185253</v>
      </c>
      <c r="M32" s="295">
        <v>135669</v>
      </c>
      <c r="N32" s="296">
        <v>36.5</v>
      </c>
    </row>
    <row r="33" spans="1:16" ht="13.5" customHeight="1">
      <c r="A33" s="248"/>
      <c r="B33" s="244"/>
      <c r="C33" s="244"/>
      <c r="D33" s="244"/>
      <c r="E33" s="244"/>
      <c r="F33" s="244"/>
      <c r="G33" s="1119" t="s">
        <v>488</v>
      </c>
      <c r="H33" s="1120"/>
      <c r="I33" s="1120"/>
      <c r="J33" s="1121"/>
      <c r="K33" s="294" t="s">
        <v>473</v>
      </c>
      <c r="L33" s="294" t="s">
        <v>473</v>
      </c>
      <c r="M33" s="295" t="s">
        <v>473</v>
      </c>
      <c r="N33" s="296" t="s">
        <v>473</v>
      </c>
    </row>
    <row r="34" spans="1:16" ht="27" customHeight="1">
      <c r="A34" s="248"/>
      <c r="B34" s="244"/>
      <c r="C34" s="244"/>
      <c r="D34" s="244"/>
      <c r="E34" s="244"/>
      <c r="F34" s="244"/>
      <c r="G34" s="1119" t="s">
        <v>489</v>
      </c>
      <c r="H34" s="1120"/>
      <c r="I34" s="1120"/>
      <c r="J34" s="1121"/>
      <c r="K34" s="294" t="s">
        <v>473</v>
      </c>
      <c r="L34" s="294" t="s">
        <v>473</v>
      </c>
      <c r="M34" s="295">
        <v>40</v>
      </c>
      <c r="N34" s="296" t="s">
        <v>473</v>
      </c>
    </row>
    <row r="35" spans="1:16" ht="27" customHeight="1">
      <c r="A35" s="248"/>
      <c r="B35" s="244"/>
      <c r="C35" s="244"/>
      <c r="D35" s="244"/>
      <c r="E35" s="244"/>
      <c r="F35" s="244"/>
      <c r="G35" s="1119" t="s">
        <v>490</v>
      </c>
      <c r="H35" s="1120"/>
      <c r="I35" s="1120"/>
      <c r="J35" s="1121"/>
      <c r="K35" s="294">
        <v>27500</v>
      </c>
      <c r="L35" s="294">
        <v>37012</v>
      </c>
      <c r="M35" s="295">
        <v>30817</v>
      </c>
      <c r="N35" s="296">
        <v>20.100000000000001</v>
      </c>
    </row>
    <row r="36" spans="1:16" ht="27" customHeight="1">
      <c r="A36" s="248"/>
      <c r="B36" s="244"/>
      <c r="C36" s="244"/>
      <c r="D36" s="244"/>
      <c r="E36" s="244"/>
      <c r="F36" s="244"/>
      <c r="G36" s="1119" t="s">
        <v>491</v>
      </c>
      <c r="H36" s="1120"/>
      <c r="I36" s="1120"/>
      <c r="J36" s="1121"/>
      <c r="K36" s="294">
        <v>29</v>
      </c>
      <c r="L36" s="294">
        <v>39</v>
      </c>
      <c r="M36" s="295">
        <v>6361</v>
      </c>
      <c r="N36" s="296">
        <v>-99.4</v>
      </c>
    </row>
    <row r="37" spans="1:16" ht="13.5" customHeight="1">
      <c r="A37" s="248"/>
      <c r="B37" s="244"/>
      <c r="C37" s="244"/>
      <c r="D37" s="244"/>
      <c r="E37" s="244"/>
      <c r="F37" s="244"/>
      <c r="G37" s="1119" t="s">
        <v>492</v>
      </c>
      <c r="H37" s="1120"/>
      <c r="I37" s="1120"/>
      <c r="J37" s="1121"/>
      <c r="K37" s="294" t="s">
        <v>473</v>
      </c>
      <c r="L37" s="294" t="s">
        <v>473</v>
      </c>
      <c r="M37" s="295">
        <v>2179</v>
      </c>
      <c r="N37" s="296" t="s">
        <v>473</v>
      </c>
    </row>
    <row r="38" spans="1:16" ht="27" customHeight="1">
      <c r="A38" s="248"/>
      <c r="B38" s="244"/>
      <c r="C38" s="244"/>
      <c r="D38" s="244"/>
      <c r="E38" s="244"/>
      <c r="F38" s="244"/>
      <c r="G38" s="1122" t="s">
        <v>493</v>
      </c>
      <c r="H38" s="1123"/>
      <c r="I38" s="1123"/>
      <c r="J38" s="1124"/>
      <c r="K38" s="297" t="s">
        <v>473</v>
      </c>
      <c r="L38" s="297" t="s">
        <v>473</v>
      </c>
      <c r="M38" s="298">
        <v>59</v>
      </c>
      <c r="N38" s="299" t="s">
        <v>473</v>
      </c>
      <c r="O38" s="293"/>
    </row>
    <row r="39" spans="1:16">
      <c r="A39" s="248"/>
      <c r="B39" s="244"/>
      <c r="C39" s="244"/>
      <c r="D39" s="244"/>
      <c r="E39" s="244"/>
      <c r="F39" s="244"/>
      <c r="G39" s="1122" t="s">
        <v>494</v>
      </c>
      <c r="H39" s="1123"/>
      <c r="I39" s="1123"/>
      <c r="J39" s="1124"/>
      <c r="K39" s="300">
        <v>-4006</v>
      </c>
      <c r="L39" s="300">
        <v>-5392</v>
      </c>
      <c r="M39" s="301">
        <v>-9358</v>
      </c>
      <c r="N39" s="302">
        <v>-42.4</v>
      </c>
      <c r="O39" s="293"/>
    </row>
    <row r="40" spans="1:16" ht="27" customHeight="1">
      <c r="A40" s="248"/>
      <c r="B40" s="244"/>
      <c r="C40" s="244"/>
      <c r="D40" s="244"/>
      <c r="E40" s="244"/>
      <c r="F40" s="244"/>
      <c r="G40" s="1119" t="s">
        <v>495</v>
      </c>
      <c r="H40" s="1120"/>
      <c r="I40" s="1120"/>
      <c r="J40" s="1121"/>
      <c r="K40" s="300">
        <v>-101616</v>
      </c>
      <c r="L40" s="300">
        <v>-136764</v>
      </c>
      <c r="M40" s="301">
        <v>-120971</v>
      </c>
      <c r="N40" s="302">
        <v>13.1</v>
      </c>
      <c r="O40" s="293"/>
    </row>
    <row r="41" spans="1:16">
      <c r="A41" s="248"/>
      <c r="B41" s="244"/>
      <c r="C41" s="244"/>
      <c r="D41" s="244"/>
      <c r="E41" s="244"/>
      <c r="F41" s="244"/>
      <c r="G41" s="1125" t="s">
        <v>280</v>
      </c>
      <c r="H41" s="1126"/>
      <c r="I41" s="1126"/>
      <c r="J41" s="1127"/>
      <c r="K41" s="294">
        <v>59550</v>
      </c>
      <c r="L41" s="300">
        <v>80148</v>
      </c>
      <c r="M41" s="301">
        <v>44795</v>
      </c>
      <c r="N41" s="302">
        <v>78.900000000000006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292193</v>
      </c>
      <c r="J51" s="320">
        <v>349096</v>
      </c>
      <c r="K51" s="321">
        <v>72.8</v>
      </c>
      <c r="L51" s="322">
        <v>291917</v>
      </c>
      <c r="M51" s="323">
        <v>64.900000000000006</v>
      </c>
      <c r="N51" s="324">
        <v>7.9</v>
      </c>
    </row>
    <row r="52" spans="1:14">
      <c r="A52" s="248"/>
      <c r="B52" s="244"/>
      <c r="C52" s="244"/>
      <c r="D52" s="244"/>
      <c r="E52" s="244"/>
      <c r="F52" s="244"/>
      <c r="G52" s="325"/>
      <c r="H52" s="326" t="s">
        <v>506</v>
      </c>
      <c r="I52" s="327">
        <v>10472</v>
      </c>
      <c r="J52" s="328">
        <v>12511</v>
      </c>
      <c r="K52" s="329">
        <v>-61.7</v>
      </c>
      <c r="L52" s="330">
        <v>163714</v>
      </c>
      <c r="M52" s="331">
        <v>62.4</v>
      </c>
      <c r="N52" s="332">
        <v>-124.1</v>
      </c>
    </row>
    <row r="53" spans="1:14">
      <c r="A53" s="248"/>
      <c r="B53" s="244"/>
      <c r="C53" s="244"/>
      <c r="D53" s="244"/>
      <c r="E53" s="244"/>
      <c r="F53" s="244"/>
      <c r="G53" s="310" t="s">
        <v>507</v>
      </c>
      <c r="H53" s="311"/>
      <c r="I53" s="319">
        <v>1366059</v>
      </c>
      <c r="J53" s="320">
        <v>1692762</v>
      </c>
      <c r="K53" s="321">
        <v>384.9</v>
      </c>
      <c r="L53" s="322">
        <v>325581</v>
      </c>
      <c r="M53" s="323">
        <v>11.5</v>
      </c>
      <c r="N53" s="324">
        <v>373.4</v>
      </c>
    </row>
    <row r="54" spans="1:14">
      <c r="A54" s="248"/>
      <c r="B54" s="244"/>
      <c r="C54" s="244"/>
      <c r="D54" s="244"/>
      <c r="E54" s="244"/>
      <c r="F54" s="244"/>
      <c r="G54" s="325"/>
      <c r="H54" s="326" t="s">
        <v>506</v>
      </c>
      <c r="I54" s="327">
        <v>90905</v>
      </c>
      <c r="J54" s="328">
        <v>112646</v>
      </c>
      <c r="K54" s="329">
        <v>800.4</v>
      </c>
      <c r="L54" s="330">
        <v>165116</v>
      </c>
      <c r="M54" s="331">
        <v>0.9</v>
      </c>
      <c r="N54" s="332">
        <v>799.5</v>
      </c>
    </row>
    <row r="55" spans="1:14">
      <c r="A55" s="248"/>
      <c r="B55" s="244"/>
      <c r="C55" s="244"/>
      <c r="D55" s="244"/>
      <c r="E55" s="244"/>
      <c r="F55" s="244"/>
      <c r="G55" s="310" t="s">
        <v>508</v>
      </c>
      <c r="H55" s="311"/>
      <c r="I55" s="319">
        <v>184256</v>
      </c>
      <c r="J55" s="320">
        <v>239294</v>
      </c>
      <c r="K55" s="321">
        <v>-85.9</v>
      </c>
      <c r="L55" s="322">
        <v>203567</v>
      </c>
      <c r="M55" s="323">
        <v>-37.5</v>
      </c>
      <c r="N55" s="324">
        <v>-48.4</v>
      </c>
    </row>
    <row r="56" spans="1:14">
      <c r="A56" s="248"/>
      <c r="B56" s="244"/>
      <c r="C56" s="244"/>
      <c r="D56" s="244"/>
      <c r="E56" s="244"/>
      <c r="F56" s="244"/>
      <c r="G56" s="325"/>
      <c r="H56" s="326" t="s">
        <v>506</v>
      </c>
      <c r="I56" s="327">
        <v>117973</v>
      </c>
      <c r="J56" s="328">
        <v>153212</v>
      </c>
      <c r="K56" s="329">
        <v>36</v>
      </c>
      <c r="L56" s="330">
        <v>121137</v>
      </c>
      <c r="M56" s="331">
        <v>-26.6</v>
      </c>
      <c r="N56" s="332">
        <v>62.6</v>
      </c>
    </row>
    <row r="57" spans="1:14">
      <c r="A57" s="248"/>
      <c r="B57" s="244"/>
      <c r="C57" s="244"/>
      <c r="D57" s="244"/>
      <c r="E57" s="244"/>
      <c r="F57" s="244"/>
      <c r="G57" s="310" t="s">
        <v>509</v>
      </c>
      <c r="H57" s="311"/>
      <c r="I57" s="319">
        <v>490512</v>
      </c>
      <c r="J57" s="320">
        <v>632919</v>
      </c>
      <c r="K57" s="321">
        <v>164.5</v>
      </c>
      <c r="L57" s="322">
        <v>185018</v>
      </c>
      <c r="M57" s="323">
        <v>-9.1</v>
      </c>
      <c r="N57" s="324">
        <v>173.6</v>
      </c>
    </row>
    <row r="58" spans="1:14">
      <c r="A58" s="248"/>
      <c r="B58" s="244"/>
      <c r="C58" s="244"/>
      <c r="D58" s="244"/>
      <c r="E58" s="244"/>
      <c r="F58" s="244"/>
      <c r="G58" s="325"/>
      <c r="H58" s="326" t="s">
        <v>506</v>
      </c>
      <c r="I58" s="327">
        <v>6025</v>
      </c>
      <c r="J58" s="328">
        <v>7774</v>
      </c>
      <c r="K58" s="329">
        <v>-94.9</v>
      </c>
      <c r="L58" s="330">
        <v>95064</v>
      </c>
      <c r="M58" s="331">
        <v>-21.5</v>
      </c>
      <c r="N58" s="332">
        <v>-73.400000000000006</v>
      </c>
    </row>
    <row r="59" spans="1:14">
      <c r="A59" s="248"/>
      <c r="B59" s="244"/>
      <c r="C59" s="244"/>
      <c r="D59" s="244"/>
      <c r="E59" s="244"/>
      <c r="F59" s="244"/>
      <c r="G59" s="310" t="s">
        <v>510</v>
      </c>
      <c r="H59" s="311"/>
      <c r="I59" s="319">
        <v>211449</v>
      </c>
      <c r="J59" s="320">
        <v>284588</v>
      </c>
      <c r="K59" s="321">
        <v>-55</v>
      </c>
      <c r="L59" s="322">
        <v>238802</v>
      </c>
      <c r="M59" s="323">
        <v>29.1</v>
      </c>
      <c r="N59" s="324">
        <v>-84.1</v>
      </c>
    </row>
    <row r="60" spans="1:14">
      <c r="A60" s="248"/>
      <c r="B60" s="244"/>
      <c r="C60" s="244"/>
      <c r="D60" s="244"/>
      <c r="E60" s="244"/>
      <c r="F60" s="244"/>
      <c r="G60" s="325"/>
      <c r="H60" s="326" t="s">
        <v>506</v>
      </c>
      <c r="I60" s="333">
        <v>14471</v>
      </c>
      <c r="J60" s="328">
        <v>19476</v>
      </c>
      <c r="K60" s="329">
        <v>150.5</v>
      </c>
      <c r="L60" s="330">
        <v>128562</v>
      </c>
      <c r="M60" s="331">
        <v>35.200000000000003</v>
      </c>
      <c r="N60" s="332">
        <v>115.3</v>
      </c>
    </row>
    <row r="61" spans="1:14">
      <c r="A61" s="248"/>
      <c r="B61" s="244"/>
      <c r="C61" s="244"/>
      <c r="D61" s="244"/>
      <c r="E61" s="244"/>
      <c r="F61" s="244"/>
      <c r="G61" s="310" t="s">
        <v>511</v>
      </c>
      <c r="H61" s="334"/>
      <c r="I61" s="335">
        <v>508894</v>
      </c>
      <c r="J61" s="336">
        <v>639732</v>
      </c>
      <c r="K61" s="337">
        <v>96.3</v>
      </c>
      <c r="L61" s="338">
        <v>248977</v>
      </c>
      <c r="M61" s="339">
        <v>11.8</v>
      </c>
      <c r="N61" s="324">
        <v>84.5</v>
      </c>
    </row>
    <row r="62" spans="1:14">
      <c r="A62" s="248"/>
      <c r="B62" s="244"/>
      <c r="C62" s="244"/>
      <c r="D62" s="244"/>
      <c r="E62" s="244"/>
      <c r="F62" s="244"/>
      <c r="G62" s="325"/>
      <c r="H62" s="326" t="s">
        <v>506</v>
      </c>
      <c r="I62" s="327">
        <v>47969</v>
      </c>
      <c r="J62" s="328">
        <v>61124</v>
      </c>
      <c r="K62" s="329">
        <v>166.1</v>
      </c>
      <c r="L62" s="330">
        <v>134719</v>
      </c>
      <c r="M62" s="331">
        <v>10.1</v>
      </c>
      <c r="N62" s="332">
        <v>156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5"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44.82</v>
      </c>
      <c r="G47" s="12">
        <v>72.14</v>
      </c>
      <c r="H47" s="12">
        <v>54.37</v>
      </c>
      <c r="I47" s="12">
        <v>48.02</v>
      </c>
      <c r="J47" s="13">
        <v>52.18</v>
      </c>
    </row>
    <row r="48" spans="2:10" ht="57.75" customHeight="1">
      <c r="B48" s="14"/>
      <c r="C48" s="1139" t="s">
        <v>4</v>
      </c>
      <c r="D48" s="1139"/>
      <c r="E48" s="1140"/>
      <c r="F48" s="15">
        <v>21.05</v>
      </c>
      <c r="G48" s="16">
        <v>14.26</v>
      </c>
      <c r="H48" s="16">
        <v>6.7</v>
      </c>
      <c r="I48" s="16">
        <v>22.38</v>
      </c>
      <c r="J48" s="17">
        <v>16.7</v>
      </c>
    </row>
    <row r="49" spans="2:10" ht="57.75" customHeight="1" thickBot="1">
      <c r="B49" s="18"/>
      <c r="C49" s="1141" t="s">
        <v>5</v>
      </c>
      <c r="D49" s="1141"/>
      <c r="E49" s="1142"/>
      <c r="F49" s="19">
        <v>12.31</v>
      </c>
      <c r="G49" s="20">
        <v>23.1</v>
      </c>
      <c r="H49" s="20" t="s">
        <v>518</v>
      </c>
      <c r="I49" s="20">
        <v>6.98</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6"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520</v>
      </c>
      <c r="D34" s="1149"/>
      <c r="E34" s="1150"/>
      <c r="F34" s="32">
        <v>21.05</v>
      </c>
      <c r="G34" s="33">
        <v>14.26</v>
      </c>
      <c r="H34" s="33">
        <v>6.7</v>
      </c>
      <c r="I34" s="33">
        <v>22.38</v>
      </c>
      <c r="J34" s="34">
        <v>16.7</v>
      </c>
      <c r="K34" s="22"/>
      <c r="L34" s="22"/>
      <c r="M34" s="22"/>
      <c r="N34" s="22"/>
      <c r="O34" s="22"/>
      <c r="P34" s="22"/>
    </row>
    <row r="35" spans="1:16" ht="39" customHeight="1">
      <c r="A35" s="22"/>
      <c r="B35" s="35"/>
      <c r="C35" s="1143" t="s">
        <v>521</v>
      </c>
      <c r="D35" s="1144"/>
      <c r="E35" s="1145"/>
      <c r="F35" s="36">
        <v>0.23</v>
      </c>
      <c r="G35" s="37">
        <v>0.38</v>
      </c>
      <c r="H35" s="37">
        <v>0.37</v>
      </c>
      <c r="I35" s="37">
        <v>0.88</v>
      </c>
      <c r="J35" s="38">
        <v>2.09</v>
      </c>
      <c r="K35" s="22"/>
      <c r="L35" s="22"/>
      <c r="M35" s="22"/>
      <c r="N35" s="22"/>
      <c r="O35" s="22"/>
      <c r="P35" s="22"/>
    </row>
    <row r="36" spans="1:16" ht="39" customHeight="1">
      <c r="A36" s="22"/>
      <c r="B36" s="35"/>
      <c r="C36" s="1143" t="s">
        <v>522</v>
      </c>
      <c r="D36" s="1144"/>
      <c r="E36" s="1145"/>
      <c r="F36" s="36">
        <v>0.02</v>
      </c>
      <c r="G36" s="37">
        <v>0.08</v>
      </c>
      <c r="H36" s="37">
        <v>0.03</v>
      </c>
      <c r="I36" s="37">
        <v>0.57999999999999996</v>
      </c>
      <c r="J36" s="38">
        <v>0.22</v>
      </c>
      <c r="K36" s="22"/>
      <c r="L36" s="22"/>
      <c r="M36" s="22"/>
      <c r="N36" s="22"/>
      <c r="O36" s="22"/>
      <c r="P36" s="22"/>
    </row>
    <row r="37" spans="1:16" ht="39" customHeight="1">
      <c r="A37" s="22"/>
      <c r="B37" s="35"/>
      <c r="C37" s="1143" t="s">
        <v>523</v>
      </c>
      <c r="D37" s="1144"/>
      <c r="E37" s="1145"/>
      <c r="F37" s="36">
        <v>0.01</v>
      </c>
      <c r="G37" s="37">
        <v>0.23</v>
      </c>
      <c r="H37" s="37">
        <v>0</v>
      </c>
      <c r="I37" s="37">
        <v>0.11</v>
      </c>
      <c r="J37" s="38">
        <v>0.09</v>
      </c>
      <c r="K37" s="22"/>
      <c r="L37" s="22"/>
      <c r="M37" s="22"/>
      <c r="N37" s="22"/>
      <c r="O37" s="22"/>
      <c r="P37" s="22"/>
    </row>
    <row r="38" spans="1:16" ht="39" customHeight="1">
      <c r="A38" s="22"/>
      <c r="B38" s="35"/>
      <c r="C38" s="1143" t="s">
        <v>524</v>
      </c>
      <c r="D38" s="1144"/>
      <c r="E38" s="1145"/>
      <c r="F38" s="36">
        <v>0.01</v>
      </c>
      <c r="G38" s="37">
        <v>0.01</v>
      </c>
      <c r="H38" s="37">
        <v>0.01</v>
      </c>
      <c r="I38" s="37">
        <v>0</v>
      </c>
      <c r="J38" s="38">
        <v>0.01</v>
      </c>
      <c r="K38" s="22"/>
      <c r="L38" s="22"/>
      <c r="M38" s="22"/>
      <c r="N38" s="22"/>
      <c r="O38" s="22"/>
      <c r="P38" s="22"/>
    </row>
    <row r="39" spans="1:16" ht="39" customHeight="1">
      <c r="A39" s="22"/>
      <c r="B39" s="35"/>
      <c r="C39" s="1143" t="s">
        <v>525</v>
      </c>
      <c r="D39" s="1144"/>
      <c r="E39" s="1145"/>
      <c r="F39" s="36">
        <v>0.1</v>
      </c>
      <c r="G39" s="37">
        <v>0</v>
      </c>
      <c r="H39" s="37">
        <v>0.01</v>
      </c>
      <c r="I39" s="37">
        <v>0.01</v>
      </c>
      <c r="J39" s="38">
        <v>0.01</v>
      </c>
      <c r="K39" s="22"/>
      <c r="L39" s="22"/>
      <c r="M39" s="22"/>
      <c r="N39" s="22"/>
      <c r="O39" s="22"/>
      <c r="P39" s="22"/>
    </row>
    <row r="40" spans="1:16" ht="39" customHeight="1">
      <c r="A40" s="22"/>
      <c r="B40" s="35"/>
      <c r="C40" s="1143" t="s">
        <v>526</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528</v>
      </c>
      <c r="D43" s="1147"/>
      <c r="E43" s="1148"/>
      <c r="F43" s="41">
        <v>0.26</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2"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162</v>
      </c>
      <c r="L45" s="60">
        <v>151</v>
      </c>
      <c r="M45" s="60">
        <v>145</v>
      </c>
      <c r="N45" s="60">
        <v>144</v>
      </c>
      <c r="O45" s="61">
        <v>138</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40</v>
      </c>
      <c r="L48" s="64">
        <v>28</v>
      </c>
      <c r="M48" s="64">
        <v>23</v>
      </c>
      <c r="N48" s="64">
        <v>25</v>
      </c>
      <c r="O48" s="65">
        <v>28</v>
      </c>
      <c r="P48" s="48"/>
      <c r="Q48" s="48"/>
      <c r="R48" s="48"/>
      <c r="S48" s="48"/>
      <c r="T48" s="48"/>
      <c r="U48" s="48"/>
    </row>
    <row r="49" spans="1:21" ht="30.75" customHeight="1">
      <c r="A49" s="48"/>
      <c r="B49" s="1161"/>
      <c r="C49" s="1162"/>
      <c r="D49" s="62"/>
      <c r="E49" s="1153" t="s">
        <v>16</v>
      </c>
      <c r="F49" s="1153"/>
      <c r="G49" s="1153"/>
      <c r="H49" s="1153"/>
      <c r="I49" s="1153"/>
      <c r="J49" s="1154"/>
      <c r="K49" s="63">
        <v>0</v>
      </c>
      <c r="L49" s="64">
        <v>0</v>
      </c>
      <c r="M49" s="64">
        <v>0</v>
      </c>
      <c r="N49" s="64">
        <v>0</v>
      </c>
      <c r="O49" s="65">
        <v>0</v>
      </c>
      <c r="P49" s="48"/>
      <c r="Q49" s="48"/>
      <c r="R49" s="48"/>
      <c r="S49" s="48"/>
      <c r="T49" s="48"/>
      <c r="U49" s="48"/>
    </row>
    <row r="50" spans="1:21" ht="30.75" customHeight="1">
      <c r="A50" s="48"/>
      <c r="B50" s="1161"/>
      <c r="C50" s="1162"/>
      <c r="D50" s="62"/>
      <c r="E50" s="1153" t="s">
        <v>17</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118</v>
      </c>
      <c r="L52" s="64">
        <v>111</v>
      </c>
      <c r="M52" s="64">
        <v>108</v>
      </c>
      <c r="N52" s="64">
        <v>92</v>
      </c>
      <c r="O52" s="65">
        <v>106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84</v>
      </c>
      <c r="L53" s="69">
        <v>68</v>
      </c>
      <c r="M53" s="69">
        <v>60</v>
      </c>
      <c r="N53" s="69">
        <v>77</v>
      </c>
      <c r="O53" s="70">
        <v>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PC0104</cp:lastModifiedBy>
  <cp:lastPrinted>2015-05-07T00:59:49Z</cp:lastPrinted>
  <dcterms:created xsi:type="dcterms:W3CDTF">2015-02-17T08:00:26Z</dcterms:created>
  <dcterms:modified xsi:type="dcterms:W3CDTF">2015-05-07T01:00:43Z</dcterms:modified>
  <cp:category/>
</cp:coreProperties>
</file>