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79" i="11" l="1"/>
  <c r="AA78" i="11"/>
  <c r="AP88" i="11" l="1"/>
  <c r="AF88" i="11"/>
  <c r="AA76" i="11"/>
  <c r="AA77" i="11"/>
  <c r="AA68" i="11" l="1"/>
  <c r="AA69" i="11"/>
  <c r="AA70" i="11"/>
  <c r="AA71" i="11"/>
  <c r="AA72" i="11"/>
  <c r="AA74" i="11"/>
  <c r="AA75" i="11"/>
  <c r="AA73" i="11"/>
  <c r="AU63" i="11" l="1"/>
  <c r="AP63" i="11"/>
  <c r="AA29" i="11"/>
  <c r="AA28" i="11"/>
  <c r="AA31" i="11"/>
  <c r="AP23" i="11"/>
  <c r="AA23" i="11"/>
  <c r="V23" i="11"/>
  <c r="Q23" i="11"/>
  <c r="AA7" i="11"/>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CO35" i="9"/>
  <c r="AM35" i="9"/>
  <c r="C35" i="9"/>
  <c r="CO34" i="9"/>
  <c r="BW34" i="9"/>
  <c r="BW35" i="9" s="1"/>
  <c r="BW36" i="9" s="1"/>
  <c r="BW37" i="9" s="1"/>
  <c r="BW38" i="9" s="1"/>
  <c r="BW39" i="9" s="1"/>
  <c r="BW40" i="9" s="1"/>
  <c r="BW41" i="9" s="1"/>
  <c r="BW42" i="9" s="1"/>
  <c r="BW43" i="9" s="1"/>
  <c r="AM34" i="9"/>
  <c r="U34" i="9"/>
  <c r="U35"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<sst xmlns="http://schemas.openxmlformats.org/spreadsheetml/2006/main" count="1090" uniqueCount="547">
  <si>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</si>
  <si>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</si>
  <si>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</si>
  <si>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</si>
  <si>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</si>
  <si>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</si>
  <si>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</si>
  <si>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</si>
  <si>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</si>
  <si>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</si>
  <si>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</si>
  <si>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</si>
  <si>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</si>
  <si>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</si>
  <si>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</si>
  <si>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</si>
  <si>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</si>
  <si>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</si>
  <si>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</si>
  <si>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</si>
  <si>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</si>
  <si>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</si>
  <si>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</si>
  <si>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</si>
  <si>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</si>
  <si>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</si>
  <si>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</si>
  <si>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</si>
  <si>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</si>
  <si>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</si>
  <si>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</si>
  <si>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</si>
  <si>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</si>
  <si>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</si>
  <si>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</si>
  <si>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</si>
  <si>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</si>
  <si>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</si>
  <si>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</si>
  <si>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</si>
  <si>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</si>
  <si>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</si>
  <si>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</si>
  <si>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</si>
  <si>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</si>
  <si>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</si>
  <si>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</si>
  <si>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</si>
  <si>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</si>
  <si>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</si>
  <si>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</si>
  <si>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</si>
  <si>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</si>
  <si>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</si>
  <si>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</si>
  <si>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</si>
  <si>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</si>
  <si>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</si>
  <si>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</si>
  <si>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</si>
  <si>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</si>
  <si>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</si>
  <si>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</si>
  <si>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</si>
  <si>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</si>
  <si>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</si>
  <si>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</si>
  <si>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</si>
  <si>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</si>
  <si>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</si>
  <si>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</si>
  <si>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</si>
  <si>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</si>
  <si>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</si>
  <si>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</si>
  <si>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</si>
  <si>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</si>
  <si>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</si>
  <si>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</si>
  <si>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</si>
  <si>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</si>
  <si>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渡嘉敷村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</si>
  <si>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</si>
  <si>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</si>
  <si>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</si>
  <si>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</si>
  <si>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</si>
  <si>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</si>
  <si>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</si>
  <si>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</si>
  <si>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</si>
  <si>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</si>
  <si>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</si>
  <si>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</si>
  <si>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</si>
  <si>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</si>
  <si>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</si>
  <si>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</si>
  <si>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</si>
  <si>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</si>
  <si>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</si>
  <si>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</si>
  <si>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</si>
  <si>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</si>
  <si>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</si>
  <si>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</si>
  <si>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</si>
  <si>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</si>
  <si>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</si>
  <si>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</si>
  <si>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</si>
  <si>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</si>
  <si>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</si>
  <si>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</si>
  <si>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</si>
  <si>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</si>
  <si>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</si>
  <si>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</si>
  <si>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</si>
  <si>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</si>
  <si>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</si>
  <si>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</si>
  <si>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</si>
  <si>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</si>
  <si>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</si>
  <si>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</si>
  <si>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</si>
  <si>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</si>
  <si>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</si>
  <si>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</si>
  <si>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</si>
  <si>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</si>
  <si>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</si>
  <si>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</si>
  <si>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</si>
  <si>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</si>
  <si>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</si>
  <si>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</si>
  <si>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</si>
  <si>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</si>
  <si>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</si>
  <si>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</si>
  <si>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</si>
  <si>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</si>
  <si>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</si>
  <si>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</si>
  <si>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</si>
  <si>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</si>
  <si>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</si>
  <si>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</si>
  <si>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</si>
  <si>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</si>
  <si>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</si>
  <si>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</si>
  <si>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</si>
  <si>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</si>
  <si>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</si>
  <si>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</si>
  <si>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</si>
  <si>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</si>
  <si>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</si>
  <si>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</si>
  <si>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</si>
  <si>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</si>
  <si>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</si>
  <si>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</si>
  <si>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</si>
  <si>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</si>
  <si>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</si>
  <si>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</si>
  <si>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</si>
  <si>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</si>
  <si>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</si>
  <si>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</si>
  <si>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</si>
  <si>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</si>
  <si>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</si>
  <si>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</si>
  <si>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</si>
  <si>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</si>
  <si>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</si>
  <si>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</si>
  <si>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</si>
  <si>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</si>
  <si>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</si>
  <si>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</si>
  <si>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</si>
  <si>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</si>
  <si>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</si>
  <si>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</si>
  <si>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</si>
  <si>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</si>
  <si>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</si>
  <si>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沖縄県渡嘉敷村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</si>
  <si>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</si>
  <si>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</si>
  <si>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</si>
  <si>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</si>
  <si>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</si>
  <si>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</si>
  <si>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</si>
  <si>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</si>
  <si>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</si>
  <si>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</si>
  <si>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</si>
  <si>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</si>
  <si>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</si>
  <si>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</si>
  <si>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</si>
  <si>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</si>
  <si>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</si>
  <si>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</si>
  <si>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</si>
  <si>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</si>
  <si>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</si>
  <si>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</si>
  <si>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</si>
  <si>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</si>
  <si>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</si>
  <si>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</si>
  <si>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</si>
  <si>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</si>
  <si>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</si>
  <si>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</si>
  <si>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</si>
  <si>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</si>
  <si>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</si>
  <si>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</si>
  <si>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</si>
  <si>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</si>
  <si>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</si>
  <si>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</si>
  <si>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</si>
  <si>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</si>
  <si>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</si>
  <si>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</si>
  <si>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</si>
  <si>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</si>
  <si>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</si>
  <si>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</si>
  <si>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</si>
  <si>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</si>
  <si>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</si>
  <si>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</si>
  <si>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</si>
  <si>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</si>
  <si>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</si>
  <si>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</si>
  <si>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</si>
  <si>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</si>
  <si>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</si>
  <si>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</si>
  <si>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</si>
  <si>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</si>
  <si>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</si>
  <si>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</si>
  <si>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</si>
  <si>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</si>
  <si>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</si>
  <si>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</si>
  <si>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</si>
  <si>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</si>
  <si>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</si>
  <si>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</si>
  <si>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</si>
  <si>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</si>
  <si>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</si>
  <si>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</si>
  <si>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</si>
  <si>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</si>
  <si>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</si>
  <si>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</si>
  <si>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</si>
  <si>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</si>
  <si>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</si>
  <si>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</si>
  <si>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</si>
  <si>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</si>
  <si>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</si>
  <si>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</si>
  <si>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</si>
  <si>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</si>
  <si>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</si>
  <si>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</si>
  <si>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</si>
  <si>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</si>
  <si>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</si>
  <si>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</si>
  <si>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</si>
  <si>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</si>
  <si>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</si>
  <si>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</si>
  <si>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</si>
  <si>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</si>
  <si>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</si>
  <si>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</si>
  <si>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</si>
  <si>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</si>
  <si>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</si>
  <si>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</si>
  <si>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</si>
  <si>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</si>
  <si>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</si>
  <si>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</si>
  <si>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</si>
  <si>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</si>
  <si>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</si>
  <si>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</si>
  <si>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</si>
  <si>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</si>
  <si>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</si>
  <si>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</si>
  <si>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</si>
  <si>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</si>
  <si>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</si>
  <si>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</si>
  <si>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</si>
  <si>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</si>
  <si>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</si>
  <si>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</si>
  <si>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</si>
  <si>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</si>
  <si>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</si>
  <si>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</si>
  <si>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</si>
  <si>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</si>
  <si>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</si>
  <si>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</si>
  <si>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</si>
  <si>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</si>
  <si>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</si>
  <si>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</si>
  <si>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</si>
  <si>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</si>
  <si>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</si>
  <si>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</si>
  <si>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</si>
  <si>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</si>
  <si>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</si>
  <si>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</si>
  <si>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</si>
  <si>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</si>
  <si>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</si>
  <si>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沖縄県渡嘉敷村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</si>
  <si>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</si>
  <si>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</si>
  <si>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</si>
  <si>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</si>
  <si>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</si>
  <si>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</si>
  <si>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</si>
  <si>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</si>
  <si>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</si>
  <si>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</si>
  <si>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</si>
  <si>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</si>
  <si>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</si>
  <si>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</si>
  <si>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</si>
  <si>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</si>
  <si>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</si>
  <si>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</si>
  <si>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</si>
  <si>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</si>
  <si>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</si>
  <si>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</si>
  <si>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</si>
  <si>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</si>
  <si>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</si>
  <si>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</si>
  <si>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</si>
  <si>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</si>
  <si>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</si>
  <si>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</si>
  <si>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</si>
  <si>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</si>
  <si>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</si>
  <si>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</si>
  <si>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</si>
  <si>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</si>
  <si>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</si>
  <si>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航路事業特別会計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</si>
  <si>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</si>
  <si>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</si>
  <si>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</si>
  <si>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</si>
  <si>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</si>
  <si>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</si>
  <si>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</si>
  <si>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</si>
  <si>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</si>
  <si>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</si>
  <si>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</si>
  <si>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</si>
  <si>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</si>
  <si>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</si>
  <si>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</si>
  <si>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</si>
  <si>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</si>
  <si>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</si>
  <si>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</si>
  <si>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</si>
  <si>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</si>
  <si>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</si>
  <si>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</si>
  <si>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</si>
  <si>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</si>
  <si>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</si>
  <si>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</si>
  <si>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</si>
  <si>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</si>
  <si>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</si>
  <si>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</si>
  <si>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</si>
  <si>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</si>
  <si>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</si>
  <si>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</si>
  <si>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</si>
  <si>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</si>
  <si>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</si>
  <si>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</si>
  <si>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</si>
  <si>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</si>
  <si>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</si>
  <si>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</si>
  <si>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</si>
  <si>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</si>
  <si>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</si>
  <si>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</si>
  <si>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</si>
  <si>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</si>
  <si>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</si>
  <si>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</si>
  <si>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</si>
  <si>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</si>
  <si>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</si>
  <si>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</si>
  <si>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</si>
  <si>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</si>
  <si>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</si>
  <si>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</si>
  <si>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</si>
  <si>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</si>
  <si>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</si>
  <si>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</si>
  <si>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</si>
  <si>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</si>
  <si>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</si>
  <si>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</si>
  <si>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</si>
  <si>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</si>
  <si>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</si>
  <si>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</si>
  <si>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</si>
  <si>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</si>
  <si>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</si>
  <si>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</si>
  <si>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</si>
  <si>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</si>
  <si>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</si>
  <si>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</si>
  <si>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</si>
  <si>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</si>
  <si>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</si>
  <si>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</si>
  <si>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</si>
  <si>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</si>
  <si>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</si>
  <si>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</si>
  <si>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</si>
  <si>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</si>
  <si>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</si>
  <si>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</si>
  <si>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</si>
  <si>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</si>
  <si>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</si>
  <si>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</si>
  <si>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</si>
  <si>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</si>
  <si>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</si>
  <si>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</si>
  <si>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</si>
  <si>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</si>
  <si>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</si>
  <si>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</si>
  <si>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</si>
  <si>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</si>
  <si>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</si>
  <si>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</si>
  <si>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</si>
  <si>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</si>
  <si>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</si>
  <si>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</si>
  <si>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</si>
  <si>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</si>
  <si>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</si>
  <si>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</si>
  <si>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</si>
  <si>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</si>
  <si>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</si>
  <si>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</si>
  <si>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</si>
  <si>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</si>
  <si>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</si>
  <si>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</si>
  <si>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</si>
  <si>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</si>
  <si>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</si>
  <si>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</si>
  <si>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</si>
  <si>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</si>
  <si>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</si>
  <si>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</si>
  <si>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</si>
  <si>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</si>
  <si>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</si>
  <si>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0.13</t>
  </si>
  <si>
    <t>▲ 13.44</t>
  </si>
  <si>
    <t>一般会計</t>
  </si>
  <si>
    <t>国民健康保険事業特別会計</t>
  </si>
  <si>
    <t>後期高齢者医療特別会計</t>
  </si>
  <si>
    <t>簡易水道事業特別会計</t>
  </si>
  <si>
    <t>下水道事業特別会計</t>
  </si>
  <si>
    <t>航路事業特別会計</t>
  </si>
  <si>
    <t>▲ 0.36</t>
  </si>
  <si>
    <t>▲ 2.28</t>
  </si>
  <si>
    <t>▲ 2.50</t>
  </si>
  <si>
    <t>その他会計（赤字）</t>
  </si>
  <si>
    <t>その他会計（黒字）</t>
  </si>
  <si>
    <t>-</t>
    <phoneticPr fontId="2"/>
  </si>
  <si>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</si>
  <si>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</si>
  <si>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</si>
  <si>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</si>
  <si>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</si>
  <si>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</si>
  <si>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沖縄県市町村総合事務組合</t>
    <rPh sb="0" eb="3">
      <t>オキナワケン</t>
    </rPh>
    <rPh sb="3" eb="6">
      <t>シチョウソン</t>
    </rPh>
    <rPh sb="6" eb="8">
      <t>ソウゴウ</t>
    </rPh>
    <rPh sb="8" eb="10">
      <t>ジム</t>
    </rPh>
    <rPh sb="10" eb="12">
      <t>クミアイ</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</si>
  <si>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5"/>
  </si>
  <si>
    <t>南部広域行政組合（一般会計）</t>
    <rPh sb="0" eb="2">
      <t>ナンブ</t>
    </rPh>
    <rPh sb="2" eb="4">
      <t>コウイキ</t>
    </rPh>
    <rPh sb="4" eb="6">
      <t>ギョウセイ</t>
    </rPh>
    <rPh sb="6" eb="8">
      <t>クミアイ</t>
    </rPh>
    <rPh sb="9" eb="11">
      <t>イッパン</t>
    </rPh>
    <rPh sb="11" eb="13">
      <t>カイケイ</t>
    </rPh>
    <phoneticPr fontId="5"/>
  </si>
  <si>
    <t>南部広域行政組合（特別会計）</t>
    <rPh sb="0" eb="2">
      <t>ナンブ</t>
    </rPh>
    <rPh sb="2" eb="4">
      <t>コウイキ</t>
    </rPh>
    <rPh sb="4" eb="6">
      <t>ギョウセイ</t>
    </rPh>
    <rPh sb="6" eb="8">
      <t>クミアイ</t>
    </rPh>
    <rPh sb="9" eb="11">
      <t>トクベツ</t>
    </rPh>
    <rPh sb="11" eb="13">
      <t>カイケイ</t>
    </rPh>
    <phoneticPr fontId="5"/>
  </si>
  <si>
    <t>一般会計からの繰入金</t>
    <rPh sb="0" eb="2">
      <t>イッパン</t>
    </rPh>
    <rPh sb="2" eb="4">
      <t>カイケイ</t>
    </rPh>
    <rPh sb="7" eb="10">
      <t>クリイレキン</t>
    </rPh>
    <phoneticPr fontId="2"/>
  </si>
  <si>
    <t>－</t>
    <phoneticPr fontId="2"/>
  </si>
  <si>
    <t>一般会計からの繰入金</t>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</si>
  <si>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5"/>
  </si>
  <si>
    <t>　　〃　　ふるさと市町村圏基金特別会計</t>
    <rPh sb="9" eb="12">
      <t>シチョウソン</t>
    </rPh>
    <rPh sb="12" eb="13">
      <t>ケン</t>
    </rPh>
    <rPh sb="13" eb="15">
      <t>キキン</t>
    </rPh>
    <rPh sb="15" eb="17">
      <t>トクベツ</t>
    </rPh>
    <rPh sb="17" eb="19">
      <t>カイケイ</t>
    </rPh>
    <phoneticPr fontId="2"/>
  </si>
  <si>
    <t>　　〃　　いなんせ斎苑特別会計</t>
    <rPh sb="9" eb="11">
      <t>サイエン</t>
    </rPh>
    <rPh sb="11" eb="13">
      <t>トクベツ</t>
    </rPh>
    <rPh sb="13" eb="15">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</si>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</sst>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686947</c:v>
                </c:pt>
                <c:pt idx="1">
                  <c:v>629801</c:v>
                </c:pt>
                <c:pt idx="2">
                  <c:v>713029</c:v>
                </c:pt>
                <c:pt idx="3">
                  <c:v>671020</c:v>
                </c:pt>
                <c:pt idx="4">
                  <c:v>905823</c:v>
                </c:pt>
              </c:numCache>
            </c:numRef>
          </c:val>
          <c:smooth val="0"/>
        </c:ser>
        <c:dLbls>
          <c:showLegendKey val="0"/>
          <c:showVal val="0"/>
          <c:showCatName val="0"/>
          <c:showSerName val="0"/>
          <c:showPercent val="0"/>
          <c:showBubbleSize val="0"/>
        </c:dLbls>
        <c:marker val="1"/>
        <c:smooth val="0"/>
        <c:axId val="132119936"/>
        <c:axId val="132002944"/>
      </c:lineChart>
      <c:catAx>
        <c:axId val="132119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02944"/>
        <c:crosses val="autoZero"/>
        <c:auto val="1"/>
        <c:lblAlgn val="ctr"/>
        <c:lblOffset val="100"/>
        <c:tickLblSkip val="1"/>
        <c:tickMarkSkip val="1"/>
        <c:noMultiLvlLbl val="0"/>
      </c:catAx>
      <c:valAx>
        <c:axId val="132002944"/>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119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11.8</c:v>
                </c:pt>
                <c:pt idx="1">
                  <c:v>14.62</c:v>
                </c:pt>
                <c:pt idx="2">
                  <c:v>14.2</c:v>
                </c:pt>
                <c:pt idx="3">
                  <c:v>12.83</c:v>
                </c:pt>
                <c:pt idx="4">
                  <c:v>1.53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35.520000000000003</c:v>
                </c:pt>
                <c:pt idx="1">
                  <c:v>54.23</c:v>
                </c:pt>
                <c:pt idx="2">
                  <c:v>63.61</c:v>
                </c:pt>
                <c:pt idx="3">
                  <c:v>69.95</c:v>
                </c:pt>
                <c:pt idx="4">
                  <c:v>71.75</c:v>
                </c:pt>
              </c:numCache>
            </c:numRef>
          </c:val>
        </c:ser>
        <c:dLbls>
          <c:showLegendKey val="0"/>
          <c:showVal val="0"/>
          <c:showCatName val="0"/>
          <c:showSerName val="0"/>
          <c:showPercent val="0"/>
          <c:showBubbleSize val="0"/>
        </c:dLbls>
        <c:gapWidth val="250"/>
        <c:overlap val="100"/>
        <c:axId val="159992064"/>
        <c:axId val="15999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c:v>
                </c:pt>
                <c:pt idx="1">
                  <c:v>17.91</c:v>
                </c:pt>
                <c:pt idx="2">
                  <c:v>-0.13</c:v>
                </c:pt>
                <c:pt idx="3">
                  <c:v>8.67</c:v>
                </c:pt>
                <c:pt idx="4">
                  <c:v>-13.44</c:v>
                </c:pt>
              </c:numCache>
            </c:numRef>
          </c:val>
          <c:smooth val="0"/>
        </c:ser>
        <c:dLbls>
          <c:showLegendKey val="0"/>
          <c:showVal val="0"/>
          <c:showCatName val="0"/>
          <c:showSerName val="0"/>
          <c:showPercent val="0"/>
          <c:showBubbleSize val="0"/>
        </c:dLbls>
        <c:marker val="1"/>
        <c:smooth val="0"/>
        <c:axId val="159992064"/>
        <c:axId val="159994240"/>
      </c:lineChart>
      <c:catAx>
        <c:axId val="15999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994240"/>
        <c:crosses val="autoZero"/>
        <c:auto val="1"/>
        <c:lblAlgn val="ctr"/>
        <c:lblOffset val="100"/>
        <c:tickLblSkip val="1"/>
        <c:tickMarkSkip val="1"/>
        <c:noMultiLvlLbl val="0"/>
      </c:catAx>
      <c:valAx>
        <c:axId val="15999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9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航路事業特別会計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0.36</c:v>
                </c:pt>
                <c:pt idx="1">
                  <c:v>#N/A</c:v>
                </c:pt>
                <c:pt idx="2">
                  <c:v>2.2799999999999998</c:v>
                </c:pt>
                <c:pt idx="3">
                  <c:v>#N/A</c:v>
                </c:pt>
                <c:pt idx="4">
                  <c:v>#N/A</c:v>
                </c:pt>
                <c:pt idx="5">
                  <c:v>0.97</c:v>
                </c:pt>
                <c:pt idx="6">
                  <c:v>2.5</c:v>
                </c:pt>
                <c:pt idx="7">
                  <c:v>#N/A</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7.0000000000000007E-2</c:v>
                </c:pt>
                <c:pt idx="4">
                  <c:v>#N/A</c:v>
                </c:pt>
                <c:pt idx="5">
                  <c:v>0.03</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7.0000000000000007E-2</c:v>
                </c:pt>
                <c:pt idx="2">
                  <c:v>#N/A</c:v>
                </c:pt>
                <c:pt idx="3">
                  <c:v>0.11</c:v>
                </c:pt>
                <c:pt idx="4">
                  <c:v>#N/A</c:v>
                </c:pt>
                <c:pt idx="5">
                  <c:v>0.05</c:v>
                </c:pt>
                <c:pt idx="6">
                  <c:v>#N/A</c:v>
                </c:pt>
                <c:pt idx="7">
                  <c:v>0.04</c:v>
                </c:pt>
                <c:pt idx="8">
                  <c:v>#N/A</c:v>
                </c:pt>
                <c:pt idx="9">
                  <c:v>0.04</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0.01</c:v>
                </c:pt>
                <c:pt idx="8">
                  <c:v>#N/A</c:v>
                </c:pt>
                <c:pt idx="9">
                  <c:v>0.06</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2.57</c:v>
                </c:pt>
                <c:pt idx="2">
                  <c:v>#N/A</c:v>
                </c:pt>
                <c:pt idx="3">
                  <c:v>2.19</c:v>
                </c:pt>
                <c:pt idx="4">
                  <c:v>#N/A</c:v>
                </c:pt>
                <c:pt idx="5">
                  <c:v>1.38</c:v>
                </c:pt>
                <c:pt idx="6">
                  <c:v>#N/A</c:v>
                </c:pt>
                <c:pt idx="7">
                  <c:v>2.08</c:v>
                </c:pt>
                <c:pt idx="8">
                  <c:v>#N/A</c:v>
                </c:pt>
                <c:pt idx="9">
                  <c:v>1.37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11.76</c:v>
                </c:pt>
                <c:pt idx="2">
                  <c:v>#N/A</c:v>
                </c:pt>
                <c:pt idx="3">
                  <c:v>14.62</c:v>
                </c:pt>
                <c:pt idx="4">
                  <c:v>#N/A</c:v>
                </c:pt>
                <c:pt idx="5">
                  <c:v>14.2</c:v>
                </c:pt>
                <c:pt idx="6">
                  <c:v>#N/A</c:v>
                </c:pt>
                <c:pt idx="7">
                  <c:v>12.83</c:v>
                </c:pt>
                <c:pt idx="8">
                  <c:v>#N/A</c:v>
                </c:pt>
                <c:pt idx="9">
                  <c:v>1.53</c:v>
                </c:pt>
              </c:numCache>
            </c:numRef>
          </c:val>
        </c:ser>
        <c:dLbls>
          <c:showLegendKey val="0"/>
          <c:showVal val="0"/>
          <c:showCatName val="0"/>
          <c:showSerName val="0"/>
          <c:showPercent val="0"/>
          <c:showBubbleSize val="0"/>
        </c:dLbls>
        <c:gapWidth val="150"/>
        <c:overlap val="100"/>
        <c:axId val="160162176"/>
        <c:axId val="160163712"/>
      </c:barChart>
      <c:catAx>
        <c:axId val="1601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163712"/>
        <c:crosses val="autoZero"/>
        <c:auto val="1"/>
        <c:lblAlgn val="ctr"/>
        <c:lblOffset val="100"/>
        <c:tickLblSkip val="1"/>
        <c:tickMarkSkip val="1"/>
        <c:noMultiLvlLbl val="0"/>
      </c:catAx>
      <c:valAx>
        <c:axId val="16016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16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193</c:v>
                </c:pt>
                <c:pt idx="5">
                  <c:v>190</c:v>
                </c:pt>
                <c:pt idx="8">
                  <c:v>188</c:v>
                </c:pt>
                <c:pt idx="11">
                  <c:v>185</c:v>
                </c:pt>
                <c:pt idx="14">
                  <c:v>161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50</c:v>
                </c:pt>
                <c:pt idx="3">
                  <c:v>55</c:v>
                </c:pt>
                <c:pt idx="6">
                  <c:v>53</c:v>
                </c:pt>
                <c:pt idx="9">
                  <c:v>54</c:v>
                </c:pt>
                <c:pt idx="12">
                  <c:v>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223</c:v>
                </c:pt>
                <c:pt idx="3">
                  <c:v>210</c:v>
                </c:pt>
                <c:pt idx="6">
                  <c:v>210</c:v>
                </c:pt>
                <c:pt idx="9">
                  <c:v>211</c:v>
                </c:pt>
                <c:pt idx="12">
                  <c:v>181</c:v>
                </c:pt>
              </c:numCache>
            </c:numRef>
          </c:val>
        </c:ser>
        <c:dLbls>
          <c:showLegendKey val="0"/>
          <c:showVal val="0"/>
          <c:showCatName val="0"/>
          <c:showSerName val="0"/>
          <c:showPercent val="0"/>
          <c:showBubbleSize val="0"/>
        </c:dLbls>
        <c:gapWidth val="100"/>
        <c:overlap val="100"/>
        <c:axId val="162048640"/>
        <c:axId val="162054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80</c:v>
                </c:pt>
                <c:pt idx="2">
                  <c:v>#N/A</c:v>
                </c:pt>
                <c:pt idx="3">
                  <c:v>#N/A</c:v>
                </c:pt>
                <c:pt idx="4">
                  <c:v>75</c:v>
                </c:pt>
                <c:pt idx="5">
                  <c:v>#N/A</c:v>
                </c:pt>
                <c:pt idx="6">
                  <c:v>#N/A</c:v>
                </c:pt>
                <c:pt idx="7">
                  <c:v>75</c:v>
                </c:pt>
                <c:pt idx="8">
                  <c:v>#N/A</c:v>
                </c:pt>
                <c:pt idx="9">
                  <c:v>#N/A</c:v>
                </c:pt>
                <c:pt idx="10">
                  <c:v>80</c:v>
                </c:pt>
                <c:pt idx="11">
                  <c:v>#N/A</c:v>
                </c:pt>
                <c:pt idx="12">
                  <c:v>#N/A</c:v>
                </c:pt>
                <c:pt idx="13">
                  <c:v>71</c:v>
                </c:pt>
                <c:pt idx="14">
                  <c:v>#N/A</c:v>
                </c:pt>
              </c:numCache>
            </c:numRef>
          </c:val>
          <c:smooth val="0"/>
        </c:ser>
        <c:dLbls>
          <c:showLegendKey val="0"/>
          <c:showVal val="0"/>
          <c:showCatName val="0"/>
          <c:showSerName val="0"/>
          <c:showPercent val="0"/>
          <c:showBubbleSize val="0"/>
        </c:dLbls>
        <c:marker val="1"/>
        <c:smooth val="0"/>
        <c:axId val="162048640"/>
        <c:axId val="162054912"/>
      </c:lineChart>
      <c:catAx>
        <c:axId val="16204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054912"/>
        <c:crosses val="autoZero"/>
        <c:auto val="1"/>
        <c:lblAlgn val="ctr"/>
        <c:lblOffset val="100"/>
        <c:tickLblSkip val="1"/>
        <c:tickMarkSkip val="1"/>
        <c:noMultiLvlLbl val="0"/>
      </c:catAx>
      <c:valAx>
        <c:axId val="16205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04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1210</c:v>
                </c:pt>
                <c:pt idx="5">
                  <c:v>1129</c:v>
                </c:pt>
                <c:pt idx="8">
                  <c:v>1026</c:v>
                </c:pt>
                <c:pt idx="11">
                  <c:v>963</c:v>
                </c:pt>
                <c:pt idx="14">
                  <c:v>1083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208</c:v>
                </c:pt>
                <c:pt idx="5">
                  <c:v>196</c:v>
                </c:pt>
                <c:pt idx="8">
                  <c:v>185</c:v>
                </c:pt>
                <c:pt idx="11">
                  <c:v>173</c:v>
                </c:pt>
                <c:pt idx="14">
                  <c:v>162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867</c:v>
                </c:pt>
                <c:pt idx="5">
                  <c:v>921</c:v>
                </c:pt>
                <c:pt idx="8">
                  <c:v>767</c:v>
                </c:pt>
                <c:pt idx="11">
                  <c:v>824</c:v>
                </c:pt>
                <c:pt idx="14">
                  <c:v>870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208</c:v>
                </c:pt>
                <c:pt idx="3">
                  <c:v>209</c:v>
                </c:pt>
                <c:pt idx="6">
                  <c:v>224</c:v>
                </c:pt>
                <c:pt idx="9">
                  <c:v>243</c:v>
                </c:pt>
                <c:pt idx="12">
                  <c:v>225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559</c:v>
                </c:pt>
                <c:pt idx="3">
                  <c:v>523</c:v>
                </c:pt>
                <c:pt idx="6">
                  <c:v>453</c:v>
                </c:pt>
                <c:pt idx="9">
                  <c:v>427</c:v>
                </c:pt>
                <c:pt idx="12">
                  <c:v>586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1509</c:v>
                </c:pt>
                <c:pt idx="3">
                  <c:v>1408</c:v>
                </c:pt>
                <c:pt idx="6">
                  <c:v>1297</c:v>
                </c:pt>
                <c:pt idx="9">
                  <c:v>1196</c:v>
                </c:pt>
                <c:pt idx="12">
                  <c:v>1211</c:v>
                </c:pt>
              </c:numCache>
            </c:numRef>
          </c:val>
        </c:ser>
        <c:dLbls>
          <c:showLegendKey val="0"/>
          <c:showVal val="0"/>
          <c:showCatName val="0"/>
          <c:showSerName val="0"/>
          <c:showPercent val="0"/>
          <c:showBubbleSize val="0"/>
        </c:dLbls>
        <c:gapWidth val="100"/>
        <c:overlap val="100"/>
        <c:axId val="162182272"/>
        <c:axId val="16218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2182272"/>
        <c:axId val="162184192"/>
      </c:lineChart>
      <c:catAx>
        <c:axId val="16218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184192"/>
        <c:crosses val="autoZero"/>
        <c:auto val="1"/>
        <c:lblAlgn val="ctr"/>
        <c:lblOffset val="100"/>
        <c:tickLblSkip val="1"/>
        <c:tickMarkSkip val="1"/>
        <c:noMultiLvlLbl val="0"/>
      </c:catAx>
      <c:valAx>
        <c:axId val="16218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8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705
700
19.20
1,854,758
1,826,604
10,516
687,091
1,211,044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人口が少ない離島</a:t>
          </a:r>
          <a:r>
            <a:rPr lang="ja-JP" altLang="en-US" sz="1100" baseline="0">
              <a:solidFill>
                <a:sysClr val="windowText" lastClr="000000"/>
              </a:solidFill>
              <a:effectLst/>
              <a:latin typeface="+mn-lt"/>
              <a:ea typeface="+mn-ea"/>
              <a:cs typeface="+mn-cs"/>
            </a:rPr>
            <a:t>村</a:t>
          </a:r>
          <a:r>
            <a:rPr lang="ja-JP" altLang="ja-JP" sz="1100" baseline="0">
              <a:solidFill>
                <a:sysClr val="windowText" lastClr="000000"/>
              </a:solidFill>
              <a:effectLst/>
              <a:latin typeface="+mn-lt"/>
              <a:ea typeface="+mn-ea"/>
              <a:cs typeface="+mn-cs"/>
            </a:rPr>
            <a:t>であり、基幹産業である観光産業は台風等の自然現象に大きく左右され、観光収入は不安定であり村税収入も影響を受ける等、財政基盤が弱く類似団体及び県平均を大きく下回っている。退職者不補充等による職員数・人件費の削減、沖縄振興特別推進交付金事業や災害復旧事業を除く新規事業の凍結による投資的経費の抑制、歳出の徹底的な見直し（５年間で１０％の縮減）を実施するとともに、村税の徴収率（平成</a:t>
          </a:r>
          <a:r>
            <a:rPr lang="ja-JP" altLang="en-US" sz="1100" baseline="0">
              <a:solidFill>
                <a:sysClr val="windowText" lastClr="000000"/>
              </a:solidFill>
              <a:effectLst/>
              <a:latin typeface="+mn-lt"/>
              <a:ea typeface="+mn-ea"/>
              <a:cs typeface="+mn-cs"/>
            </a:rPr>
            <a:t>２５</a:t>
          </a:r>
          <a:r>
            <a:rPr lang="ja-JP" altLang="ja-JP" sz="1100" baseline="0">
              <a:solidFill>
                <a:sysClr val="windowText" lastClr="000000"/>
              </a:solidFill>
              <a:effectLst/>
              <a:latin typeface="+mn-lt"/>
              <a:ea typeface="+mn-ea"/>
              <a:cs typeface="+mn-cs"/>
            </a:rPr>
            <a:t>年度</a:t>
          </a:r>
          <a:r>
            <a:rPr lang="ja-JP" altLang="en-US" sz="1100" baseline="0">
              <a:solidFill>
                <a:sysClr val="windowText" lastClr="000000"/>
              </a:solidFill>
              <a:effectLst/>
              <a:latin typeface="+mn-lt"/>
              <a:ea typeface="+mn-ea"/>
              <a:cs typeface="+mn-cs"/>
            </a:rPr>
            <a:t>９９</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４</a:t>
          </a:r>
          <a:r>
            <a:rPr lang="ja-JP" altLang="ja-JP" sz="1100" baseline="0">
              <a:solidFill>
                <a:sysClr val="windowText" lastClr="000000"/>
              </a:solidFill>
              <a:effectLst/>
              <a:latin typeface="+mn-lt"/>
              <a:ea typeface="+mn-ea"/>
              <a:cs typeface="+mn-cs"/>
            </a:rPr>
            <a:t>％）の維持向上を図り歳入確保に努めることで財政の健全化を図る。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161607</xdr:rowOff>
    </xdr:from>
    <xdr:to>
      <xdr:col>7</xdr:col>
      <xdr:colOff>152400</xdr:colOff>
      <xdr:row>43</xdr:row>
      <xdr:rowOff>161607</xdr:rowOff>
    </xdr:to>
    <xdr:cxnSp macro="">
      <xdr:nvCxnSpPr>
        <xdr:cNvPr id="63" name="直線コネクタ 62"/>
        <xdr:cNvCxnSpPr/>
      </xdr:nvCxnSpPr>
      <xdr:spPr>
        <a:xfrm>
          <a:off x="4114800" y="753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161607</xdr:rowOff>
    </xdr:from>
    <xdr:to>
      <xdr:col>6</xdr:col>
      <xdr:colOff>0</xdr:colOff>
      <xdr:row>43</xdr:row>
      <xdr:rowOff>161607</xdr:rowOff>
    </xdr:to>
    <xdr:cxnSp macro="">
      <xdr:nvCxnSpPr>
        <xdr:cNvPr id="66" name="直線コネクタ 65"/>
        <xdr:cNvCxnSpPr/>
      </xdr:nvCxnSpPr>
      <xdr:spPr>
        <a:xfrm>
          <a:off x="3225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161607</xdr:rowOff>
    </xdr:from>
    <xdr:to>
      <xdr:col>4</xdr:col>
      <xdr:colOff>482600</xdr:colOff>
      <xdr:row>43</xdr:row>
      <xdr:rowOff>161607</xdr:rowOff>
    </xdr:to>
    <xdr:cxnSp macro="">
      <xdr:nvCxnSpPr>
        <xdr:cNvPr id="69" name="直線コネクタ 68"/>
        <xdr:cNvCxnSpPr/>
      </xdr:nvCxnSpPr>
      <xdr:spPr>
        <a:xfrm>
          <a:off x="2336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161607</xdr:rowOff>
    </xdr:to>
    <xdr:cxnSp macro="">
      <xdr:nvCxnSpPr>
        <xdr:cNvPr id="72" name="直線コネクタ 71"/>
        <xdr:cNvCxnSpPr/>
      </xdr:nvCxnSpPr>
      <xdr:spPr>
        <a:xfrm>
          <a:off x="1447800" y="75279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74" name="テキスト ボックス 73"/>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76" name="テキスト ボックス 75"/>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110807</xdr:rowOff>
    </xdr:from>
    <xdr:to>
      <xdr:col>7</xdr:col>
      <xdr:colOff>203200</xdr:colOff>
      <xdr:row>44</xdr:row>
      <xdr:rowOff>40957</xdr:rowOff>
    </xdr:to>
    <xdr:sp macro="" textlink="">
      <xdr:nvSpPr>
        <xdr:cNvPr id="82" name="円/楕円 81"/>
        <xdr:cNvSpPr/>
      </xdr:nvSpPr>
      <xdr:spPr>
        <a:xfrm>
          <a:off x="49022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6684</xdr:rowOff>
    </xdr:from>
    <xdr:ext cx="762000" cy="259045"/>
    <xdr:sp macro="" textlink="">
      <xdr:nvSpPr>
        <xdr:cNvPr id="83" name="財政力該当値テキスト"/>
        <xdr:cNvSpPr txBox="1"/>
      </xdr:nvSpPr>
      <xdr:spPr>
        <a:xfrm>
          <a:off x="5041900" y="73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110807</xdr:rowOff>
    </xdr:from>
    <xdr:to>
      <xdr:col>6</xdr:col>
      <xdr:colOff>50800</xdr:colOff>
      <xdr:row>44</xdr:row>
      <xdr:rowOff>40957</xdr:rowOff>
    </xdr:to>
    <xdr:sp macro="" textlink="">
      <xdr:nvSpPr>
        <xdr:cNvPr id="84" name="円/楕円 83"/>
        <xdr:cNvSpPr/>
      </xdr:nvSpPr>
      <xdr:spPr>
        <a:xfrm>
          <a:off x="4064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25734</xdr:rowOff>
    </xdr:from>
    <xdr:ext cx="736600" cy="259045"/>
    <xdr:sp macro="" textlink="">
      <xdr:nvSpPr>
        <xdr:cNvPr id="85" name="テキスト ボックス 84"/>
        <xdr:cNvSpPr txBox="1"/>
      </xdr:nvSpPr>
      <xdr:spPr>
        <a:xfrm>
          <a:off x="3733800" y="75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110807</xdr:rowOff>
    </xdr:from>
    <xdr:to>
      <xdr:col>4</xdr:col>
      <xdr:colOff>533400</xdr:colOff>
      <xdr:row>44</xdr:row>
      <xdr:rowOff>40957</xdr:rowOff>
    </xdr:to>
    <xdr:sp macro="" textlink="">
      <xdr:nvSpPr>
        <xdr:cNvPr id="86" name="円/楕円 85"/>
        <xdr:cNvSpPr/>
      </xdr:nvSpPr>
      <xdr:spPr>
        <a:xfrm>
          <a:off x="3175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25734</xdr:rowOff>
    </xdr:from>
    <xdr:ext cx="762000" cy="259045"/>
    <xdr:sp macro="" textlink="">
      <xdr:nvSpPr>
        <xdr:cNvPr id="87" name="テキスト ボックス 86"/>
        <xdr:cNvSpPr txBox="1"/>
      </xdr:nvSpPr>
      <xdr:spPr>
        <a:xfrm>
          <a:off x="2844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110807</xdr:rowOff>
    </xdr:from>
    <xdr:to>
      <xdr:col>3</xdr:col>
      <xdr:colOff>330200</xdr:colOff>
      <xdr:row>44</xdr:row>
      <xdr:rowOff>40957</xdr:rowOff>
    </xdr:to>
    <xdr:sp macro="" textlink="">
      <xdr:nvSpPr>
        <xdr:cNvPr id="88" name="円/楕円 87"/>
        <xdr:cNvSpPr/>
      </xdr:nvSpPr>
      <xdr:spPr>
        <a:xfrm>
          <a:off x="2286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25734</xdr:rowOff>
    </xdr:from>
    <xdr:ext cx="762000" cy="259045"/>
    <xdr:sp macro="" textlink="">
      <xdr:nvSpPr>
        <xdr:cNvPr id="89" name="テキスト ボックス 88"/>
        <xdr:cNvSpPr txBox="1"/>
      </xdr:nvSpPr>
      <xdr:spPr>
        <a:xfrm>
          <a:off x="1955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0" name="円/楕円 89"/>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1" name="テキスト ボックス 90"/>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人件費及び公債費の増加、賃金等に係る物件費の増加により</a:t>
          </a:r>
          <a:r>
            <a:rPr lang="ja-JP" altLang="en-US" sz="1100" baseline="0">
              <a:solidFill>
                <a:sysClr val="windowText" lastClr="000000"/>
              </a:solidFill>
              <a:effectLst/>
              <a:latin typeface="+mn-lt"/>
              <a:ea typeface="+mn-ea"/>
              <a:cs typeface="+mn-cs"/>
            </a:rPr>
            <a:t>１０５</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９</a:t>
          </a:r>
          <a:r>
            <a:rPr lang="ja-JP" altLang="ja-JP" sz="1100" baseline="0">
              <a:solidFill>
                <a:sysClr val="windowText" lastClr="000000"/>
              </a:solidFill>
              <a:effectLst/>
              <a:latin typeface="+mn-lt"/>
              <a:ea typeface="+mn-ea"/>
              <a:cs typeface="+mn-cs"/>
            </a:rPr>
            <a:t>％と類似団体及び県平均を大きく上回っている。今後も人件費の抑制を継続して実施するとともに、沖縄振興特別推進交付金事業や災害復旧事業、継続事業を除く新規事業の凍結等により起債を抑制することで公債費の縮減</a:t>
          </a:r>
          <a:r>
            <a:rPr lang="ja-JP" altLang="en-US" sz="1100" baseline="0">
              <a:solidFill>
                <a:sysClr val="windowText" lastClr="000000"/>
              </a:solidFill>
              <a:effectLst/>
              <a:latin typeface="+mn-lt"/>
              <a:ea typeface="+mn-ea"/>
              <a:cs typeface="+mn-cs"/>
            </a:rPr>
            <a:t>を</a:t>
          </a:r>
          <a:r>
            <a:rPr lang="ja-JP" altLang="ja-JP" sz="1100" baseline="0">
              <a:solidFill>
                <a:sysClr val="windowText" lastClr="000000"/>
              </a:solidFill>
              <a:effectLst/>
              <a:latin typeface="+mn-lt"/>
              <a:ea typeface="+mn-ea"/>
              <a:cs typeface="+mn-cs"/>
            </a:rPr>
            <a:t>図り経常経費の削減に努める。</a:t>
          </a:r>
          <a:endParaRPr lang="en-US" altLang="ja-JP" sz="110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solidFill>
              <a:srgbClr val="FF0000"/>
            </a:solidFill>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48895</xdr:rowOff>
    </xdr:from>
    <xdr:to>
      <xdr:col>7</xdr:col>
      <xdr:colOff>152400</xdr:colOff>
      <xdr:row>66</xdr:row>
      <xdr:rowOff>106</xdr:rowOff>
    </xdr:to>
    <xdr:cxnSp macro="">
      <xdr:nvCxnSpPr>
        <xdr:cNvPr id="126" name="直線コネクタ 125"/>
        <xdr:cNvCxnSpPr/>
      </xdr:nvCxnSpPr>
      <xdr:spPr>
        <a:xfrm>
          <a:off x="4114800" y="11193145"/>
          <a:ext cx="8382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11219</xdr:rowOff>
    </xdr:from>
    <xdr:to>
      <xdr:col>6</xdr:col>
      <xdr:colOff>0</xdr:colOff>
      <xdr:row>65</xdr:row>
      <xdr:rowOff>48895</xdr:rowOff>
    </xdr:to>
    <xdr:cxnSp macro="">
      <xdr:nvCxnSpPr>
        <xdr:cNvPr id="129" name="直線コネクタ 128"/>
        <xdr:cNvCxnSpPr/>
      </xdr:nvCxnSpPr>
      <xdr:spPr>
        <a:xfrm>
          <a:off x="3225800" y="1098401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53975</xdr:rowOff>
    </xdr:from>
    <xdr:to>
      <xdr:col>4</xdr:col>
      <xdr:colOff>482600</xdr:colOff>
      <xdr:row>64</xdr:row>
      <xdr:rowOff>11219</xdr:rowOff>
    </xdr:to>
    <xdr:cxnSp macro="">
      <xdr:nvCxnSpPr>
        <xdr:cNvPr id="132" name="直線コネクタ 131"/>
        <xdr:cNvCxnSpPr/>
      </xdr:nvCxnSpPr>
      <xdr:spPr>
        <a:xfrm>
          <a:off x="2336800" y="10855325"/>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53975</xdr:rowOff>
    </xdr:from>
    <xdr:to>
      <xdr:col>3</xdr:col>
      <xdr:colOff>279400</xdr:colOff>
      <xdr:row>63</xdr:row>
      <xdr:rowOff>98213</xdr:rowOff>
    </xdr:to>
    <xdr:cxnSp macro="">
      <xdr:nvCxnSpPr>
        <xdr:cNvPr id="135" name="直線コネクタ 134"/>
        <xdr:cNvCxnSpPr/>
      </xdr:nvCxnSpPr>
      <xdr:spPr>
        <a:xfrm flipV="1">
          <a:off x="1447800" y="108553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76746</xdr:rowOff>
    </xdr:from>
    <xdr:ext cx="762000" cy="259045"/>
    <xdr:sp macro="" textlink="">
      <xdr:nvSpPr>
        <xdr:cNvPr id="137" name="テキスト ボックス 136"/>
        <xdr:cNvSpPr txBox="1"/>
      </xdr:nvSpPr>
      <xdr:spPr>
        <a:xfrm>
          <a:off x="1955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39" name="テキスト ボックス 138"/>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120756</xdr:rowOff>
    </xdr:from>
    <xdr:to>
      <xdr:col>7</xdr:col>
      <xdr:colOff>203200</xdr:colOff>
      <xdr:row>66</xdr:row>
      <xdr:rowOff>50906</xdr:rowOff>
    </xdr:to>
    <xdr:sp macro="" textlink="">
      <xdr:nvSpPr>
        <xdr:cNvPr id="145" name="円/楕円 144"/>
        <xdr:cNvSpPr/>
      </xdr:nvSpPr>
      <xdr:spPr>
        <a:xfrm>
          <a:off x="4902200" y="11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16633</xdr:rowOff>
    </xdr:from>
    <xdr:ext cx="762000" cy="259045"/>
    <xdr:sp macro="" textlink="">
      <xdr:nvSpPr>
        <xdr:cNvPr id="146" name="財政構造の弾力性該当値テキスト"/>
        <xdr:cNvSpPr txBox="1"/>
      </xdr:nvSpPr>
      <xdr:spPr>
        <a:xfrm>
          <a:off x="5041900" y="1116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169545</xdr:rowOff>
    </xdr:from>
    <xdr:to>
      <xdr:col>6</xdr:col>
      <xdr:colOff>50800</xdr:colOff>
      <xdr:row>65</xdr:row>
      <xdr:rowOff>99695</xdr:rowOff>
    </xdr:to>
    <xdr:sp macro="" textlink="">
      <xdr:nvSpPr>
        <xdr:cNvPr id="147" name="円/楕円 146"/>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84472</xdr:rowOff>
    </xdr:from>
    <xdr:ext cx="736600" cy="259045"/>
    <xdr:sp macro="" textlink="">
      <xdr:nvSpPr>
        <xdr:cNvPr id="148" name="テキスト ボックス 147"/>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131869</xdr:rowOff>
    </xdr:from>
    <xdr:to>
      <xdr:col>4</xdr:col>
      <xdr:colOff>533400</xdr:colOff>
      <xdr:row>64</xdr:row>
      <xdr:rowOff>62019</xdr:rowOff>
    </xdr:to>
    <xdr:sp macro="" textlink="">
      <xdr:nvSpPr>
        <xdr:cNvPr id="149" name="円/楕円 148"/>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46796</xdr:rowOff>
    </xdr:from>
    <xdr:ext cx="762000" cy="259045"/>
    <xdr:sp macro="" textlink="">
      <xdr:nvSpPr>
        <xdr:cNvPr id="150" name="テキスト ボックス 14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1" name="円/楕円 150"/>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89552</xdr:rowOff>
    </xdr:from>
    <xdr:ext cx="762000" cy="259045"/>
    <xdr:sp macro="" textlink="">
      <xdr:nvSpPr>
        <xdr:cNvPr id="152" name="テキスト ボックス 151"/>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3" name="円/楕円 152"/>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54" name="テキスト ボックス 153"/>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[845,294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人件費・物件費等の合計額の人口１人当たりの金額が</a:t>
          </a:r>
          <a:r>
            <a:rPr lang="ja-JP" altLang="en-US" sz="1100" baseline="0">
              <a:solidFill>
                <a:sysClr val="windowText" lastClr="000000"/>
              </a:solidFill>
              <a:effectLst/>
              <a:latin typeface="+mn-lt"/>
              <a:ea typeface="+mn-ea"/>
              <a:cs typeface="+mn-cs"/>
            </a:rPr>
            <a:t>８４５</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２９４</a:t>
          </a:r>
          <a:r>
            <a:rPr lang="ja-JP" altLang="ja-JP" sz="1100" baseline="0">
              <a:solidFill>
                <a:sysClr val="windowText" lastClr="000000"/>
              </a:solidFill>
              <a:effectLst/>
              <a:latin typeface="+mn-lt"/>
              <a:ea typeface="+mn-ea"/>
              <a:cs typeface="+mn-cs"/>
            </a:rPr>
            <a:t>円と類似団体及び県平均を大きく上回っている。要因として、各業務のシステム化に伴う保守管理費等の物件費が増加傾向にあることや、ごみ処理施設、保育所、高齢者生活福祉センターの施設運営を直営で行っているために、職員数が類似団体平均と比較して多いことで人件費が高水準である。また沖縄振興特別推進交付金事業</a:t>
          </a:r>
          <a:r>
            <a:rPr lang="ja-JP" altLang="en-US" sz="1100" baseline="0">
              <a:solidFill>
                <a:sysClr val="windowText" lastClr="000000"/>
              </a:solidFill>
              <a:effectLst/>
              <a:latin typeface="+mn-lt"/>
              <a:ea typeface="+mn-ea"/>
              <a:cs typeface="+mn-cs"/>
            </a:rPr>
            <a:t>の実施に伴う物件費等の増加や</a:t>
          </a:r>
          <a:r>
            <a:rPr lang="ja-JP" altLang="ja-JP" sz="1100" baseline="0">
              <a:solidFill>
                <a:sysClr val="windowText" lastClr="000000"/>
              </a:solidFill>
              <a:effectLst/>
              <a:latin typeface="+mn-lt"/>
              <a:ea typeface="+mn-ea"/>
              <a:cs typeface="+mn-cs"/>
            </a:rPr>
            <a:t>、ごみ処理施設の老朽化に伴う維持補修費等が増加しているためである。各施設において消耗品の一括購入、非常勤職員の配置等ムダのない適正な維持管理に努め経費の抑制を図る。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16269</xdr:rowOff>
    </xdr:from>
    <xdr:to>
      <xdr:col>7</xdr:col>
      <xdr:colOff>152400</xdr:colOff>
      <xdr:row>83</xdr:row>
      <xdr:rowOff>58689</xdr:rowOff>
    </xdr:to>
    <xdr:cxnSp macro="">
      <xdr:nvCxnSpPr>
        <xdr:cNvPr id="186" name="直線コネクタ 185"/>
        <xdr:cNvCxnSpPr/>
      </xdr:nvCxnSpPr>
      <xdr:spPr>
        <a:xfrm>
          <a:off x="4114800" y="14246619"/>
          <a:ext cx="838200" cy="4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167379</xdr:rowOff>
    </xdr:from>
    <xdr:to>
      <xdr:col>6</xdr:col>
      <xdr:colOff>0</xdr:colOff>
      <xdr:row>83</xdr:row>
      <xdr:rowOff>16269</xdr:rowOff>
    </xdr:to>
    <xdr:cxnSp macro="">
      <xdr:nvCxnSpPr>
        <xdr:cNvPr id="189" name="直線コネクタ 188"/>
        <xdr:cNvCxnSpPr/>
      </xdr:nvCxnSpPr>
      <xdr:spPr>
        <a:xfrm>
          <a:off x="3225800" y="14226279"/>
          <a:ext cx="889000" cy="2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133240</xdr:rowOff>
    </xdr:from>
    <xdr:to>
      <xdr:col>4</xdr:col>
      <xdr:colOff>482600</xdr:colOff>
      <xdr:row>82</xdr:row>
      <xdr:rowOff>167379</xdr:rowOff>
    </xdr:to>
    <xdr:cxnSp macro="">
      <xdr:nvCxnSpPr>
        <xdr:cNvPr id="192" name="直線コネクタ 191"/>
        <xdr:cNvCxnSpPr/>
      </xdr:nvCxnSpPr>
      <xdr:spPr>
        <a:xfrm>
          <a:off x="2336800" y="14192140"/>
          <a:ext cx="8890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133240</xdr:rowOff>
    </xdr:from>
    <xdr:to>
      <xdr:col>3</xdr:col>
      <xdr:colOff>279400</xdr:colOff>
      <xdr:row>82</xdr:row>
      <xdr:rowOff>146642</xdr:rowOff>
    </xdr:to>
    <xdr:cxnSp macro="">
      <xdr:nvCxnSpPr>
        <xdr:cNvPr id="195" name="直線コネクタ 194"/>
        <xdr:cNvCxnSpPr/>
      </xdr:nvCxnSpPr>
      <xdr:spPr>
        <a:xfrm flipV="1">
          <a:off x="1447800" y="14192140"/>
          <a:ext cx="889000" cy="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70325</xdr:rowOff>
    </xdr:from>
    <xdr:ext cx="762000" cy="259045"/>
    <xdr:sp macro="" textlink="">
      <xdr:nvSpPr>
        <xdr:cNvPr id="197" name="テキスト ボックス 196"/>
        <xdr:cNvSpPr txBox="1"/>
      </xdr:nvSpPr>
      <xdr:spPr>
        <a:xfrm>
          <a:off x="1955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199" name="テキスト ボックス 198"/>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7889</xdr:rowOff>
    </xdr:from>
    <xdr:to>
      <xdr:col>7</xdr:col>
      <xdr:colOff>203200</xdr:colOff>
      <xdr:row>83</xdr:row>
      <xdr:rowOff>109489</xdr:rowOff>
    </xdr:to>
    <xdr:sp macro="" textlink="">
      <xdr:nvSpPr>
        <xdr:cNvPr id="205" name="円/楕円 204"/>
        <xdr:cNvSpPr/>
      </xdr:nvSpPr>
      <xdr:spPr>
        <a:xfrm>
          <a:off x="4902200" y="142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151416</xdr:rowOff>
    </xdr:from>
    <xdr:ext cx="762000" cy="259045"/>
    <xdr:sp macro="" textlink="">
      <xdr:nvSpPr>
        <xdr:cNvPr id="206" name="人件費・物件費等の状況該当値テキスト"/>
        <xdr:cNvSpPr txBox="1"/>
      </xdr:nvSpPr>
      <xdr:spPr>
        <a:xfrm>
          <a:off x="5041900" y="1421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845,294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136919</xdr:rowOff>
    </xdr:from>
    <xdr:to>
      <xdr:col>6</xdr:col>
      <xdr:colOff>50800</xdr:colOff>
      <xdr:row>83</xdr:row>
      <xdr:rowOff>67069</xdr:rowOff>
    </xdr:to>
    <xdr:sp macro="" textlink="">
      <xdr:nvSpPr>
        <xdr:cNvPr id="207" name="円/楕円 206"/>
        <xdr:cNvSpPr/>
      </xdr:nvSpPr>
      <xdr:spPr>
        <a:xfrm>
          <a:off x="4064000" y="141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51846</xdr:rowOff>
    </xdr:from>
    <xdr:ext cx="736600" cy="259045"/>
    <xdr:sp macro="" textlink="">
      <xdr:nvSpPr>
        <xdr:cNvPr id="208" name="テキスト ボックス 207"/>
        <xdr:cNvSpPr txBox="1"/>
      </xdr:nvSpPr>
      <xdr:spPr>
        <a:xfrm>
          <a:off x="3733800" y="14282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757,395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116579</xdr:rowOff>
    </xdr:from>
    <xdr:to>
      <xdr:col>4</xdr:col>
      <xdr:colOff>533400</xdr:colOff>
      <xdr:row>83</xdr:row>
      <xdr:rowOff>46729</xdr:rowOff>
    </xdr:to>
    <xdr:sp macro="" textlink="">
      <xdr:nvSpPr>
        <xdr:cNvPr id="209" name="円/楕円 208"/>
        <xdr:cNvSpPr/>
      </xdr:nvSpPr>
      <xdr:spPr>
        <a:xfrm>
          <a:off x="3175000" y="1417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31506</xdr:rowOff>
    </xdr:from>
    <xdr:ext cx="762000" cy="259045"/>
    <xdr:sp macro="" textlink="">
      <xdr:nvSpPr>
        <xdr:cNvPr id="210" name="テキスト ボックス 209"/>
        <xdr:cNvSpPr txBox="1"/>
      </xdr:nvSpPr>
      <xdr:spPr>
        <a:xfrm>
          <a:off x="2844800" y="1426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715,249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82440</xdr:rowOff>
    </xdr:from>
    <xdr:to>
      <xdr:col>3</xdr:col>
      <xdr:colOff>330200</xdr:colOff>
      <xdr:row>83</xdr:row>
      <xdr:rowOff>12590</xdr:rowOff>
    </xdr:to>
    <xdr:sp macro="" textlink="">
      <xdr:nvSpPr>
        <xdr:cNvPr id="211" name="円/楕円 210"/>
        <xdr:cNvSpPr/>
      </xdr:nvSpPr>
      <xdr:spPr>
        <a:xfrm>
          <a:off x="2286000" y="141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168817</xdr:rowOff>
    </xdr:from>
    <xdr:ext cx="762000" cy="259045"/>
    <xdr:sp macro="" textlink="">
      <xdr:nvSpPr>
        <xdr:cNvPr id="212" name="テキスト ボックス 211"/>
        <xdr:cNvSpPr txBox="1"/>
      </xdr:nvSpPr>
      <xdr:spPr>
        <a:xfrm>
          <a:off x="1955800" y="142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644,508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95842</xdr:rowOff>
    </xdr:from>
    <xdr:to>
      <xdr:col>2</xdr:col>
      <xdr:colOff>127000</xdr:colOff>
      <xdr:row>83</xdr:row>
      <xdr:rowOff>25992</xdr:rowOff>
    </xdr:to>
    <xdr:sp macro="" textlink="">
      <xdr:nvSpPr>
        <xdr:cNvPr id="213" name="円/楕円 212"/>
        <xdr:cNvSpPr/>
      </xdr:nvSpPr>
      <xdr:spPr>
        <a:xfrm>
          <a:off x="1397000" y="141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10769</xdr:rowOff>
    </xdr:from>
    <xdr:ext cx="762000" cy="259045"/>
    <xdr:sp macro="" textlink="">
      <xdr:nvSpPr>
        <xdr:cNvPr id="214" name="テキスト ボックス 213"/>
        <xdr:cNvSpPr txBox="1"/>
      </xdr:nvSpPr>
      <xdr:spPr>
        <a:xfrm>
          <a:off x="1066800" y="1424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672,280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行財政集中改革プラン（平成１７年度～）に基づく退職者の不補充を実施してきたことや、昇給・昇格制度の見直しによる平均給与の増加、また、特例法による国家公務員の給与削減等により</a:t>
          </a:r>
          <a:r>
            <a:rPr lang="ja-JP" altLang="en-US" sz="1100" baseline="0">
              <a:solidFill>
                <a:sysClr val="windowText" lastClr="000000"/>
              </a:solidFill>
              <a:effectLst/>
              <a:latin typeface="+mn-lt"/>
              <a:ea typeface="+mn-ea"/>
              <a:cs typeface="+mn-cs"/>
            </a:rPr>
            <a:t>増加傾向にあったが、今年度は</a:t>
          </a:r>
          <a:r>
            <a:rPr lang="ja-JP" altLang="ja-JP" sz="1100" baseline="0">
              <a:solidFill>
                <a:sysClr val="windowText" lastClr="000000"/>
              </a:solidFill>
              <a:effectLst/>
              <a:latin typeface="+mn-lt"/>
              <a:ea typeface="+mn-ea"/>
              <a:cs typeface="+mn-cs"/>
            </a:rPr>
            <a:t>対前年度比</a:t>
          </a:r>
          <a:r>
            <a:rPr lang="ja-JP" altLang="en-US" sz="1100" baseline="0">
              <a:solidFill>
                <a:sysClr val="windowText" lastClr="000000"/>
              </a:solidFill>
              <a:effectLst/>
              <a:latin typeface="+mn-lt"/>
              <a:ea typeface="+mn-ea"/>
              <a:cs typeface="+mn-cs"/>
            </a:rPr>
            <a:t>△６</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３</a:t>
          </a:r>
          <a:r>
            <a:rPr lang="ja-JP" altLang="ja-JP" sz="1100" baseline="0">
              <a:solidFill>
                <a:sysClr val="windowText" lastClr="000000"/>
              </a:solidFill>
              <a:effectLst/>
              <a:latin typeface="+mn-lt"/>
              <a:ea typeface="+mn-ea"/>
              <a:cs typeface="+mn-cs"/>
            </a:rPr>
            <a:t>ポイント</a:t>
          </a:r>
          <a:r>
            <a:rPr lang="ja-JP" altLang="en-US" sz="1100" baseline="0">
              <a:solidFill>
                <a:sysClr val="windowText" lastClr="000000"/>
              </a:solidFill>
              <a:effectLst/>
              <a:latin typeface="+mn-lt"/>
              <a:ea typeface="+mn-ea"/>
              <a:cs typeface="+mn-cs"/>
            </a:rPr>
            <a:t>減</a:t>
          </a:r>
          <a:r>
            <a:rPr lang="ja-JP" altLang="ja-JP" sz="1100" baseline="0">
              <a:solidFill>
                <a:sysClr val="windowText" lastClr="000000"/>
              </a:solidFill>
              <a:effectLst/>
              <a:latin typeface="+mn-lt"/>
              <a:ea typeface="+mn-ea"/>
              <a:cs typeface="+mn-cs"/>
            </a:rPr>
            <a:t>の</a:t>
          </a:r>
          <a:r>
            <a:rPr lang="ja-JP" altLang="en-US" sz="1100" baseline="0">
              <a:solidFill>
                <a:sysClr val="windowText" lastClr="000000"/>
              </a:solidFill>
              <a:effectLst/>
              <a:latin typeface="+mn-lt"/>
              <a:ea typeface="+mn-ea"/>
              <a:cs typeface="+mn-cs"/>
            </a:rPr>
            <a:t>９２</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９</a:t>
          </a:r>
          <a:r>
            <a:rPr lang="ja-JP" altLang="ja-JP" sz="1100" baseline="0">
              <a:solidFill>
                <a:sysClr val="windowText" lastClr="000000"/>
              </a:solidFill>
              <a:effectLst/>
              <a:latin typeface="+mn-lt"/>
              <a:ea typeface="+mn-ea"/>
              <a:cs typeface="+mn-cs"/>
            </a:rPr>
            <a:t>となった。類似団体平均を下回っているものの依然として高い水準にある。今後は厳しい財政状況の中、より一層の給与の適正化に努める。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35243</xdr:rowOff>
    </xdr:from>
    <xdr:to>
      <xdr:col>24</xdr:col>
      <xdr:colOff>558800</xdr:colOff>
      <xdr:row>88</xdr:row>
      <xdr:rowOff>72389</xdr:rowOff>
    </xdr:to>
    <xdr:cxnSp macro="">
      <xdr:nvCxnSpPr>
        <xdr:cNvPr id="244" name="直線コネクタ 243"/>
        <xdr:cNvCxnSpPr/>
      </xdr:nvCxnSpPr>
      <xdr:spPr>
        <a:xfrm flipV="1">
          <a:off x="16179800" y="14779943"/>
          <a:ext cx="838200" cy="38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66357</xdr:rowOff>
    </xdr:from>
    <xdr:to>
      <xdr:col>23</xdr:col>
      <xdr:colOff>406400</xdr:colOff>
      <xdr:row>88</xdr:row>
      <xdr:rowOff>72389</xdr:rowOff>
    </xdr:to>
    <xdr:cxnSp macro="">
      <xdr:nvCxnSpPr>
        <xdr:cNvPr id="247" name="直線コネクタ 246"/>
        <xdr:cNvCxnSpPr/>
      </xdr:nvCxnSpPr>
      <xdr:spPr>
        <a:xfrm>
          <a:off x="15290800" y="1515395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167005</xdr:rowOff>
    </xdr:from>
    <xdr:to>
      <xdr:col>22</xdr:col>
      <xdr:colOff>203200</xdr:colOff>
      <xdr:row>88</xdr:row>
      <xdr:rowOff>66357</xdr:rowOff>
    </xdr:to>
    <xdr:cxnSp macro="">
      <xdr:nvCxnSpPr>
        <xdr:cNvPr id="250" name="直線コネクタ 249"/>
        <xdr:cNvCxnSpPr/>
      </xdr:nvCxnSpPr>
      <xdr:spPr>
        <a:xfrm>
          <a:off x="14401800" y="14568805"/>
          <a:ext cx="889000" cy="58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167005</xdr:rowOff>
    </xdr:from>
    <xdr:to>
      <xdr:col>21</xdr:col>
      <xdr:colOff>0</xdr:colOff>
      <xdr:row>85</xdr:row>
      <xdr:rowOff>13652</xdr:rowOff>
    </xdr:to>
    <xdr:cxnSp macro="">
      <xdr:nvCxnSpPr>
        <xdr:cNvPr id="253" name="直線コネクタ 252"/>
        <xdr:cNvCxnSpPr/>
      </xdr:nvCxnSpPr>
      <xdr:spPr>
        <a:xfrm flipV="1">
          <a:off x="13512800" y="1456880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10495</xdr:rowOff>
    </xdr:from>
    <xdr:ext cx="762000" cy="259045"/>
    <xdr:sp macro="" textlink="">
      <xdr:nvSpPr>
        <xdr:cNvPr id="255" name="テキスト ボックス 254"/>
        <xdr:cNvSpPr txBox="1"/>
      </xdr:nvSpPr>
      <xdr:spPr>
        <a:xfrm>
          <a:off x="14020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57" name="テキスト ボックス 256"/>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155893</xdr:rowOff>
    </xdr:from>
    <xdr:to>
      <xdr:col>24</xdr:col>
      <xdr:colOff>609600</xdr:colOff>
      <xdr:row>86</xdr:row>
      <xdr:rowOff>86043</xdr:rowOff>
    </xdr:to>
    <xdr:sp macro="" textlink="">
      <xdr:nvSpPr>
        <xdr:cNvPr id="263" name="円/楕円 262"/>
        <xdr:cNvSpPr/>
      </xdr:nvSpPr>
      <xdr:spPr>
        <a:xfrm>
          <a:off x="169672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970</xdr:rowOff>
    </xdr:from>
    <xdr:ext cx="762000" cy="259045"/>
    <xdr:sp macro="" textlink="">
      <xdr:nvSpPr>
        <xdr:cNvPr id="264" name="給与水準   （国との比較）該当値テキスト"/>
        <xdr:cNvSpPr txBox="1"/>
      </xdr:nvSpPr>
      <xdr:spPr>
        <a:xfrm>
          <a:off x="171069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21589</xdr:rowOff>
    </xdr:from>
    <xdr:to>
      <xdr:col>23</xdr:col>
      <xdr:colOff>457200</xdr:colOff>
      <xdr:row>88</xdr:row>
      <xdr:rowOff>123189</xdr:rowOff>
    </xdr:to>
    <xdr:sp macro="" textlink="">
      <xdr:nvSpPr>
        <xdr:cNvPr id="265" name="円/楕円 264"/>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133366</xdr:rowOff>
    </xdr:from>
    <xdr:ext cx="736600" cy="259045"/>
    <xdr:sp macro="" textlink="">
      <xdr:nvSpPr>
        <xdr:cNvPr id="266" name="テキスト ボックス 265"/>
        <xdr:cNvSpPr txBox="1"/>
      </xdr:nvSpPr>
      <xdr:spPr>
        <a:xfrm>
          <a:off x="15798800" y="1487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15557</xdr:rowOff>
    </xdr:from>
    <xdr:to>
      <xdr:col>22</xdr:col>
      <xdr:colOff>254000</xdr:colOff>
      <xdr:row>88</xdr:row>
      <xdr:rowOff>117157</xdr:rowOff>
    </xdr:to>
    <xdr:sp macro="" textlink="">
      <xdr:nvSpPr>
        <xdr:cNvPr id="267" name="円/楕円 266"/>
        <xdr:cNvSpPr/>
      </xdr:nvSpPr>
      <xdr:spPr>
        <a:xfrm>
          <a:off x="15240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127334</xdr:rowOff>
    </xdr:from>
    <xdr:ext cx="762000" cy="259045"/>
    <xdr:sp macro="" textlink="">
      <xdr:nvSpPr>
        <xdr:cNvPr id="268" name="テキスト ボックス 267"/>
        <xdr:cNvSpPr txBox="1"/>
      </xdr:nvSpPr>
      <xdr:spPr>
        <a:xfrm>
          <a:off x="14909800" y="1487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116205</xdr:rowOff>
    </xdr:from>
    <xdr:to>
      <xdr:col>21</xdr:col>
      <xdr:colOff>50800</xdr:colOff>
      <xdr:row>85</xdr:row>
      <xdr:rowOff>46355</xdr:rowOff>
    </xdr:to>
    <xdr:sp macro="" textlink="">
      <xdr:nvSpPr>
        <xdr:cNvPr id="269" name="円/楕円 268"/>
        <xdr:cNvSpPr/>
      </xdr:nvSpPr>
      <xdr:spPr>
        <a:xfrm>
          <a:off x="14351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56532</xdr:rowOff>
    </xdr:from>
    <xdr:ext cx="762000" cy="259045"/>
    <xdr:sp macro="" textlink="">
      <xdr:nvSpPr>
        <xdr:cNvPr id="270" name="テキスト ボックス 269"/>
        <xdr:cNvSpPr txBox="1"/>
      </xdr:nvSpPr>
      <xdr:spPr>
        <a:xfrm>
          <a:off x="14020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134302</xdr:rowOff>
    </xdr:from>
    <xdr:to>
      <xdr:col>19</xdr:col>
      <xdr:colOff>533400</xdr:colOff>
      <xdr:row>85</xdr:row>
      <xdr:rowOff>64452</xdr:rowOff>
    </xdr:to>
    <xdr:sp macro="" textlink="">
      <xdr:nvSpPr>
        <xdr:cNvPr id="271" name="円/楕円 270"/>
        <xdr:cNvSpPr/>
      </xdr:nvSpPr>
      <xdr:spPr>
        <a:xfrm>
          <a:off x="13462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74629</xdr:rowOff>
    </xdr:from>
    <xdr:ext cx="762000" cy="259045"/>
    <xdr:sp macro="" textlink="">
      <xdr:nvSpPr>
        <xdr:cNvPr id="272" name="テキスト ボックス 271"/>
        <xdr:cNvSpPr txBox="1"/>
      </xdr:nvSpPr>
      <xdr:spPr>
        <a:xfrm>
          <a:off x="13131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離島村で人口は減少傾向であるが、多様化する行政事務に対応するため一定の職員数が必要であることや、保育所、</a:t>
          </a:r>
          <a:r>
            <a:rPr lang="ja-JP" altLang="en-US" sz="1100" baseline="0">
              <a:solidFill>
                <a:schemeClr val="dk1"/>
              </a:solidFill>
              <a:effectLst/>
              <a:latin typeface="+mn-lt"/>
              <a:ea typeface="+mn-ea"/>
              <a:cs typeface="+mn-cs"/>
            </a:rPr>
            <a:t>ごみ処理施設</a:t>
          </a:r>
          <a:r>
            <a:rPr lang="ja-JP" altLang="ja-JP" sz="1100" baseline="0">
              <a:solidFill>
                <a:schemeClr val="dk1"/>
              </a:solidFill>
              <a:effectLst/>
              <a:latin typeface="+mn-lt"/>
              <a:ea typeface="+mn-ea"/>
              <a:cs typeface="+mn-cs"/>
            </a:rPr>
            <a:t>等の施設運営を専門職員を配置して直営で行っているため４</a:t>
          </a:r>
          <a:r>
            <a:rPr lang="ja-JP" altLang="en-US" sz="1100" baseline="0">
              <a:solidFill>
                <a:schemeClr val="dk1"/>
              </a:solidFill>
              <a:effectLst/>
              <a:latin typeface="+mn-lt"/>
              <a:ea typeface="+mn-ea"/>
              <a:cs typeface="+mn-cs"/>
            </a:rPr>
            <a:t>８</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２３</a:t>
          </a:r>
          <a:r>
            <a:rPr lang="ja-JP" altLang="ja-JP" sz="1100" baseline="0">
              <a:solidFill>
                <a:schemeClr val="dk1"/>
              </a:solidFill>
              <a:effectLst/>
              <a:latin typeface="+mn-lt"/>
              <a:ea typeface="+mn-ea"/>
              <a:cs typeface="+mn-cs"/>
            </a:rPr>
            <a:t>人と類似団体の平均を上回っている。今後も行政サービスを維持しつつ、定員管理の適正化を行い、平成</a:t>
          </a:r>
          <a:r>
            <a:rPr lang="ja-JP" altLang="en-US" sz="1100" baseline="0">
              <a:solidFill>
                <a:schemeClr val="dk1"/>
              </a:solidFill>
              <a:effectLst/>
              <a:latin typeface="+mn-lt"/>
              <a:ea typeface="+mn-ea"/>
              <a:cs typeface="+mn-cs"/>
            </a:rPr>
            <a:t>３０</a:t>
          </a:r>
          <a:r>
            <a:rPr lang="ja-JP" altLang="ja-JP" sz="1100" baseline="0">
              <a:solidFill>
                <a:schemeClr val="dk1"/>
              </a:solidFill>
              <a:effectLst/>
              <a:latin typeface="+mn-lt"/>
              <a:ea typeface="+mn-ea"/>
              <a:cs typeface="+mn-cs"/>
            </a:rPr>
            <a:t>年度末で職員数を</a:t>
          </a:r>
          <a:r>
            <a:rPr lang="ja-JP" altLang="en-US" sz="1100" baseline="0">
              <a:solidFill>
                <a:schemeClr val="dk1"/>
              </a:solidFill>
              <a:effectLst/>
              <a:latin typeface="+mn-lt"/>
              <a:ea typeface="+mn-ea"/>
              <a:cs typeface="+mn-cs"/>
            </a:rPr>
            <a:t>１０</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６</a:t>
          </a:r>
          <a:r>
            <a:rPr lang="ja-JP" altLang="ja-JP" sz="1100" baseline="0">
              <a:solidFill>
                <a:schemeClr val="dk1"/>
              </a:solidFill>
              <a:effectLst/>
              <a:latin typeface="+mn-lt"/>
              <a:ea typeface="+mn-ea"/>
              <a:cs typeface="+mn-cs"/>
            </a:rPr>
            <a:t>人）削減する。（ </a:t>
          </a:r>
          <a:r>
            <a:rPr lang="en-US" altLang="ja-JP"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平成</a:t>
          </a:r>
          <a:r>
            <a:rPr lang="ja-JP" altLang="en-US" sz="1100" baseline="0">
              <a:solidFill>
                <a:schemeClr val="dk1"/>
              </a:solidFill>
              <a:effectLst/>
              <a:latin typeface="+mn-lt"/>
              <a:ea typeface="+mn-ea"/>
              <a:cs typeface="+mn-cs"/>
            </a:rPr>
            <a:t>２５</a:t>
          </a:r>
          <a:r>
            <a:rPr lang="ja-JP" altLang="ja-JP" sz="1100" baseline="0">
              <a:solidFill>
                <a:schemeClr val="dk1"/>
              </a:solidFill>
              <a:effectLst/>
              <a:latin typeface="+mn-lt"/>
              <a:ea typeface="+mn-ea"/>
              <a:cs typeface="+mn-cs"/>
            </a:rPr>
            <a:t>年度末</a:t>
          </a:r>
          <a:r>
            <a:rPr lang="ja-JP" altLang="en-US" sz="1100" baseline="0">
              <a:solidFill>
                <a:schemeClr val="dk1"/>
              </a:solidFill>
              <a:effectLst/>
              <a:latin typeface="+mn-lt"/>
              <a:ea typeface="+mn-ea"/>
              <a:cs typeface="+mn-cs"/>
            </a:rPr>
            <a:t>５７</a:t>
          </a:r>
          <a:r>
            <a:rPr lang="ja-JP" altLang="ja-JP" sz="1100" baseline="0">
              <a:solidFill>
                <a:schemeClr val="dk1"/>
              </a:solidFill>
              <a:effectLst/>
              <a:latin typeface="+mn-lt"/>
              <a:ea typeface="+mn-ea"/>
              <a:cs typeface="+mn-cs"/>
            </a:rPr>
            <a:t>人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11140</xdr:rowOff>
    </xdr:from>
    <xdr:to>
      <xdr:col>24</xdr:col>
      <xdr:colOff>558800</xdr:colOff>
      <xdr:row>61</xdr:row>
      <xdr:rowOff>28950</xdr:rowOff>
    </xdr:to>
    <xdr:cxnSp macro="">
      <xdr:nvCxnSpPr>
        <xdr:cNvPr id="308" name="直線コネクタ 307"/>
        <xdr:cNvCxnSpPr/>
      </xdr:nvCxnSpPr>
      <xdr:spPr>
        <a:xfrm>
          <a:off x="16179800" y="10469590"/>
          <a:ext cx="838200" cy="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09"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141454</xdr:rowOff>
    </xdr:from>
    <xdr:to>
      <xdr:col>23</xdr:col>
      <xdr:colOff>406400</xdr:colOff>
      <xdr:row>61</xdr:row>
      <xdr:rowOff>11140</xdr:rowOff>
    </xdr:to>
    <xdr:cxnSp macro="">
      <xdr:nvCxnSpPr>
        <xdr:cNvPr id="311" name="直線コネクタ 310"/>
        <xdr:cNvCxnSpPr/>
      </xdr:nvCxnSpPr>
      <xdr:spPr>
        <a:xfrm>
          <a:off x="15290800" y="10428454"/>
          <a:ext cx="889000" cy="4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3" name="テキスト ボックス 312"/>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135134</xdr:rowOff>
    </xdr:from>
    <xdr:to>
      <xdr:col>22</xdr:col>
      <xdr:colOff>203200</xdr:colOff>
      <xdr:row>60</xdr:row>
      <xdr:rowOff>141454</xdr:rowOff>
    </xdr:to>
    <xdr:cxnSp macro="">
      <xdr:nvCxnSpPr>
        <xdr:cNvPr id="314" name="直線コネクタ 313"/>
        <xdr:cNvCxnSpPr/>
      </xdr:nvCxnSpPr>
      <xdr:spPr>
        <a:xfrm>
          <a:off x="14401800" y="10422134"/>
          <a:ext cx="8890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6" name="テキスト ボックス 315"/>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135134</xdr:rowOff>
    </xdr:from>
    <xdr:to>
      <xdr:col>21</xdr:col>
      <xdr:colOff>0</xdr:colOff>
      <xdr:row>61</xdr:row>
      <xdr:rowOff>17114</xdr:rowOff>
    </xdr:to>
    <xdr:cxnSp macro="">
      <xdr:nvCxnSpPr>
        <xdr:cNvPr id="317" name="直線コネクタ 316"/>
        <xdr:cNvCxnSpPr/>
      </xdr:nvCxnSpPr>
      <xdr:spPr>
        <a:xfrm flipV="1">
          <a:off x="13512800" y="10422134"/>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19" name="テキスト ボックス 318"/>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1" name="テキスト ボックス 320"/>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149600</xdr:rowOff>
    </xdr:from>
    <xdr:to>
      <xdr:col>24</xdr:col>
      <xdr:colOff>609600</xdr:colOff>
      <xdr:row>61</xdr:row>
      <xdr:rowOff>79750</xdr:rowOff>
    </xdr:to>
    <xdr:sp macro="" textlink="">
      <xdr:nvSpPr>
        <xdr:cNvPr id="327" name="円/楕円 326"/>
        <xdr:cNvSpPr/>
      </xdr:nvSpPr>
      <xdr:spPr>
        <a:xfrm>
          <a:off x="16967200" y="10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121677</xdr:rowOff>
    </xdr:from>
    <xdr:ext cx="762000" cy="259045"/>
    <xdr:sp macro="" textlink="">
      <xdr:nvSpPr>
        <xdr:cNvPr id="328" name="定員管理の状況該当値テキスト"/>
        <xdr:cNvSpPr txBox="1"/>
      </xdr:nvSpPr>
      <xdr:spPr>
        <a:xfrm>
          <a:off x="17106900" y="10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131790</xdr:rowOff>
    </xdr:from>
    <xdr:to>
      <xdr:col>23</xdr:col>
      <xdr:colOff>457200</xdr:colOff>
      <xdr:row>61</xdr:row>
      <xdr:rowOff>61940</xdr:rowOff>
    </xdr:to>
    <xdr:sp macro="" textlink="">
      <xdr:nvSpPr>
        <xdr:cNvPr id="329" name="円/楕円 328"/>
        <xdr:cNvSpPr/>
      </xdr:nvSpPr>
      <xdr:spPr>
        <a:xfrm>
          <a:off x="16129000" y="104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46717</xdr:rowOff>
    </xdr:from>
    <xdr:ext cx="736600" cy="259045"/>
    <xdr:sp macro="" textlink="">
      <xdr:nvSpPr>
        <xdr:cNvPr id="330" name="テキスト ボックス 329"/>
        <xdr:cNvSpPr txBox="1"/>
      </xdr:nvSpPr>
      <xdr:spPr>
        <a:xfrm>
          <a:off x="15798800" y="10505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90654</xdr:rowOff>
    </xdr:from>
    <xdr:to>
      <xdr:col>22</xdr:col>
      <xdr:colOff>254000</xdr:colOff>
      <xdr:row>61</xdr:row>
      <xdr:rowOff>20804</xdr:rowOff>
    </xdr:to>
    <xdr:sp macro="" textlink="">
      <xdr:nvSpPr>
        <xdr:cNvPr id="331" name="円/楕円 330"/>
        <xdr:cNvSpPr/>
      </xdr:nvSpPr>
      <xdr:spPr>
        <a:xfrm>
          <a:off x="15240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5581</xdr:rowOff>
    </xdr:from>
    <xdr:ext cx="762000" cy="259045"/>
    <xdr:sp macro="" textlink="">
      <xdr:nvSpPr>
        <xdr:cNvPr id="332" name="テキスト ボックス 331"/>
        <xdr:cNvSpPr txBox="1"/>
      </xdr:nvSpPr>
      <xdr:spPr>
        <a:xfrm>
          <a:off x="14909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84334</xdr:rowOff>
    </xdr:from>
    <xdr:to>
      <xdr:col>21</xdr:col>
      <xdr:colOff>50800</xdr:colOff>
      <xdr:row>61</xdr:row>
      <xdr:rowOff>14484</xdr:rowOff>
    </xdr:to>
    <xdr:sp macro="" textlink="">
      <xdr:nvSpPr>
        <xdr:cNvPr id="333" name="円/楕円 332"/>
        <xdr:cNvSpPr/>
      </xdr:nvSpPr>
      <xdr:spPr>
        <a:xfrm>
          <a:off x="14351000" y="103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170711</xdr:rowOff>
    </xdr:from>
    <xdr:ext cx="762000" cy="259045"/>
    <xdr:sp macro="" textlink="">
      <xdr:nvSpPr>
        <xdr:cNvPr id="334" name="テキスト ボックス 333"/>
        <xdr:cNvSpPr txBox="1"/>
      </xdr:nvSpPr>
      <xdr:spPr>
        <a:xfrm>
          <a:off x="14020800" y="104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137764</xdr:rowOff>
    </xdr:from>
    <xdr:to>
      <xdr:col>19</xdr:col>
      <xdr:colOff>533400</xdr:colOff>
      <xdr:row>61</xdr:row>
      <xdr:rowOff>67914</xdr:rowOff>
    </xdr:to>
    <xdr:sp macro="" textlink="">
      <xdr:nvSpPr>
        <xdr:cNvPr id="335" name="円/楕円 334"/>
        <xdr:cNvSpPr/>
      </xdr:nvSpPr>
      <xdr:spPr>
        <a:xfrm>
          <a:off x="13462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52691</xdr:rowOff>
    </xdr:from>
    <xdr:ext cx="762000" cy="259045"/>
    <xdr:sp macro="" textlink="">
      <xdr:nvSpPr>
        <xdr:cNvPr id="336" name="テキスト ボックス 335"/>
        <xdr:cNvSpPr txBox="1"/>
      </xdr:nvSpPr>
      <xdr:spPr>
        <a:xfrm>
          <a:off x="13131800" y="1051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今年度は対前年度比０．１ポイント増加となっている。要因として、一般廃棄物処理事業、村道災害復旧事業、学校給食調理場建設事業等に伴い多額の地方債を発行したこと、また、公営企業会計の簡易水道事業において、長期に渡り施設整備事業を実施し、当該事業に伴う地方債の元利償還金の支払いに充てるため、一般会計から繰出基準以上に繰出していることによる。依然として類似団体及び県平均を上回っている状態であり、今後</a:t>
          </a:r>
          <a:r>
            <a:rPr lang="ja-JP" altLang="en-US" sz="1100" baseline="0">
              <a:solidFill>
                <a:sysClr val="windowText" lastClr="000000"/>
              </a:solidFill>
              <a:effectLst/>
              <a:latin typeface="+mn-lt"/>
              <a:ea typeface="+mn-ea"/>
              <a:cs typeface="+mn-cs"/>
            </a:rPr>
            <a:t>、</a:t>
          </a:r>
          <a:r>
            <a:rPr lang="ja-JP" altLang="ja-JP" sz="1100" baseline="0">
              <a:solidFill>
                <a:sysClr val="windowText" lastClr="000000"/>
              </a:solidFill>
              <a:effectLst/>
              <a:latin typeface="+mn-lt"/>
              <a:ea typeface="+mn-ea"/>
              <a:cs typeface="+mn-cs"/>
            </a:rPr>
            <a:t>沖縄振興特別推進交付金事業に伴う新規村債の発行や、本年度借入分の償還も始まることから、実質公債費率の増加が見込まれる</a:t>
          </a:r>
          <a:r>
            <a:rPr lang="ja-JP" altLang="en-US" sz="1100" baseline="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81704</xdr:rowOff>
    </xdr:from>
    <xdr:to>
      <xdr:col>24</xdr:col>
      <xdr:colOff>558800</xdr:colOff>
      <xdr:row>42</xdr:row>
      <xdr:rowOff>89746</xdr:rowOff>
    </xdr:to>
    <xdr:cxnSp macro="">
      <xdr:nvCxnSpPr>
        <xdr:cNvPr id="370" name="直線コネクタ 369"/>
        <xdr:cNvCxnSpPr/>
      </xdr:nvCxnSpPr>
      <xdr:spPr>
        <a:xfrm>
          <a:off x="16179800" y="72826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1"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81704</xdr:rowOff>
    </xdr:to>
    <xdr:cxnSp macro="">
      <xdr:nvCxnSpPr>
        <xdr:cNvPr id="373" name="直線コネクタ 372"/>
        <xdr:cNvCxnSpPr/>
      </xdr:nvCxnSpPr>
      <xdr:spPr>
        <a:xfrm>
          <a:off x="15290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5" name="テキスト ボックス 374"/>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38946</xdr:rowOff>
    </xdr:to>
    <xdr:cxnSp macro="">
      <xdr:nvCxnSpPr>
        <xdr:cNvPr id="376" name="直線コネクタ 375"/>
        <xdr:cNvCxnSpPr/>
      </xdr:nvCxnSpPr>
      <xdr:spPr>
        <a:xfrm flipV="1">
          <a:off x="14401800" y="727456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78" name="テキスト ボックス 377"/>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38946</xdr:rowOff>
    </xdr:from>
    <xdr:to>
      <xdr:col>21</xdr:col>
      <xdr:colOff>0</xdr:colOff>
      <xdr:row>44</xdr:row>
      <xdr:rowOff>28363</xdr:rowOff>
    </xdr:to>
    <xdr:cxnSp macro="">
      <xdr:nvCxnSpPr>
        <xdr:cNvPr id="379" name="直線コネクタ 378"/>
        <xdr:cNvCxnSpPr/>
      </xdr:nvCxnSpPr>
      <xdr:spPr>
        <a:xfrm flipV="1">
          <a:off x="13512800" y="741129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1" name="テキスト ボックス 380"/>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83" name="テキスト ボックス 38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38946</xdr:rowOff>
    </xdr:from>
    <xdr:to>
      <xdr:col>24</xdr:col>
      <xdr:colOff>609600</xdr:colOff>
      <xdr:row>42</xdr:row>
      <xdr:rowOff>140546</xdr:rowOff>
    </xdr:to>
    <xdr:sp macro="" textlink="">
      <xdr:nvSpPr>
        <xdr:cNvPr id="389" name="円/楕円 388"/>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11023</xdr:rowOff>
    </xdr:from>
    <xdr:ext cx="762000" cy="259045"/>
    <xdr:sp macro="" textlink="">
      <xdr:nvSpPr>
        <xdr:cNvPr id="390"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391" name="円/楕円 390"/>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392" name="テキスト ボックス 391"/>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393" name="円/楕円 392"/>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94" name="テキスト ボックス 393"/>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159596</xdr:rowOff>
    </xdr:from>
    <xdr:to>
      <xdr:col>21</xdr:col>
      <xdr:colOff>50800</xdr:colOff>
      <xdr:row>43</xdr:row>
      <xdr:rowOff>89746</xdr:rowOff>
    </xdr:to>
    <xdr:sp macro="" textlink="">
      <xdr:nvSpPr>
        <xdr:cNvPr id="395" name="円/楕円 394"/>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396" name="テキスト ボックス 395"/>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397" name="円/楕円 396"/>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398" name="テキスト ボックス 397"/>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今年度は将来負担額に対して、基金等の増加により充当可能財源等が上回り算定されなかった。今後も一般廃棄物処理施設</a:t>
          </a:r>
          <a:r>
            <a:rPr lang="ja-JP" altLang="en-US" sz="1100" baseline="0">
              <a:solidFill>
                <a:sysClr val="windowText" lastClr="000000"/>
              </a:solidFill>
              <a:effectLst/>
              <a:latin typeface="+mn-lt"/>
              <a:ea typeface="+mn-ea"/>
              <a:cs typeface="+mn-cs"/>
            </a:rPr>
            <a:t>や上下水道施設</a:t>
          </a:r>
          <a:r>
            <a:rPr lang="ja-JP" altLang="ja-JP" sz="1100" baseline="0">
              <a:solidFill>
                <a:sysClr val="windowText" lastClr="000000"/>
              </a:solidFill>
              <a:effectLst/>
              <a:latin typeface="+mn-lt"/>
              <a:ea typeface="+mn-ea"/>
              <a:cs typeface="+mn-cs"/>
            </a:rPr>
            <a:t>、村道、学校施設等の社会資本の整備に伴い多額の地方債を発行したことによる元利償還金や、退職者への退職手当負担額が将来に渡って支払いが継続されるので、災害復旧事業や継続事業を除く新規事業</a:t>
          </a:r>
          <a:r>
            <a:rPr lang="ja-JP" altLang="en-US" sz="1100" baseline="0">
              <a:solidFill>
                <a:sysClr val="windowText" lastClr="000000"/>
              </a:solidFill>
              <a:effectLst/>
              <a:latin typeface="+mn-lt"/>
              <a:ea typeface="+mn-ea"/>
              <a:cs typeface="+mn-cs"/>
            </a:rPr>
            <a:t>については優先度を厳しく点検し、</a:t>
          </a:r>
          <a:r>
            <a:rPr lang="ja-JP" altLang="ja-JP" sz="1100" baseline="0">
              <a:solidFill>
                <a:sysClr val="windowText" lastClr="000000"/>
              </a:solidFill>
              <a:effectLst/>
              <a:latin typeface="+mn-lt"/>
              <a:ea typeface="+mn-ea"/>
              <a:cs typeface="+mn-cs"/>
            </a:rPr>
            <a:t>起債を抑制することで公債費の縮減を図</a:t>
          </a:r>
          <a:r>
            <a:rPr lang="ja-JP" altLang="en-US" sz="1100" baseline="0">
              <a:solidFill>
                <a:sysClr val="windowText" lastClr="000000"/>
              </a:solidFill>
              <a:effectLst/>
              <a:latin typeface="+mn-lt"/>
              <a:ea typeface="+mn-ea"/>
              <a:cs typeface="+mn-cs"/>
            </a:rPr>
            <a:t>る。また、</a:t>
          </a:r>
          <a:r>
            <a:rPr lang="ja-JP" altLang="ja-JP" sz="1100" baseline="0">
              <a:solidFill>
                <a:sysClr val="windowText" lastClr="000000"/>
              </a:solidFill>
              <a:effectLst/>
              <a:latin typeface="+mn-lt"/>
              <a:ea typeface="+mn-ea"/>
              <a:cs typeface="+mn-cs"/>
            </a:rPr>
            <a:t>義務的経費の削減に努め、歳出を抑制することにより財政調整基金等の積立てを実施し、充当可能基金の増額を図ることで将来負担額を軽減する。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5" name="フローチャート :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6" name="フローチャート :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8" name="フローチャート :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0" name="フローチャート :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2" name="フローチャート : 判断 441"/>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3" name="テキスト ボックス 442"/>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705
700
19.20
1,854,758
1,826,604
10,516
687,091
1,211,044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人件費に係るものは、平成</a:t>
          </a:r>
          <a:r>
            <a:rPr lang="ja-JP" altLang="en-US" sz="1100" baseline="0">
              <a:solidFill>
                <a:sysClr val="windowText" lastClr="000000"/>
              </a:solidFill>
              <a:effectLst/>
              <a:latin typeface="+mn-lt"/>
              <a:ea typeface="+mn-ea"/>
              <a:cs typeface="+mn-cs"/>
            </a:rPr>
            <a:t>２５</a:t>
          </a:r>
          <a:r>
            <a:rPr lang="ja-JP" altLang="ja-JP" sz="1100" baseline="0">
              <a:solidFill>
                <a:sysClr val="windowText" lastClr="000000"/>
              </a:solidFill>
              <a:effectLst/>
              <a:latin typeface="+mn-lt"/>
              <a:ea typeface="+mn-ea"/>
              <a:cs typeface="+mn-cs"/>
            </a:rPr>
            <a:t>年度において</a:t>
          </a:r>
          <a:r>
            <a:rPr lang="ja-JP" altLang="en-US" sz="1100" baseline="0">
              <a:solidFill>
                <a:sysClr val="windowText" lastClr="000000"/>
              </a:solidFill>
              <a:effectLst/>
              <a:latin typeface="+mn-lt"/>
              <a:ea typeface="+mn-ea"/>
              <a:cs typeface="+mn-cs"/>
            </a:rPr>
            <a:t>４６．</a:t>
          </a:r>
          <a:r>
            <a:rPr lang="ja-JP" altLang="ja-JP" sz="1100" baseline="0">
              <a:solidFill>
                <a:sysClr val="windowText" lastClr="000000"/>
              </a:solidFill>
              <a:effectLst/>
              <a:latin typeface="+mn-lt"/>
              <a:ea typeface="+mn-ea"/>
              <a:cs typeface="+mn-cs"/>
            </a:rPr>
            <a:t>６％と類似団体</a:t>
          </a:r>
          <a:r>
            <a:rPr lang="ja-JP" altLang="en-US" sz="1100" baseline="0">
              <a:solidFill>
                <a:sysClr val="windowText" lastClr="000000"/>
              </a:solidFill>
              <a:effectLst/>
              <a:latin typeface="+mn-lt"/>
              <a:ea typeface="+mn-ea"/>
              <a:cs typeface="+mn-cs"/>
            </a:rPr>
            <a:t>最大値と</a:t>
          </a:r>
          <a:r>
            <a:rPr lang="ja-JP" altLang="ja-JP" sz="1100" baseline="0">
              <a:solidFill>
                <a:sysClr val="windowText" lastClr="000000"/>
              </a:solidFill>
              <a:effectLst/>
              <a:latin typeface="+mn-lt"/>
              <a:ea typeface="+mn-ea"/>
              <a:cs typeface="+mn-cs"/>
            </a:rPr>
            <a:t>高い水準にある。これは多様化する行政事務に対応するため一定の職員数が必要であることや、保育所、</a:t>
          </a:r>
          <a:r>
            <a:rPr lang="ja-JP" altLang="en-US" sz="1100" baseline="0">
              <a:solidFill>
                <a:sysClr val="windowText" lastClr="000000"/>
              </a:solidFill>
              <a:effectLst/>
              <a:latin typeface="+mn-lt"/>
              <a:ea typeface="+mn-ea"/>
              <a:cs typeface="+mn-cs"/>
            </a:rPr>
            <a:t>ごみ処理施設</a:t>
          </a:r>
          <a:r>
            <a:rPr lang="ja-JP" altLang="ja-JP" sz="1100" baseline="0">
              <a:solidFill>
                <a:sysClr val="windowText" lastClr="000000"/>
              </a:solidFill>
              <a:effectLst/>
              <a:latin typeface="+mn-lt"/>
              <a:ea typeface="+mn-ea"/>
              <a:cs typeface="+mn-cs"/>
            </a:rPr>
            <a:t>等の施設運営を専門職員を配置して直営で行っているために、職員数が類似団体平均と比較して多いことが主な要因である。今後も定員管理の適正化を行い、退職者の不補充等による職員数の削減に取り組むことで人件費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115570</xdr:rowOff>
    </xdr:from>
    <xdr:to>
      <xdr:col>7</xdr:col>
      <xdr:colOff>15875</xdr:colOff>
      <xdr:row>41</xdr:row>
      <xdr:rowOff>16510</xdr:rowOff>
    </xdr:to>
    <xdr:cxnSp macro="">
      <xdr:nvCxnSpPr>
        <xdr:cNvPr id="65" name="直線コネクタ 64"/>
        <xdr:cNvCxnSpPr/>
      </xdr:nvCxnSpPr>
      <xdr:spPr>
        <a:xfrm>
          <a:off x="3987800" y="68021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111760</xdr:rowOff>
    </xdr:from>
    <xdr:to>
      <xdr:col>5</xdr:col>
      <xdr:colOff>549275</xdr:colOff>
      <xdr:row>39</xdr:row>
      <xdr:rowOff>115570</xdr:rowOff>
    </xdr:to>
    <xdr:cxnSp macro="">
      <xdr:nvCxnSpPr>
        <xdr:cNvPr id="68" name="直線コネクタ 67"/>
        <xdr:cNvCxnSpPr/>
      </xdr:nvCxnSpPr>
      <xdr:spPr>
        <a:xfrm>
          <a:off x="3098800" y="66268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xdr:rowOff>
    </xdr:from>
    <xdr:to>
      <xdr:col>4</xdr:col>
      <xdr:colOff>346075</xdr:colOff>
      <xdr:row>38</xdr:row>
      <xdr:rowOff>111760</xdr:rowOff>
    </xdr:to>
    <xdr:cxnSp macro="">
      <xdr:nvCxnSpPr>
        <xdr:cNvPr id="71" name="直線コネクタ 70"/>
        <xdr:cNvCxnSpPr/>
      </xdr:nvCxnSpPr>
      <xdr:spPr>
        <a:xfrm>
          <a:off x="2209800" y="65239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xdr:rowOff>
    </xdr:from>
    <xdr:to>
      <xdr:col>3</xdr:col>
      <xdr:colOff>142875</xdr:colOff>
      <xdr:row>38</xdr:row>
      <xdr:rowOff>123190</xdr:rowOff>
    </xdr:to>
    <xdr:cxnSp macro="">
      <xdr:nvCxnSpPr>
        <xdr:cNvPr id="74" name="直線コネクタ 73"/>
        <xdr:cNvCxnSpPr/>
      </xdr:nvCxnSpPr>
      <xdr:spPr>
        <a:xfrm flipV="1">
          <a:off x="1320800" y="65239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137160</xdr:rowOff>
    </xdr:from>
    <xdr:to>
      <xdr:col>7</xdr:col>
      <xdr:colOff>66675</xdr:colOff>
      <xdr:row>41</xdr:row>
      <xdr:rowOff>67310</xdr:rowOff>
    </xdr:to>
    <xdr:sp macro="" textlink="">
      <xdr:nvSpPr>
        <xdr:cNvPr id="84" name="円/楕円 83"/>
        <xdr:cNvSpPr/>
      </xdr:nvSpPr>
      <xdr:spPr>
        <a:xfrm>
          <a:off x="47752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45737</xdr:rowOff>
    </xdr:from>
    <xdr:ext cx="762000" cy="259045"/>
    <xdr:sp macro="" textlink="">
      <xdr:nvSpPr>
        <xdr:cNvPr id="85" name="人件費該当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64770</xdr:rowOff>
    </xdr:from>
    <xdr:to>
      <xdr:col>5</xdr:col>
      <xdr:colOff>600075</xdr:colOff>
      <xdr:row>39</xdr:row>
      <xdr:rowOff>166370</xdr:rowOff>
    </xdr:to>
    <xdr:sp macro="" textlink="">
      <xdr:nvSpPr>
        <xdr:cNvPr id="86" name="円/楕円 85"/>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151147</xdr:rowOff>
    </xdr:from>
    <xdr:ext cx="736600" cy="259045"/>
    <xdr:sp macro="" textlink="">
      <xdr:nvSpPr>
        <xdr:cNvPr id="87" name="テキスト ボックス 86"/>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60960</xdr:rowOff>
    </xdr:from>
    <xdr:to>
      <xdr:col>4</xdr:col>
      <xdr:colOff>396875</xdr:colOff>
      <xdr:row>38</xdr:row>
      <xdr:rowOff>162560</xdr:rowOff>
    </xdr:to>
    <xdr:sp macro="" textlink="">
      <xdr:nvSpPr>
        <xdr:cNvPr id="88" name="円/楕円 87"/>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147337</xdr:rowOff>
    </xdr:from>
    <xdr:ext cx="762000" cy="259045"/>
    <xdr:sp macro="" textlink="">
      <xdr:nvSpPr>
        <xdr:cNvPr id="89" name="テキスト ボックス 88"/>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129540</xdr:rowOff>
    </xdr:from>
    <xdr:to>
      <xdr:col>3</xdr:col>
      <xdr:colOff>193675</xdr:colOff>
      <xdr:row>38</xdr:row>
      <xdr:rowOff>59690</xdr:rowOff>
    </xdr:to>
    <xdr:sp macro="" textlink="">
      <xdr:nvSpPr>
        <xdr:cNvPr id="90" name="円/楕円 89"/>
        <xdr:cNvSpPr/>
      </xdr:nvSpPr>
      <xdr:spPr>
        <a:xfrm>
          <a:off x="21590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44467</xdr:rowOff>
    </xdr:from>
    <xdr:ext cx="762000" cy="259045"/>
    <xdr:sp macro="" textlink="">
      <xdr:nvSpPr>
        <xdr:cNvPr id="91" name="テキスト ボックス 90"/>
        <xdr:cNvSpPr txBox="1"/>
      </xdr:nvSpPr>
      <xdr:spPr>
        <a:xfrm>
          <a:off x="1828800" y="655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72390</xdr:rowOff>
    </xdr:from>
    <xdr:to>
      <xdr:col>1</xdr:col>
      <xdr:colOff>676275</xdr:colOff>
      <xdr:row>39</xdr:row>
      <xdr:rowOff>2540</xdr:rowOff>
    </xdr:to>
    <xdr:sp macro="" textlink="">
      <xdr:nvSpPr>
        <xdr:cNvPr id="92" name="円/楕円 91"/>
        <xdr:cNvSpPr/>
      </xdr:nvSpPr>
      <xdr:spPr>
        <a:xfrm>
          <a:off x="12700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158767</xdr:rowOff>
    </xdr:from>
    <xdr:ext cx="762000" cy="259045"/>
    <xdr:sp macro="" textlink="">
      <xdr:nvSpPr>
        <xdr:cNvPr id="93" name="テキスト ボックス 92"/>
        <xdr:cNvSpPr txBox="1"/>
      </xdr:nvSpPr>
      <xdr:spPr>
        <a:xfrm>
          <a:off x="939800" y="66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物件費に係るものは、平成</a:t>
          </a:r>
          <a:r>
            <a:rPr lang="ja-JP" altLang="en-US" sz="1100" baseline="0">
              <a:solidFill>
                <a:sysClr val="windowText" lastClr="000000"/>
              </a:solidFill>
              <a:effectLst/>
              <a:latin typeface="+mn-lt"/>
              <a:ea typeface="+mn-ea"/>
              <a:cs typeface="+mn-cs"/>
            </a:rPr>
            <a:t>２５</a:t>
          </a:r>
          <a:r>
            <a:rPr lang="ja-JP" altLang="ja-JP" sz="1100" baseline="0">
              <a:solidFill>
                <a:sysClr val="windowText" lastClr="000000"/>
              </a:solidFill>
              <a:effectLst/>
              <a:latin typeface="+mn-lt"/>
              <a:ea typeface="+mn-ea"/>
              <a:cs typeface="+mn-cs"/>
            </a:rPr>
            <a:t>年度において</a:t>
          </a:r>
          <a:r>
            <a:rPr lang="ja-JP" altLang="en-US" sz="1100" baseline="0">
              <a:solidFill>
                <a:sysClr val="windowText" lastClr="000000"/>
              </a:solidFill>
              <a:effectLst/>
              <a:latin typeface="+mn-lt"/>
              <a:ea typeface="+mn-ea"/>
              <a:cs typeface="+mn-cs"/>
            </a:rPr>
            <a:t>２０</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１</a:t>
          </a:r>
          <a:r>
            <a:rPr lang="ja-JP" altLang="ja-JP" sz="1100" baseline="0">
              <a:solidFill>
                <a:sysClr val="windowText" lastClr="000000"/>
              </a:solidFill>
              <a:effectLst/>
              <a:latin typeface="+mn-lt"/>
              <a:ea typeface="+mn-ea"/>
              <a:cs typeface="+mn-cs"/>
            </a:rPr>
            <a:t>％と類似団体平均と比べて高い水準にある。これは退職者不補充等に伴い非常勤職員が増加し、賃金等が増加傾向であることや、多様化する行政事務に対応するための各種ネットワークシステム等の使用料及び保守料が増加したためである。</a:t>
          </a:r>
          <a:r>
            <a:rPr lang="ja-JP" altLang="en-US" sz="1100" baseline="0">
              <a:solidFill>
                <a:sysClr val="windowText" lastClr="000000"/>
              </a:solidFill>
              <a:effectLst/>
              <a:latin typeface="+mn-lt"/>
              <a:ea typeface="+mn-ea"/>
              <a:cs typeface="+mn-cs"/>
            </a:rPr>
            <a:t>また、</a:t>
          </a:r>
          <a:r>
            <a:rPr lang="ja-JP" altLang="ja-JP" sz="1100" baseline="0">
              <a:solidFill>
                <a:sysClr val="windowText" lastClr="000000"/>
              </a:solidFill>
              <a:effectLst/>
              <a:latin typeface="+mn-lt"/>
              <a:ea typeface="+mn-ea"/>
              <a:cs typeface="+mn-cs"/>
            </a:rPr>
            <a:t>沖縄振興特別推進交付金事業の実施に伴う物件費等の増加</a:t>
          </a:r>
          <a:r>
            <a:rPr lang="ja-JP" altLang="en-US" sz="1100" baseline="0">
              <a:solidFill>
                <a:sysClr val="windowText" lastClr="000000"/>
              </a:solidFill>
              <a:effectLst/>
              <a:latin typeface="+mn-lt"/>
              <a:ea typeface="+mn-ea"/>
              <a:cs typeface="+mn-cs"/>
            </a:rPr>
            <a:t>もあり上昇傾向にある。</a:t>
          </a:r>
          <a:r>
            <a:rPr lang="ja-JP" altLang="ja-JP" sz="1100" baseline="0">
              <a:solidFill>
                <a:sysClr val="windowText" lastClr="000000"/>
              </a:solidFill>
              <a:effectLst/>
              <a:latin typeface="+mn-lt"/>
              <a:ea typeface="+mn-ea"/>
              <a:cs typeface="+mn-cs"/>
            </a:rPr>
            <a:t>今後はシステムに係る経費をできる限り縮減し、非常勤職員等の定員管理の適正化を行い、各種事業に係る事務経費の適正管理等により経費の抑制に努める。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19</xdr:row>
      <xdr:rowOff>115570</xdr:rowOff>
    </xdr:to>
    <xdr:cxnSp macro="">
      <xdr:nvCxnSpPr>
        <xdr:cNvPr id="126" name="直線コネクタ 125"/>
        <xdr:cNvCxnSpPr/>
      </xdr:nvCxnSpPr>
      <xdr:spPr>
        <a:xfrm>
          <a:off x="15671800" y="31902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104140</xdr:rowOff>
    </xdr:to>
    <xdr:cxnSp macro="">
      <xdr:nvCxnSpPr>
        <xdr:cNvPr id="129" name="直線コネクタ 128"/>
        <xdr:cNvCxnSpPr/>
      </xdr:nvCxnSpPr>
      <xdr:spPr>
        <a:xfrm>
          <a:off x="14782800" y="3075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17</xdr:row>
      <xdr:rowOff>161290</xdr:rowOff>
    </xdr:to>
    <xdr:cxnSp macro="">
      <xdr:nvCxnSpPr>
        <xdr:cNvPr id="132" name="直線コネクタ 131"/>
        <xdr:cNvCxnSpPr/>
      </xdr:nvCxnSpPr>
      <xdr:spPr>
        <a:xfrm>
          <a:off x="13893800" y="2954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17</xdr:row>
      <xdr:rowOff>39370</xdr:rowOff>
    </xdr:to>
    <xdr:cxnSp macro="">
      <xdr:nvCxnSpPr>
        <xdr:cNvPr id="135" name="直線コネクタ 134"/>
        <xdr:cNvCxnSpPr/>
      </xdr:nvCxnSpPr>
      <xdr:spPr>
        <a:xfrm>
          <a:off x="13004800" y="27711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7" name="テキスト ボックス 136"/>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9" name="テキスト ボックス 13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64770</xdr:rowOff>
    </xdr:from>
    <xdr:to>
      <xdr:col>24</xdr:col>
      <xdr:colOff>82550</xdr:colOff>
      <xdr:row>19</xdr:row>
      <xdr:rowOff>166370</xdr:rowOff>
    </xdr:to>
    <xdr:sp macro="" textlink="">
      <xdr:nvSpPr>
        <xdr:cNvPr id="145" name="円/楕円 144"/>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36847</xdr:rowOff>
    </xdr:from>
    <xdr:ext cx="762000" cy="259045"/>
    <xdr:sp macro="" textlink="">
      <xdr:nvSpPr>
        <xdr:cNvPr id="146" name="物件費該当値テキスト"/>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53340</xdr:rowOff>
    </xdr:from>
    <xdr:to>
      <xdr:col>22</xdr:col>
      <xdr:colOff>615950</xdr:colOff>
      <xdr:row>18</xdr:row>
      <xdr:rowOff>154940</xdr:rowOff>
    </xdr:to>
    <xdr:sp macro="" textlink="">
      <xdr:nvSpPr>
        <xdr:cNvPr id="147" name="円/楕円 146"/>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48" name="テキスト ボックス 14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9" name="円/楕円 148"/>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50" name="テキスト ボックス 149"/>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1" name="円/楕円 150"/>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2" name="テキスト ボックス 15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3" name="円/楕円 152"/>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54" name="テキスト ボックス 153"/>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扶助費に係るものは、平成</a:t>
          </a:r>
          <a:r>
            <a:rPr lang="ja-JP" altLang="en-US" sz="1100" baseline="0">
              <a:solidFill>
                <a:sysClr val="windowText" lastClr="000000"/>
              </a:solidFill>
              <a:effectLst/>
              <a:latin typeface="+mn-lt"/>
              <a:ea typeface="+mn-ea"/>
              <a:cs typeface="+mn-cs"/>
            </a:rPr>
            <a:t>２５</a:t>
          </a:r>
          <a:r>
            <a:rPr lang="ja-JP" altLang="ja-JP" sz="1100" baseline="0">
              <a:solidFill>
                <a:sysClr val="windowText" lastClr="000000"/>
              </a:solidFill>
              <a:effectLst/>
              <a:latin typeface="+mn-lt"/>
              <a:ea typeface="+mn-ea"/>
              <a:cs typeface="+mn-cs"/>
            </a:rPr>
            <a:t>年度において１．９％と類似団体平均と比べてやや</a:t>
          </a:r>
          <a:r>
            <a:rPr lang="ja-JP" altLang="en-US" sz="1100" baseline="0">
              <a:solidFill>
                <a:sysClr val="windowText" lastClr="000000"/>
              </a:solidFill>
              <a:effectLst/>
              <a:latin typeface="+mn-lt"/>
              <a:ea typeface="+mn-ea"/>
              <a:cs typeface="+mn-cs"/>
            </a:rPr>
            <a:t>低く</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平成２３年度より同水準で推移している</a:t>
          </a:r>
          <a:r>
            <a:rPr lang="ja-JP" altLang="ja-JP" sz="1100" baseline="0">
              <a:solidFill>
                <a:sysClr val="windowText" lastClr="000000"/>
              </a:solidFill>
              <a:effectLst/>
              <a:latin typeface="+mn-lt"/>
              <a:ea typeface="+mn-ea"/>
              <a:cs typeface="+mn-cs"/>
            </a:rPr>
            <a:t>。これまでの低い要因として、小規模離島村で人口が少なく扶助費が抑えられていることや、行財政集中改革プランで高齢者祝金等の減額を実施したことにより抑制することができたが、今後は少子高齢化対策に伴う医療費助成等が増加することが見込まれることから、給付水準の見直しを進めていくことで扶助費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12700</xdr:rowOff>
    </xdr:to>
    <xdr:cxnSp macro="">
      <xdr:nvCxnSpPr>
        <xdr:cNvPr id="186" name="直線コネクタ 185"/>
        <xdr:cNvCxnSpPr/>
      </xdr:nvCxnSpPr>
      <xdr:spPr>
        <a:xfrm>
          <a:off x="3987800" y="944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12700</xdr:rowOff>
    </xdr:to>
    <xdr:cxnSp macro="">
      <xdr:nvCxnSpPr>
        <xdr:cNvPr id="189" name="直線コネクタ 188"/>
        <xdr:cNvCxnSpPr/>
      </xdr:nvCxnSpPr>
      <xdr:spPr>
        <a:xfrm>
          <a:off x="3098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12700</xdr:rowOff>
    </xdr:to>
    <xdr:cxnSp macro="">
      <xdr:nvCxnSpPr>
        <xdr:cNvPr id="192" name="直線コネクタ 191"/>
        <xdr:cNvCxnSpPr/>
      </xdr:nvCxnSpPr>
      <xdr:spPr>
        <a:xfrm>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54</xdr:row>
      <xdr:rowOff>165100</xdr:rowOff>
    </xdr:to>
    <xdr:cxnSp macro="">
      <xdr:nvCxnSpPr>
        <xdr:cNvPr id="195" name="直線コネクタ 194"/>
        <xdr:cNvCxnSpPr/>
      </xdr:nvCxnSpPr>
      <xdr:spPr>
        <a:xfrm>
          <a:off x="1320800" y="91757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5" name="円/楕円 204"/>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6"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7" name="円/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9" name="円/楕円 208"/>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0" name="テキスト ボックス 209"/>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3" name="円/楕円 212"/>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4" name="テキスト ボックス 213"/>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その他に係るものは、主に特別会計への繰出金</a:t>
          </a:r>
          <a:r>
            <a:rPr lang="ja-JP" altLang="en-US" sz="1100" baseline="0">
              <a:solidFill>
                <a:sysClr val="windowText" lastClr="000000"/>
              </a:solidFill>
              <a:effectLst/>
              <a:latin typeface="+mn-lt"/>
              <a:ea typeface="+mn-ea"/>
              <a:cs typeface="+mn-cs"/>
            </a:rPr>
            <a:t>となっており、</a:t>
          </a:r>
          <a:r>
            <a:rPr lang="ja-JP" altLang="ja-JP" sz="1100" baseline="0">
              <a:solidFill>
                <a:sysClr val="windowText" lastClr="000000"/>
              </a:solidFill>
              <a:effectLst/>
              <a:latin typeface="+mn-lt"/>
              <a:ea typeface="+mn-ea"/>
              <a:cs typeface="+mn-cs"/>
            </a:rPr>
            <a:t>平成</a:t>
          </a:r>
          <a:r>
            <a:rPr lang="ja-JP" altLang="en-US" sz="1100" baseline="0">
              <a:solidFill>
                <a:sysClr val="windowText" lastClr="000000"/>
              </a:solidFill>
              <a:effectLst/>
              <a:latin typeface="+mn-lt"/>
              <a:ea typeface="+mn-ea"/>
              <a:cs typeface="+mn-cs"/>
            </a:rPr>
            <a:t>２５</a:t>
          </a:r>
          <a:r>
            <a:rPr lang="ja-JP" altLang="ja-JP" sz="1100" baseline="0">
              <a:solidFill>
                <a:sysClr val="windowText" lastClr="000000"/>
              </a:solidFill>
              <a:effectLst/>
              <a:latin typeface="+mn-lt"/>
              <a:ea typeface="+mn-ea"/>
              <a:cs typeface="+mn-cs"/>
            </a:rPr>
            <a:t>年度において</a:t>
          </a:r>
          <a:r>
            <a:rPr lang="ja-JP" altLang="en-US" sz="1100" baseline="0">
              <a:solidFill>
                <a:sysClr val="windowText" lastClr="000000"/>
              </a:solidFill>
              <a:effectLst/>
              <a:latin typeface="+mn-lt"/>
              <a:ea typeface="+mn-ea"/>
              <a:cs typeface="+mn-cs"/>
            </a:rPr>
            <a:t>は１０</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６</a:t>
          </a:r>
          <a:r>
            <a:rPr lang="ja-JP" altLang="ja-JP" sz="1100" baseline="0">
              <a:solidFill>
                <a:sysClr val="windowText" lastClr="000000"/>
              </a:solidFill>
              <a:effectLst/>
              <a:latin typeface="+mn-lt"/>
              <a:ea typeface="+mn-ea"/>
              <a:cs typeface="+mn-cs"/>
            </a:rPr>
            <a:t>％と類似団体平均と</a:t>
          </a:r>
          <a:r>
            <a:rPr lang="ja-JP" altLang="en-US" sz="1100" baseline="0">
              <a:solidFill>
                <a:sysClr val="windowText" lastClr="000000"/>
              </a:solidFill>
              <a:effectLst/>
              <a:latin typeface="+mn-lt"/>
              <a:ea typeface="+mn-ea"/>
              <a:cs typeface="+mn-cs"/>
            </a:rPr>
            <a:t>同</a:t>
          </a:r>
          <a:r>
            <a:rPr lang="ja-JP" altLang="ja-JP" sz="1100" baseline="0">
              <a:solidFill>
                <a:sysClr val="windowText" lastClr="000000"/>
              </a:solidFill>
              <a:effectLst/>
              <a:latin typeface="+mn-lt"/>
              <a:ea typeface="+mn-ea"/>
              <a:cs typeface="+mn-cs"/>
            </a:rPr>
            <a:t>水準にある。</a:t>
          </a:r>
          <a:r>
            <a:rPr lang="ja-JP" altLang="en-US" sz="1100" baseline="0">
              <a:solidFill>
                <a:sysClr val="windowText" lastClr="000000"/>
              </a:solidFill>
              <a:effectLst/>
              <a:latin typeface="+mn-lt"/>
              <a:ea typeface="+mn-ea"/>
              <a:cs typeface="+mn-cs"/>
            </a:rPr>
            <a:t>特別会計への基準外操出しが増加したことが主な要因である。</a:t>
          </a:r>
          <a:r>
            <a:rPr lang="ja-JP" altLang="ja-JP" sz="1100" baseline="0">
              <a:solidFill>
                <a:sysClr val="windowText" lastClr="000000"/>
              </a:solidFill>
              <a:effectLst/>
              <a:latin typeface="+mn-lt"/>
              <a:ea typeface="+mn-ea"/>
              <a:cs typeface="+mn-cs"/>
            </a:rPr>
            <a:t>今後は基準内繰出しの基本原則を基に、公債費に係るものを除いては単に赤字補てん的なものについては、歳出削減努力等を精査して慎重に行うものとする。更に、簡易水道事業及び下水道事業においては、平成２６年度に５％改定を実施し料金収入の増加を図り、一般会計の負担を減らしていくよう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6985</xdr:rowOff>
    </xdr:from>
    <xdr:to>
      <xdr:col>24</xdr:col>
      <xdr:colOff>31750</xdr:colOff>
      <xdr:row>57</xdr:row>
      <xdr:rowOff>104140</xdr:rowOff>
    </xdr:to>
    <xdr:cxnSp macro="">
      <xdr:nvCxnSpPr>
        <xdr:cNvPr id="242" name="直線コネクタ 241"/>
        <xdr:cNvCxnSpPr/>
      </xdr:nvCxnSpPr>
      <xdr:spPr>
        <a:xfrm>
          <a:off x="15671800" y="9608185"/>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6985</xdr:rowOff>
    </xdr:from>
    <xdr:to>
      <xdr:col>22</xdr:col>
      <xdr:colOff>565150</xdr:colOff>
      <xdr:row>56</xdr:row>
      <xdr:rowOff>29845</xdr:rowOff>
    </xdr:to>
    <xdr:cxnSp macro="">
      <xdr:nvCxnSpPr>
        <xdr:cNvPr id="245" name="直線コネクタ 244"/>
        <xdr:cNvCxnSpPr/>
      </xdr:nvCxnSpPr>
      <xdr:spPr>
        <a:xfrm flipV="1">
          <a:off x="14782800" y="96081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7" name="テキスト ボックス 246"/>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109855</xdr:rowOff>
    </xdr:from>
    <xdr:to>
      <xdr:col>21</xdr:col>
      <xdr:colOff>361950</xdr:colOff>
      <xdr:row>56</xdr:row>
      <xdr:rowOff>29845</xdr:rowOff>
    </xdr:to>
    <xdr:cxnSp macro="">
      <xdr:nvCxnSpPr>
        <xdr:cNvPr id="248" name="直線コネクタ 247"/>
        <xdr:cNvCxnSpPr/>
      </xdr:nvCxnSpPr>
      <xdr:spPr>
        <a:xfrm>
          <a:off x="13893800" y="95396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50" name="テキスト ボックス 24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109855</xdr:rowOff>
    </xdr:from>
    <xdr:to>
      <xdr:col>20</xdr:col>
      <xdr:colOff>158750</xdr:colOff>
      <xdr:row>55</xdr:row>
      <xdr:rowOff>155575</xdr:rowOff>
    </xdr:to>
    <xdr:cxnSp macro="">
      <xdr:nvCxnSpPr>
        <xdr:cNvPr id="251" name="直線コネクタ 250"/>
        <xdr:cNvCxnSpPr/>
      </xdr:nvCxnSpPr>
      <xdr:spPr>
        <a:xfrm flipV="1">
          <a:off x="13004800" y="9539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76852</xdr:rowOff>
    </xdr:from>
    <xdr:ext cx="762000" cy="259045"/>
    <xdr:sp macro="" textlink="">
      <xdr:nvSpPr>
        <xdr:cNvPr id="253" name="テキスト ボックス 252"/>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65422</xdr:rowOff>
    </xdr:from>
    <xdr:ext cx="762000" cy="259045"/>
    <xdr:sp macro="" textlink="">
      <xdr:nvSpPr>
        <xdr:cNvPr id="255" name="テキスト ボックス 254"/>
        <xdr:cNvSpPr txBox="1"/>
      </xdr:nvSpPr>
      <xdr:spPr>
        <a:xfrm>
          <a:off x="126238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53340</xdr:rowOff>
    </xdr:from>
    <xdr:to>
      <xdr:col>24</xdr:col>
      <xdr:colOff>82550</xdr:colOff>
      <xdr:row>57</xdr:row>
      <xdr:rowOff>154940</xdr:rowOff>
    </xdr:to>
    <xdr:sp macro="" textlink="">
      <xdr:nvSpPr>
        <xdr:cNvPr id="261" name="円/楕円 260"/>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69867</xdr:rowOff>
    </xdr:from>
    <xdr:ext cx="762000" cy="259045"/>
    <xdr:sp macro="" textlink="">
      <xdr:nvSpPr>
        <xdr:cNvPr id="262" name="その他該当値テキスト"/>
        <xdr:cNvSpPr txBox="1"/>
      </xdr:nvSpPr>
      <xdr:spPr>
        <a:xfrm>
          <a:off x="16598900" y="967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127635</xdr:rowOff>
    </xdr:from>
    <xdr:to>
      <xdr:col>22</xdr:col>
      <xdr:colOff>615950</xdr:colOff>
      <xdr:row>56</xdr:row>
      <xdr:rowOff>57785</xdr:rowOff>
    </xdr:to>
    <xdr:sp macro="" textlink="">
      <xdr:nvSpPr>
        <xdr:cNvPr id="263" name="円/楕円 262"/>
        <xdr:cNvSpPr/>
      </xdr:nvSpPr>
      <xdr:spPr>
        <a:xfrm>
          <a:off x="156210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67962</xdr:rowOff>
    </xdr:from>
    <xdr:ext cx="736600" cy="259045"/>
    <xdr:sp macro="" textlink="">
      <xdr:nvSpPr>
        <xdr:cNvPr id="264" name="テキスト ボックス 263"/>
        <xdr:cNvSpPr txBox="1"/>
      </xdr:nvSpPr>
      <xdr:spPr>
        <a:xfrm>
          <a:off x="15290800" y="932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150495</xdr:rowOff>
    </xdr:from>
    <xdr:to>
      <xdr:col>21</xdr:col>
      <xdr:colOff>412750</xdr:colOff>
      <xdr:row>56</xdr:row>
      <xdr:rowOff>80645</xdr:rowOff>
    </xdr:to>
    <xdr:sp macro="" textlink="">
      <xdr:nvSpPr>
        <xdr:cNvPr id="265" name="円/楕円 264"/>
        <xdr:cNvSpPr/>
      </xdr:nvSpPr>
      <xdr:spPr>
        <a:xfrm>
          <a:off x="147320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90822</xdr:rowOff>
    </xdr:from>
    <xdr:ext cx="762000" cy="259045"/>
    <xdr:sp macro="" textlink="">
      <xdr:nvSpPr>
        <xdr:cNvPr id="266" name="テキスト ボックス 265"/>
        <xdr:cNvSpPr txBox="1"/>
      </xdr:nvSpPr>
      <xdr:spPr>
        <a:xfrm>
          <a:off x="14401800" y="934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59055</xdr:rowOff>
    </xdr:from>
    <xdr:to>
      <xdr:col>20</xdr:col>
      <xdr:colOff>209550</xdr:colOff>
      <xdr:row>55</xdr:row>
      <xdr:rowOff>160655</xdr:rowOff>
    </xdr:to>
    <xdr:sp macro="" textlink="">
      <xdr:nvSpPr>
        <xdr:cNvPr id="267" name="円/楕円 266"/>
        <xdr:cNvSpPr/>
      </xdr:nvSpPr>
      <xdr:spPr>
        <a:xfrm>
          <a:off x="138430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170832</xdr:rowOff>
    </xdr:from>
    <xdr:ext cx="762000" cy="259045"/>
    <xdr:sp macro="" textlink="">
      <xdr:nvSpPr>
        <xdr:cNvPr id="268" name="テキスト ボックス 267"/>
        <xdr:cNvSpPr txBox="1"/>
      </xdr:nvSpPr>
      <xdr:spPr>
        <a:xfrm>
          <a:off x="13512800" y="925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104775</xdr:rowOff>
    </xdr:from>
    <xdr:to>
      <xdr:col>19</xdr:col>
      <xdr:colOff>6350</xdr:colOff>
      <xdr:row>56</xdr:row>
      <xdr:rowOff>34925</xdr:rowOff>
    </xdr:to>
    <xdr:sp macro="" textlink="">
      <xdr:nvSpPr>
        <xdr:cNvPr id="269" name="円/楕円 268"/>
        <xdr:cNvSpPr/>
      </xdr:nvSpPr>
      <xdr:spPr>
        <a:xfrm>
          <a:off x="12954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45102</xdr:rowOff>
    </xdr:from>
    <xdr:ext cx="762000" cy="259045"/>
    <xdr:sp macro="" textlink="">
      <xdr:nvSpPr>
        <xdr:cNvPr id="270" name="テキスト ボックス 269"/>
        <xdr:cNvSpPr txBox="1"/>
      </xdr:nvSpPr>
      <xdr:spPr>
        <a:xfrm>
          <a:off x="12623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補助費等に係るものは、平成</a:t>
          </a:r>
          <a:r>
            <a:rPr lang="ja-JP" altLang="en-US" sz="1100" baseline="0">
              <a:solidFill>
                <a:sysClr val="windowText" lastClr="000000"/>
              </a:solidFill>
              <a:effectLst/>
              <a:latin typeface="+mn-lt"/>
              <a:ea typeface="+mn-ea"/>
              <a:cs typeface="+mn-cs"/>
            </a:rPr>
            <a:t>２５</a:t>
          </a:r>
          <a:r>
            <a:rPr lang="ja-JP" altLang="ja-JP" sz="1100" baseline="0">
              <a:solidFill>
                <a:sysClr val="windowText" lastClr="000000"/>
              </a:solidFill>
              <a:effectLst/>
              <a:latin typeface="+mn-lt"/>
              <a:ea typeface="+mn-ea"/>
              <a:cs typeface="+mn-cs"/>
            </a:rPr>
            <a:t>年度において２．８％と類似団体平均と比べて低い水準にある。これは行財政集中改革プランで掲げた各種団体等補助金について、対前年度比</a:t>
          </a:r>
          <a:r>
            <a:rPr lang="ja-JP" altLang="en-US" sz="1100" baseline="0">
              <a:solidFill>
                <a:sysClr val="windowText" lastClr="000000"/>
              </a:solidFill>
              <a:effectLst/>
              <a:latin typeface="+mn-lt"/>
              <a:ea typeface="+mn-ea"/>
              <a:cs typeface="+mn-cs"/>
            </a:rPr>
            <a:t>０％</a:t>
          </a:r>
          <a:r>
            <a:rPr lang="ja-JP" altLang="ja-JP" sz="1100" baseline="0">
              <a:solidFill>
                <a:sysClr val="windowText" lastClr="000000"/>
              </a:solidFill>
              <a:effectLst/>
              <a:latin typeface="+mn-lt"/>
              <a:ea typeface="+mn-ea"/>
              <a:cs typeface="+mn-cs"/>
            </a:rPr>
            <a:t>～２０％減額を継続実施したことにより抑制することができた。今後は現在の水準を基に、補助金の使途内容、事業効果、地域住民福祉の向上に繋がる事業内容であるか等審査、検証を行い、不適当な補助金は見直しや廃止を行うなど削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26416</xdr:rowOff>
    </xdr:from>
    <xdr:to>
      <xdr:col>24</xdr:col>
      <xdr:colOff>31750</xdr:colOff>
      <xdr:row>34</xdr:row>
      <xdr:rowOff>35560</xdr:rowOff>
    </xdr:to>
    <xdr:cxnSp macro="">
      <xdr:nvCxnSpPr>
        <xdr:cNvPr id="300" name="直線コネクタ 299"/>
        <xdr:cNvCxnSpPr/>
      </xdr:nvCxnSpPr>
      <xdr:spPr>
        <a:xfrm flipV="1">
          <a:off x="15671800" y="58557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26416</xdr:rowOff>
    </xdr:from>
    <xdr:to>
      <xdr:col>22</xdr:col>
      <xdr:colOff>565150</xdr:colOff>
      <xdr:row>34</xdr:row>
      <xdr:rowOff>35560</xdr:rowOff>
    </xdr:to>
    <xdr:cxnSp macro="">
      <xdr:nvCxnSpPr>
        <xdr:cNvPr id="303" name="直線コネクタ 302"/>
        <xdr:cNvCxnSpPr/>
      </xdr:nvCxnSpPr>
      <xdr:spPr>
        <a:xfrm>
          <a:off x="14782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72136</xdr:rowOff>
    </xdr:to>
    <xdr:cxnSp macro="">
      <xdr:nvCxnSpPr>
        <xdr:cNvPr id="306" name="直線コネクタ 305"/>
        <xdr:cNvCxnSpPr/>
      </xdr:nvCxnSpPr>
      <xdr:spPr>
        <a:xfrm flipV="1">
          <a:off x="13893800" y="58557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49276</xdr:rowOff>
    </xdr:from>
    <xdr:to>
      <xdr:col>20</xdr:col>
      <xdr:colOff>158750</xdr:colOff>
      <xdr:row>34</xdr:row>
      <xdr:rowOff>72136</xdr:rowOff>
    </xdr:to>
    <xdr:cxnSp macro="">
      <xdr:nvCxnSpPr>
        <xdr:cNvPr id="309" name="直線コネクタ 308"/>
        <xdr:cNvCxnSpPr/>
      </xdr:nvCxnSpPr>
      <xdr:spPr>
        <a:xfrm>
          <a:off x="13004800" y="5878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147066</xdr:rowOff>
    </xdr:from>
    <xdr:to>
      <xdr:col>24</xdr:col>
      <xdr:colOff>82550</xdr:colOff>
      <xdr:row>34</xdr:row>
      <xdr:rowOff>77216</xdr:rowOff>
    </xdr:to>
    <xdr:sp macro="" textlink="">
      <xdr:nvSpPr>
        <xdr:cNvPr id="319" name="円/楕円 318"/>
        <xdr:cNvSpPr/>
      </xdr:nvSpPr>
      <xdr:spPr>
        <a:xfrm>
          <a:off x="164592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55643</xdr:rowOff>
    </xdr:from>
    <xdr:ext cx="762000" cy="259045"/>
    <xdr:sp macro="" textlink="">
      <xdr:nvSpPr>
        <xdr:cNvPr id="320" name="補助費等該当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156210</xdr:rowOff>
    </xdr:from>
    <xdr:to>
      <xdr:col>22</xdr:col>
      <xdr:colOff>615950</xdr:colOff>
      <xdr:row>34</xdr:row>
      <xdr:rowOff>86360</xdr:rowOff>
    </xdr:to>
    <xdr:sp macro="" textlink="">
      <xdr:nvSpPr>
        <xdr:cNvPr id="321" name="円/楕円 320"/>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96537</xdr:rowOff>
    </xdr:from>
    <xdr:ext cx="736600" cy="259045"/>
    <xdr:sp macro="" textlink="">
      <xdr:nvSpPr>
        <xdr:cNvPr id="322" name="テキスト ボックス 321"/>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147066</xdr:rowOff>
    </xdr:from>
    <xdr:to>
      <xdr:col>21</xdr:col>
      <xdr:colOff>412750</xdr:colOff>
      <xdr:row>34</xdr:row>
      <xdr:rowOff>77216</xdr:rowOff>
    </xdr:to>
    <xdr:sp macro="" textlink="">
      <xdr:nvSpPr>
        <xdr:cNvPr id="323" name="円/楕円 322"/>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87393</xdr:rowOff>
    </xdr:from>
    <xdr:ext cx="762000" cy="259045"/>
    <xdr:sp macro="" textlink="">
      <xdr:nvSpPr>
        <xdr:cNvPr id="324" name="テキスト ボックス 323"/>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21336</xdr:rowOff>
    </xdr:from>
    <xdr:to>
      <xdr:col>20</xdr:col>
      <xdr:colOff>209550</xdr:colOff>
      <xdr:row>34</xdr:row>
      <xdr:rowOff>122936</xdr:rowOff>
    </xdr:to>
    <xdr:sp macro="" textlink="">
      <xdr:nvSpPr>
        <xdr:cNvPr id="325" name="円/楕円 324"/>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133113</xdr:rowOff>
    </xdr:from>
    <xdr:ext cx="762000" cy="259045"/>
    <xdr:sp macro="" textlink="">
      <xdr:nvSpPr>
        <xdr:cNvPr id="326" name="テキスト ボックス 325"/>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27" name="円/楕円 326"/>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28" name="テキスト ボックス 327"/>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公債費に係るものは、平成</a:t>
          </a:r>
          <a:r>
            <a:rPr lang="ja-JP" altLang="en-US" sz="1100" baseline="0">
              <a:solidFill>
                <a:sysClr val="windowText" lastClr="000000"/>
              </a:solidFill>
              <a:effectLst/>
              <a:latin typeface="+mn-lt"/>
              <a:ea typeface="+mn-ea"/>
              <a:cs typeface="+mn-cs"/>
            </a:rPr>
            <a:t>２５</a:t>
          </a:r>
          <a:r>
            <a:rPr lang="ja-JP" altLang="ja-JP" sz="1100" baseline="0">
              <a:solidFill>
                <a:sysClr val="windowText" lastClr="000000"/>
              </a:solidFill>
              <a:effectLst/>
              <a:latin typeface="+mn-lt"/>
              <a:ea typeface="+mn-ea"/>
              <a:cs typeface="+mn-cs"/>
            </a:rPr>
            <a:t>年度において</a:t>
          </a:r>
          <a:r>
            <a:rPr lang="ja-JP" altLang="en-US" sz="1100" baseline="0">
              <a:solidFill>
                <a:sysClr val="windowText" lastClr="000000"/>
              </a:solidFill>
              <a:effectLst/>
              <a:latin typeface="+mn-lt"/>
              <a:ea typeface="+mn-ea"/>
              <a:cs typeface="+mn-cs"/>
            </a:rPr>
            <a:t>２３</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９</a:t>
          </a:r>
          <a:r>
            <a:rPr lang="ja-JP" altLang="ja-JP" sz="1100" baseline="0">
              <a:solidFill>
                <a:sysClr val="windowText" lastClr="000000"/>
              </a:solidFill>
              <a:effectLst/>
              <a:latin typeface="+mn-lt"/>
              <a:ea typeface="+mn-ea"/>
              <a:cs typeface="+mn-cs"/>
            </a:rPr>
            <a:t>％と類似団体平均と比べて高い水準にある。これは一般廃棄物処理事業、村道災害復旧事業、学校給食調理場建設事業等に伴い多額の地方債を発行したことで元利償還金が膨らんだことが影響した。今後の財政状況においても、公債費の負担は重たいものとなるため、公債費負担適正化計画に基づき新規事業の</a:t>
          </a:r>
          <a:r>
            <a:rPr lang="ja-JP" altLang="en-US" sz="1100" baseline="0">
              <a:solidFill>
                <a:sysClr val="windowText" lastClr="000000"/>
              </a:solidFill>
              <a:effectLst/>
              <a:latin typeface="+mn-lt"/>
              <a:ea typeface="+mn-ea"/>
              <a:cs typeface="+mn-cs"/>
            </a:rPr>
            <a:t>優先度点検や事業規模の見直し</a:t>
          </a:r>
          <a:r>
            <a:rPr lang="ja-JP" altLang="ja-JP" sz="1100" baseline="0">
              <a:solidFill>
                <a:sysClr val="windowText" lastClr="000000"/>
              </a:solidFill>
              <a:effectLst/>
              <a:latin typeface="+mn-lt"/>
              <a:ea typeface="+mn-ea"/>
              <a:cs typeface="+mn-cs"/>
            </a:rPr>
            <a:t>を行い、新規地方債の発行を抑制し適正な水準の確保に努める。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46989</xdr:rowOff>
    </xdr:from>
    <xdr:to>
      <xdr:col>7</xdr:col>
      <xdr:colOff>15875</xdr:colOff>
      <xdr:row>79</xdr:row>
      <xdr:rowOff>149861</xdr:rowOff>
    </xdr:to>
    <xdr:cxnSp macro="">
      <xdr:nvCxnSpPr>
        <xdr:cNvPr id="360" name="直線コネクタ 359"/>
        <xdr:cNvCxnSpPr/>
      </xdr:nvCxnSpPr>
      <xdr:spPr>
        <a:xfrm flipV="1">
          <a:off x="3987800" y="13420089"/>
          <a:ext cx="8382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79</xdr:row>
      <xdr:rowOff>149861</xdr:rowOff>
    </xdr:to>
    <xdr:cxnSp macro="">
      <xdr:nvCxnSpPr>
        <xdr:cNvPr id="363" name="直線コネクタ 362"/>
        <xdr:cNvCxnSpPr/>
      </xdr:nvCxnSpPr>
      <xdr:spPr>
        <a:xfrm>
          <a:off x="3098800" y="1352296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96520</xdr:rowOff>
    </xdr:from>
    <xdr:to>
      <xdr:col>4</xdr:col>
      <xdr:colOff>346075</xdr:colOff>
      <xdr:row>78</xdr:row>
      <xdr:rowOff>149861</xdr:rowOff>
    </xdr:to>
    <xdr:cxnSp macro="">
      <xdr:nvCxnSpPr>
        <xdr:cNvPr id="366" name="直線コネクタ 365"/>
        <xdr:cNvCxnSpPr/>
      </xdr:nvCxnSpPr>
      <xdr:spPr>
        <a:xfrm>
          <a:off x="2209800" y="13469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96520</xdr:rowOff>
    </xdr:from>
    <xdr:to>
      <xdr:col>3</xdr:col>
      <xdr:colOff>142875</xdr:colOff>
      <xdr:row>79</xdr:row>
      <xdr:rowOff>24130</xdr:rowOff>
    </xdr:to>
    <xdr:cxnSp macro="">
      <xdr:nvCxnSpPr>
        <xdr:cNvPr id="369" name="直線コネクタ 368"/>
        <xdr:cNvCxnSpPr/>
      </xdr:nvCxnSpPr>
      <xdr:spPr>
        <a:xfrm flipV="1">
          <a:off x="1320800" y="13469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71" name="テキスト ボックス 370"/>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77488</xdr:rowOff>
    </xdr:from>
    <xdr:ext cx="762000" cy="259045"/>
    <xdr:sp macro="" textlink="">
      <xdr:nvSpPr>
        <xdr:cNvPr id="373" name="テキスト ボックス 372"/>
        <xdr:cNvSpPr txBox="1"/>
      </xdr:nvSpPr>
      <xdr:spPr>
        <a:xfrm>
          <a:off x="939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167639</xdr:rowOff>
    </xdr:from>
    <xdr:to>
      <xdr:col>7</xdr:col>
      <xdr:colOff>66675</xdr:colOff>
      <xdr:row>78</xdr:row>
      <xdr:rowOff>97789</xdr:rowOff>
    </xdr:to>
    <xdr:sp macro="" textlink="">
      <xdr:nvSpPr>
        <xdr:cNvPr id="379" name="円/楕円 378"/>
        <xdr:cNvSpPr/>
      </xdr:nvSpPr>
      <xdr:spPr>
        <a:xfrm>
          <a:off x="4775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139716</xdr:rowOff>
    </xdr:from>
    <xdr:ext cx="762000" cy="259045"/>
    <xdr:sp macro="" textlink="">
      <xdr:nvSpPr>
        <xdr:cNvPr id="380" name="公債費該当値テキスト"/>
        <xdr:cNvSpPr txBox="1"/>
      </xdr:nvSpPr>
      <xdr:spPr>
        <a:xfrm>
          <a:off x="4914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99061</xdr:rowOff>
    </xdr:from>
    <xdr:to>
      <xdr:col>5</xdr:col>
      <xdr:colOff>600075</xdr:colOff>
      <xdr:row>80</xdr:row>
      <xdr:rowOff>29211</xdr:rowOff>
    </xdr:to>
    <xdr:sp macro="" textlink="">
      <xdr:nvSpPr>
        <xdr:cNvPr id="381" name="円/楕円 380"/>
        <xdr:cNvSpPr/>
      </xdr:nvSpPr>
      <xdr:spPr>
        <a:xfrm>
          <a:off x="3937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13988</xdr:rowOff>
    </xdr:from>
    <xdr:ext cx="736600" cy="259045"/>
    <xdr:sp macro="" textlink="">
      <xdr:nvSpPr>
        <xdr:cNvPr id="382" name="テキスト ボックス 381"/>
        <xdr:cNvSpPr txBox="1"/>
      </xdr:nvSpPr>
      <xdr:spPr>
        <a:xfrm>
          <a:off x="3606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3" name="円/楕円 382"/>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4" name="テキスト ボックス 38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45720</xdr:rowOff>
    </xdr:from>
    <xdr:to>
      <xdr:col>3</xdr:col>
      <xdr:colOff>193675</xdr:colOff>
      <xdr:row>78</xdr:row>
      <xdr:rowOff>147320</xdr:rowOff>
    </xdr:to>
    <xdr:sp macro="" textlink="">
      <xdr:nvSpPr>
        <xdr:cNvPr id="385" name="円/楕円 384"/>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86" name="テキスト ボックス 385"/>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87" name="円/楕円 386"/>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88" name="テキスト ボックス 387"/>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050" baseline="0">
              <a:solidFill>
                <a:sysClr val="windowText" lastClr="000000"/>
              </a:solidFill>
              <a:effectLst/>
              <a:latin typeface="+mn-lt"/>
              <a:ea typeface="+mn-ea"/>
              <a:cs typeface="+mn-cs"/>
            </a:rPr>
            <a:t>　</a:t>
          </a:r>
          <a:r>
            <a:rPr lang="ja-JP" altLang="ja-JP" sz="1050" baseline="0">
              <a:solidFill>
                <a:sysClr val="windowText" lastClr="000000"/>
              </a:solidFill>
              <a:effectLst/>
              <a:latin typeface="+mn-lt"/>
              <a:ea typeface="+mn-ea"/>
              <a:cs typeface="+mn-cs"/>
            </a:rPr>
            <a:t>その他に係る経常収支比率は、平成</a:t>
          </a:r>
          <a:r>
            <a:rPr lang="ja-JP" altLang="en-US" sz="1050" baseline="0">
              <a:solidFill>
                <a:sysClr val="windowText" lastClr="000000"/>
              </a:solidFill>
              <a:effectLst/>
              <a:latin typeface="+mn-lt"/>
              <a:ea typeface="+mn-ea"/>
              <a:cs typeface="+mn-cs"/>
            </a:rPr>
            <a:t>２５</a:t>
          </a:r>
          <a:r>
            <a:rPr lang="ja-JP" altLang="ja-JP" sz="1050" baseline="0">
              <a:solidFill>
                <a:sysClr val="windowText" lastClr="000000"/>
              </a:solidFill>
              <a:effectLst/>
              <a:latin typeface="+mn-lt"/>
              <a:ea typeface="+mn-ea"/>
              <a:cs typeface="+mn-cs"/>
            </a:rPr>
            <a:t>年度において</a:t>
          </a:r>
          <a:r>
            <a:rPr lang="ja-JP" altLang="en-US" sz="1050" baseline="0">
              <a:solidFill>
                <a:sysClr val="windowText" lastClr="000000"/>
              </a:solidFill>
              <a:effectLst/>
              <a:latin typeface="+mn-lt"/>
              <a:ea typeface="+mn-ea"/>
              <a:cs typeface="+mn-cs"/>
            </a:rPr>
            <a:t>８２</a:t>
          </a:r>
          <a:r>
            <a:rPr lang="ja-JP" altLang="ja-JP" sz="1050" baseline="0">
              <a:solidFill>
                <a:sysClr val="windowText" lastClr="000000"/>
              </a:solidFill>
              <a:effectLst/>
              <a:latin typeface="+mn-lt"/>
              <a:ea typeface="+mn-ea"/>
              <a:cs typeface="+mn-cs"/>
            </a:rPr>
            <a:t>．</a:t>
          </a:r>
          <a:r>
            <a:rPr lang="ja-JP" altLang="en-US" sz="1050" baseline="0">
              <a:solidFill>
                <a:sysClr val="windowText" lastClr="000000"/>
              </a:solidFill>
              <a:effectLst/>
              <a:latin typeface="+mn-lt"/>
              <a:ea typeface="+mn-ea"/>
              <a:cs typeface="+mn-cs"/>
            </a:rPr>
            <a:t>０</a:t>
          </a:r>
          <a:r>
            <a:rPr lang="ja-JP" altLang="ja-JP" sz="1050" baseline="0">
              <a:solidFill>
                <a:sysClr val="windowText" lastClr="000000"/>
              </a:solidFill>
              <a:effectLst/>
              <a:latin typeface="+mn-lt"/>
              <a:ea typeface="+mn-ea"/>
              <a:cs typeface="+mn-cs"/>
            </a:rPr>
            <a:t>％と類似団体平均と比べて高い水準にあり、平成２</a:t>
          </a:r>
          <a:r>
            <a:rPr lang="ja-JP" altLang="en-US" sz="1050" baseline="0">
              <a:solidFill>
                <a:sysClr val="windowText" lastClr="000000"/>
              </a:solidFill>
              <a:effectLst/>
              <a:latin typeface="+mn-lt"/>
              <a:ea typeface="+mn-ea"/>
              <a:cs typeface="+mn-cs"/>
            </a:rPr>
            <a:t>１</a:t>
          </a:r>
          <a:r>
            <a:rPr lang="ja-JP" altLang="ja-JP" sz="1050" baseline="0">
              <a:solidFill>
                <a:sysClr val="windowText" lastClr="000000"/>
              </a:solidFill>
              <a:effectLst/>
              <a:latin typeface="+mn-lt"/>
              <a:ea typeface="+mn-ea"/>
              <a:cs typeface="+mn-cs"/>
            </a:rPr>
            <a:t>年度から比較して</a:t>
          </a:r>
          <a:r>
            <a:rPr lang="ja-JP" altLang="en-US" sz="1050" baseline="0">
              <a:solidFill>
                <a:sysClr val="windowText" lastClr="000000"/>
              </a:solidFill>
              <a:effectLst/>
              <a:latin typeface="+mn-lt"/>
              <a:ea typeface="+mn-ea"/>
              <a:cs typeface="+mn-cs"/>
            </a:rPr>
            <a:t>２４</a:t>
          </a:r>
          <a:r>
            <a:rPr lang="ja-JP" altLang="ja-JP" sz="1050" baseline="0">
              <a:solidFill>
                <a:sysClr val="windowText" lastClr="000000"/>
              </a:solidFill>
              <a:effectLst/>
              <a:latin typeface="+mn-lt"/>
              <a:ea typeface="+mn-ea"/>
              <a:cs typeface="+mn-cs"/>
            </a:rPr>
            <a:t>．</a:t>
          </a:r>
          <a:r>
            <a:rPr lang="ja-JP" altLang="en-US" sz="1050" baseline="0">
              <a:solidFill>
                <a:sysClr val="windowText" lastClr="000000"/>
              </a:solidFill>
              <a:effectLst/>
              <a:latin typeface="+mn-lt"/>
              <a:ea typeface="+mn-ea"/>
              <a:cs typeface="+mn-cs"/>
            </a:rPr>
            <a:t>６</a:t>
          </a:r>
          <a:r>
            <a:rPr lang="ja-JP" altLang="ja-JP" sz="1050" baseline="0">
              <a:solidFill>
                <a:sysClr val="windowText" lastClr="000000"/>
              </a:solidFill>
              <a:effectLst/>
              <a:latin typeface="+mn-lt"/>
              <a:ea typeface="+mn-ea"/>
              <a:cs typeface="+mn-cs"/>
            </a:rPr>
            <a:t>％増と年々増加傾向にある。普通建設事業費の人口１人当たり決算額は、平成</a:t>
          </a:r>
          <a:r>
            <a:rPr lang="ja-JP" altLang="en-US" sz="1050" baseline="0">
              <a:solidFill>
                <a:sysClr val="windowText" lastClr="000000"/>
              </a:solidFill>
              <a:effectLst/>
              <a:latin typeface="+mn-lt"/>
              <a:ea typeface="+mn-ea"/>
              <a:cs typeface="+mn-cs"/>
            </a:rPr>
            <a:t>２５</a:t>
          </a:r>
          <a:r>
            <a:rPr lang="ja-JP" altLang="ja-JP" sz="1050" baseline="0">
              <a:solidFill>
                <a:sysClr val="windowText" lastClr="000000"/>
              </a:solidFill>
              <a:effectLst/>
              <a:latin typeface="+mn-lt"/>
              <a:ea typeface="+mn-ea"/>
              <a:cs typeface="+mn-cs"/>
            </a:rPr>
            <a:t>年度において</a:t>
          </a:r>
          <a:r>
            <a:rPr lang="ja-JP" altLang="en-US" sz="1050" baseline="0">
              <a:solidFill>
                <a:sysClr val="windowText" lastClr="000000"/>
              </a:solidFill>
              <a:effectLst/>
              <a:latin typeface="+mn-lt"/>
              <a:ea typeface="+mn-ea"/>
              <a:cs typeface="+mn-cs"/>
            </a:rPr>
            <a:t>９０５</a:t>
          </a:r>
          <a:r>
            <a:rPr lang="ja-JP" altLang="ja-JP" sz="1050" baseline="0">
              <a:solidFill>
                <a:sysClr val="windowText" lastClr="000000"/>
              </a:solidFill>
              <a:effectLst/>
              <a:latin typeface="+mn-lt"/>
              <a:ea typeface="+mn-ea"/>
              <a:cs typeface="+mn-cs"/>
            </a:rPr>
            <a:t>，</a:t>
          </a:r>
          <a:r>
            <a:rPr lang="ja-JP" altLang="en-US" sz="1050" baseline="0">
              <a:solidFill>
                <a:sysClr val="windowText" lastClr="000000"/>
              </a:solidFill>
              <a:effectLst/>
              <a:latin typeface="+mn-lt"/>
              <a:ea typeface="+mn-ea"/>
              <a:cs typeface="+mn-cs"/>
            </a:rPr>
            <a:t>８２３</a:t>
          </a:r>
          <a:r>
            <a:rPr lang="ja-JP" altLang="ja-JP" sz="1050" baseline="0">
              <a:solidFill>
                <a:sysClr val="windowText" lastClr="000000"/>
              </a:solidFill>
              <a:effectLst/>
              <a:latin typeface="+mn-lt"/>
              <a:ea typeface="+mn-ea"/>
              <a:cs typeface="+mn-cs"/>
            </a:rPr>
            <a:t>円と類似団体平均を大幅に上回っているが、これは離島村で人口規模の少ない小規模自治体である本村が、継続事業で実施している村道阿波連線道路改良事業、</a:t>
          </a:r>
          <a:r>
            <a:rPr lang="ja-JP" altLang="en-US" sz="1050" baseline="0">
              <a:solidFill>
                <a:sysClr val="windowText" lastClr="000000"/>
              </a:solidFill>
              <a:effectLst/>
              <a:latin typeface="+mn-lt"/>
              <a:ea typeface="+mn-ea"/>
              <a:cs typeface="+mn-cs"/>
            </a:rPr>
            <a:t>沖縄振興特別推進交付金を活用した</a:t>
          </a:r>
          <a:r>
            <a:rPr lang="ja-JP" altLang="ja-JP" sz="1050" baseline="0">
              <a:solidFill>
                <a:sysClr val="windowText" lastClr="000000"/>
              </a:solidFill>
              <a:effectLst/>
              <a:latin typeface="+mn-lt"/>
              <a:ea typeface="+mn-ea"/>
              <a:cs typeface="+mn-cs"/>
            </a:rPr>
            <a:t>防災行政無線システム整備事業に多額の建設費を要したためである。今後も厳しい財政状況が続くことが予想されるため、緊急に必要な場合の事業や継続事業を除く事業については、抑制・凍結することにより、普通建設事業費の抑制に努める。</a:t>
          </a:r>
          <a:endParaRPr lang="ja-JP" altLang="ja-JP" sz="12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40132</xdr:rowOff>
    </xdr:from>
    <xdr:to>
      <xdr:col>24</xdr:col>
      <xdr:colOff>31750</xdr:colOff>
      <xdr:row>79</xdr:row>
      <xdr:rowOff>1270</xdr:rowOff>
    </xdr:to>
    <xdr:cxnSp macro="">
      <xdr:nvCxnSpPr>
        <xdr:cNvPr id="419" name="直線コネクタ 418"/>
        <xdr:cNvCxnSpPr/>
      </xdr:nvCxnSpPr>
      <xdr:spPr>
        <a:xfrm>
          <a:off x="15671800" y="13241782"/>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76708</xdr:rowOff>
    </xdr:from>
    <xdr:to>
      <xdr:col>22</xdr:col>
      <xdr:colOff>565150</xdr:colOff>
      <xdr:row>77</xdr:row>
      <xdr:rowOff>40132</xdr:rowOff>
    </xdr:to>
    <xdr:cxnSp macro="">
      <xdr:nvCxnSpPr>
        <xdr:cNvPr id="422" name="直線コネクタ 421"/>
        <xdr:cNvCxnSpPr/>
      </xdr:nvCxnSpPr>
      <xdr:spPr>
        <a:xfrm>
          <a:off x="14782800" y="13106908"/>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133858</xdr:rowOff>
    </xdr:from>
    <xdr:to>
      <xdr:col>21</xdr:col>
      <xdr:colOff>361950</xdr:colOff>
      <xdr:row>76</xdr:row>
      <xdr:rowOff>76708</xdr:rowOff>
    </xdr:to>
    <xdr:cxnSp macro="">
      <xdr:nvCxnSpPr>
        <xdr:cNvPr id="425" name="直線コネクタ 424"/>
        <xdr:cNvCxnSpPr/>
      </xdr:nvCxnSpPr>
      <xdr:spPr>
        <a:xfrm>
          <a:off x="13893800" y="129926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124714</xdr:rowOff>
    </xdr:from>
    <xdr:to>
      <xdr:col>20</xdr:col>
      <xdr:colOff>158750</xdr:colOff>
      <xdr:row>75</xdr:row>
      <xdr:rowOff>133858</xdr:rowOff>
    </xdr:to>
    <xdr:cxnSp macro="">
      <xdr:nvCxnSpPr>
        <xdr:cNvPr id="428" name="直線コネクタ 427"/>
        <xdr:cNvCxnSpPr/>
      </xdr:nvCxnSpPr>
      <xdr:spPr>
        <a:xfrm>
          <a:off x="13004800" y="12983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32275</xdr:rowOff>
    </xdr:from>
    <xdr:ext cx="762000" cy="259045"/>
    <xdr:sp macro="" textlink="">
      <xdr:nvSpPr>
        <xdr:cNvPr id="430" name="テキスト ボックス 429"/>
        <xdr:cNvSpPr txBox="1"/>
      </xdr:nvSpPr>
      <xdr:spPr>
        <a:xfrm>
          <a:off x="13512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32" name="テキスト ボックス 43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38" name="円/楕円 437"/>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30497</xdr:rowOff>
    </xdr:from>
    <xdr:ext cx="762000" cy="259045"/>
    <xdr:sp macro="" textlink="">
      <xdr:nvSpPr>
        <xdr:cNvPr id="439" name="公債費以外該当値テキスト"/>
        <xdr:cNvSpPr txBox="1"/>
      </xdr:nvSpPr>
      <xdr:spPr>
        <a:xfrm>
          <a:off x="16598900" y="1340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160782</xdr:rowOff>
    </xdr:from>
    <xdr:to>
      <xdr:col>22</xdr:col>
      <xdr:colOff>615950</xdr:colOff>
      <xdr:row>77</xdr:row>
      <xdr:rowOff>90932</xdr:rowOff>
    </xdr:to>
    <xdr:sp macro="" textlink="">
      <xdr:nvSpPr>
        <xdr:cNvPr id="440" name="円/楕円 439"/>
        <xdr:cNvSpPr/>
      </xdr:nvSpPr>
      <xdr:spPr>
        <a:xfrm>
          <a:off x="156210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75709</xdr:rowOff>
    </xdr:from>
    <xdr:ext cx="736600" cy="259045"/>
    <xdr:sp macro="" textlink="">
      <xdr:nvSpPr>
        <xdr:cNvPr id="441" name="テキスト ボックス 440"/>
        <xdr:cNvSpPr txBox="1"/>
      </xdr:nvSpPr>
      <xdr:spPr>
        <a:xfrm>
          <a:off x="15290800" y="1327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25908</xdr:rowOff>
    </xdr:from>
    <xdr:to>
      <xdr:col>21</xdr:col>
      <xdr:colOff>412750</xdr:colOff>
      <xdr:row>76</xdr:row>
      <xdr:rowOff>127508</xdr:rowOff>
    </xdr:to>
    <xdr:sp macro="" textlink="">
      <xdr:nvSpPr>
        <xdr:cNvPr id="442" name="円/楕円 441"/>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43" name="テキスト ボックス 442"/>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83058</xdr:rowOff>
    </xdr:from>
    <xdr:to>
      <xdr:col>20</xdr:col>
      <xdr:colOff>209550</xdr:colOff>
      <xdr:row>76</xdr:row>
      <xdr:rowOff>13208</xdr:rowOff>
    </xdr:to>
    <xdr:sp macro="" textlink="">
      <xdr:nvSpPr>
        <xdr:cNvPr id="444" name="円/楕円 443"/>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5" name="テキスト ボックス 444"/>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73914</xdr:rowOff>
    </xdr:from>
    <xdr:to>
      <xdr:col>19</xdr:col>
      <xdr:colOff>6350</xdr:colOff>
      <xdr:row>76</xdr:row>
      <xdr:rowOff>4065</xdr:rowOff>
    </xdr:to>
    <xdr:sp macro="" textlink="">
      <xdr:nvSpPr>
        <xdr:cNvPr id="446" name="円/楕円 445"/>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14241</xdr:rowOff>
    </xdr:from>
    <xdr:ext cx="762000" cy="259045"/>
    <xdr:sp macro="" textlink="">
      <xdr:nvSpPr>
        <xdr:cNvPr id="447" name="テキスト ボックス 446"/>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沖縄県渡嘉敷村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37563</xdr:rowOff>
    </xdr:from>
    <xdr:to>
      <xdr:col>4</xdr:col>
      <xdr:colOff>1117600</xdr:colOff>
      <xdr:row>16</xdr:row>
      <xdr:rowOff>87778</xdr:rowOff>
    </xdr:to>
    <xdr:cxnSp macro="">
      <xdr:nvCxnSpPr>
        <xdr:cNvPr id="51" name="直線コネクタ 50"/>
        <xdr:cNvCxnSpPr/>
      </xdr:nvCxnSpPr>
      <xdr:spPr bwMode="auto">
        <a:xfrm flipV="1">
          <a:off x="5003800" y="2828388"/>
          <a:ext cx="647700" cy="5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17734</xdr:rowOff>
    </xdr:from>
    <xdr:ext cx="762000" cy="259045"/>
    <xdr:sp macro="" textlink="">
      <xdr:nvSpPr>
        <xdr:cNvPr id="52" name="人口1人当たり決算額の推移平均値テキスト130"/>
        <xdr:cNvSpPr txBox="1"/>
      </xdr:nvSpPr>
      <xdr:spPr>
        <a:xfrm>
          <a:off x="5740400" y="315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87778</xdr:rowOff>
    </xdr:from>
    <xdr:to>
      <xdr:col>4</xdr:col>
      <xdr:colOff>469900</xdr:colOff>
      <xdr:row>16</xdr:row>
      <xdr:rowOff>99427</xdr:rowOff>
    </xdr:to>
    <xdr:cxnSp macro="">
      <xdr:nvCxnSpPr>
        <xdr:cNvPr id="54" name="直線コネクタ 53"/>
        <xdr:cNvCxnSpPr/>
      </xdr:nvCxnSpPr>
      <xdr:spPr bwMode="auto">
        <a:xfrm flipV="1">
          <a:off x="4305300" y="2878603"/>
          <a:ext cx="698500" cy="1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99427</xdr:rowOff>
    </xdr:from>
    <xdr:to>
      <xdr:col>3</xdr:col>
      <xdr:colOff>904875</xdr:colOff>
      <xdr:row>16</xdr:row>
      <xdr:rowOff>134723</xdr:rowOff>
    </xdr:to>
    <xdr:cxnSp macro="">
      <xdr:nvCxnSpPr>
        <xdr:cNvPr id="57" name="直線コネクタ 56"/>
        <xdr:cNvCxnSpPr/>
      </xdr:nvCxnSpPr>
      <xdr:spPr bwMode="auto">
        <a:xfrm flipV="1">
          <a:off x="3606800" y="2890252"/>
          <a:ext cx="698500" cy="3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134723</xdr:rowOff>
    </xdr:from>
    <xdr:to>
      <xdr:col>3</xdr:col>
      <xdr:colOff>206375</xdr:colOff>
      <xdr:row>16</xdr:row>
      <xdr:rowOff>136736</xdr:rowOff>
    </xdr:to>
    <xdr:cxnSp macro="">
      <xdr:nvCxnSpPr>
        <xdr:cNvPr id="60" name="直線コネクタ 59"/>
        <xdr:cNvCxnSpPr/>
      </xdr:nvCxnSpPr>
      <xdr:spPr bwMode="auto">
        <a:xfrm flipV="1">
          <a:off x="2908300" y="2925548"/>
          <a:ext cx="698500" cy="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158213</xdr:rowOff>
    </xdr:from>
    <xdr:to>
      <xdr:col>5</xdr:col>
      <xdr:colOff>34925</xdr:colOff>
      <xdr:row>16</xdr:row>
      <xdr:rowOff>88363</xdr:rowOff>
    </xdr:to>
    <xdr:sp macro="" textlink="">
      <xdr:nvSpPr>
        <xdr:cNvPr id="70" name="円/楕円 69"/>
        <xdr:cNvSpPr/>
      </xdr:nvSpPr>
      <xdr:spPr bwMode="auto">
        <a:xfrm>
          <a:off x="5600700" y="277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3290</xdr:rowOff>
    </xdr:from>
    <xdr:ext cx="762000" cy="259045"/>
    <xdr:sp macro="" textlink="">
      <xdr:nvSpPr>
        <xdr:cNvPr id="71" name="人口1人当たり決算額の推移該当値テキスト130"/>
        <xdr:cNvSpPr txBox="1"/>
      </xdr:nvSpPr>
      <xdr:spPr>
        <a:xfrm>
          <a:off x="5740400" y="262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478,940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36978</xdr:rowOff>
    </xdr:from>
    <xdr:to>
      <xdr:col>4</xdr:col>
      <xdr:colOff>520700</xdr:colOff>
      <xdr:row>16</xdr:row>
      <xdr:rowOff>138578</xdr:rowOff>
    </xdr:to>
    <xdr:sp macro="" textlink="">
      <xdr:nvSpPr>
        <xdr:cNvPr id="72" name="円/楕円 71"/>
        <xdr:cNvSpPr/>
      </xdr:nvSpPr>
      <xdr:spPr bwMode="auto">
        <a:xfrm>
          <a:off x="4953000" y="2827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148755</xdr:rowOff>
    </xdr:from>
    <xdr:ext cx="736600" cy="259045"/>
    <xdr:sp macro="" textlink="">
      <xdr:nvSpPr>
        <xdr:cNvPr id="73" name="テキスト ボックス 72"/>
        <xdr:cNvSpPr txBox="1"/>
      </xdr:nvSpPr>
      <xdr:spPr>
        <a:xfrm>
          <a:off x="4622800" y="2596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448,187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48627</xdr:rowOff>
    </xdr:from>
    <xdr:to>
      <xdr:col>3</xdr:col>
      <xdr:colOff>955675</xdr:colOff>
      <xdr:row>16</xdr:row>
      <xdr:rowOff>150227</xdr:rowOff>
    </xdr:to>
    <xdr:sp macro="" textlink="">
      <xdr:nvSpPr>
        <xdr:cNvPr id="74" name="円/楕円 73"/>
        <xdr:cNvSpPr/>
      </xdr:nvSpPr>
      <xdr:spPr bwMode="auto">
        <a:xfrm>
          <a:off x="4254500" y="2839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160404</xdr:rowOff>
    </xdr:from>
    <xdr:ext cx="762000" cy="259045"/>
    <xdr:sp macro="" textlink="">
      <xdr:nvSpPr>
        <xdr:cNvPr id="75" name="テキスト ボックス 74"/>
        <xdr:cNvSpPr txBox="1"/>
      </xdr:nvSpPr>
      <xdr:spPr>
        <a:xfrm>
          <a:off x="3924300" y="2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441,053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83923</xdr:rowOff>
    </xdr:from>
    <xdr:to>
      <xdr:col>3</xdr:col>
      <xdr:colOff>257175</xdr:colOff>
      <xdr:row>17</xdr:row>
      <xdr:rowOff>14073</xdr:rowOff>
    </xdr:to>
    <xdr:sp macro="" textlink="">
      <xdr:nvSpPr>
        <xdr:cNvPr id="76" name="円/楕円 75"/>
        <xdr:cNvSpPr/>
      </xdr:nvSpPr>
      <xdr:spPr bwMode="auto">
        <a:xfrm>
          <a:off x="3556000" y="287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24250</xdr:rowOff>
    </xdr:from>
    <xdr:ext cx="762000" cy="259045"/>
    <xdr:sp macro="" textlink="">
      <xdr:nvSpPr>
        <xdr:cNvPr id="77" name="テキスト ボックス 76"/>
        <xdr:cNvSpPr txBox="1"/>
      </xdr:nvSpPr>
      <xdr:spPr>
        <a:xfrm>
          <a:off x="3225800" y="26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419,437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85936</xdr:rowOff>
    </xdr:from>
    <xdr:to>
      <xdr:col>2</xdr:col>
      <xdr:colOff>692150</xdr:colOff>
      <xdr:row>17</xdr:row>
      <xdr:rowOff>16086</xdr:rowOff>
    </xdr:to>
    <xdr:sp macro="" textlink="">
      <xdr:nvSpPr>
        <xdr:cNvPr id="78" name="円/楕円 77"/>
        <xdr:cNvSpPr/>
      </xdr:nvSpPr>
      <xdr:spPr bwMode="auto">
        <a:xfrm>
          <a:off x="2857500" y="287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26263</xdr:rowOff>
    </xdr:from>
    <xdr:ext cx="762000" cy="259045"/>
    <xdr:sp macro="" textlink="">
      <xdr:nvSpPr>
        <xdr:cNvPr id="79" name="テキスト ボックス 78"/>
        <xdr:cNvSpPr txBox="1"/>
      </xdr:nvSpPr>
      <xdr:spPr>
        <a:xfrm>
          <a:off x="2527300" y="264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418,204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36901</xdr:rowOff>
    </xdr:from>
    <xdr:to>
      <xdr:col>4</xdr:col>
      <xdr:colOff>1117600</xdr:colOff>
      <xdr:row>34</xdr:row>
      <xdr:rowOff>131016</xdr:rowOff>
    </xdr:to>
    <xdr:cxnSp macro="">
      <xdr:nvCxnSpPr>
        <xdr:cNvPr id="112" name="直線コネクタ 111"/>
        <xdr:cNvCxnSpPr/>
      </xdr:nvCxnSpPr>
      <xdr:spPr bwMode="auto">
        <a:xfrm>
          <a:off x="5003800" y="6304351"/>
          <a:ext cx="647700" cy="9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145089</xdr:rowOff>
    </xdr:from>
    <xdr:ext cx="762000" cy="259045"/>
    <xdr:sp macro="" textlink="">
      <xdr:nvSpPr>
        <xdr:cNvPr id="113" name="人口1人当たり決算額の推移平均値テキスト445"/>
        <xdr:cNvSpPr txBox="1"/>
      </xdr:nvSpPr>
      <xdr:spPr>
        <a:xfrm>
          <a:off x="5740400" y="67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36901</xdr:rowOff>
    </xdr:from>
    <xdr:to>
      <xdr:col>4</xdr:col>
      <xdr:colOff>469900</xdr:colOff>
      <xdr:row>34</xdr:row>
      <xdr:rowOff>75793</xdr:rowOff>
    </xdr:to>
    <xdr:cxnSp macro="">
      <xdr:nvCxnSpPr>
        <xdr:cNvPr id="115" name="直線コネクタ 114"/>
        <xdr:cNvCxnSpPr/>
      </xdr:nvCxnSpPr>
      <xdr:spPr bwMode="auto">
        <a:xfrm flipV="1">
          <a:off x="4305300" y="6304351"/>
          <a:ext cx="698500" cy="3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75793</xdr:rowOff>
    </xdr:from>
    <xdr:to>
      <xdr:col>3</xdr:col>
      <xdr:colOff>904875</xdr:colOff>
      <xdr:row>34</xdr:row>
      <xdr:rowOff>99888</xdr:rowOff>
    </xdr:to>
    <xdr:cxnSp macro="">
      <xdr:nvCxnSpPr>
        <xdr:cNvPr id="118" name="直線コネクタ 117"/>
        <xdr:cNvCxnSpPr/>
      </xdr:nvCxnSpPr>
      <xdr:spPr bwMode="auto">
        <a:xfrm flipV="1">
          <a:off x="3606800" y="6343243"/>
          <a:ext cx="698500" cy="24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5530</xdr:rowOff>
    </xdr:from>
    <xdr:to>
      <xdr:col>3</xdr:col>
      <xdr:colOff>206375</xdr:colOff>
      <xdr:row>34</xdr:row>
      <xdr:rowOff>99888</xdr:rowOff>
    </xdr:to>
    <xdr:cxnSp macro="">
      <xdr:nvCxnSpPr>
        <xdr:cNvPr id="121" name="直線コネクタ 120"/>
        <xdr:cNvCxnSpPr/>
      </xdr:nvCxnSpPr>
      <xdr:spPr bwMode="auto">
        <a:xfrm>
          <a:off x="2908300" y="6272980"/>
          <a:ext cx="698500" cy="9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94828</xdr:rowOff>
    </xdr:from>
    <xdr:ext cx="762000" cy="259045"/>
    <xdr:sp macro="" textlink="">
      <xdr:nvSpPr>
        <xdr:cNvPr id="123" name="テキスト ボックス 122"/>
        <xdr:cNvSpPr txBox="1"/>
      </xdr:nvSpPr>
      <xdr:spPr>
        <a:xfrm>
          <a:off x="3225800" y="67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116659</xdr:rowOff>
    </xdr:from>
    <xdr:ext cx="762000" cy="259045"/>
    <xdr:sp macro="" textlink="">
      <xdr:nvSpPr>
        <xdr:cNvPr id="125" name="テキスト ボックス 124"/>
        <xdr:cNvSpPr txBox="1"/>
      </xdr:nvSpPr>
      <xdr:spPr>
        <a:xfrm>
          <a:off x="2527300" y="672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80216</xdr:rowOff>
    </xdr:from>
    <xdr:to>
      <xdr:col>5</xdr:col>
      <xdr:colOff>34925</xdr:colOff>
      <xdr:row>34</xdr:row>
      <xdr:rowOff>181816</xdr:rowOff>
    </xdr:to>
    <xdr:sp macro="" textlink="">
      <xdr:nvSpPr>
        <xdr:cNvPr id="131" name="円/楕円 130"/>
        <xdr:cNvSpPr/>
      </xdr:nvSpPr>
      <xdr:spPr bwMode="auto">
        <a:xfrm>
          <a:off x="5600700" y="6347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268193</xdr:rowOff>
    </xdr:from>
    <xdr:ext cx="762000" cy="259045"/>
    <xdr:sp macro="" textlink="">
      <xdr:nvSpPr>
        <xdr:cNvPr id="132" name="人口1人当たり決算額の推移該当値テキスト445"/>
        <xdr:cNvSpPr txBox="1"/>
      </xdr:nvSpPr>
      <xdr:spPr>
        <a:xfrm>
          <a:off x="5740400" y="619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101,973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329001</xdr:rowOff>
    </xdr:from>
    <xdr:to>
      <xdr:col>4</xdr:col>
      <xdr:colOff>520700</xdr:colOff>
      <xdr:row>34</xdr:row>
      <xdr:rowOff>87701</xdr:rowOff>
    </xdr:to>
    <xdr:sp macro="" textlink="">
      <xdr:nvSpPr>
        <xdr:cNvPr id="133" name="円/楕円 132"/>
        <xdr:cNvSpPr/>
      </xdr:nvSpPr>
      <xdr:spPr bwMode="auto">
        <a:xfrm>
          <a:off x="4953000" y="6253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97878</xdr:rowOff>
    </xdr:from>
    <xdr:ext cx="736600" cy="259045"/>
    <xdr:sp macro="" textlink="">
      <xdr:nvSpPr>
        <xdr:cNvPr id="134" name="テキスト ボックス 133"/>
        <xdr:cNvSpPr txBox="1"/>
      </xdr:nvSpPr>
      <xdr:spPr>
        <a:xfrm>
          <a:off x="4622800" y="602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114,324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24993</xdr:rowOff>
    </xdr:from>
    <xdr:to>
      <xdr:col>3</xdr:col>
      <xdr:colOff>955675</xdr:colOff>
      <xdr:row>34</xdr:row>
      <xdr:rowOff>126593</xdr:rowOff>
    </xdr:to>
    <xdr:sp macro="" textlink="">
      <xdr:nvSpPr>
        <xdr:cNvPr id="135" name="円/楕円 134"/>
        <xdr:cNvSpPr/>
      </xdr:nvSpPr>
      <xdr:spPr bwMode="auto">
        <a:xfrm>
          <a:off x="4254500" y="6292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136770</xdr:rowOff>
    </xdr:from>
    <xdr:ext cx="762000" cy="259045"/>
    <xdr:sp macro="" textlink="">
      <xdr:nvSpPr>
        <xdr:cNvPr id="136" name="テキスト ボックス 135"/>
        <xdr:cNvSpPr txBox="1"/>
      </xdr:nvSpPr>
      <xdr:spPr>
        <a:xfrm>
          <a:off x="3924300" y="606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49088</xdr:rowOff>
    </xdr:from>
    <xdr:to>
      <xdr:col>3</xdr:col>
      <xdr:colOff>257175</xdr:colOff>
      <xdr:row>34</xdr:row>
      <xdr:rowOff>150688</xdr:rowOff>
    </xdr:to>
    <xdr:sp macro="" textlink="">
      <xdr:nvSpPr>
        <xdr:cNvPr id="137" name="円/楕円 136"/>
        <xdr:cNvSpPr/>
      </xdr:nvSpPr>
      <xdr:spPr bwMode="auto">
        <a:xfrm>
          <a:off x="3556000" y="6316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160865</xdr:rowOff>
    </xdr:from>
    <xdr:ext cx="762000" cy="259045"/>
    <xdr:sp macro="" textlink="">
      <xdr:nvSpPr>
        <xdr:cNvPr id="138" name="テキスト ボックス 137"/>
        <xdr:cNvSpPr txBox="1"/>
      </xdr:nvSpPr>
      <xdr:spPr>
        <a:xfrm>
          <a:off x="3225800" y="608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106,058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297630</xdr:rowOff>
    </xdr:from>
    <xdr:to>
      <xdr:col>2</xdr:col>
      <xdr:colOff>692150</xdr:colOff>
      <xdr:row>34</xdr:row>
      <xdr:rowOff>56330</xdr:rowOff>
    </xdr:to>
    <xdr:sp macro="" textlink="">
      <xdr:nvSpPr>
        <xdr:cNvPr id="139" name="円/楕円 138"/>
        <xdr:cNvSpPr/>
      </xdr:nvSpPr>
      <xdr:spPr bwMode="auto">
        <a:xfrm>
          <a:off x="2857500" y="622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66507</xdr:rowOff>
    </xdr:from>
    <xdr:ext cx="762000" cy="259045"/>
    <xdr:sp macro="" textlink="">
      <xdr:nvSpPr>
        <xdr:cNvPr id="140" name="テキスト ボックス 139"/>
        <xdr:cNvSpPr txBox="1"/>
      </xdr:nvSpPr>
      <xdr:spPr>
        <a:xfrm>
          <a:off x="2527300" y="59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aseline="0">
              <a:solidFill>
                <a:sysClr val="windowText" lastClr="000000"/>
              </a:solidFill>
              <a:effectLst/>
              <a:latin typeface="+mn-lt"/>
              <a:ea typeface="+mn-ea"/>
              <a:cs typeface="+mn-cs"/>
            </a:rPr>
            <a:t>　</a:t>
          </a:r>
          <a:r>
            <a:rPr lang="ja-JP" altLang="ja-JP" sz="1300" baseline="0">
              <a:solidFill>
                <a:sysClr val="windowText" lastClr="000000"/>
              </a:solidFill>
              <a:effectLst/>
              <a:latin typeface="+mn-lt"/>
              <a:ea typeface="+mn-ea"/>
              <a:cs typeface="+mn-cs"/>
            </a:rPr>
            <a:t>平成２</a:t>
          </a:r>
          <a:r>
            <a:rPr lang="ja-JP" altLang="en-US" sz="1300" baseline="0">
              <a:solidFill>
                <a:sysClr val="windowText" lastClr="000000"/>
              </a:solidFill>
              <a:effectLst/>
              <a:latin typeface="+mn-lt"/>
              <a:ea typeface="+mn-ea"/>
              <a:cs typeface="+mn-cs"/>
            </a:rPr>
            <a:t>５</a:t>
          </a:r>
          <a:r>
            <a:rPr lang="ja-JP" altLang="ja-JP" sz="1300" baseline="0">
              <a:solidFill>
                <a:sysClr val="windowText" lastClr="000000"/>
              </a:solidFill>
              <a:effectLst/>
              <a:latin typeface="+mn-lt"/>
              <a:ea typeface="+mn-ea"/>
              <a:cs typeface="+mn-cs"/>
            </a:rPr>
            <a:t>年度について、実質収支（</a:t>
          </a:r>
          <a:r>
            <a:rPr lang="en-US" altLang="ja-JP" sz="1300" baseline="0">
              <a:solidFill>
                <a:sysClr val="windowText" lastClr="000000"/>
              </a:solidFill>
              <a:effectLst/>
              <a:latin typeface="+mn-lt"/>
              <a:ea typeface="+mn-ea"/>
              <a:cs typeface="+mn-cs"/>
            </a:rPr>
            <a:t>10,516</a:t>
          </a:r>
          <a:r>
            <a:rPr lang="ja-JP" altLang="ja-JP" sz="1300" baseline="0">
              <a:solidFill>
                <a:sysClr val="windowText" lastClr="000000"/>
              </a:solidFill>
              <a:effectLst/>
              <a:latin typeface="+mn-lt"/>
              <a:ea typeface="+mn-ea"/>
              <a:cs typeface="+mn-cs"/>
            </a:rPr>
            <a:t>千円・対前年比△</a:t>
          </a:r>
          <a:r>
            <a:rPr lang="en-US" altLang="ja-JP" sz="1300" baseline="0">
              <a:solidFill>
                <a:sysClr val="windowText" lastClr="000000"/>
              </a:solidFill>
              <a:effectLst/>
              <a:latin typeface="+mn-lt"/>
              <a:ea typeface="+mn-ea"/>
              <a:cs typeface="+mn-cs"/>
            </a:rPr>
            <a:t>88.6</a:t>
          </a:r>
          <a:r>
            <a:rPr lang="ja-JP" altLang="ja-JP" sz="1300" baseline="0">
              <a:solidFill>
                <a:sysClr val="windowText" lastClr="000000"/>
              </a:solidFill>
              <a:effectLst/>
              <a:latin typeface="+mn-lt"/>
              <a:ea typeface="+mn-ea"/>
              <a:cs typeface="+mn-cs"/>
            </a:rPr>
            <a:t>％）は黒字</a:t>
          </a:r>
          <a:r>
            <a:rPr lang="ja-JP" altLang="en-US" sz="1300" baseline="0">
              <a:solidFill>
                <a:sysClr val="windowText" lastClr="000000"/>
              </a:solidFill>
              <a:effectLst/>
              <a:latin typeface="+mn-lt"/>
              <a:ea typeface="+mn-ea"/>
              <a:cs typeface="+mn-cs"/>
            </a:rPr>
            <a:t>となっているが、</a:t>
          </a:r>
          <a:r>
            <a:rPr lang="ja-JP" altLang="ja-JP" sz="1300" baseline="0">
              <a:solidFill>
                <a:sysClr val="windowText" lastClr="000000"/>
              </a:solidFill>
              <a:effectLst/>
              <a:latin typeface="+mn-lt"/>
              <a:ea typeface="+mn-ea"/>
              <a:cs typeface="+mn-cs"/>
            </a:rPr>
            <a:t>単年度収支（△</a:t>
          </a:r>
          <a:r>
            <a:rPr lang="en-US" altLang="ja-JP" sz="1300" baseline="0">
              <a:solidFill>
                <a:sysClr val="windowText" lastClr="000000"/>
              </a:solidFill>
              <a:effectLst/>
              <a:latin typeface="+mn-lt"/>
              <a:ea typeface="+mn-ea"/>
              <a:cs typeface="+mn-cs"/>
            </a:rPr>
            <a:t>81,844</a:t>
          </a:r>
          <a:r>
            <a:rPr lang="ja-JP" altLang="ja-JP" sz="1300" baseline="0">
              <a:solidFill>
                <a:sysClr val="windowText" lastClr="000000"/>
              </a:solidFill>
              <a:effectLst/>
              <a:latin typeface="+mn-lt"/>
              <a:ea typeface="+mn-ea"/>
              <a:cs typeface="+mn-cs"/>
            </a:rPr>
            <a:t>千円</a:t>
          </a:r>
          <a:r>
            <a:rPr lang="ja-JP" altLang="en-US" sz="1300" baseline="0">
              <a:solidFill>
                <a:sysClr val="windowText" lastClr="000000"/>
              </a:solidFill>
              <a:effectLst/>
              <a:latin typeface="+mn-lt"/>
              <a:ea typeface="+mn-ea"/>
              <a:cs typeface="+mn-cs"/>
            </a:rPr>
            <a:t>）</a:t>
          </a:r>
          <a:r>
            <a:rPr lang="ja-JP" altLang="ja-JP" sz="1300" baseline="0">
              <a:solidFill>
                <a:sysClr val="windowText" lastClr="000000"/>
              </a:solidFill>
              <a:effectLst/>
              <a:latin typeface="+mn-lt"/>
              <a:ea typeface="+mn-ea"/>
              <a:cs typeface="+mn-cs"/>
            </a:rPr>
            <a:t>は赤字となっている。</a:t>
          </a:r>
          <a:r>
            <a:rPr lang="ja-JP" altLang="en-US" sz="1300" baseline="0">
              <a:solidFill>
                <a:sysClr val="windowText" lastClr="000000"/>
              </a:solidFill>
              <a:effectLst/>
              <a:latin typeface="+mn-lt"/>
              <a:ea typeface="+mn-ea"/>
              <a:cs typeface="+mn-cs"/>
            </a:rPr>
            <a:t>主な要因として、沖縄振興特別推進交付金事業に伴い実施された単独事業（物件費等）の増加があり、財源調整のため財政調整基金より繰入を余儀なくされた。それにより今年度は、</a:t>
          </a:r>
          <a:r>
            <a:rPr lang="ja-JP" altLang="ja-JP" sz="1300" baseline="0">
              <a:solidFill>
                <a:sysClr val="windowText" lastClr="000000"/>
              </a:solidFill>
              <a:effectLst/>
              <a:latin typeface="+mn-lt"/>
              <a:ea typeface="+mn-ea"/>
              <a:cs typeface="+mn-cs"/>
            </a:rPr>
            <a:t>財政調整基金</a:t>
          </a:r>
          <a:r>
            <a:rPr lang="ja-JP" altLang="en-US" sz="1300" baseline="0">
              <a:solidFill>
                <a:sysClr val="windowText" lastClr="000000"/>
              </a:solidFill>
              <a:effectLst/>
              <a:latin typeface="+mn-lt"/>
              <a:ea typeface="+mn-ea"/>
              <a:cs typeface="+mn-cs"/>
            </a:rPr>
            <a:t>への積立額と、当該基金からの繰入額との差が△</a:t>
          </a:r>
          <a:r>
            <a:rPr lang="en-US" altLang="ja-JP" sz="1300" baseline="0">
              <a:solidFill>
                <a:sysClr val="windowText" lastClr="000000"/>
              </a:solidFill>
              <a:effectLst/>
              <a:latin typeface="+mn-lt"/>
              <a:ea typeface="+mn-ea"/>
              <a:cs typeface="+mn-cs"/>
            </a:rPr>
            <a:t>10,488</a:t>
          </a:r>
          <a:r>
            <a:rPr lang="ja-JP" altLang="en-US" sz="1300" baseline="0">
              <a:solidFill>
                <a:sysClr val="windowText" lastClr="000000"/>
              </a:solidFill>
              <a:effectLst/>
              <a:latin typeface="+mn-lt"/>
              <a:ea typeface="+mn-ea"/>
              <a:cs typeface="+mn-cs"/>
            </a:rPr>
            <a:t>千円となり、</a:t>
          </a:r>
          <a:r>
            <a:rPr lang="ja-JP" altLang="ja-JP" sz="1300" baseline="0">
              <a:solidFill>
                <a:sysClr val="windowText" lastClr="000000"/>
              </a:solidFill>
              <a:effectLst/>
              <a:latin typeface="+mn-lt"/>
              <a:ea typeface="+mn-ea"/>
              <a:cs typeface="+mn-cs"/>
            </a:rPr>
            <a:t>実質単年度収支は</a:t>
          </a:r>
          <a:r>
            <a:rPr lang="ja-JP" altLang="en-US" sz="1300" baseline="0">
              <a:solidFill>
                <a:sysClr val="windowText" lastClr="000000"/>
              </a:solidFill>
              <a:effectLst/>
              <a:latin typeface="+mn-lt"/>
              <a:ea typeface="+mn-ea"/>
              <a:cs typeface="+mn-cs"/>
            </a:rPr>
            <a:t>△</a:t>
          </a:r>
          <a:r>
            <a:rPr lang="en-US" altLang="ja-JP" sz="1300" baseline="0">
              <a:solidFill>
                <a:sysClr val="windowText" lastClr="000000"/>
              </a:solidFill>
              <a:effectLst/>
              <a:latin typeface="+mn-lt"/>
              <a:ea typeface="+mn-ea"/>
              <a:cs typeface="+mn-cs"/>
            </a:rPr>
            <a:t>92,332</a:t>
          </a:r>
          <a:r>
            <a:rPr lang="ja-JP" altLang="ja-JP" sz="1300" baseline="0">
              <a:solidFill>
                <a:sysClr val="windowText" lastClr="000000"/>
              </a:solidFill>
              <a:effectLst/>
              <a:latin typeface="+mn-lt"/>
              <a:ea typeface="+mn-ea"/>
              <a:cs typeface="+mn-cs"/>
            </a:rPr>
            <a:t>千円と</a:t>
          </a:r>
          <a:r>
            <a:rPr lang="ja-JP" altLang="en-US" sz="1300" baseline="0">
              <a:solidFill>
                <a:sysClr val="windowText" lastClr="000000"/>
              </a:solidFill>
              <a:effectLst/>
              <a:latin typeface="+mn-lt"/>
              <a:ea typeface="+mn-ea"/>
              <a:cs typeface="+mn-cs"/>
            </a:rPr>
            <a:t>赤字</a:t>
          </a:r>
          <a:r>
            <a:rPr lang="ja-JP" altLang="ja-JP" sz="1300" baseline="0">
              <a:solidFill>
                <a:sysClr val="windowText" lastClr="000000"/>
              </a:solidFill>
              <a:effectLst/>
              <a:latin typeface="+mn-lt"/>
              <a:ea typeface="+mn-ea"/>
              <a:cs typeface="+mn-cs"/>
            </a:rPr>
            <a:t>となっている。今後も、事務事業の計画的な執行に配慮するとともに、剰余金の財源調整を図り健全な財政運営に努める。</a:t>
          </a:r>
          <a:endParaRPr lang="ja-JP" altLang="ja-JP" sz="13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2400">
            <a:solidFill>
              <a:srgbClr val="FF0000"/>
            </a:solidFill>
            <a:effectLst/>
          </a:endParaRPr>
        </a:p>
        <a:p>
          <a:endParaRPr kumimoji="1" lang="ja-JP" altLang="en-US" sz="20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800">
            <a:solidFill>
              <a:sysClr val="windowText" lastClr="000000"/>
            </a:solidFill>
            <a:latin typeface="ＭＳ ゴシック" pitchFamily="49" charset="-128"/>
            <a:ea typeface="ＭＳ ゴシック" pitchFamily="49" charset="-128"/>
          </a:endParaRPr>
        </a:p>
        <a:p>
          <a:pPr rtl="0" eaLnBrk="1" fontAlgn="base" latinLnBrk="0" hangingPunct="1"/>
          <a:r>
            <a:rPr lang="ja-JP" altLang="ja-JP" sz="1400" baseline="0">
              <a:solidFill>
                <a:sysClr val="windowText" lastClr="000000"/>
              </a:solidFill>
              <a:effectLst/>
              <a:latin typeface="+mn-lt"/>
              <a:ea typeface="+mn-ea"/>
              <a:cs typeface="+mn-cs"/>
            </a:rPr>
            <a:t>（航路事業特別会計）　平成</a:t>
          </a:r>
          <a:r>
            <a:rPr lang="ja-JP" altLang="en-US" sz="1400" baseline="0">
              <a:solidFill>
                <a:sysClr val="windowText" lastClr="000000"/>
              </a:solidFill>
              <a:effectLst/>
              <a:latin typeface="+mn-lt"/>
              <a:ea typeface="+mn-ea"/>
              <a:cs typeface="+mn-cs"/>
            </a:rPr>
            <a:t>２５</a:t>
          </a:r>
          <a:r>
            <a:rPr lang="ja-JP" altLang="ja-JP" sz="1400" baseline="0">
              <a:solidFill>
                <a:sysClr val="windowText" lastClr="000000"/>
              </a:solidFill>
              <a:effectLst/>
              <a:latin typeface="+mn-lt"/>
              <a:ea typeface="+mn-ea"/>
              <a:cs typeface="+mn-cs"/>
            </a:rPr>
            <a:t>年度決算額について</a:t>
          </a:r>
          <a:endParaRPr lang="ja-JP" altLang="ja-JP" sz="1800">
            <a:solidFill>
              <a:sysClr val="windowText" lastClr="000000"/>
            </a:solidFill>
            <a:effectLst/>
          </a:endParaRPr>
        </a:p>
        <a:p>
          <a:pPr rtl="0" eaLnBrk="1" fontAlgn="base" latinLnBrk="0" hangingPunct="1"/>
          <a:r>
            <a:rPr lang="ja-JP" altLang="en-US" sz="1400" baseline="0">
              <a:solidFill>
                <a:sysClr val="windowText" lastClr="000000"/>
              </a:solidFill>
              <a:effectLst/>
              <a:latin typeface="+mn-lt"/>
              <a:ea typeface="+mn-ea"/>
              <a:cs typeface="+mn-cs"/>
            </a:rPr>
            <a:t>　</a:t>
          </a:r>
          <a:r>
            <a:rPr lang="ja-JP" altLang="ja-JP" sz="1400" baseline="0">
              <a:solidFill>
                <a:sysClr val="windowText" lastClr="000000"/>
              </a:solidFill>
              <a:effectLst/>
              <a:latin typeface="+mn-lt"/>
              <a:ea typeface="+mn-ea"/>
              <a:cs typeface="+mn-cs"/>
            </a:rPr>
            <a:t>昨年度（平成</a:t>
          </a:r>
          <a:r>
            <a:rPr lang="ja-JP" altLang="en-US" sz="1400" baseline="0">
              <a:solidFill>
                <a:sysClr val="windowText" lastClr="000000"/>
              </a:solidFill>
              <a:effectLst/>
              <a:latin typeface="+mn-lt"/>
              <a:ea typeface="+mn-ea"/>
              <a:cs typeface="+mn-cs"/>
            </a:rPr>
            <a:t>２４</a:t>
          </a:r>
          <a:r>
            <a:rPr lang="ja-JP" altLang="ja-JP" sz="1400" baseline="0">
              <a:solidFill>
                <a:sysClr val="windowText" lastClr="000000"/>
              </a:solidFill>
              <a:effectLst/>
              <a:latin typeface="+mn-lt"/>
              <a:ea typeface="+mn-ea"/>
              <a:cs typeface="+mn-cs"/>
            </a:rPr>
            <a:t>年度）は新造船（フェリーとかしき）に伴う高額なリース料の支出により赤字と転換している。</a:t>
          </a:r>
          <a:r>
            <a:rPr lang="ja-JP" altLang="en-US" sz="1400" baseline="0">
              <a:solidFill>
                <a:sysClr val="windowText" lastClr="000000"/>
              </a:solidFill>
              <a:effectLst/>
              <a:latin typeface="+mn-lt"/>
              <a:ea typeface="+mn-ea"/>
              <a:cs typeface="+mn-cs"/>
            </a:rPr>
            <a:t>平成２５年度は、国・県の補助を受け新造船「フェリーとかしき」の買上を行った。今後、買上事業に伴い起こした村債の元利償還が始まることから、</a:t>
          </a:r>
          <a:r>
            <a:rPr lang="ja-JP" altLang="ja-JP" sz="1400" baseline="0">
              <a:solidFill>
                <a:sysClr val="windowText" lastClr="000000"/>
              </a:solidFill>
              <a:effectLst/>
              <a:latin typeface="+mn-lt"/>
              <a:ea typeface="+mn-ea"/>
              <a:cs typeface="+mn-cs"/>
            </a:rPr>
            <a:t>引き続き運航形態等の見直しによる運航経費の縮減に努め、経営の健全化を図る。</a:t>
          </a:r>
          <a:endParaRPr lang="en-US" altLang="ja-JP" sz="1800">
            <a:solidFill>
              <a:sysClr val="windowText" lastClr="000000"/>
            </a:solidFill>
            <a:effectLst/>
          </a:endParaRPr>
        </a:p>
        <a:p>
          <a:pPr rtl="0" eaLnBrk="1" fontAlgn="base" latinLnBrk="0" hangingPunct="1"/>
          <a:endParaRPr lang="en-US" altLang="ja-JP" sz="1800" baseline="0">
            <a:solidFill>
              <a:sysClr val="windowText" lastClr="000000"/>
            </a:solidFill>
            <a:effectLst/>
            <a:latin typeface="+mn-lt"/>
            <a:ea typeface="+mn-ea"/>
            <a:cs typeface="+mn-cs"/>
          </a:endParaRPr>
        </a:p>
        <a:p>
          <a:pPr rtl="0" eaLnBrk="1" fontAlgn="base" latinLnBrk="0" hangingPunct="1"/>
          <a:endParaRPr lang="en-US" altLang="ja-JP" sz="1800" baseline="0">
            <a:solidFill>
              <a:sysClr val="windowText" lastClr="000000"/>
            </a:solidFill>
            <a:effectLst/>
            <a:latin typeface="+mn-lt"/>
            <a:ea typeface="+mn-ea"/>
            <a:cs typeface="+mn-cs"/>
          </a:endParaRPr>
        </a:p>
        <a:p>
          <a:pPr rtl="0" eaLnBrk="1" fontAlgn="base" latinLnBrk="0" hangingPunct="1"/>
          <a:r>
            <a:rPr lang="ja-JP" altLang="ja-JP" sz="1400" baseline="0">
              <a:solidFill>
                <a:sysClr val="windowText" lastClr="000000"/>
              </a:solidFill>
              <a:effectLst/>
              <a:latin typeface="+mn-lt"/>
              <a:ea typeface="+mn-ea"/>
              <a:cs typeface="+mn-cs"/>
            </a:rPr>
            <a:t>（一般会計　その他 特別会計）</a:t>
          </a:r>
          <a:endParaRPr lang="ja-JP" altLang="ja-JP" sz="1800">
            <a:solidFill>
              <a:sysClr val="windowText" lastClr="000000"/>
            </a:solidFill>
            <a:effectLst/>
          </a:endParaRPr>
        </a:p>
        <a:p>
          <a:pPr rtl="0" eaLnBrk="1" fontAlgn="auto" latinLnBrk="0" hangingPunct="1"/>
          <a:r>
            <a:rPr lang="ja-JP" altLang="en-US" sz="1400" baseline="0">
              <a:solidFill>
                <a:sysClr val="windowText" lastClr="000000"/>
              </a:solidFill>
              <a:effectLst/>
              <a:latin typeface="+mn-lt"/>
              <a:ea typeface="+mn-ea"/>
              <a:cs typeface="+mn-cs"/>
            </a:rPr>
            <a:t>　</a:t>
          </a:r>
          <a:r>
            <a:rPr lang="ja-JP" altLang="ja-JP" sz="1400" baseline="0">
              <a:solidFill>
                <a:sysClr val="windowText" lastClr="000000"/>
              </a:solidFill>
              <a:effectLst/>
              <a:latin typeface="+mn-lt"/>
              <a:ea typeface="+mn-ea"/>
              <a:cs typeface="+mn-cs"/>
            </a:rPr>
            <a:t>一般会計及び他特別会計についても、今後も厳しい財政状況が見込まれることから引き続き経営健全化に向けて歳出抑制等を図る。</a:t>
          </a:r>
          <a:endParaRPr lang="ja-JP" altLang="ja-JP" sz="18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aseline="0">
              <a:solidFill>
                <a:sysClr val="windowText" lastClr="000000"/>
              </a:solidFill>
              <a:effectLst/>
              <a:latin typeface="+mn-lt"/>
              <a:ea typeface="+mn-ea"/>
              <a:cs typeface="+mn-cs"/>
            </a:rPr>
            <a:t>　</a:t>
          </a:r>
          <a:r>
            <a:rPr lang="ja-JP" altLang="ja-JP" sz="1300" baseline="0">
              <a:solidFill>
                <a:sysClr val="windowText" lastClr="000000"/>
              </a:solidFill>
              <a:effectLst/>
              <a:latin typeface="+mn-lt"/>
              <a:ea typeface="+mn-ea"/>
              <a:cs typeface="+mn-cs"/>
            </a:rPr>
            <a:t>実質公債費比率の分子において、平成</a:t>
          </a:r>
          <a:r>
            <a:rPr lang="ja-JP" altLang="en-US" sz="1300" baseline="0">
              <a:solidFill>
                <a:sysClr val="windowText" lastClr="000000"/>
              </a:solidFill>
              <a:effectLst/>
              <a:latin typeface="+mn-lt"/>
              <a:ea typeface="+mn-ea"/>
              <a:cs typeface="+mn-cs"/>
            </a:rPr>
            <a:t>２１</a:t>
          </a:r>
          <a:r>
            <a:rPr lang="ja-JP" altLang="ja-JP" sz="1300" baseline="0">
              <a:solidFill>
                <a:sysClr val="windowText" lastClr="000000"/>
              </a:solidFill>
              <a:effectLst/>
              <a:latin typeface="+mn-lt"/>
              <a:ea typeface="+mn-ea"/>
              <a:cs typeface="+mn-cs"/>
            </a:rPr>
            <a:t>年度の</a:t>
          </a:r>
          <a:r>
            <a:rPr lang="ja-JP" altLang="en-US" sz="1300" baseline="0">
              <a:solidFill>
                <a:sysClr val="windowText" lastClr="000000"/>
              </a:solidFill>
              <a:effectLst/>
              <a:latin typeface="+mn-lt"/>
              <a:ea typeface="+mn-ea"/>
              <a:cs typeface="+mn-cs"/>
            </a:rPr>
            <a:t>８０</a:t>
          </a:r>
          <a:r>
            <a:rPr lang="ja-JP" altLang="ja-JP" sz="1300" baseline="0">
              <a:solidFill>
                <a:sysClr val="windowText" lastClr="000000"/>
              </a:solidFill>
              <a:effectLst/>
              <a:latin typeface="+mn-lt"/>
              <a:ea typeface="+mn-ea"/>
              <a:cs typeface="+mn-cs"/>
            </a:rPr>
            <a:t>百万円をピークにその後減少し、平成</a:t>
          </a:r>
          <a:r>
            <a:rPr lang="ja-JP" altLang="en-US" sz="1300" baseline="0">
              <a:solidFill>
                <a:sysClr val="windowText" lastClr="000000"/>
              </a:solidFill>
              <a:effectLst/>
              <a:latin typeface="+mn-lt"/>
              <a:ea typeface="+mn-ea"/>
              <a:cs typeface="+mn-cs"/>
            </a:rPr>
            <a:t>２５年</a:t>
          </a:r>
          <a:r>
            <a:rPr lang="ja-JP" altLang="ja-JP" sz="1300" baseline="0">
              <a:solidFill>
                <a:sysClr val="windowText" lastClr="000000"/>
              </a:solidFill>
              <a:effectLst/>
              <a:latin typeface="+mn-lt"/>
              <a:ea typeface="+mn-ea"/>
              <a:cs typeface="+mn-cs"/>
            </a:rPr>
            <a:t>度については</a:t>
          </a:r>
          <a:r>
            <a:rPr lang="ja-JP" altLang="en-US" sz="1300" baseline="0">
              <a:solidFill>
                <a:sysClr val="windowText" lastClr="000000"/>
              </a:solidFill>
              <a:effectLst/>
              <a:latin typeface="+mn-lt"/>
              <a:ea typeface="+mn-ea"/>
              <a:cs typeface="+mn-cs"/>
            </a:rPr>
            <a:t>７１</a:t>
          </a:r>
          <a:r>
            <a:rPr lang="ja-JP" altLang="ja-JP" sz="1300" baseline="0">
              <a:solidFill>
                <a:sysClr val="windowText" lastClr="000000"/>
              </a:solidFill>
              <a:effectLst/>
              <a:latin typeface="+mn-lt"/>
              <a:ea typeface="+mn-ea"/>
              <a:cs typeface="+mn-cs"/>
            </a:rPr>
            <a:t>百万円となっている。これは平成２０年度から平成２１年度に公的資金補償金免除繰上償還（３４百万円）を実施したことにより元利償還金が減少したことが主な要因である。また、これらにより実質公債費比率についても、平成</a:t>
          </a:r>
          <a:r>
            <a:rPr lang="ja-JP" altLang="en-US" sz="1300" baseline="0">
              <a:solidFill>
                <a:sysClr val="windowText" lastClr="000000"/>
              </a:solidFill>
              <a:effectLst/>
              <a:latin typeface="+mn-lt"/>
              <a:ea typeface="+mn-ea"/>
              <a:cs typeface="+mn-cs"/>
            </a:rPr>
            <a:t>２１</a:t>
          </a:r>
          <a:r>
            <a:rPr lang="ja-JP" altLang="ja-JP" sz="1300" baseline="0">
              <a:solidFill>
                <a:sysClr val="windowText" lastClr="000000"/>
              </a:solidFill>
              <a:effectLst/>
              <a:latin typeface="+mn-lt"/>
              <a:ea typeface="+mn-ea"/>
              <a:cs typeface="+mn-cs"/>
            </a:rPr>
            <a:t>年度から</a:t>
          </a:r>
          <a:r>
            <a:rPr lang="ja-JP" altLang="en-US" sz="1300" baseline="0">
              <a:solidFill>
                <a:sysClr val="windowText" lastClr="000000"/>
              </a:solidFill>
              <a:effectLst/>
              <a:latin typeface="+mn-lt"/>
              <a:ea typeface="+mn-ea"/>
              <a:cs typeface="+mn-cs"/>
            </a:rPr>
            <a:t>減少傾向にあり</a:t>
          </a:r>
          <a:r>
            <a:rPr lang="ja-JP" altLang="ja-JP" sz="1300" baseline="0">
              <a:solidFill>
                <a:sysClr val="windowText" lastClr="000000"/>
              </a:solidFill>
              <a:effectLst/>
              <a:latin typeface="+mn-lt"/>
              <a:ea typeface="+mn-ea"/>
              <a:cs typeface="+mn-cs"/>
            </a:rPr>
            <a:t>平成</a:t>
          </a:r>
          <a:r>
            <a:rPr lang="ja-JP" altLang="en-US" sz="1300" baseline="0">
              <a:solidFill>
                <a:sysClr val="windowText" lastClr="000000"/>
              </a:solidFill>
              <a:effectLst/>
              <a:latin typeface="+mn-lt"/>
              <a:ea typeface="+mn-ea"/>
              <a:cs typeface="+mn-cs"/>
            </a:rPr>
            <a:t>２５</a:t>
          </a:r>
          <a:r>
            <a:rPr lang="ja-JP" altLang="ja-JP" sz="1300" baseline="0">
              <a:solidFill>
                <a:sysClr val="windowText" lastClr="000000"/>
              </a:solidFill>
              <a:effectLst/>
              <a:latin typeface="+mn-lt"/>
              <a:ea typeface="+mn-ea"/>
              <a:cs typeface="+mn-cs"/>
            </a:rPr>
            <a:t>年度は１３．</a:t>
          </a:r>
          <a:r>
            <a:rPr lang="ja-JP" altLang="en-US" sz="1300" baseline="0">
              <a:solidFill>
                <a:sysClr val="windowText" lastClr="000000"/>
              </a:solidFill>
              <a:effectLst/>
              <a:latin typeface="+mn-lt"/>
              <a:ea typeface="+mn-ea"/>
              <a:cs typeface="+mn-cs"/>
            </a:rPr>
            <a:t>８</a:t>
          </a:r>
          <a:r>
            <a:rPr lang="ja-JP" altLang="ja-JP" sz="1300" baseline="0">
              <a:solidFill>
                <a:sysClr val="windowText" lastClr="000000"/>
              </a:solidFill>
              <a:effectLst/>
              <a:latin typeface="+mn-lt"/>
              <a:ea typeface="+mn-ea"/>
              <a:cs typeface="+mn-cs"/>
            </a:rPr>
            <a:t>％となっている。今後の財政状況においても、公債費の負担は重たいものとなるため、公債費負担適正化計画に基づき、緊急に必要な場合の事業を除き、新規事業の抑制・凍結を行い、新規地方債の発行を抑制し適正な水準の確保に努める。</a:t>
          </a:r>
          <a:endParaRPr lang="ja-JP" altLang="ja-JP" sz="13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500" baseline="0">
              <a:solidFill>
                <a:sysClr val="windowText" lastClr="000000"/>
              </a:solidFill>
              <a:effectLst/>
              <a:latin typeface="+mn-lt"/>
              <a:ea typeface="+mn-ea"/>
              <a:cs typeface="+mn-cs"/>
            </a:rPr>
            <a:t>　</a:t>
          </a:r>
          <a:r>
            <a:rPr lang="ja-JP" altLang="ja-JP" sz="1500" baseline="0">
              <a:solidFill>
                <a:sysClr val="windowText" lastClr="000000"/>
              </a:solidFill>
              <a:effectLst/>
              <a:latin typeface="+mn-lt"/>
              <a:ea typeface="+mn-ea"/>
              <a:cs typeface="+mn-cs"/>
            </a:rPr>
            <a:t>将来負担比率の分子において、平成１９年度の２３７百万円をピークにその後減少し、平成２</a:t>
          </a:r>
          <a:r>
            <a:rPr lang="ja-JP" altLang="en-US" sz="1500" baseline="0">
              <a:solidFill>
                <a:sysClr val="windowText" lastClr="000000"/>
              </a:solidFill>
              <a:effectLst/>
              <a:latin typeface="+mn-lt"/>
              <a:ea typeface="+mn-ea"/>
              <a:cs typeface="+mn-cs"/>
            </a:rPr>
            <a:t>５</a:t>
          </a:r>
          <a:r>
            <a:rPr lang="ja-JP" altLang="ja-JP" sz="1500" baseline="0">
              <a:solidFill>
                <a:sysClr val="windowText" lastClr="000000"/>
              </a:solidFill>
              <a:effectLst/>
              <a:latin typeface="+mn-lt"/>
              <a:ea typeface="+mn-ea"/>
              <a:cs typeface="+mn-cs"/>
            </a:rPr>
            <a:t>年度には▲９</a:t>
          </a:r>
          <a:r>
            <a:rPr lang="ja-JP" altLang="en-US" sz="1500" baseline="0">
              <a:solidFill>
                <a:sysClr val="windowText" lastClr="000000"/>
              </a:solidFill>
              <a:effectLst/>
              <a:latin typeface="+mn-lt"/>
              <a:ea typeface="+mn-ea"/>
              <a:cs typeface="+mn-cs"/>
            </a:rPr>
            <a:t>４</a:t>
          </a:r>
          <a:r>
            <a:rPr lang="ja-JP" altLang="ja-JP" sz="1500" baseline="0">
              <a:solidFill>
                <a:sysClr val="windowText" lastClr="000000"/>
              </a:solidFill>
              <a:effectLst/>
              <a:latin typeface="+mn-lt"/>
              <a:ea typeface="+mn-ea"/>
              <a:cs typeface="+mn-cs"/>
            </a:rPr>
            <a:t>百万円まで減少している。これは平成２０年度から平成２１年度に公的資金補償金免除繰上償還（３４百万円）を実施したことにより地方債現在高が減少したことや、実質収支額の増加で財政調整基金等充当可能基金が増加したことが主な要因である。また、これらにより平成２１年度からは将来負担がなく比率は算定されていないが、今後の基金残高によって変動することが考えられる。引き続き厳しい財政状況が見込まれることから、財政健全化に向けて歳出抑制等を図り、将来負担の適正化に努める。</a:t>
          </a:r>
          <a:endParaRPr lang="ja-JP" altLang="ja-JP" sz="15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1854758</v>
      </c>
      <c r="BO4" s="349"/>
      <c r="BP4" s="349"/>
      <c r="BQ4" s="349"/>
      <c r="BR4" s="349"/>
      <c r="BS4" s="349"/>
      <c r="BT4" s="349"/>
      <c r="BU4" s="350"/>
      <c r="BV4" s="348">
        <v>1726709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1.5</v>
      </c>
      <c r="CU4" s="355"/>
      <c r="CV4" s="355"/>
      <c r="CW4" s="355"/>
      <c r="CX4" s="355"/>
      <c r="CY4" s="355"/>
      <c r="CZ4" s="355"/>
      <c r="DA4" s="356"/>
      <c r="DB4" s="354">
        <v>12.8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1826604</v>
      </c>
      <c r="BO5" s="386"/>
      <c r="BP5" s="386"/>
      <c r="BQ5" s="386"/>
      <c r="BR5" s="386"/>
      <c r="BS5" s="386"/>
      <c r="BT5" s="386"/>
      <c r="BU5" s="387"/>
      <c r="BV5" s="385">
        <v>1628528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105.9</v>
      </c>
      <c r="CU5" s="383"/>
      <c r="CV5" s="383"/>
      <c r="CW5" s="383"/>
      <c r="CX5" s="383"/>
      <c r="CY5" s="383"/>
      <c r="CZ5" s="383"/>
      <c r="DA5" s="384"/>
      <c r="DB5" s="382">
        <v>99.8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28154</v>
      </c>
      <c r="BO6" s="386"/>
      <c r="BP6" s="386"/>
      <c r="BQ6" s="386"/>
      <c r="BR6" s="386"/>
      <c r="BS6" s="386"/>
      <c r="BT6" s="386"/>
      <c r="BU6" s="387"/>
      <c r="BV6" s="385">
        <v>98181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111.1</v>
      </c>
      <c r="CU6" s="423"/>
      <c r="CV6" s="423"/>
      <c r="CW6" s="423"/>
      <c r="CX6" s="423"/>
      <c r="CY6" s="423"/>
      <c r="CZ6" s="423"/>
      <c r="DA6" s="424"/>
      <c r="DB6" s="422">
        <v>104.9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17638</v>
      </c>
      <c r="BO7" s="386"/>
      <c r="BP7" s="386"/>
      <c r="BQ7" s="386"/>
      <c r="BR7" s="386"/>
      <c r="BS7" s="386"/>
      <c r="BT7" s="386"/>
      <c r="BU7" s="387"/>
      <c r="BV7" s="385">
        <v>5821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687091</v>
      </c>
      <c r="CU7" s="386"/>
      <c r="CV7" s="386"/>
      <c r="CW7" s="386"/>
      <c r="CX7" s="386"/>
      <c r="CY7" s="386"/>
      <c r="CZ7" s="386"/>
      <c r="DA7" s="387"/>
      <c r="DB7" s="385">
        <v>719703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10516</v>
      </c>
      <c r="BO8" s="386"/>
      <c r="BP8" s="386"/>
      <c r="BQ8" s="386"/>
      <c r="BR8" s="386"/>
      <c r="BS8" s="386"/>
      <c r="BT8" s="386"/>
      <c r="BU8" s="387"/>
      <c r="BV8" s="385">
        <v>92360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0.09</v>
      </c>
      <c r="CU8" s="426"/>
      <c r="CV8" s="426"/>
      <c r="CW8" s="426"/>
      <c r="CX8" s="426"/>
      <c r="CY8" s="426"/>
      <c r="CZ8" s="426"/>
      <c r="DA8" s="427"/>
      <c r="DB8" s="425">
        <v>0.09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760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-81844</v>
      </c>
      <c r="BO9" s="386"/>
      <c r="BP9" s="386"/>
      <c r="BQ9" s="386"/>
      <c r="BR9" s="386"/>
      <c r="BS9" s="386"/>
      <c r="BT9" s="386"/>
      <c r="BU9" s="387"/>
      <c r="BV9" s="385">
        <v>-10534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14.8</v>
      </c>
      <c r="CU9" s="383"/>
      <c r="CV9" s="383"/>
      <c r="CW9" s="383"/>
      <c r="CX9" s="383"/>
      <c r="CY9" s="383"/>
      <c r="CZ9" s="383"/>
      <c r="DA9" s="384"/>
      <c r="DB9" s="382">
        <v>20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790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39512</v>
      </c>
      <c r="BO10" s="386"/>
      <c r="BP10" s="386"/>
      <c r="BQ10" s="386"/>
      <c r="BR10" s="386"/>
      <c r="BS10" s="386"/>
      <c r="BT10" s="386"/>
      <c r="BU10" s="387"/>
      <c r="BV10" s="385">
        <v>42492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v>30415</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705</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50000</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700</v>
      </c>
      <c r="S13" s="467"/>
      <c r="T13" s="467"/>
      <c r="U13" s="467"/>
      <c r="V13" s="468"/>
      <c r="W13" s="401" t="s">
        <v>122</v>
      </c>
      <c r="X13" s="402"/>
      <c r="Y13" s="402"/>
      <c r="Z13" s="402"/>
      <c r="AA13" s="402"/>
      <c r="AB13" s="392"/>
      <c r="AC13" s="436">
        <v>26</v>
      </c>
      <c r="AD13" s="437"/>
      <c r="AE13" s="437"/>
      <c r="AF13" s="437"/>
      <c r="AG13" s="476"/>
      <c r="AH13" s="436">
        <v>19</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-92332</v>
      </c>
      <c r="BO13" s="386"/>
      <c r="BP13" s="386"/>
      <c r="BQ13" s="386"/>
      <c r="BR13" s="386"/>
      <c r="BS13" s="386"/>
      <c r="BT13" s="386"/>
      <c r="BU13" s="387"/>
      <c r="BV13" s="385">
        <v>62373</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13.8</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707</v>
      </c>
      <c r="S14" s="467"/>
      <c r="T14" s="467"/>
      <c r="U14" s="467"/>
      <c r="V14" s="468"/>
      <c r="W14" s="375"/>
      <c r="X14" s="376"/>
      <c r="Y14" s="376"/>
      <c r="Z14" s="376"/>
      <c r="AA14" s="376"/>
      <c r="AB14" s="365"/>
      <c r="AC14" s="469">
        <v>5.8</v>
      </c>
      <c r="AD14" s="470"/>
      <c r="AE14" s="470"/>
      <c r="AF14" s="470"/>
      <c r="AG14" s="471"/>
      <c r="AH14" s="469">
        <v>4.5999999999999996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700</v>
      </c>
      <c r="S15" s="467"/>
      <c r="T15" s="467"/>
      <c r="U15" s="467"/>
      <c r="V15" s="468"/>
      <c r="W15" s="401" t="s">
        <v>128</v>
      </c>
      <c r="X15" s="402"/>
      <c r="Y15" s="402"/>
      <c r="Z15" s="402"/>
      <c r="AA15" s="402"/>
      <c r="AB15" s="392"/>
      <c r="AC15" s="436">
        <v>40</v>
      </c>
      <c r="AD15" s="437"/>
      <c r="AE15" s="437"/>
      <c r="AF15" s="437"/>
      <c r="AG15" s="476"/>
      <c r="AH15" s="436">
        <v>29</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60170</v>
      </c>
      <c r="BO15" s="349"/>
      <c r="BP15" s="349"/>
      <c r="BQ15" s="349"/>
      <c r="BR15" s="349"/>
      <c r="BS15" s="349"/>
      <c r="BT15" s="349"/>
      <c r="BU15" s="350"/>
      <c r="BV15" s="348">
        <v>57850</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8.9</v>
      </c>
      <c r="AD16" s="470"/>
      <c r="AE16" s="470"/>
      <c r="AF16" s="470"/>
      <c r="AG16" s="471"/>
      <c r="AH16" s="469">
        <v>7</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638245</v>
      </c>
      <c r="BO16" s="386"/>
      <c r="BP16" s="386"/>
      <c r="BQ16" s="386"/>
      <c r="BR16" s="386"/>
      <c r="BS16" s="386"/>
      <c r="BT16" s="386"/>
      <c r="BU16" s="387"/>
      <c r="BV16" s="385">
        <v>669044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385</v>
      </c>
      <c r="AD17" s="437"/>
      <c r="AE17" s="437"/>
      <c r="AF17" s="437"/>
      <c r="AG17" s="476"/>
      <c r="AH17" s="436">
        <v>369</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76548</v>
      </c>
      <c r="BO17" s="386"/>
      <c r="BP17" s="386"/>
      <c r="BQ17" s="386"/>
      <c r="BR17" s="386"/>
      <c r="BS17" s="386"/>
      <c r="BT17" s="386"/>
      <c r="BU17" s="387"/>
      <c r="BV17" s="385">
        <v>72576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19.2</v>
      </c>
      <c r="M18" s="498"/>
      <c r="N18" s="498"/>
      <c r="O18" s="498"/>
      <c r="P18" s="498"/>
      <c r="Q18" s="498"/>
      <c r="R18" s="499"/>
      <c r="S18" s="499"/>
      <c r="T18" s="499"/>
      <c r="U18" s="499"/>
      <c r="V18" s="500"/>
      <c r="W18" s="403"/>
      <c r="X18" s="404"/>
      <c r="Y18" s="404"/>
      <c r="Z18" s="404"/>
      <c r="AA18" s="404"/>
      <c r="AB18" s="395"/>
      <c r="AC18" s="501">
        <v>85.4</v>
      </c>
      <c r="AD18" s="502"/>
      <c r="AE18" s="502"/>
      <c r="AF18" s="502"/>
      <c r="AG18" s="503"/>
      <c r="AH18" s="501">
        <v>88.5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733405</v>
      </c>
      <c r="BO18" s="386"/>
      <c r="BP18" s="386"/>
      <c r="BQ18" s="386"/>
      <c r="BR18" s="386"/>
      <c r="BS18" s="386"/>
      <c r="BT18" s="386"/>
      <c r="BU18" s="387"/>
      <c r="BV18" s="385">
        <v>727418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40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1120876</v>
      </c>
      <c r="BO19" s="386"/>
      <c r="BP19" s="386"/>
      <c r="BQ19" s="386"/>
      <c r="BR19" s="386"/>
      <c r="BS19" s="386"/>
      <c r="BT19" s="386"/>
      <c r="BU19" s="387"/>
      <c r="BV19" s="385">
        <v>1131769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429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1211044</v>
      </c>
      <c r="BO23" s="386"/>
      <c r="BP23" s="386"/>
      <c r="BQ23" s="386"/>
      <c r="BR23" s="386"/>
      <c r="BS23" s="386"/>
      <c r="BT23" s="386"/>
      <c r="BU23" s="387"/>
      <c r="BV23" s="385">
        <v>1195555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5814</v>
      </c>
      <c r="R24" s="437"/>
      <c r="S24" s="437"/>
      <c r="T24" s="437"/>
      <c r="U24" s="437"/>
      <c r="V24" s="476"/>
      <c r="W24" s="531"/>
      <c r="X24" s="519"/>
      <c r="Y24" s="520"/>
      <c r="Z24" s="435" t="s">
        <v>152</v>
      </c>
      <c r="AA24" s="415"/>
      <c r="AB24" s="415"/>
      <c r="AC24" s="415"/>
      <c r="AD24" s="415"/>
      <c r="AE24" s="415"/>
      <c r="AF24" s="415"/>
      <c r="AG24" s="416"/>
      <c r="AH24" s="436">
        <v>32</v>
      </c>
      <c r="AI24" s="437"/>
      <c r="AJ24" s="437"/>
      <c r="AK24" s="437"/>
      <c r="AL24" s="476"/>
      <c r="AM24" s="436">
        <v>98752</v>
      </c>
      <c r="AN24" s="437"/>
      <c r="AO24" s="437"/>
      <c r="AP24" s="437"/>
      <c r="AQ24" s="437"/>
      <c r="AR24" s="476"/>
      <c r="AS24" s="436">
        <v>3086</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1076731</v>
      </c>
      <c r="BO24" s="386"/>
      <c r="BP24" s="386"/>
      <c r="BQ24" s="386"/>
      <c r="BR24" s="386"/>
      <c r="BS24" s="386"/>
      <c r="BT24" s="386"/>
      <c r="BU24" s="387"/>
      <c r="BV24" s="385">
        <v>1050651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4703</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218000</v>
      </c>
      <c r="BO25" s="349"/>
      <c r="BP25" s="349"/>
      <c r="BQ25" s="349"/>
      <c r="BR25" s="349"/>
      <c r="BS25" s="349"/>
      <c r="BT25" s="349"/>
      <c r="BU25" s="350"/>
      <c r="BV25" s="348" t="s">
        <v>119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4412</v>
      </c>
      <c r="R26" s="437"/>
      <c r="S26" s="437"/>
      <c r="T26" s="437"/>
      <c r="U26" s="437"/>
      <c r="V26" s="476"/>
      <c r="W26" s="531"/>
      <c r="X26" s="519"/>
      <c r="Y26" s="520"/>
      <c r="Z26" s="435" t="s">
        <v>158</v>
      </c>
      <c r="AA26" s="539"/>
      <c r="AB26" s="539"/>
      <c r="AC26" s="539"/>
      <c r="AD26" s="539"/>
      <c r="AE26" s="539"/>
      <c r="AF26" s="539"/>
      <c r="AG26" s="540"/>
      <c r="AH26" s="436" t="s">
        <v>119</v>
      </c>
      <c r="AI26" s="437"/>
      <c r="AJ26" s="437"/>
      <c r="AK26" s="437"/>
      <c r="AL26" s="476"/>
      <c r="AM26" s="436" t="s">
        <v>119</v>
      </c>
      <c r="AN26" s="437"/>
      <c r="AO26" s="437"/>
      <c r="AP26" s="437"/>
      <c r="AQ26" s="437"/>
      <c r="AR26" s="476"/>
      <c r="AS26" s="436" t="s">
        <v>119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2070</v>
      </c>
      <c r="R27" s="437"/>
      <c r="S27" s="437"/>
      <c r="T27" s="437"/>
      <c r="U27" s="437"/>
      <c r="V27" s="476"/>
      <c r="W27" s="531"/>
      <c r="X27" s="519"/>
      <c r="Y27" s="520"/>
      <c r="Z27" s="435" t="s">
        <v>161</v>
      </c>
      <c r="AA27" s="415"/>
      <c r="AB27" s="415"/>
      <c r="AC27" s="415"/>
      <c r="AD27" s="415"/>
      <c r="AE27" s="415"/>
      <c r="AF27" s="415"/>
      <c r="AG27" s="416"/>
      <c r="AH27" s="436">
        <v>2</v>
      </c>
      <c r="AI27" s="437"/>
      <c r="AJ27" s="437"/>
      <c r="AK27" s="437"/>
      <c r="AL27" s="476"/>
      <c r="AM27" s="436">
        <v>6382</v>
      </c>
      <c r="AN27" s="437"/>
      <c r="AO27" s="437"/>
      <c r="AP27" s="437"/>
      <c r="AQ27" s="437"/>
      <c r="AR27" s="476"/>
      <c r="AS27" s="436">
        <v>3191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29024</v>
      </c>
      <c r="BO27" s="553"/>
      <c r="BP27" s="553"/>
      <c r="BQ27" s="553"/>
      <c r="BR27" s="553"/>
      <c r="BS27" s="553"/>
      <c r="BT27" s="553"/>
      <c r="BU27" s="554"/>
      <c r="BV27" s="552">
        <v>29015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1710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492962</v>
      </c>
      <c r="BO28" s="349"/>
      <c r="BP28" s="349"/>
      <c r="BQ28" s="349"/>
      <c r="BR28" s="349"/>
      <c r="BS28" s="349"/>
      <c r="BT28" s="349"/>
      <c r="BU28" s="350"/>
      <c r="BV28" s="348">
        <v>503450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5</v>
      </c>
      <c r="M29" s="437"/>
      <c r="N29" s="437"/>
      <c r="O29" s="437"/>
      <c r="P29" s="476"/>
      <c r="Q29" s="436">
        <v>1620</v>
      </c>
      <c r="R29" s="437"/>
      <c r="S29" s="437"/>
      <c r="T29" s="437"/>
      <c r="U29" s="437"/>
      <c r="V29" s="476"/>
      <c r="W29" s="531"/>
      <c r="X29" s="519"/>
      <c r="Y29" s="520"/>
      <c r="Z29" s="435" t="s">
        <v>168</v>
      </c>
      <c r="AA29" s="415"/>
      <c r="AB29" s="415"/>
      <c r="AC29" s="415"/>
      <c r="AD29" s="415"/>
      <c r="AE29" s="415"/>
      <c r="AF29" s="415"/>
      <c r="AG29" s="416"/>
      <c r="AH29" s="436">
        <v>34</v>
      </c>
      <c r="AI29" s="437"/>
      <c r="AJ29" s="437"/>
      <c r="AK29" s="437"/>
      <c r="AL29" s="476"/>
      <c r="AM29" s="436">
        <v>105134</v>
      </c>
      <c r="AN29" s="437"/>
      <c r="AO29" s="437"/>
      <c r="AP29" s="437"/>
      <c r="AQ29" s="437"/>
      <c r="AR29" s="476"/>
      <c r="AS29" s="436">
        <v>3092</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126098</v>
      </c>
      <c r="BO29" s="386"/>
      <c r="BP29" s="386"/>
      <c r="BQ29" s="386"/>
      <c r="BR29" s="386"/>
      <c r="BS29" s="386"/>
      <c r="BT29" s="386"/>
      <c r="BU29" s="387"/>
      <c r="BV29" s="385">
        <v>100068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92.9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210815</v>
      </c>
      <c r="BO30" s="553"/>
      <c r="BP30" s="553"/>
      <c r="BQ30" s="553"/>
      <c r="BR30" s="553"/>
      <c r="BS30" s="553"/>
      <c r="BT30" s="553"/>
      <c r="BU30" s="554"/>
      <c r="BV30" s="552">
        <v>184627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4</v>
      </c>
      <c r="BF34" s="564"/>
      <c r="BG34" s="565" t="str">
        <f>IF('各会計、関係団体の財政状況及び健全化判断比率'!B30="","",'各会計、関係団体の財政状況及び健全化判断比率'!B30)</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沖縄県介護保険広域連合（一般会計）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5</v>
      </c>
      <c r="BF35" s="564"/>
      <c r="BG35" s="565" t="str">
        <f>IF('各会計、関係団体の財政状況及び健全化判断比率'!B31="","",'各会計、関係団体の財政状況及び健全化判断比率'!B31)</f>
        <v>航路事業特別会計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沖縄県介護保険広域連合（特別会計）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6</v>
      </c>
      <c r="BF36" s="564"/>
      <c r="BG36" s="565" t="str">
        <f>IF('各会計、関係団体の財政状況及び健全化判断比率'!B32="","",'各会計、関係団体の財政状況及び健全化判断比率'!B32)</f>
        <v>下水道事業特別会計</v>
      </c>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沖縄県後期高齢者医療広域連合（一般会計）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沖縄県後期高齢者医療広域連合（特別会計）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沖縄県市町村自治会館管理組合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沖縄県市町村総合事務組合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南部広域行政組合（一般会計）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南部広域行政組合（特別会計）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沖縄県町村交通災害共済組合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南部広域市町村圏事務組合（一般会計）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70" t="s">
        <v>23</v>
      </c>
      <c r="C41" s="1171"/>
      <c r="D41" s="81"/>
      <c r="E41" s="1176" t="s">
        <v>24</v>
      </c>
      <c r="F41" s="1176"/>
      <c r="G41" s="1176"/>
      <c r="H41" s="1177"/>
      <c r="I41" s="82">
        <v>1509</v>
      </c>
      <c r="J41" s="83">
        <v>1408</v>
      </c>
      <c r="K41" s="83">
        <v>1297</v>
      </c>
      <c r="L41" s="83">
        <v>1196</v>
      </c>
      <c r="M41" s="84">
        <v>1211</v>
      </c>
    </row>
    <row r="42" spans="2:13" ht="27.75" customHeight="1">
      <c r="B42" s="1172"/>
      <c r="C42" s="1173"/>
      <c r="D42" s="85"/>
      <c r="E42" s="1178" t="s">
        <v>25</v>
      </c>
      <c r="F42" s="1178"/>
      <c r="G42" s="1178"/>
      <c r="H42" s="1179"/>
      <c r="I42" s="86" t="s">
        <v>471</v>
      </c>
      <c r="J42" s="87" t="s">
        <v>471</v>
      </c>
      <c r="K42" s="87" t="s">
        <v>471</v>
      </c>
      <c r="L42" s="87" t="s">
        <v>471</v>
      </c>
      <c r="M42" s="88" t="s">
        <v>471</v>
      </c>
    </row>
    <row r="43" spans="2:13" ht="27.75" customHeight="1">
      <c r="B43" s="1172"/>
      <c r="C43" s="1173"/>
      <c r="D43" s="85"/>
      <c r="E43" s="1178" t="s">
        <v>26</v>
      </c>
      <c r="F43" s="1178"/>
      <c r="G43" s="1178"/>
      <c r="H43" s="1179"/>
      <c r="I43" s="86">
        <v>559</v>
      </c>
      <c r="J43" s="87">
        <v>523</v>
      </c>
      <c r="K43" s="87">
        <v>453</v>
      </c>
      <c r="L43" s="87">
        <v>427</v>
      </c>
      <c r="M43" s="88">
        <v>586</v>
      </c>
    </row>
    <row r="44" spans="2:13" ht="27.75" customHeight="1">
      <c r="B44" s="1172"/>
      <c r="C44" s="1173"/>
      <c r="D44" s="85"/>
      <c r="E44" s="1178" t="s">
        <v>27</v>
      </c>
      <c r="F44" s="1178"/>
      <c r="G44" s="1178"/>
      <c r="H44" s="1179"/>
      <c r="I44" s="86" t="s">
        <v>471</v>
      </c>
      <c r="J44" s="87" t="s">
        <v>471</v>
      </c>
      <c r="K44" s="87" t="s">
        <v>471</v>
      </c>
      <c r="L44" s="87" t="s">
        <v>471</v>
      </c>
      <c r="M44" s="88" t="s">
        <v>471</v>
      </c>
    </row>
    <row r="45" spans="2:13" ht="27.75" customHeight="1">
      <c r="B45" s="1172"/>
      <c r="C45" s="1173"/>
      <c r="D45" s="85"/>
      <c r="E45" s="1178" t="s">
        <v>28</v>
      </c>
      <c r="F45" s="1178"/>
      <c r="G45" s="1178"/>
      <c r="H45" s="1179"/>
      <c r="I45" s="86">
        <v>208</v>
      </c>
      <c r="J45" s="87">
        <v>209</v>
      </c>
      <c r="K45" s="87">
        <v>224</v>
      </c>
      <c r="L45" s="87">
        <v>243</v>
      </c>
      <c r="M45" s="88">
        <v>225</v>
      </c>
    </row>
    <row r="46" spans="2:13" ht="27.75" customHeight="1">
      <c r="B46" s="1172"/>
      <c r="C46" s="1173"/>
      <c r="D46" s="85"/>
      <c r="E46" s="1178" t="s">
        <v>29</v>
      </c>
      <c r="F46" s="1178"/>
      <c r="G46" s="1178"/>
      <c r="H46" s="1179"/>
      <c r="I46" s="86" t="s">
        <v>471</v>
      </c>
      <c r="J46" s="87" t="s">
        <v>471</v>
      </c>
      <c r="K46" s="87" t="s">
        <v>471</v>
      </c>
      <c r="L46" s="87" t="s">
        <v>471</v>
      </c>
      <c r="M46" s="88" t="s">
        <v>471</v>
      </c>
    </row>
    <row r="47" spans="2:13" ht="27.75" customHeight="1">
      <c r="B47" s="1172"/>
      <c r="C47" s="1173"/>
      <c r="D47" s="85"/>
      <c r="E47" s="1178" t="s">
        <v>30</v>
      </c>
      <c r="F47" s="1178"/>
      <c r="G47" s="1178"/>
      <c r="H47" s="1179"/>
      <c r="I47" s="86" t="s">
        <v>471</v>
      </c>
      <c r="J47" s="87" t="s">
        <v>471</v>
      </c>
      <c r="K47" s="87" t="s">
        <v>471</v>
      </c>
      <c r="L47" s="87" t="s">
        <v>471</v>
      </c>
      <c r="M47" s="88" t="s">
        <v>471</v>
      </c>
    </row>
    <row r="48" spans="2:13" ht="27.75" customHeight="1">
      <c r="B48" s="1174"/>
      <c r="C48" s="1175"/>
      <c r="D48" s="85"/>
      <c r="E48" s="1178" t="s">
        <v>31</v>
      </c>
      <c r="F48" s="1178"/>
      <c r="G48" s="1178"/>
      <c r="H48" s="1179"/>
      <c r="I48" s="86" t="s">
        <v>471</v>
      </c>
      <c r="J48" s="87" t="s">
        <v>471</v>
      </c>
      <c r="K48" s="87" t="s">
        <v>471</v>
      </c>
      <c r="L48" s="87" t="s">
        <v>471</v>
      </c>
      <c r="M48" s="88" t="s">
        <v>471</v>
      </c>
    </row>
    <row r="49" spans="2:13" ht="27.75" customHeight="1">
      <c r="B49" s="1180" t="s">
        <v>32</v>
      </c>
      <c r="C49" s="1181"/>
      <c r="D49" s="89"/>
      <c r="E49" s="1178" t="s">
        <v>33</v>
      </c>
      <c r="F49" s="1178"/>
      <c r="G49" s="1178"/>
      <c r="H49" s="1179"/>
      <c r="I49" s="86">
        <v>867</v>
      </c>
      <c r="J49" s="87">
        <v>921</v>
      </c>
      <c r="K49" s="87">
        <v>767</v>
      </c>
      <c r="L49" s="87">
        <v>824</v>
      </c>
      <c r="M49" s="88">
        <v>870</v>
      </c>
    </row>
    <row r="50" spans="2:13" ht="27.75" customHeight="1">
      <c r="B50" s="1172"/>
      <c r="C50" s="1173"/>
      <c r="D50" s="85"/>
      <c r="E50" s="1178" t="s">
        <v>34</v>
      </c>
      <c r="F50" s="1178"/>
      <c r="G50" s="1178"/>
      <c r="H50" s="1179"/>
      <c r="I50" s="86">
        <v>208</v>
      </c>
      <c r="J50" s="87">
        <v>196</v>
      </c>
      <c r="K50" s="87">
        <v>185</v>
      </c>
      <c r="L50" s="87">
        <v>173</v>
      </c>
      <c r="M50" s="88">
        <v>162</v>
      </c>
    </row>
    <row r="51" spans="2:13" ht="27.75" customHeight="1">
      <c r="B51" s="1174"/>
      <c r="C51" s="1175"/>
      <c r="D51" s="85"/>
      <c r="E51" s="1178" t="s">
        <v>35</v>
      </c>
      <c r="F51" s="1178"/>
      <c r="G51" s="1178"/>
      <c r="H51" s="1179"/>
      <c r="I51" s="86">
        <v>1210</v>
      </c>
      <c r="J51" s="87">
        <v>1129</v>
      </c>
      <c r="K51" s="87">
        <v>1026</v>
      </c>
      <c r="L51" s="87">
        <v>963</v>
      </c>
      <c r="M51" s="88">
        <v>1083</v>
      </c>
    </row>
    <row r="52" spans="2:13" ht="27.75" customHeight="1" thickBot="1">
      <c r="B52" s="1182" t="s">
        <v>36</v>
      </c>
      <c r="C52" s="1183"/>
      <c r="D52" s="90"/>
      <c r="E52" s="1184" t="s">
        <v>37</v>
      </c>
      <c r="F52" s="1184"/>
      <c r="G52" s="1184"/>
      <c r="H52" s="1185"/>
      <c r="I52" s="91">
        <v>-7</v>
      </c>
      <c r="J52" s="92">
        <v>-107</v>
      </c>
      <c r="K52" s="92">
        <v>-4</v>
      </c>
      <c r="L52" s="92">
        <v>-96</v>
      </c>
      <c r="M52" s="93">
        <v>-94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686947</v>
      </c>
      <c r="E3" s="116"/>
      <c r="F3" s="117">
        <v>291917</v>
      </c>
      <c r="G3" s="118"/>
      <c r="H3" s="119"/>
    </row>
    <row r="4" spans="1:8">
      <c r="A4" s="120"/>
      <c r="B4" s="121"/>
      <c r="C4" s="122"/>
      <c r="D4" s="123">
        <v>348280</v>
      </c>
      <c r="E4" s="124"/>
      <c r="F4" s="125">
        <v>163714</v>
      </c>
      <c r="G4" s="126"/>
      <c r="H4" s="127"/>
    </row>
    <row r="5" spans="1:8">
      <c r="A5" s="108" t="s">
        <v>505</v>
      </c>
      <c r="B5" s="113"/>
      <c r="C5" s="114"/>
      <c r="D5" s="115">
        <v>629801</v>
      </c>
      <c r="E5" s="116"/>
      <c r="F5" s="117">
        <v>325581</v>
      </c>
      <c r="G5" s="118"/>
      <c r="H5" s="119"/>
    </row>
    <row r="6" spans="1:8">
      <c r="A6" s="120"/>
      <c r="B6" s="121"/>
      <c r="C6" s="122"/>
      <c r="D6" s="123">
        <v>507851</v>
      </c>
      <c r="E6" s="124"/>
      <c r="F6" s="125">
        <v>165116</v>
      </c>
      <c r="G6" s="126"/>
      <c r="H6" s="127"/>
    </row>
    <row r="7" spans="1:8">
      <c r="A7" s="108" t="s">
        <v>506</v>
      </c>
      <c r="B7" s="113"/>
      <c r="C7" s="114"/>
      <c r="D7" s="115">
        <v>713029</v>
      </c>
      <c r="E7" s="116"/>
      <c r="F7" s="117">
        <v>203567</v>
      </c>
      <c r="G7" s="118"/>
      <c r="H7" s="119"/>
    </row>
    <row r="8" spans="1:8">
      <c r="A8" s="120"/>
      <c r="B8" s="121"/>
      <c r="C8" s="122"/>
      <c r="D8" s="123">
        <v>515237</v>
      </c>
      <c r="E8" s="124"/>
      <c r="F8" s="125">
        <v>121137</v>
      </c>
      <c r="G8" s="126"/>
      <c r="H8" s="127"/>
    </row>
    <row r="9" spans="1:8">
      <c r="A9" s="108" t="s">
        <v>507</v>
      </c>
      <c r="B9" s="113"/>
      <c r="C9" s="114"/>
      <c r="D9" s="115">
        <v>671020</v>
      </c>
      <c r="E9" s="116"/>
      <c r="F9" s="117">
        <v>185018</v>
      </c>
      <c r="G9" s="118"/>
      <c r="H9" s="119"/>
    </row>
    <row r="10" spans="1:8">
      <c r="A10" s="120"/>
      <c r="B10" s="121"/>
      <c r="C10" s="122"/>
      <c r="D10" s="123">
        <v>23511</v>
      </c>
      <c r="E10" s="124"/>
      <c r="F10" s="125">
        <v>95064</v>
      </c>
      <c r="G10" s="126"/>
      <c r="H10" s="127"/>
    </row>
    <row r="11" spans="1:8">
      <c r="A11" s="108" t="s">
        <v>508</v>
      </c>
      <c r="B11" s="113"/>
      <c r="C11" s="114"/>
      <c r="D11" s="115">
        <v>905823</v>
      </c>
      <c r="E11" s="116"/>
      <c r="F11" s="117">
        <v>238802</v>
      </c>
      <c r="G11" s="118"/>
      <c r="H11" s="119"/>
    </row>
    <row r="12" spans="1:8">
      <c r="A12" s="120"/>
      <c r="B12" s="121"/>
      <c r="C12" s="128"/>
      <c r="D12" s="123">
        <v>31652</v>
      </c>
      <c r="E12" s="124"/>
      <c r="F12" s="125">
        <v>128562</v>
      </c>
      <c r="G12" s="126"/>
      <c r="H12" s="127"/>
    </row>
    <row r="13" spans="1:8">
      <c r="A13" s="108"/>
      <c r="B13" s="113"/>
      <c r="C13" s="129"/>
      <c r="D13" s="130">
        <v>721324</v>
      </c>
      <c r="E13" s="131"/>
      <c r="F13" s="132">
        <v>248977</v>
      </c>
      <c r="G13" s="133"/>
      <c r="H13" s="119"/>
    </row>
    <row r="14" spans="1:8">
      <c r="A14" s="120"/>
      <c r="B14" s="121"/>
      <c r="C14" s="122"/>
      <c r="D14" s="123">
        <v>285306</v>
      </c>
      <c r="E14" s="124"/>
      <c r="F14" s="125">
        <v>134719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11.8</v>
      </c>
      <c r="C19" s="134">
        <f>ROUND(VALUE(SUBSTITUTE(実質収支比率等に係る経年分析!G$48,"▲","-")),2)</f>
        <v>14.62</v>
      </c>
      <c r="D19" s="134">
        <f>ROUND(VALUE(SUBSTITUTE(実質収支比率等に係る経年分析!H$48,"▲","-")),2)</f>
        <v>14.2</v>
      </c>
      <c r="E19" s="134">
        <f>ROUND(VALUE(SUBSTITUTE(実質収支比率等に係る経年分析!I$48,"▲","-")),2)</f>
        <v>12.83</v>
      </c>
      <c r="F19" s="134">
        <f>ROUND(VALUE(SUBSTITUTE(実質収支比率等に係る経年分析!J$48,"▲","-")),2)</f>
        <v>1.53</v>
      </c>
    </row>
    <row r="20" spans="1:11">
      <c r="A20" s="134" t="s">
        <v>42</v>
      </c>
      <c r="B20" s="134">
        <f>ROUND(VALUE(SUBSTITUTE(実質収支比率等に係る経年分析!F$47,"▲","-")),2)</f>
        <v>35.520000000000003</v>
      </c>
      <c r="C20" s="134">
        <f>ROUND(VALUE(SUBSTITUTE(実質収支比率等に係る経年分析!G$47,"▲","-")),2)</f>
        <v>54.23</v>
      </c>
      <c r="D20" s="134">
        <f>ROUND(VALUE(SUBSTITUTE(実質収支比率等に係る経年分析!H$47,"▲","-")),2)</f>
        <v>63.61</v>
      </c>
      <c r="E20" s="134">
        <f>ROUND(VALUE(SUBSTITUTE(実質収支比率等に係る経年分析!I$47,"▲","-")),2)</f>
        <v>69.95</v>
      </c>
      <c r="F20" s="134">
        <f>ROUND(VALUE(SUBSTITUTE(実質収支比率等に係る経年分析!J$47,"▲","-")),2)</f>
        <v>71.75</v>
      </c>
    </row>
    <row r="21" spans="1:11">
      <c r="A21" s="134" t="s">
        <v>43</v>
      </c>
      <c r="B21" s="134">
        <f>IF(ISNUMBER(VALUE(SUBSTITUTE(実質収支比率等に係る経年分析!F$49,"▲","-"))),ROUND(VALUE(SUBSTITUTE(実質収支比率等に係る経年分析!F$49,"▲","-")),2),NA())</f>
        <v>16</v>
      </c>
      <c r="C21" s="134">
        <f>IF(ISNUMBER(VALUE(SUBSTITUTE(実質収支比率等に係る経年分析!G$49,"▲","-"))),ROUND(VALUE(SUBSTITUTE(実質収支比率等に係る経年分析!G$49,"▲","-")),2),NA())</f>
        <v>17.91</v>
      </c>
      <c r="D21" s="134">
        <f>IF(ISNUMBER(VALUE(SUBSTITUTE(実質収支比率等に係る経年分析!H$49,"▲","-"))),ROUND(VALUE(SUBSTITUTE(実質収支比率等に係る経年分析!H$49,"▲","-")),2),NA())</f>
        <v>-0.13</v>
      </c>
      <c r="E21" s="134">
        <f>IF(ISNUMBER(VALUE(SUBSTITUTE(実質収支比率等に係る経年分析!I$49,"▲","-"))),ROUND(VALUE(SUBSTITUTE(実質収支比率等に係る経年分析!I$49,"▲","-")),2),NA())</f>
        <v>8.67</v>
      </c>
      <c r="F21" s="134">
        <f>IF(ISNUMBER(VALUE(SUBSTITUTE(実質収支比率等に係る経年分析!J$49,"▲","-"))),ROUND(VALUE(SUBSTITUTE(実質収支比率等に係る経年分析!J$49,"▲","-")),2),NA())</f>
        <v>-13.44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航路事業特別会計</v>
      </c>
      <c r="B31" s="135">
        <f>IF(ROUND(VALUE(SUBSTITUTE(連結実質赤字比率に係る赤字・黒字の構成分析!F$39,"▲", "-")), 2) &lt; 0, ABS(ROUND(VALUE(SUBSTITUTE(連結実質赤字比率に係る赤字・黒字の構成分析!F$39,"▲", "-")), 2)), NA())</f>
        <v>0.36</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2.2799999999999998</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0.97</v>
      </c>
      <c r="H31" s="135">
        <f>IF(ROUND(VALUE(SUBSTITUTE(連結実質赤字比率に係る赤字・黒字の構成分析!I$39,"▲", "-")), 2) &lt; 0, ABS(ROUND(VALUE(SUBSTITUTE(連結実質赤字比率に係る赤字・黒字の構成分析!I$39,"▲", "-")), 2)), NA())</f>
        <v>2.5</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0.06</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193</v>
      </c>
      <c r="E42" s="136"/>
      <c r="F42" s="136"/>
      <c r="G42" s="136">
        <f>'実質公債費比率（分子）の構造'!L$52</f>
        <v>190</v>
      </c>
      <c r="H42" s="136"/>
      <c r="I42" s="136"/>
      <c r="J42" s="136">
        <f>'実質公債費比率（分子）の構造'!M$52</f>
        <v>188</v>
      </c>
      <c r="K42" s="136"/>
      <c r="L42" s="136"/>
      <c r="M42" s="136">
        <f>'実質公債費比率（分子）の構造'!N$52</f>
        <v>185</v>
      </c>
      <c r="N42" s="136"/>
      <c r="O42" s="136"/>
      <c r="P42" s="136">
        <f>'実質公債費比率（分子）の構造'!O$52</f>
        <v>161</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54</v>
      </c>
      <c r="B46" s="136">
        <f>'実質公債費比率（分子）の構造'!K$48</f>
        <v>50</v>
      </c>
      <c r="C46" s="136"/>
      <c r="D46" s="136"/>
      <c r="E46" s="136">
        <f>'実質公債費比率（分子）の構造'!L$48</f>
        <v>55</v>
      </c>
      <c r="F46" s="136"/>
      <c r="G46" s="136"/>
      <c r="H46" s="136">
        <f>'実質公債費比率（分子）の構造'!M$48</f>
        <v>53</v>
      </c>
      <c r="I46" s="136"/>
      <c r="J46" s="136"/>
      <c r="K46" s="136">
        <f>'実質公債費比率（分子）の構造'!N$48</f>
        <v>54</v>
      </c>
      <c r="L46" s="136"/>
      <c r="M46" s="136"/>
      <c r="N46" s="136">
        <f>'実質公債費比率（分子）の構造'!O$48</f>
        <v>51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223</v>
      </c>
      <c r="C49" s="136"/>
      <c r="D49" s="136"/>
      <c r="E49" s="136">
        <f>'実質公債費比率（分子）の構造'!L$45</f>
        <v>210</v>
      </c>
      <c r="F49" s="136"/>
      <c r="G49" s="136"/>
      <c r="H49" s="136">
        <f>'実質公債費比率（分子）の構造'!M$45</f>
        <v>210</v>
      </c>
      <c r="I49" s="136"/>
      <c r="J49" s="136"/>
      <c r="K49" s="136">
        <f>'実質公債費比率（分子）の構造'!N$45</f>
        <v>211</v>
      </c>
      <c r="L49" s="136"/>
      <c r="M49" s="136"/>
      <c r="N49" s="136">
        <f>'実質公債費比率（分子）の構造'!O$45</f>
        <v>181</v>
      </c>
      <c r="O49" s="136"/>
      <c r="P49" s="136"/>
    </row>
    <row r="50" spans="1:16">
      <c r="A50" s="136" t="s">
        <v>58</v>
      </c>
      <c r="B50" s="136" t="e">
        <f>NA()</f>
        <v>#N/A</v>
      </c>
      <c r="C50" s="136">
        <f>IF(ISNUMBER('実質公債費比率（分子）の構造'!K$53),'実質公債費比率（分子）の構造'!K$53,NA())</f>
        <v>80</v>
      </c>
      <c r="D50" s="136" t="e">
        <f>NA()</f>
        <v>#N/A</v>
      </c>
      <c r="E50" s="136" t="e">
        <f>NA()</f>
        <v>#N/A</v>
      </c>
      <c r="F50" s="136">
        <f>IF(ISNUMBER('実質公債費比率（分子）の構造'!L$53),'実質公債費比率（分子）の構造'!L$53,NA())</f>
        <v>75</v>
      </c>
      <c r="G50" s="136" t="e">
        <f>NA()</f>
        <v>#N/A</v>
      </c>
      <c r="H50" s="136" t="e">
        <f>NA()</f>
        <v>#N/A</v>
      </c>
      <c r="I50" s="136">
        <f>IF(ISNUMBER('実質公債費比率（分子）の構造'!M$53),'実質公債費比率（分子）の構造'!M$53,NA())</f>
        <v>75</v>
      </c>
      <c r="J50" s="136" t="e">
        <f>NA()</f>
        <v>#N/A</v>
      </c>
      <c r="K50" s="136" t="e">
        <f>NA()</f>
        <v>#N/A</v>
      </c>
      <c r="L50" s="136">
        <f>IF(ISNUMBER('実質公債費比率（分子）の構造'!N$53),'実質公債費比率（分子）の構造'!N$53,NA())</f>
        <v>80</v>
      </c>
      <c r="M50" s="136" t="e">
        <f>NA()</f>
        <v>#N/A</v>
      </c>
      <c r="N50" s="136" t="e">
        <f>NA()</f>
        <v>#N/A</v>
      </c>
      <c r="O50" s="136">
        <f>IF(ISNUMBER('実質公債費比率（分子）の構造'!O$53),'実質公債費比率（分子）の構造'!O$53,NA())</f>
        <v>71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1210</v>
      </c>
      <c r="E56" s="135"/>
      <c r="F56" s="135"/>
      <c r="G56" s="135">
        <f>'将来負担比率（分子）の構造'!J$51</f>
        <v>1129</v>
      </c>
      <c r="H56" s="135"/>
      <c r="I56" s="135"/>
      <c r="J56" s="135">
        <f>'将来負担比率（分子）の構造'!K$51</f>
        <v>1026</v>
      </c>
      <c r="K56" s="135"/>
      <c r="L56" s="135"/>
      <c r="M56" s="135">
        <f>'将来負担比率（分子）の構造'!L$51</f>
        <v>963</v>
      </c>
      <c r="N56" s="135"/>
      <c r="O56" s="135"/>
      <c r="P56" s="135">
        <f>'将来負担比率（分子）の構造'!M$51</f>
        <v>1083</v>
      </c>
    </row>
    <row r="57" spans="1:16">
      <c r="A57" s="135" t="s">
        <v>34</v>
      </c>
      <c r="B57" s="135"/>
      <c r="C57" s="135"/>
      <c r="D57" s="135">
        <f>'将来負担比率（分子）の構造'!I$50</f>
        <v>208</v>
      </c>
      <c r="E57" s="135"/>
      <c r="F57" s="135"/>
      <c r="G57" s="135">
        <f>'将来負担比率（分子）の構造'!J$50</f>
        <v>196</v>
      </c>
      <c r="H57" s="135"/>
      <c r="I57" s="135"/>
      <c r="J57" s="135">
        <f>'将来負担比率（分子）の構造'!K$50</f>
        <v>185</v>
      </c>
      <c r="K57" s="135"/>
      <c r="L57" s="135"/>
      <c r="M57" s="135">
        <f>'将来負担比率（分子）の構造'!L$50</f>
        <v>173</v>
      </c>
      <c r="N57" s="135"/>
      <c r="O57" s="135"/>
      <c r="P57" s="135">
        <f>'将来負担比率（分子）の構造'!M$50</f>
        <v>162</v>
      </c>
    </row>
    <row r="58" spans="1:16">
      <c r="A58" s="135" t="s">
        <v>33</v>
      </c>
      <c r="B58" s="135"/>
      <c r="C58" s="135"/>
      <c r="D58" s="135">
        <f>'将来負担比率（分子）の構造'!I$49</f>
        <v>867</v>
      </c>
      <c r="E58" s="135"/>
      <c r="F58" s="135"/>
      <c r="G58" s="135">
        <f>'将来負担比率（分子）の構造'!J$49</f>
        <v>921</v>
      </c>
      <c r="H58" s="135"/>
      <c r="I58" s="135"/>
      <c r="J58" s="135">
        <f>'将来負担比率（分子）の構造'!K$49</f>
        <v>767</v>
      </c>
      <c r="K58" s="135"/>
      <c r="L58" s="135"/>
      <c r="M58" s="135">
        <f>'将来負担比率（分子）の構造'!L$49</f>
        <v>824</v>
      </c>
      <c r="N58" s="135"/>
      <c r="O58" s="135"/>
      <c r="P58" s="135">
        <f>'将来負担比率（分子）の構造'!M$49</f>
        <v>870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208</v>
      </c>
      <c r="C62" s="135"/>
      <c r="D62" s="135"/>
      <c r="E62" s="135">
        <f>'将来負担比率（分子）の構造'!J$45</f>
        <v>209</v>
      </c>
      <c r="F62" s="135"/>
      <c r="G62" s="135"/>
      <c r="H62" s="135">
        <f>'将来負担比率（分子）の構造'!K$45</f>
        <v>224</v>
      </c>
      <c r="I62" s="135"/>
      <c r="J62" s="135"/>
      <c r="K62" s="135">
        <f>'将来負担比率（分子）の構造'!L$45</f>
        <v>243</v>
      </c>
      <c r="L62" s="135"/>
      <c r="M62" s="135"/>
      <c r="N62" s="135">
        <f>'将来負担比率（分子）の構造'!M$45</f>
        <v>225</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559</v>
      </c>
      <c r="C64" s="135"/>
      <c r="D64" s="135"/>
      <c r="E64" s="135">
        <f>'将来負担比率（分子）の構造'!J$43</f>
        <v>523</v>
      </c>
      <c r="F64" s="135"/>
      <c r="G64" s="135"/>
      <c r="H64" s="135">
        <f>'将来負担比率（分子）の構造'!K$43</f>
        <v>453</v>
      </c>
      <c r="I64" s="135"/>
      <c r="J64" s="135"/>
      <c r="K64" s="135">
        <f>'将来負担比率（分子）の構造'!L$43</f>
        <v>427</v>
      </c>
      <c r="L64" s="135"/>
      <c r="M64" s="135"/>
      <c r="N64" s="135">
        <f>'将来負担比率（分子）の構造'!M$43</f>
        <v>586</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1509</v>
      </c>
      <c r="C66" s="135"/>
      <c r="D66" s="135"/>
      <c r="E66" s="135">
        <f>'将来負担比率（分子）の構造'!J$41</f>
        <v>1408</v>
      </c>
      <c r="F66" s="135"/>
      <c r="G66" s="135"/>
      <c r="H66" s="135">
        <f>'将来負担比率（分子）の構造'!K$41</f>
        <v>1297</v>
      </c>
      <c r="I66" s="135"/>
      <c r="J66" s="135"/>
      <c r="K66" s="135">
        <f>'将来負担比率（分子）の構造'!L$41</f>
        <v>1196</v>
      </c>
      <c r="L66" s="135"/>
      <c r="M66" s="135"/>
      <c r="N66" s="135">
        <f>'将来負担比率（分子）の構造'!M$41</f>
        <v>1211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69575</v>
      </c>
      <c r="S5" s="581"/>
      <c r="T5" s="581"/>
      <c r="U5" s="581"/>
      <c r="V5" s="581"/>
      <c r="W5" s="581"/>
      <c r="X5" s="581"/>
      <c r="Y5" s="582"/>
      <c r="Z5" s="583">
        <v>3.8</v>
      </c>
      <c r="AA5" s="583"/>
      <c r="AB5" s="583"/>
      <c r="AC5" s="583"/>
      <c r="AD5" s="584">
        <v>59494</v>
      </c>
      <c r="AE5" s="584"/>
      <c r="AF5" s="584"/>
      <c r="AG5" s="584"/>
      <c r="AH5" s="584"/>
      <c r="AI5" s="584"/>
      <c r="AJ5" s="584"/>
      <c r="AK5" s="584"/>
      <c r="AL5" s="585">
        <v>9</v>
      </c>
      <c r="AM5" s="586"/>
      <c r="AN5" s="586"/>
      <c r="AO5" s="587"/>
      <c r="AP5" s="577" t="s">
        <v>206</v>
      </c>
      <c r="AQ5" s="578"/>
      <c r="AR5" s="578"/>
      <c r="AS5" s="578"/>
      <c r="AT5" s="578"/>
      <c r="AU5" s="578"/>
      <c r="AV5" s="578"/>
      <c r="AW5" s="578"/>
      <c r="AX5" s="578"/>
      <c r="AY5" s="578"/>
      <c r="AZ5" s="578"/>
      <c r="BA5" s="578"/>
      <c r="BB5" s="578"/>
      <c r="BC5" s="578"/>
      <c r="BD5" s="578"/>
      <c r="BE5" s="578"/>
      <c r="BF5" s="579"/>
      <c r="BG5" s="591">
        <v>59494</v>
      </c>
      <c r="BH5" s="592"/>
      <c r="BI5" s="592"/>
      <c r="BJ5" s="592"/>
      <c r="BK5" s="592"/>
      <c r="BL5" s="592"/>
      <c r="BM5" s="592"/>
      <c r="BN5" s="593"/>
      <c r="BO5" s="594">
        <v>85.5</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6089</v>
      </c>
      <c r="S6" s="592"/>
      <c r="T6" s="592"/>
      <c r="U6" s="592"/>
      <c r="V6" s="592"/>
      <c r="W6" s="592"/>
      <c r="X6" s="592"/>
      <c r="Y6" s="593"/>
      <c r="Z6" s="594">
        <v>0.3</v>
      </c>
      <c r="AA6" s="594"/>
      <c r="AB6" s="594"/>
      <c r="AC6" s="594"/>
      <c r="AD6" s="595">
        <v>6089</v>
      </c>
      <c r="AE6" s="595"/>
      <c r="AF6" s="595"/>
      <c r="AG6" s="595"/>
      <c r="AH6" s="595"/>
      <c r="AI6" s="595"/>
      <c r="AJ6" s="595"/>
      <c r="AK6" s="595"/>
      <c r="AL6" s="596">
        <v>0.9</v>
      </c>
      <c r="AM6" s="597"/>
      <c r="AN6" s="597"/>
      <c r="AO6" s="598"/>
      <c r="AP6" s="588" t="s">
        <v>212</v>
      </c>
      <c r="AQ6" s="589"/>
      <c r="AR6" s="589"/>
      <c r="AS6" s="589"/>
      <c r="AT6" s="589"/>
      <c r="AU6" s="589"/>
      <c r="AV6" s="589"/>
      <c r="AW6" s="589"/>
      <c r="AX6" s="589"/>
      <c r="AY6" s="589"/>
      <c r="AZ6" s="589"/>
      <c r="BA6" s="589"/>
      <c r="BB6" s="589"/>
      <c r="BC6" s="589"/>
      <c r="BD6" s="589"/>
      <c r="BE6" s="589"/>
      <c r="BF6" s="590"/>
      <c r="BG6" s="591">
        <v>59494</v>
      </c>
      <c r="BH6" s="592"/>
      <c r="BI6" s="592"/>
      <c r="BJ6" s="592"/>
      <c r="BK6" s="592"/>
      <c r="BL6" s="592"/>
      <c r="BM6" s="592"/>
      <c r="BN6" s="593"/>
      <c r="BO6" s="594">
        <v>85.5</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37210</v>
      </c>
      <c r="CS6" s="592"/>
      <c r="CT6" s="592"/>
      <c r="CU6" s="592"/>
      <c r="CV6" s="592"/>
      <c r="CW6" s="592"/>
      <c r="CX6" s="592"/>
      <c r="CY6" s="593"/>
      <c r="CZ6" s="594">
        <v>2</v>
      </c>
      <c r="DA6" s="594"/>
      <c r="DB6" s="594"/>
      <c r="DC6" s="594"/>
      <c r="DD6" s="600" t="s">
        <v>207</v>
      </c>
      <c r="DE6" s="592"/>
      <c r="DF6" s="592"/>
      <c r="DG6" s="592"/>
      <c r="DH6" s="592"/>
      <c r="DI6" s="592"/>
      <c r="DJ6" s="592"/>
      <c r="DK6" s="592"/>
      <c r="DL6" s="592"/>
      <c r="DM6" s="592"/>
      <c r="DN6" s="592"/>
      <c r="DO6" s="592"/>
      <c r="DP6" s="593"/>
      <c r="DQ6" s="600">
        <v>37210</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165</v>
      </c>
      <c r="S7" s="592"/>
      <c r="T7" s="592"/>
      <c r="U7" s="592"/>
      <c r="V7" s="592"/>
      <c r="W7" s="592"/>
      <c r="X7" s="592"/>
      <c r="Y7" s="593"/>
      <c r="Z7" s="594">
        <v>0</v>
      </c>
      <c r="AA7" s="594"/>
      <c r="AB7" s="594"/>
      <c r="AC7" s="594"/>
      <c r="AD7" s="595">
        <v>165</v>
      </c>
      <c r="AE7" s="595"/>
      <c r="AF7" s="595"/>
      <c r="AG7" s="595"/>
      <c r="AH7" s="595"/>
      <c r="AI7" s="595"/>
      <c r="AJ7" s="595"/>
      <c r="AK7" s="595"/>
      <c r="AL7" s="596">
        <v>0</v>
      </c>
      <c r="AM7" s="597"/>
      <c r="AN7" s="597"/>
      <c r="AO7" s="598"/>
      <c r="AP7" s="588" t="s">
        <v>215</v>
      </c>
      <c r="AQ7" s="589"/>
      <c r="AR7" s="589"/>
      <c r="AS7" s="589"/>
      <c r="AT7" s="589"/>
      <c r="AU7" s="589"/>
      <c r="AV7" s="589"/>
      <c r="AW7" s="589"/>
      <c r="AX7" s="589"/>
      <c r="AY7" s="589"/>
      <c r="AZ7" s="589"/>
      <c r="BA7" s="589"/>
      <c r="BB7" s="589"/>
      <c r="BC7" s="589"/>
      <c r="BD7" s="589"/>
      <c r="BE7" s="589"/>
      <c r="BF7" s="590"/>
      <c r="BG7" s="591">
        <v>27209</v>
      </c>
      <c r="BH7" s="592"/>
      <c r="BI7" s="592"/>
      <c r="BJ7" s="592"/>
      <c r="BK7" s="592"/>
      <c r="BL7" s="592"/>
      <c r="BM7" s="592"/>
      <c r="BN7" s="593"/>
      <c r="BO7" s="594">
        <v>39.1</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363253</v>
      </c>
      <c r="CS7" s="592"/>
      <c r="CT7" s="592"/>
      <c r="CU7" s="592"/>
      <c r="CV7" s="592"/>
      <c r="CW7" s="592"/>
      <c r="CX7" s="592"/>
      <c r="CY7" s="593"/>
      <c r="CZ7" s="594">
        <v>19.899999999999999</v>
      </c>
      <c r="DA7" s="594"/>
      <c r="DB7" s="594"/>
      <c r="DC7" s="594"/>
      <c r="DD7" s="600">
        <v>3494</v>
      </c>
      <c r="DE7" s="592"/>
      <c r="DF7" s="592"/>
      <c r="DG7" s="592"/>
      <c r="DH7" s="592"/>
      <c r="DI7" s="592"/>
      <c r="DJ7" s="592"/>
      <c r="DK7" s="592"/>
      <c r="DL7" s="592"/>
      <c r="DM7" s="592"/>
      <c r="DN7" s="592"/>
      <c r="DO7" s="592"/>
      <c r="DP7" s="593"/>
      <c r="DQ7" s="600">
        <v>342683</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118</v>
      </c>
      <c r="S8" s="592"/>
      <c r="T8" s="592"/>
      <c r="U8" s="592"/>
      <c r="V8" s="592"/>
      <c r="W8" s="592"/>
      <c r="X8" s="592"/>
      <c r="Y8" s="593"/>
      <c r="Z8" s="594">
        <v>0</v>
      </c>
      <c r="AA8" s="594"/>
      <c r="AB8" s="594"/>
      <c r="AC8" s="594"/>
      <c r="AD8" s="595">
        <v>118</v>
      </c>
      <c r="AE8" s="595"/>
      <c r="AF8" s="595"/>
      <c r="AG8" s="595"/>
      <c r="AH8" s="595"/>
      <c r="AI8" s="595"/>
      <c r="AJ8" s="595"/>
      <c r="AK8" s="595"/>
      <c r="AL8" s="596">
        <v>0</v>
      </c>
      <c r="AM8" s="597"/>
      <c r="AN8" s="597"/>
      <c r="AO8" s="598"/>
      <c r="AP8" s="588" t="s">
        <v>218</v>
      </c>
      <c r="AQ8" s="589"/>
      <c r="AR8" s="589"/>
      <c r="AS8" s="589"/>
      <c r="AT8" s="589"/>
      <c r="AU8" s="589"/>
      <c r="AV8" s="589"/>
      <c r="AW8" s="589"/>
      <c r="AX8" s="589"/>
      <c r="AY8" s="589"/>
      <c r="AZ8" s="589"/>
      <c r="BA8" s="589"/>
      <c r="BB8" s="589"/>
      <c r="BC8" s="589"/>
      <c r="BD8" s="589"/>
      <c r="BE8" s="589"/>
      <c r="BF8" s="590"/>
      <c r="BG8" s="591">
        <v>852</v>
      </c>
      <c r="BH8" s="592"/>
      <c r="BI8" s="592"/>
      <c r="BJ8" s="592"/>
      <c r="BK8" s="592"/>
      <c r="BL8" s="592"/>
      <c r="BM8" s="592"/>
      <c r="BN8" s="593"/>
      <c r="BO8" s="594">
        <v>1.2</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218224</v>
      </c>
      <c r="CS8" s="592"/>
      <c r="CT8" s="592"/>
      <c r="CU8" s="592"/>
      <c r="CV8" s="592"/>
      <c r="CW8" s="592"/>
      <c r="CX8" s="592"/>
      <c r="CY8" s="593"/>
      <c r="CZ8" s="594">
        <v>11.9</v>
      </c>
      <c r="DA8" s="594"/>
      <c r="DB8" s="594"/>
      <c r="DC8" s="594"/>
      <c r="DD8" s="600">
        <v>39475</v>
      </c>
      <c r="DE8" s="592"/>
      <c r="DF8" s="592"/>
      <c r="DG8" s="592"/>
      <c r="DH8" s="592"/>
      <c r="DI8" s="592"/>
      <c r="DJ8" s="592"/>
      <c r="DK8" s="592"/>
      <c r="DL8" s="592"/>
      <c r="DM8" s="592"/>
      <c r="DN8" s="592"/>
      <c r="DO8" s="592"/>
      <c r="DP8" s="593"/>
      <c r="DQ8" s="600">
        <v>137267</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195</v>
      </c>
      <c r="S9" s="592"/>
      <c r="T9" s="592"/>
      <c r="U9" s="592"/>
      <c r="V9" s="592"/>
      <c r="W9" s="592"/>
      <c r="X9" s="592"/>
      <c r="Y9" s="593"/>
      <c r="Z9" s="594">
        <v>0</v>
      </c>
      <c r="AA9" s="594"/>
      <c r="AB9" s="594"/>
      <c r="AC9" s="594"/>
      <c r="AD9" s="595">
        <v>195</v>
      </c>
      <c r="AE9" s="595"/>
      <c r="AF9" s="595"/>
      <c r="AG9" s="595"/>
      <c r="AH9" s="595"/>
      <c r="AI9" s="595"/>
      <c r="AJ9" s="595"/>
      <c r="AK9" s="595"/>
      <c r="AL9" s="596">
        <v>0</v>
      </c>
      <c r="AM9" s="597"/>
      <c r="AN9" s="597"/>
      <c r="AO9" s="598"/>
      <c r="AP9" s="588" t="s">
        <v>221</v>
      </c>
      <c r="AQ9" s="589"/>
      <c r="AR9" s="589"/>
      <c r="AS9" s="589"/>
      <c r="AT9" s="589"/>
      <c r="AU9" s="589"/>
      <c r="AV9" s="589"/>
      <c r="AW9" s="589"/>
      <c r="AX9" s="589"/>
      <c r="AY9" s="589"/>
      <c r="AZ9" s="589"/>
      <c r="BA9" s="589"/>
      <c r="BB9" s="589"/>
      <c r="BC9" s="589"/>
      <c r="BD9" s="589"/>
      <c r="BE9" s="589"/>
      <c r="BF9" s="590"/>
      <c r="BG9" s="591">
        <v>23370</v>
      </c>
      <c r="BH9" s="592"/>
      <c r="BI9" s="592"/>
      <c r="BJ9" s="592"/>
      <c r="BK9" s="592"/>
      <c r="BL9" s="592"/>
      <c r="BM9" s="592"/>
      <c r="BN9" s="593"/>
      <c r="BO9" s="594">
        <v>33.6</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233649</v>
      </c>
      <c r="CS9" s="592"/>
      <c r="CT9" s="592"/>
      <c r="CU9" s="592"/>
      <c r="CV9" s="592"/>
      <c r="CW9" s="592"/>
      <c r="CX9" s="592"/>
      <c r="CY9" s="593"/>
      <c r="CZ9" s="594">
        <v>12.8</v>
      </c>
      <c r="DA9" s="594"/>
      <c r="DB9" s="594"/>
      <c r="DC9" s="594"/>
      <c r="DD9" s="600">
        <v>127975</v>
      </c>
      <c r="DE9" s="592"/>
      <c r="DF9" s="592"/>
      <c r="DG9" s="592"/>
      <c r="DH9" s="592"/>
      <c r="DI9" s="592"/>
      <c r="DJ9" s="592"/>
      <c r="DK9" s="592"/>
      <c r="DL9" s="592"/>
      <c r="DM9" s="592"/>
      <c r="DN9" s="592"/>
      <c r="DO9" s="592"/>
      <c r="DP9" s="593"/>
      <c r="DQ9" s="600">
        <v>115575</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7380</v>
      </c>
      <c r="S10" s="592"/>
      <c r="T10" s="592"/>
      <c r="U10" s="592"/>
      <c r="V10" s="592"/>
      <c r="W10" s="592"/>
      <c r="X10" s="592"/>
      <c r="Y10" s="593"/>
      <c r="Z10" s="594">
        <v>0.4</v>
      </c>
      <c r="AA10" s="594"/>
      <c r="AB10" s="594"/>
      <c r="AC10" s="594"/>
      <c r="AD10" s="595">
        <v>7380</v>
      </c>
      <c r="AE10" s="595"/>
      <c r="AF10" s="595"/>
      <c r="AG10" s="595"/>
      <c r="AH10" s="595"/>
      <c r="AI10" s="595"/>
      <c r="AJ10" s="595"/>
      <c r="AK10" s="595"/>
      <c r="AL10" s="596">
        <v>1.1000000000000001</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2705</v>
      </c>
      <c r="BH10" s="592"/>
      <c r="BI10" s="592"/>
      <c r="BJ10" s="592"/>
      <c r="BK10" s="592"/>
      <c r="BL10" s="592"/>
      <c r="BM10" s="592"/>
      <c r="BN10" s="593"/>
      <c r="BO10" s="594">
        <v>3.9</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t="s">
        <v>110</v>
      </c>
      <c r="CS10" s="592"/>
      <c r="CT10" s="592"/>
      <c r="CU10" s="592"/>
      <c r="CV10" s="592"/>
      <c r="CW10" s="592"/>
      <c r="CX10" s="592"/>
      <c r="CY10" s="593"/>
      <c r="CZ10" s="594" t="s">
        <v>110</v>
      </c>
      <c r="DA10" s="594"/>
      <c r="DB10" s="594"/>
      <c r="DC10" s="594"/>
      <c r="DD10" s="600" t="s">
        <v>110</v>
      </c>
      <c r="DE10" s="592"/>
      <c r="DF10" s="592"/>
      <c r="DG10" s="592"/>
      <c r="DH10" s="592"/>
      <c r="DI10" s="592"/>
      <c r="DJ10" s="592"/>
      <c r="DK10" s="592"/>
      <c r="DL10" s="592"/>
      <c r="DM10" s="592"/>
      <c r="DN10" s="592"/>
      <c r="DO10" s="592"/>
      <c r="DP10" s="593"/>
      <c r="DQ10" s="600" t="s">
        <v>110</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282</v>
      </c>
      <c r="BH11" s="592"/>
      <c r="BI11" s="592"/>
      <c r="BJ11" s="592"/>
      <c r="BK11" s="592"/>
      <c r="BL11" s="592"/>
      <c r="BM11" s="592"/>
      <c r="BN11" s="593"/>
      <c r="BO11" s="594">
        <v>0.4</v>
      </c>
      <c r="BP11" s="594"/>
      <c r="BQ11" s="594"/>
      <c r="BR11" s="594"/>
      <c r="BS11" s="600" t="s">
        <v>110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109027</v>
      </c>
      <c r="CS11" s="592"/>
      <c r="CT11" s="592"/>
      <c r="CU11" s="592"/>
      <c r="CV11" s="592"/>
      <c r="CW11" s="592"/>
      <c r="CX11" s="592"/>
      <c r="CY11" s="593"/>
      <c r="CZ11" s="594">
        <v>6</v>
      </c>
      <c r="DA11" s="594"/>
      <c r="DB11" s="594"/>
      <c r="DC11" s="594"/>
      <c r="DD11" s="600">
        <v>72720</v>
      </c>
      <c r="DE11" s="592"/>
      <c r="DF11" s="592"/>
      <c r="DG11" s="592"/>
      <c r="DH11" s="592"/>
      <c r="DI11" s="592"/>
      <c r="DJ11" s="592"/>
      <c r="DK11" s="592"/>
      <c r="DL11" s="592"/>
      <c r="DM11" s="592"/>
      <c r="DN11" s="592"/>
      <c r="DO11" s="592"/>
      <c r="DP11" s="593"/>
      <c r="DQ11" s="600">
        <v>40424</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26040</v>
      </c>
      <c r="BH12" s="592"/>
      <c r="BI12" s="592"/>
      <c r="BJ12" s="592"/>
      <c r="BK12" s="592"/>
      <c r="BL12" s="592"/>
      <c r="BM12" s="592"/>
      <c r="BN12" s="593"/>
      <c r="BO12" s="594">
        <v>37.4</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67549</v>
      </c>
      <c r="CS12" s="592"/>
      <c r="CT12" s="592"/>
      <c r="CU12" s="592"/>
      <c r="CV12" s="592"/>
      <c r="CW12" s="592"/>
      <c r="CX12" s="592"/>
      <c r="CY12" s="593"/>
      <c r="CZ12" s="594">
        <v>3.7</v>
      </c>
      <c r="DA12" s="594"/>
      <c r="DB12" s="594"/>
      <c r="DC12" s="594"/>
      <c r="DD12" s="600">
        <v>25433</v>
      </c>
      <c r="DE12" s="592"/>
      <c r="DF12" s="592"/>
      <c r="DG12" s="592"/>
      <c r="DH12" s="592"/>
      <c r="DI12" s="592"/>
      <c r="DJ12" s="592"/>
      <c r="DK12" s="592"/>
      <c r="DL12" s="592"/>
      <c r="DM12" s="592"/>
      <c r="DN12" s="592"/>
      <c r="DO12" s="592"/>
      <c r="DP12" s="593"/>
      <c r="DQ12" s="600">
        <v>33651</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1286</v>
      </c>
      <c r="S13" s="592"/>
      <c r="T13" s="592"/>
      <c r="U13" s="592"/>
      <c r="V13" s="592"/>
      <c r="W13" s="592"/>
      <c r="X13" s="592"/>
      <c r="Y13" s="593"/>
      <c r="Z13" s="594">
        <v>0.1</v>
      </c>
      <c r="AA13" s="594"/>
      <c r="AB13" s="594"/>
      <c r="AC13" s="594"/>
      <c r="AD13" s="595">
        <v>1286</v>
      </c>
      <c r="AE13" s="595"/>
      <c r="AF13" s="595"/>
      <c r="AG13" s="595"/>
      <c r="AH13" s="595"/>
      <c r="AI13" s="595"/>
      <c r="AJ13" s="595"/>
      <c r="AK13" s="595"/>
      <c r="AL13" s="596">
        <v>0.2</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26016</v>
      </c>
      <c r="BH13" s="592"/>
      <c r="BI13" s="592"/>
      <c r="BJ13" s="592"/>
      <c r="BK13" s="592"/>
      <c r="BL13" s="592"/>
      <c r="BM13" s="592"/>
      <c r="BN13" s="593"/>
      <c r="BO13" s="594">
        <v>37.4</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260939</v>
      </c>
      <c r="CS13" s="592"/>
      <c r="CT13" s="592"/>
      <c r="CU13" s="592"/>
      <c r="CV13" s="592"/>
      <c r="CW13" s="592"/>
      <c r="CX13" s="592"/>
      <c r="CY13" s="593"/>
      <c r="CZ13" s="594">
        <v>14.3</v>
      </c>
      <c r="DA13" s="594"/>
      <c r="DB13" s="594"/>
      <c r="DC13" s="594"/>
      <c r="DD13" s="600">
        <v>215872</v>
      </c>
      <c r="DE13" s="592"/>
      <c r="DF13" s="592"/>
      <c r="DG13" s="592"/>
      <c r="DH13" s="592"/>
      <c r="DI13" s="592"/>
      <c r="DJ13" s="592"/>
      <c r="DK13" s="592"/>
      <c r="DL13" s="592"/>
      <c r="DM13" s="592"/>
      <c r="DN13" s="592"/>
      <c r="DO13" s="592"/>
      <c r="DP13" s="593"/>
      <c r="DQ13" s="600">
        <v>56511</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1939</v>
      </c>
      <c r="BH14" s="592"/>
      <c r="BI14" s="592"/>
      <c r="BJ14" s="592"/>
      <c r="BK14" s="592"/>
      <c r="BL14" s="592"/>
      <c r="BM14" s="592"/>
      <c r="BN14" s="593"/>
      <c r="BO14" s="594">
        <v>2.8</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23267</v>
      </c>
      <c r="CS14" s="592"/>
      <c r="CT14" s="592"/>
      <c r="CU14" s="592"/>
      <c r="CV14" s="592"/>
      <c r="CW14" s="592"/>
      <c r="CX14" s="592"/>
      <c r="CY14" s="593"/>
      <c r="CZ14" s="594">
        <v>1.3</v>
      </c>
      <c r="DA14" s="594"/>
      <c r="DB14" s="594"/>
      <c r="DC14" s="594"/>
      <c r="DD14" s="600" t="s">
        <v>110</v>
      </c>
      <c r="DE14" s="592"/>
      <c r="DF14" s="592"/>
      <c r="DG14" s="592"/>
      <c r="DH14" s="592"/>
      <c r="DI14" s="592"/>
      <c r="DJ14" s="592"/>
      <c r="DK14" s="592"/>
      <c r="DL14" s="592"/>
      <c r="DM14" s="592"/>
      <c r="DN14" s="592"/>
      <c r="DO14" s="592"/>
      <c r="DP14" s="593"/>
      <c r="DQ14" s="600">
        <v>9868</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82</v>
      </c>
      <c r="S15" s="592"/>
      <c r="T15" s="592"/>
      <c r="U15" s="592"/>
      <c r="V15" s="592"/>
      <c r="W15" s="592"/>
      <c r="X15" s="592"/>
      <c r="Y15" s="593"/>
      <c r="Z15" s="594">
        <v>0</v>
      </c>
      <c r="AA15" s="594"/>
      <c r="AB15" s="594"/>
      <c r="AC15" s="594"/>
      <c r="AD15" s="595">
        <v>82</v>
      </c>
      <c r="AE15" s="595"/>
      <c r="AF15" s="595"/>
      <c r="AG15" s="595"/>
      <c r="AH15" s="595"/>
      <c r="AI15" s="595"/>
      <c r="AJ15" s="595"/>
      <c r="AK15" s="595"/>
      <c r="AL15" s="596">
        <v>0</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4306</v>
      </c>
      <c r="BH15" s="592"/>
      <c r="BI15" s="592"/>
      <c r="BJ15" s="592"/>
      <c r="BK15" s="592"/>
      <c r="BL15" s="592"/>
      <c r="BM15" s="592"/>
      <c r="BN15" s="593"/>
      <c r="BO15" s="594">
        <v>6.2</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306016</v>
      </c>
      <c r="CS15" s="592"/>
      <c r="CT15" s="592"/>
      <c r="CU15" s="592"/>
      <c r="CV15" s="592"/>
      <c r="CW15" s="592"/>
      <c r="CX15" s="592"/>
      <c r="CY15" s="593"/>
      <c r="CZ15" s="594">
        <v>16.8</v>
      </c>
      <c r="DA15" s="594"/>
      <c r="DB15" s="594"/>
      <c r="DC15" s="594"/>
      <c r="DD15" s="600">
        <v>153636</v>
      </c>
      <c r="DE15" s="592"/>
      <c r="DF15" s="592"/>
      <c r="DG15" s="592"/>
      <c r="DH15" s="592"/>
      <c r="DI15" s="592"/>
      <c r="DJ15" s="592"/>
      <c r="DK15" s="592"/>
      <c r="DL15" s="592"/>
      <c r="DM15" s="592"/>
      <c r="DN15" s="592"/>
      <c r="DO15" s="592"/>
      <c r="DP15" s="593"/>
      <c r="DQ15" s="600">
        <v>132894</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809148</v>
      </c>
      <c r="S16" s="592"/>
      <c r="T16" s="592"/>
      <c r="U16" s="592"/>
      <c r="V16" s="592"/>
      <c r="W16" s="592"/>
      <c r="X16" s="592"/>
      <c r="Y16" s="593"/>
      <c r="Z16" s="594">
        <v>43.6</v>
      </c>
      <c r="AA16" s="594"/>
      <c r="AB16" s="594"/>
      <c r="AC16" s="594"/>
      <c r="AD16" s="595">
        <v>578075</v>
      </c>
      <c r="AE16" s="595"/>
      <c r="AF16" s="595"/>
      <c r="AG16" s="595"/>
      <c r="AH16" s="595"/>
      <c r="AI16" s="595"/>
      <c r="AJ16" s="595"/>
      <c r="AK16" s="595"/>
      <c r="AL16" s="596">
        <v>87.6</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t="s">
        <v>110</v>
      </c>
      <c r="CS16" s="592"/>
      <c r="CT16" s="592"/>
      <c r="CU16" s="592"/>
      <c r="CV16" s="592"/>
      <c r="CW16" s="592"/>
      <c r="CX16" s="592"/>
      <c r="CY16" s="593"/>
      <c r="CZ16" s="594" t="s">
        <v>110</v>
      </c>
      <c r="DA16" s="594"/>
      <c r="DB16" s="594"/>
      <c r="DC16" s="594"/>
      <c r="DD16" s="600" t="s">
        <v>110</v>
      </c>
      <c r="DE16" s="592"/>
      <c r="DF16" s="592"/>
      <c r="DG16" s="592"/>
      <c r="DH16" s="592"/>
      <c r="DI16" s="592"/>
      <c r="DJ16" s="592"/>
      <c r="DK16" s="592"/>
      <c r="DL16" s="592"/>
      <c r="DM16" s="592"/>
      <c r="DN16" s="592"/>
      <c r="DO16" s="592"/>
      <c r="DP16" s="593"/>
      <c r="DQ16" s="600" t="s">
        <v>110</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578075</v>
      </c>
      <c r="S17" s="592"/>
      <c r="T17" s="592"/>
      <c r="U17" s="592"/>
      <c r="V17" s="592"/>
      <c r="W17" s="592"/>
      <c r="X17" s="592"/>
      <c r="Y17" s="593"/>
      <c r="Z17" s="594">
        <v>31.2</v>
      </c>
      <c r="AA17" s="594"/>
      <c r="AB17" s="594"/>
      <c r="AC17" s="594"/>
      <c r="AD17" s="595">
        <v>578075</v>
      </c>
      <c r="AE17" s="595"/>
      <c r="AF17" s="595"/>
      <c r="AG17" s="595"/>
      <c r="AH17" s="595"/>
      <c r="AI17" s="595"/>
      <c r="AJ17" s="595"/>
      <c r="AK17" s="595"/>
      <c r="AL17" s="596">
        <v>87.6</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180770</v>
      </c>
      <c r="CS17" s="592"/>
      <c r="CT17" s="592"/>
      <c r="CU17" s="592"/>
      <c r="CV17" s="592"/>
      <c r="CW17" s="592"/>
      <c r="CX17" s="592"/>
      <c r="CY17" s="593"/>
      <c r="CZ17" s="594">
        <v>9.9</v>
      </c>
      <c r="DA17" s="594"/>
      <c r="DB17" s="594"/>
      <c r="DC17" s="594"/>
      <c r="DD17" s="600" t="s">
        <v>110</v>
      </c>
      <c r="DE17" s="592"/>
      <c r="DF17" s="592"/>
      <c r="DG17" s="592"/>
      <c r="DH17" s="592"/>
      <c r="DI17" s="592"/>
      <c r="DJ17" s="592"/>
      <c r="DK17" s="592"/>
      <c r="DL17" s="592"/>
      <c r="DM17" s="592"/>
      <c r="DN17" s="592"/>
      <c r="DO17" s="592"/>
      <c r="DP17" s="593"/>
      <c r="DQ17" s="600">
        <v>165334</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231073</v>
      </c>
      <c r="S18" s="592"/>
      <c r="T18" s="592"/>
      <c r="U18" s="592"/>
      <c r="V18" s="592"/>
      <c r="W18" s="592"/>
      <c r="X18" s="592"/>
      <c r="Y18" s="593"/>
      <c r="Z18" s="594">
        <v>12.5</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v>26700</v>
      </c>
      <c r="CS18" s="592"/>
      <c r="CT18" s="592"/>
      <c r="CU18" s="592"/>
      <c r="CV18" s="592"/>
      <c r="CW18" s="592"/>
      <c r="CX18" s="592"/>
      <c r="CY18" s="593"/>
      <c r="CZ18" s="594">
        <v>1.5</v>
      </c>
      <c r="DA18" s="594"/>
      <c r="DB18" s="594"/>
      <c r="DC18" s="594"/>
      <c r="DD18" s="600" t="s">
        <v>110</v>
      </c>
      <c r="DE18" s="592"/>
      <c r="DF18" s="592"/>
      <c r="DG18" s="592"/>
      <c r="DH18" s="592"/>
      <c r="DI18" s="592"/>
      <c r="DJ18" s="592"/>
      <c r="DK18" s="592"/>
      <c r="DL18" s="592"/>
      <c r="DM18" s="592"/>
      <c r="DN18" s="592"/>
      <c r="DO18" s="592"/>
      <c r="DP18" s="593"/>
      <c r="DQ18" s="600">
        <v>26700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10081</v>
      </c>
      <c r="BH19" s="592"/>
      <c r="BI19" s="592"/>
      <c r="BJ19" s="592"/>
      <c r="BK19" s="592"/>
      <c r="BL19" s="592"/>
      <c r="BM19" s="592"/>
      <c r="BN19" s="593"/>
      <c r="BO19" s="594">
        <v>14.5</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894038</v>
      </c>
      <c r="S20" s="592"/>
      <c r="T20" s="592"/>
      <c r="U20" s="592"/>
      <c r="V20" s="592"/>
      <c r="W20" s="592"/>
      <c r="X20" s="592"/>
      <c r="Y20" s="593"/>
      <c r="Z20" s="594">
        <v>48.2</v>
      </c>
      <c r="AA20" s="594"/>
      <c r="AB20" s="594"/>
      <c r="AC20" s="594"/>
      <c r="AD20" s="595">
        <v>652884</v>
      </c>
      <c r="AE20" s="595"/>
      <c r="AF20" s="595"/>
      <c r="AG20" s="595"/>
      <c r="AH20" s="595"/>
      <c r="AI20" s="595"/>
      <c r="AJ20" s="595"/>
      <c r="AK20" s="595"/>
      <c r="AL20" s="596">
        <v>98.9</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1826604</v>
      </c>
      <c r="CS20" s="592"/>
      <c r="CT20" s="592"/>
      <c r="CU20" s="592"/>
      <c r="CV20" s="592"/>
      <c r="CW20" s="592"/>
      <c r="CX20" s="592"/>
      <c r="CY20" s="593"/>
      <c r="CZ20" s="594">
        <v>100</v>
      </c>
      <c r="DA20" s="594"/>
      <c r="DB20" s="594"/>
      <c r="DC20" s="594"/>
      <c r="DD20" s="600">
        <v>638605</v>
      </c>
      <c r="DE20" s="592"/>
      <c r="DF20" s="592"/>
      <c r="DG20" s="592"/>
      <c r="DH20" s="592"/>
      <c r="DI20" s="592"/>
      <c r="DJ20" s="592"/>
      <c r="DK20" s="592"/>
      <c r="DL20" s="592"/>
      <c r="DM20" s="592"/>
      <c r="DN20" s="592"/>
      <c r="DO20" s="592"/>
      <c r="DP20" s="593"/>
      <c r="DQ20" s="600">
        <v>1098117</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t="s">
        <v>110</v>
      </c>
      <c r="S21" s="592"/>
      <c r="T21" s="592"/>
      <c r="U21" s="592"/>
      <c r="V21" s="592"/>
      <c r="W21" s="592"/>
      <c r="X21" s="592"/>
      <c r="Y21" s="593"/>
      <c r="Z21" s="594" t="s">
        <v>110</v>
      </c>
      <c r="AA21" s="594"/>
      <c r="AB21" s="594"/>
      <c r="AC21" s="594"/>
      <c r="AD21" s="595" t="s">
        <v>110</v>
      </c>
      <c r="AE21" s="595"/>
      <c r="AF21" s="595"/>
      <c r="AG21" s="595"/>
      <c r="AH21" s="595"/>
      <c r="AI21" s="595"/>
      <c r="AJ21" s="595"/>
      <c r="AK21" s="595"/>
      <c r="AL21" s="596" t="s">
        <v>110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1362</v>
      </c>
      <c r="S22" s="592"/>
      <c r="T22" s="592"/>
      <c r="U22" s="592"/>
      <c r="V22" s="592"/>
      <c r="W22" s="592"/>
      <c r="X22" s="592"/>
      <c r="Y22" s="593"/>
      <c r="Z22" s="594">
        <v>0.1</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30320</v>
      </c>
      <c r="S23" s="592"/>
      <c r="T23" s="592"/>
      <c r="U23" s="592"/>
      <c r="V23" s="592"/>
      <c r="W23" s="592"/>
      <c r="X23" s="592"/>
      <c r="Y23" s="593"/>
      <c r="Z23" s="594">
        <v>1.6</v>
      </c>
      <c r="AA23" s="594"/>
      <c r="AB23" s="594"/>
      <c r="AC23" s="594"/>
      <c r="AD23" s="595" t="s">
        <v>110</v>
      </c>
      <c r="AE23" s="595"/>
      <c r="AF23" s="595"/>
      <c r="AG23" s="595"/>
      <c r="AH23" s="595"/>
      <c r="AI23" s="595"/>
      <c r="AJ23" s="595"/>
      <c r="AK23" s="595"/>
      <c r="AL23" s="596" t="s">
        <v>110</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6" t="s">
        <v>266</v>
      </c>
      <c r="DM23" s="617"/>
      <c r="DN23" s="617"/>
      <c r="DO23" s="617"/>
      <c r="DP23" s="617"/>
      <c r="DQ23" s="617"/>
      <c r="DR23" s="617"/>
      <c r="DS23" s="617"/>
      <c r="DT23" s="617"/>
      <c r="DU23" s="617"/>
      <c r="DV23" s="618"/>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9884</v>
      </c>
      <c r="S24" s="592"/>
      <c r="T24" s="592"/>
      <c r="U24" s="592"/>
      <c r="V24" s="592"/>
      <c r="W24" s="592"/>
      <c r="X24" s="592"/>
      <c r="Y24" s="593"/>
      <c r="Z24" s="594">
        <v>0.5</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565210</v>
      </c>
      <c r="CS24" s="581"/>
      <c r="CT24" s="581"/>
      <c r="CU24" s="581"/>
      <c r="CV24" s="581"/>
      <c r="CW24" s="581"/>
      <c r="CX24" s="581"/>
      <c r="CY24" s="582"/>
      <c r="CZ24" s="620">
        <v>30.9</v>
      </c>
      <c r="DA24" s="621"/>
      <c r="DB24" s="621"/>
      <c r="DC24" s="622"/>
      <c r="DD24" s="619">
        <v>508207</v>
      </c>
      <c r="DE24" s="581"/>
      <c r="DF24" s="581"/>
      <c r="DG24" s="581"/>
      <c r="DH24" s="581"/>
      <c r="DI24" s="581"/>
      <c r="DJ24" s="581"/>
      <c r="DK24" s="582"/>
      <c r="DL24" s="619">
        <v>501632</v>
      </c>
      <c r="DM24" s="581"/>
      <c r="DN24" s="581"/>
      <c r="DO24" s="581"/>
      <c r="DP24" s="581"/>
      <c r="DQ24" s="581"/>
      <c r="DR24" s="581"/>
      <c r="DS24" s="581"/>
      <c r="DT24" s="581"/>
      <c r="DU24" s="581"/>
      <c r="DV24" s="582"/>
      <c r="DW24" s="585">
        <v>72.400000000000006</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155957</v>
      </c>
      <c r="S25" s="592"/>
      <c r="T25" s="592"/>
      <c r="U25" s="592"/>
      <c r="V25" s="592"/>
      <c r="W25" s="592"/>
      <c r="X25" s="592"/>
      <c r="Y25" s="593"/>
      <c r="Z25" s="594">
        <v>8.4</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v>10081</v>
      </c>
      <c r="BH25" s="592"/>
      <c r="BI25" s="592"/>
      <c r="BJ25" s="592"/>
      <c r="BK25" s="592"/>
      <c r="BL25" s="592"/>
      <c r="BM25" s="592"/>
      <c r="BN25" s="593"/>
      <c r="BO25" s="594">
        <v>14.5</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336908</v>
      </c>
      <c r="CS25" s="611"/>
      <c r="CT25" s="611"/>
      <c r="CU25" s="611"/>
      <c r="CV25" s="611"/>
      <c r="CW25" s="611"/>
      <c r="CX25" s="611"/>
      <c r="CY25" s="612"/>
      <c r="CZ25" s="625">
        <v>18.399999999999999</v>
      </c>
      <c r="DA25" s="626"/>
      <c r="DB25" s="626"/>
      <c r="DC25" s="627"/>
      <c r="DD25" s="600">
        <v>328166</v>
      </c>
      <c r="DE25" s="611"/>
      <c r="DF25" s="611"/>
      <c r="DG25" s="611"/>
      <c r="DH25" s="611"/>
      <c r="DI25" s="611"/>
      <c r="DJ25" s="611"/>
      <c r="DK25" s="612"/>
      <c r="DL25" s="600">
        <v>322792</v>
      </c>
      <c r="DM25" s="611"/>
      <c r="DN25" s="611"/>
      <c r="DO25" s="611"/>
      <c r="DP25" s="611"/>
      <c r="DQ25" s="611"/>
      <c r="DR25" s="611"/>
      <c r="DS25" s="611"/>
      <c r="DT25" s="611"/>
      <c r="DU25" s="611"/>
      <c r="DV25" s="612"/>
      <c r="DW25" s="596">
        <v>46.6</v>
      </c>
      <c r="DX25" s="623"/>
      <c r="DY25" s="623"/>
      <c r="DZ25" s="623"/>
      <c r="EA25" s="623"/>
      <c r="EB25" s="623"/>
      <c r="EC25" s="624"/>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171205</v>
      </c>
      <c r="CS26" s="592"/>
      <c r="CT26" s="592"/>
      <c r="CU26" s="592"/>
      <c r="CV26" s="592"/>
      <c r="CW26" s="592"/>
      <c r="CX26" s="592"/>
      <c r="CY26" s="593"/>
      <c r="CZ26" s="625">
        <v>9.4</v>
      </c>
      <c r="DA26" s="626"/>
      <c r="DB26" s="626"/>
      <c r="DC26" s="627"/>
      <c r="DD26" s="600">
        <v>164025</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3"/>
      <c r="DY26" s="623"/>
      <c r="DZ26" s="623"/>
      <c r="EA26" s="623"/>
      <c r="EB26" s="623"/>
      <c r="EC26" s="624"/>
    </row>
    <row r="27" spans="2:133" ht="11.25" customHeight="1">
      <c r="B27" s="588" t="s">
        <v>277</v>
      </c>
      <c r="C27" s="589"/>
      <c r="D27" s="589"/>
      <c r="E27" s="589"/>
      <c r="F27" s="589"/>
      <c r="G27" s="589"/>
      <c r="H27" s="589"/>
      <c r="I27" s="589"/>
      <c r="J27" s="589"/>
      <c r="K27" s="589"/>
      <c r="L27" s="589"/>
      <c r="M27" s="589"/>
      <c r="N27" s="589"/>
      <c r="O27" s="589"/>
      <c r="P27" s="589"/>
      <c r="Q27" s="590"/>
      <c r="R27" s="591">
        <v>404190</v>
      </c>
      <c r="S27" s="592"/>
      <c r="T27" s="592"/>
      <c r="U27" s="592"/>
      <c r="V27" s="592"/>
      <c r="W27" s="592"/>
      <c r="X27" s="592"/>
      <c r="Y27" s="593"/>
      <c r="Z27" s="594">
        <v>21.8</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69575</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47532</v>
      </c>
      <c r="CS27" s="611"/>
      <c r="CT27" s="611"/>
      <c r="CU27" s="611"/>
      <c r="CV27" s="611"/>
      <c r="CW27" s="611"/>
      <c r="CX27" s="611"/>
      <c r="CY27" s="612"/>
      <c r="CZ27" s="625">
        <v>2.6</v>
      </c>
      <c r="DA27" s="626"/>
      <c r="DB27" s="626"/>
      <c r="DC27" s="627"/>
      <c r="DD27" s="600">
        <v>14707</v>
      </c>
      <c r="DE27" s="611"/>
      <c r="DF27" s="611"/>
      <c r="DG27" s="611"/>
      <c r="DH27" s="611"/>
      <c r="DI27" s="611"/>
      <c r="DJ27" s="611"/>
      <c r="DK27" s="612"/>
      <c r="DL27" s="600">
        <v>13506</v>
      </c>
      <c r="DM27" s="611"/>
      <c r="DN27" s="611"/>
      <c r="DO27" s="611"/>
      <c r="DP27" s="611"/>
      <c r="DQ27" s="611"/>
      <c r="DR27" s="611"/>
      <c r="DS27" s="611"/>
      <c r="DT27" s="611"/>
      <c r="DU27" s="611"/>
      <c r="DV27" s="612"/>
      <c r="DW27" s="596">
        <v>1.9</v>
      </c>
      <c r="DX27" s="623"/>
      <c r="DY27" s="623"/>
      <c r="DZ27" s="623"/>
      <c r="EA27" s="623"/>
      <c r="EB27" s="623"/>
      <c r="EC27" s="624"/>
    </row>
    <row r="28" spans="2:133" ht="11.25" customHeight="1">
      <c r="B28" s="588" t="s">
        <v>280</v>
      </c>
      <c r="C28" s="589"/>
      <c r="D28" s="589"/>
      <c r="E28" s="589"/>
      <c r="F28" s="589"/>
      <c r="G28" s="589"/>
      <c r="H28" s="589"/>
      <c r="I28" s="589"/>
      <c r="J28" s="589"/>
      <c r="K28" s="589"/>
      <c r="L28" s="589"/>
      <c r="M28" s="589"/>
      <c r="N28" s="589"/>
      <c r="O28" s="589"/>
      <c r="P28" s="589"/>
      <c r="Q28" s="590"/>
      <c r="R28" s="591">
        <v>12832</v>
      </c>
      <c r="S28" s="592"/>
      <c r="T28" s="592"/>
      <c r="U28" s="592"/>
      <c r="V28" s="592"/>
      <c r="W28" s="592"/>
      <c r="X28" s="592"/>
      <c r="Y28" s="593"/>
      <c r="Z28" s="594">
        <v>0.7</v>
      </c>
      <c r="AA28" s="594"/>
      <c r="AB28" s="594"/>
      <c r="AC28" s="594"/>
      <c r="AD28" s="595">
        <v>7050</v>
      </c>
      <c r="AE28" s="595"/>
      <c r="AF28" s="595"/>
      <c r="AG28" s="595"/>
      <c r="AH28" s="595"/>
      <c r="AI28" s="595"/>
      <c r="AJ28" s="595"/>
      <c r="AK28" s="595"/>
      <c r="AL28" s="596">
        <v>1.1000000000000001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180770</v>
      </c>
      <c r="CS28" s="592"/>
      <c r="CT28" s="592"/>
      <c r="CU28" s="592"/>
      <c r="CV28" s="592"/>
      <c r="CW28" s="592"/>
      <c r="CX28" s="592"/>
      <c r="CY28" s="593"/>
      <c r="CZ28" s="625">
        <v>9.9</v>
      </c>
      <c r="DA28" s="626"/>
      <c r="DB28" s="626"/>
      <c r="DC28" s="627"/>
      <c r="DD28" s="600">
        <v>165334</v>
      </c>
      <c r="DE28" s="592"/>
      <c r="DF28" s="592"/>
      <c r="DG28" s="592"/>
      <c r="DH28" s="592"/>
      <c r="DI28" s="592"/>
      <c r="DJ28" s="592"/>
      <c r="DK28" s="593"/>
      <c r="DL28" s="600">
        <v>165334</v>
      </c>
      <c r="DM28" s="592"/>
      <c r="DN28" s="592"/>
      <c r="DO28" s="592"/>
      <c r="DP28" s="592"/>
      <c r="DQ28" s="592"/>
      <c r="DR28" s="592"/>
      <c r="DS28" s="592"/>
      <c r="DT28" s="592"/>
      <c r="DU28" s="592"/>
      <c r="DV28" s="593"/>
      <c r="DW28" s="596">
        <v>23.9</v>
      </c>
      <c r="DX28" s="623"/>
      <c r="DY28" s="623"/>
      <c r="DZ28" s="623"/>
      <c r="EA28" s="623"/>
      <c r="EB28" s="623"/>
      <c r="EC28" s="624"/>
    </row>
    <row r="29" spans="2:133" ht="11.25" customHeight="1">
      <c r="B29" s="588" t="s">
        <v>282</v>
      </c>
      <c r="C29" s="589"/>
      <c r="D29" s="589"/>
      <c r="E29" s="589"/>
      <c r="F29" s="589"/>
      <c r="G29" s="589"/>
      <c r="H29" s="589"/>
      <c r="I29" s="589"/>
      <c r="J29" s="589"/>
      <c r="K29" s="589"/>
      <c r="L29" s="589"/>
      <c r="M29" s="589"/>
      <c r="N29" s="589"/>
      <c r="O29" s="589"/>
      <c r="P29" s="589"/>
      <c r="Q29" s="590"/>
      <c r="R29" s="591">
        <v>6536</v>
      </c>
      <c r="S29" s="592"/>
      <c r="T29" s="592"/>
      <c r="U29" s="592"/>
      <c r="V29" s="592"/>
      <c r="W29" s="592"/>
      <c r="X29" s="592"/>
      <c r="Y29" s="593"/>
      <c r="Z29" s="594">
        <v>0.4</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180645</v>
      </c>
      <c r="CS29" s="611"/>
      <c r="CT29" s="611"/>
      <c r="CU29" s="611"/>
      <c r="CV29" s="611"/>
      <c r="CW29" s="611"/>
      <c r="CX29" s="611"/>
      <c r="CY29" s="612"/>
      <c r="CZ29" s="625">
        <v>9.9</v>
      </c>
      <c r="DA29" s="626"/>
      <c r="DB29" s="626"/>
      <c r="DC29" s="627"/>
      <c r="DD29" s="600">
        <v>165209</v>
      </c>
      <c r="DE29" s="611"/>
      <c r="DF29" s="611"/>
      <c r="DG29" s="611"/>
      <c r="DH29" s="611"/>
      <c r="DI29" s="611"/>
      <c r="DJ29" s="611"/>
      <c r="DK29" s="612"/>
      <c r="DL29" s="600">
        <v>165209</v>
      </c>
      <c r="DM29" s="611"/>
      <c r="DN29" s="611"/>
      <c r="DO29" s="611"/>
      <c r="DP29" s="611"/>
      <c r="DQ29" s="611"/>
      <c r="DR29" s="611"/>
      <c r="DS29" s="611"/>
      <c r="DT29" s="611"/>
      <c r="DU29" s="611"/>
      <c r="DV29" s="612"/>
      <c r="DW29" s="596">
        <v>23.8</v>
      </c>
      <c r="DX29" s="623"/>
      <c r="DY29" s="623"/>
      <c r="DZ29" s="623"/>
      <c r="EA29" s="623"/>
      <c r="EB29" s="623"/>
      <c r="EC29" s="624"/>
    </row>
    <row r="30" spans="2:133" ht="11.25" customHeight="1">
      <c r="B30" s="588" t="s">
        <v>287</v>
      </c>
      <c r="C30" s="589"/>
      <c r="D30" s="589"/>
      <c r="E30" s="589"/>
      <c r="F30" s="589"/>
      <c r="G30" s="589"/>
      <c r="H30" s="589"/>
      <c r="I30" s="589"/>
      <c r="J30" s="589"/>
      <c r="K30" s="589"/>
      <c r="L30" s="589"/>
      <c r="M30" s="589"/>
      <c r="N30" s="589"/>
      <c r="O30" s="589"/>
      <c r="P30" s="589"/>
      <c r="Q30" s="590"/>
      <c r="R30" s="591">
        <v>52782</v>
      </c>
      <c r="S30" s="592"/>
      <c r="T30" s="592"/>
      <c r="U30" s="592"/>
      <c r="V30" s="592"/>
      <c r="W30" s="592"/>
      <c r="X30" s="592"/>
      <c r="Y30" s="593"/>
      <c r="Z30" s="594">
        <v>2.8</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98.7</v>
      </c>
      <c r="BH30" s="650"/>
      <c r="BI30" s="650"/>
      <c r="BJ30" s="650"/>
      <c r="BK30" s="650"/>
      <c r="BL30" s="650"/>
      <c r="BM30" s="586">
        <v>95.4</v>
      </c>
      <c r="BN30" s="650"/>
      <c r="BO30" s="650"/>
      <c r="BP30" s="650"/>
      <c r="BQ30" s="651"/>
      <c r="BR30" s="649">
        <v>97.6</v>
      </c>
      <c r="BS30" s="650"/>
      <c r="BT30" s="650"/>
      <c r="BU30" s="650"/>
      <c r="BV30" s="650"/>
      <c r="BW30" s="650"/>
      <c r="BX30" s="586">
        <v>94.6</v>
      </c>
      <c r="BY30" s="650"/>
      <c r="BZ30" s="650"/>
      <c r="CA30" s="650"/>
      <c r="CB30" s="651"/>
      <c r="CD30" s="654"/>
      <c r="CE30" s="655"/>
      <c r="CF30" s="605" t="s">
        <v>290</v>
      </c>
      <c r="CG30" s="606"/>
      <c r="CH30" s="606"/>
      <c r="CI30" s="606"/>
      <c r="CJ30" s="606"/>
      <c r="CK30" s="606"/>
      <c r="CL30" s="606"/>
      <c r="CM30" s="606"/>
      <c r="CN30" s="606"/>
      <c r="CO30" s="606"/>
      <c r="CP30" s="606"/>
      <c r="CQ30" s="607"/>
      <c r="CR30" s="591">
        <v>163179</v>
      </c>
      <c r="CS30" s="592"/>
      <c r="CT30" s="592"/>
      <c r="CU30" s="592"/>
      <c r="CV30" s="592"/>
      <c r="CW30" s="592"/>
      <c r="CX30" s="592"/>
      <c r="CY30" s="593"/>
      <c r="CZ30" s="625">
        <v>8.9</v>
      </c>
      <c r="DA30" s="626"/>
      <c r="DB30" s="626"/>
      <c r="DC30" s="627"/>
      <c r="DD30" s="600">
        <v>147743</v>
      </c>
      <c r="DE30" s="592"/>
      <c r="DF30" s="592"/>
      <c r="DG30" s="592"/>
      <c r="DH30" s="592"/>
      <c r="DI30" s="592"/>
      <c r="DJ30" s="592"/>
      <c r="DK30" s="593"/>
      <c r="DL30" s="600">
        <v>147743</v>
      </c>
      <c r="DM30" s="592"/>
      <c r="DN30" s="592"/>
      <c r="DO30" s="592"/>
      <c r="DP30" s="592"/>
      <c r="DQ30" s="592"/>
      <c r="DR30" s="592"/>
      <c r="DS30" s="592"/>
      <c r="DT30" s="592"/>
      <c r="DU30" s="592"/>
      <c r="DV30" s="593"/>
      <c r="DW30" s="596">
        <v>21.3</v>
      </c>
      <c r="DX30" s="623"/>
      <c r="DY30" s="623"/>
      <c r="DZ30" s="623"/>
      <c r="EA30" s="623"/>
      <c r="EB30" s="623"/>
      <c r="EC30" s="624"/>
    </row>
    <row r="31" spans="2:133" ht="11.25" customHeight="1">
      <c r="B31" s="588" t="s">
        <v>291</v>
      </c>
      <c r="C31" s="589"/>
      <c r="D31" s="589"/>
      <c r="E31" s="589"/>
      <c r="F31" s="589"/>
      <c r="G31" s="589"/>
      <c r="H31" s="589"/>
      <c r="I31" s="589"/>
      <c r="J31" s="589"/>
      <c r="K31" s="589"/>
      <c r="L31" s="589"/>
      <c r="M31" s="589"/>
      <c r="N31" s="589"/>
      <c r="O31" s="589"/>
      <c r="P31" s="589"/>
      <c r="Q31" s="590"/>
      <c r="R31" s="591">
        <v>98181</v>
      </c>
      <c r="S31" s="592"/>
      <c r="T31" s="592"/>
      <c r="U31" s="592"/>
      <c r="V31" s="592"/>
      <c r="W31" s="592"/>
      <c r="X31" s="592"/>
      <c r="Y31" s="593"/>
      <c r="Z31" s="594">
        <v>5.3</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99.4</v>
      </c>
      <c r="BH31" s="611"/>
      <c r="BI31" s="611"/>
      <c r="BJ31" s="611"/>
      <c r="BK31" s="611"/>
      <c r="BL31" s="611"/>
      <c r="BM31" s="597">
        <v>98</v>
      </c>
      <c r="BN31" s="647"/>
      <c r="BO31" s="647"/>
      <c r="BP31" s="647"/>
      <c r="BQ31" s="648"/>
      <c r="BR31" s="646">
        <v>99.8</v>
      </c>
      <c r="BS31" s="611"/>
      <c r="BT31" s="611"/>
      <c r="BU31" s="611"/>
      <c r="BV31" s="611"/>
      <c r="BW31" s="611"/>
      <c r="BX31" s="597">
        <v>98.6</v>
      </c>
      <c r="BY31" s="647"/>
      <c r="BZ31" s="647"/>
      <c r="CA31" s="647"/>
      <c r="CB31" s="648"/>
      <c r="CD31" s="654"/>
      <c r="CE31" s="655"/>
      <c r="CF31" s="605" t="s">
        <v>294</v>
      </c>
      <c r="CG31" s="606"/>
      <c r="CH31" s="606"/>
      <c r="CI31" s="606"/>
      <c r="CJ31" s="606"/>
      <c r="CK31" s="606"/>
      <c r="CL31" s="606"/>
      <c r="CM31" s="606"/>
      <c r="CN31" s="606"/>
      <c r="CO31" s="606"/>
      <c r="CP31" s="606"/>
      <c r="CQ31" s="607"/>
      <c r="CR31" s="591">
        <v>17466</v>
      </c>
      <c r="CS31" s="611"/>
      <c r="CT31" s="611"/>
      <c r="CU31" s="611"/>
      <c r="CV31" s="611"/>
      <c r="CW31" s="611"/>
      <c r="CX31" s="611"/>
      <c r="CY31" s="612"/>
      <c r="CZ31" s="625">
        <v>1</v>
      </c>
      <c r="DA31" s="626"/>
      <c r="DB31" s="626"/>
      <c r="DC31" s="627"/>
      <c r="DD31" s="600">
        <v>17466</v>
      </c>
      <c r="DE31" s="611"/>
      <c r="DF31" s="611"/>
      <c r="DG31" s="611"/>
      <c r="DH31" s="611"/>
      <c r="DI31" s="611"/>
      <c r="DJ31" s="611"/>
      <c r="DK31" s="612"/>
      <c r="DL31" s="600">
        <v>17466</v>
      </c>
      <c r="DM31" s="611"/>
      <c r="DN31" s="611"/>
      <c r="DO31" s="611"/>
      <c r="DP31" s="611"/>
      <c r="DQ31" s="611"/>
      <c r="DR31" s="611"/>
      <c r="DS31" s="611"/>
      <c r="DT31" s="611"/>
      <c r="DU31" s="611"/>
      <c r="DV31" s="612"/>
      <c r="DW31" s="596">
        <v>2.5</v>
      </c>
      <c r="DX31" s="623"/>
      <c r="DY31" s="623"/>
      <c r="DZ31" s="623"/>
      <c r="EA31" s="623"/>
      <c r="EB31" s="623"/>
      <c r="EC31" s="624"/>
    </row>
    <row r="32" spans="2:133" ht="11.25" customHeight="1">
      <c r="B32" s="588" t="s">
        <v>295</v>
      </c>
      <c r="C32" s="589"/>
      <c r="D32" s="589"/>
      <c r="E32" s="589"/>
      <c r="F32" s="589"/>
      <c r="G32" s="589"/>
      <c r="H32" s="589"/>
      <c r="I32" s="589"/>
      <c r="J32" s="589"/>
      <c r="K32" s="589"/>
      <c r="L32" s="589"/>
      <c r="M32" s="589"/>
      <c r="N32" s="589"/>
      <c r="O32" s="589"/>
      <c r="P32" s="589"/>
      <c r="Q32" s="590"/>
      <c r="R32" s="591">
        <v>10008</v>
      </c>
      <c r="S32" s="592"/>
      <c r="T32" s="592"/>
      <c r="U32" s="592"/>
      <c r="V32" s="592"/>
      <c r="W32" s="592"/>
      <c r="X32" s="592"/>
      <c r="Y32" s="593"/>
      <c r="Z32" s="594">
        <v>0.5</v>
      </c>
      <c r="AA32" s="594"/>
      <c r="AB32" s="594"/>
      <c r="AC32" s="594"/>
      <c r="AD32" s="595">
        <v>305</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97.1</v>
      </c>
      <c r="BH32" s="659"/>
      <c r="BI32" s="659"/>
      <c r="BJ32" s="659"/>
      <c r="BK32" s="659"/>
      <c r="BL32" s="659"/>
      <c r="BM32" s="660">
        <v>90.3</v>
      </c>
      <c r="BN32" s="659"/>
      <c r="BO32" s="659"/>
      <c r="BP32" s="659"/>
      <c r="BQ32" s="661"/>
      <c r="BR32" s="658">
        <v>93.4</v>
      </c>
      <c r="BS32" s="659"/>
      <c r="BT32" s="659"/>
      <c r="BU32" s="659"/>
      <c r="BV32" s="659"/>
      <c r="BW32" s="659"/>
      <c r="BX32" s="660">
        <v>87</v>
      </c>
      <c r="BY32" s="659"/>
      <c r="BZ32" s="659"/>
      <c r="CA32" s="659"/>
      <c r="CB32" s="661"/>
      <c r="CD32" s="656"/>
      <c r="CE32" s="657"/>
      <c r="CF32" s="605" t="s">
        <v>297</v>
      </c>
      <c r="CG32" s="606"/>
      <c r="CH32" s="606"/>
      <c r="CI32" s="606"/>
      <c r="CJ32" s="606"/>
      <c r="CK32" s="606"/>
      <c r="CL32" s="606"/>
      <c r="CM32" s="606"/>
      <c r="CN32" s="606"/>
      <c r="CO32" s="606"/>
      <c r="CP32" s="606"/>
      <c r="CQ32" s="607"/>
      <c r="CR32" s="591">
        <v>125</v>
      </c>
      <c r="CS32" s="592"/>
      <c r="CT32" s="592"/>
      <c r="CU32" s="592"/>
      <c r="CV32" s="592"/>
      <c r="CW32" s="592"/>
      <c r="CX32" s="592"/>
      <c r="CY32" s="593"/>
      <c r="CZ32" s="625">
        <v>0</v>
      </c>
      <c r="DA32" s="626"/>
      <c r="DB32" s="626"/>
      <c r="DC32" s="627"/>
      <c r="DD32" s="600">
        <v>125</v>
      </c>
      <c r="DE32" s="592"/>
      <c r="DF32" s="592"/>
      <c r="DG32" s="592"/>
      <c r="DH32" s="592"/>
      <c r="DI32" s="592"/>
      <c r="DJ32" s="592"/>
      <c r="DK32" s="593"/>
      <c r="DL32" s="600">
        <v>125</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298</v>
      </c>
      <c r="C33" s="589"/>
      <c r="D33" s="589"/>
      <c r="E33" s="589"/>
      <c r="F33" s="589"/>
      <c r="G33" s="589"/>
      <c r="H33" s="589"/>
      <c r="I33" s="589"/>
      <c r="J33" s="589"/>
      <c r="K33" s="589"/>
      <c r="L33" s="589"/>
      <c r="M33" s="589"/>
      <c r="N33" s="589"/>
      <c r="O33" s="589"/>
      <c r="P33" s="589"/>
      <c r="Q33" s="590"/>
      <c r="R33" s="591">
        <v>178668</v>
      </c>
      <c r="S33" s="592"/>
      <c r="T33" s="592"/>
      <c r="U33" s="592"/>
      <c r="V33" s="592"/>
      <c r="W33" s="592"/>
      <c r="X33" s="592"/>
      <c r="Y33" s="593"/>
      <c r="Z33" s="594">
        <v>9.6</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622789</v>
      </c>
      <c r="CS33" s="611"/>
      <c r="CT33" s="611"/>
      <c r="CU33" s="611"/>
      <c r="CV33" s="611"/>
      <c r="CW33" s="611"/>
      <c r="CX33" s="611"/>
      <c r="CY33" s="612"/>
      <c r="CZ33" s="625">
        <v>34.1</v>
      </c>
      <c r="DA33" s="626"/>
      <c r="DB33" s="626"/>
      <c r="DC33" s="627"/>
      <c r="DD33" s="600">
        <v>536108</v>
      </c>
      <c r="DE33" s="611"/>
      <c r="DF33" s="611"/>
      <c r="DG33" s="611"/>
      <c r="DH33" s="611"/>
      <c r="DI33" s="611"/>
      <c r="DJ33" s="611"/>
      <c r="DK33" s="612"/>
      <c r="DL33" s="600">
        <v>231773</v>
      </c>
      <c r="DM33" s="611"/>
      <c r="DN33" s="611"/>
      <c r="DO33" s="611"/>
      <c r="DP33" s="611"/>
      <c r="DQ33" s="611"/>
      <c r="DR33" s="611"/>
      <c r="DS33" s="611"/>
      <c r="DT33" s="611"/>
      <c r="DU33" s="611"/>
      <c r="DV33" s="612"/>
      <c r="DW33" s="596">
        <v>33.5</v>
      </c>
      <c r="DX33" s="623"/>
      <c r="DY33" s="623"/>
      <c r="DZ33" s="623"/>
      <c r="EA33" s="623"/>
      <c r="EB33" s="623"/>
      <c r="EC33" s="624"/>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309608</v>
      </c>
      <c r="CS34" s="592"/>
      <c r="CT34" s="592"/>
      <c r="CU34" s="592"/>
      <c r="CV34" s="592"/>
      <c r="CW34" s="592"/>
      <c r="CX34" s="592"/>
      <c r="CY34" s="593"/>
      <c r="CZ34" s="625">
        <v>16.899999999999999</v>
      </c>
      <c r="DA34" s="626"/>
      <c r="DB34" s="626"/>
      <c r="DC34" s="627"/>
      <c r="DD34" s="600">
        <v>237948</v>
      </c>
      <c r="DE34" s="592"/>
      <c r="DF34" s="592"/>
      <c r="DG34" s="592"/>
      <c r="DH34" s="592"/>
      <c r="DI34" s="592"/>
      <c r="DJ34" s="592"/>
      <c r="DK34" s="593"/>
      <c r="DL34" s="600">
        <v>139174</v>
      </c>
      <c r="DM34" s="592"/>
      <c r="DN34" s="592"/>
      <c r="DO34" s="592"/>
      <c r="DP34" s="592"/>
      <c r="DQ34" s="592"/>
      <c r="DR34" s="592"/>
      <c r="DS34" s="592"/>
      <c r="DT34" s="592"/>
      <c r="DU34" s="592"/>
      <c r="DV34" s="593"/>
      <c r="DW34" s="596">
        <v>20.100000000000001</v>
      </c>
      <c r="DX34" s="623"/>
      <c r="DY34" s="623"/>
      <c r="DZ34" s="623"/>
      <c r="EA34" s="623"/>
      <c r="EB34" s="623"/>
      <c r="EC34" s="624"/>
    </row>
    <row r="35" spans="2:133" ht="11.25" customHeight="1">
      <c r="B35" s="588" t="s">
        <v>304</v>
      </c>
      <c r="C35" s="589"/>
      <c r="D35" s="589"/>
      <c r="E35" s="589"/>
      <c r="F35" s="589"/>
      <c r="G35" s="589"/>
      <c r="H35" s="589"/>
      <c r="I35" s="589"/>
      <c r="J35" s="589"/>
      <c r="K35" s="589"/>
      <c r="L35" s="589"/>
      <c r="M35" s="589"/>
      <c r="N35" s="589"/>
      <c r="O35" s="589"/>
      <c r="P35" s="589"/>
      <c r="Q35" s="590"/>
      <c r="R35" s="591">
        <v>32468</v>
      </c>
      <c r="S35" s="592"/>
      <c r="T35" s="592"/>
      <c r="U35" s="592"/>
      <c r="V35" s="592"/>
      <c r="W35" s="592"/>
      <c r="X35" s="592"/>
      <c r="Y35" s="593"/>
      <c r="Z35" s="594">
        <v>1.8</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144857</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9410</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12386</v>
      </c>
      <c r="CS35" s="611"/>
      <c r="CT35" s="611"/>
      <c r="CU35" s="611"/>
      <c r="CV35" s="611"/>
      <c r="CW35" s="611"/>
      <c r="CX35" s="611"/>
      <c r="CY35" s="612"/>
      <c r="CZ35" s="625">
        <v>0.7</v>
      </c>
      <c r="DA35" s="626"/>
      <c r="DB35" s="626"/>
      <c r="DC35" s="627"/>
      <c r="DD35" s="600">
        <v>10583</v>
      </c>
      <c r="DE35" s="611"/>
      <c r="DF35" s="611"/>
      <c r="DG35" s="611"/>
      <c r="DH35" s="611"/>
      <c r="DI35" s="611"/>
      <c r="DJ35" s="611"/>
      <c r="DK35" s="612"/>
      <c r="DL35" s="600">
        <v>3581</v>
      </c>
      <c r="DM35" s="611"/>
      <c r="DN35" s="611"/>
      <c r="DO35" s="611"/>
      <c r="DP35" s="611"/>
      <c r="DQ35" s="611"/>
      <c r="DR35" s="611"/>
      <c r="DS35" s="611"/>
      <c r="DT35" s="611"/>
      <c r="DU35" s="611"/>
      <c r="DV35" s="612"/>
      <c r="DW35" s="596">
        <v>0.5</v>
      </c>
      <c r="DX35" s="623"/>
      <c r="DY35" s="623"/>
      <c r="DZ35" s="623"/>
      <c r="EA35" s="623"/>
      <c r="EB35" s="623"/>
      <c r="EC35" s="624"/>
    </row>
    <row r="36" spans="2:133" ht="11.25" customHeight="1">
      <c r="B36" s="634" t="s">
        <v>308</v>
      </c>
      <c r="C36" s="635"/>
      <c r="D36" s="635"/>
      <c r="E36" s="635"/>
      <c r="F36" s="635"/>
      <c r="G36" s="635"/>
      <c r="H36" s="635"/>
      <c r="I36" s="635"/>
      <c r="J36" s="635"/>
      <c r="K36" s="635"/>
      <c r="L36" s="635"/>
      <c r="M36" s="635"/>
      <c r="N36" s="635"/>
      <c r="O36" s="635"/>
      <c r="P36" s="635"/>
      <c r="Q36" s="636"/>
      <c r="R36" s="663">
        <v>1854758</v>
      </c>
      <c r="S36" s="664"/>
      <c r="T36" s="664"/>
      <c r="U36" s="664"/>
      <c r="V36" s="664"/>
      <c r="W36" s="664"/>
      <c r="X36" s="664"/>
      <c r="Y36" s="665"/>
      <c r="Z36" s="666">
        <v>100</v>
      </c>
      <c r="AA36" s="666"/>
      <c r="AB36" s="666"/>
      <c r="AC36" s="666"/>
      <c r="AD36" s="667">
        <v>660239</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51000</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6897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61472</v>
      </c>
      <c r="CS36" s="592"/>
      <c r="CT36" s="592"/>
      <c r="CU36" s="592"/>
      <c r="CV36" s="592"/>
      <c r="CW36" s="592"/>
      <c r="CX36" s="592"/>
      <c r="CY36" s="593"/>
      <c r="CZ36" s="625">
        <v>3.4</v>
      </c>
      <c r="DA36" s="626"/>
      <c r="DB36" s="626"/>
      <c r="DC36" s="627"/>
      <c r="DD36" s="600">
        <v>55593</v>
      </c>
      <c r="DE36" s="592"/>
      <c r="DF36" s="592"/>
      <c r="DG36" s="592"/>
      <c r="DH36" s="592"/>
      <c r="DI36" s="592"/>
      <c r="DJ36" s="592"/>
      <c r="DK36" s="593"/>
      <c r="DL36" s="600">
        <v>19453</v>
      </c>
      <c r="DM36" s="592"/>
      <c r="DN36" s="592"/>
      <c r="DO36" s="592"/>
      <c r="DP36" s="592"/>
      <c r="DQ36" s="592"/>
      <c r="DR36" s="592"/>
      <c r="DS36" s="592"/>
      <c r="DT36" s="592"/>
      <c r="DU36" s="592"/>
      <c r="DV36" s="593"/>
      <c r="DW36" s="596">
        <v>2.8</v>
      </c>
      <c r="DX36" s="623"/>
      <c r="DY36" s="623"/>
      <c r="DZ36" s="623"/>
      <c r="EA36" s="623"/>
      <c r="EB36" s="623"/>
      <c r="EC36" s="624"/>
    </row>
    <row r="37" spans="2:133" ht="11.25" customHeight="1">
      <c r="AQ37" s="670" t="s">
        <v>312</v>
      </c>
      <c r="AR37" s="671"/>
      <c r="AS37" s="671"/>
      <c r="AT37" s="671"/>
      <c r="AU37" s="671"/>
      <c r="AV37" s="671"/>
      <c r="AW37" s="671"/>
      <c r="AX37" s="671"/>
      <c r="AY37" s="672"/>
      <c r="AZ37" s="591">
        <v>26700</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160</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7857</v>
      </c>
      <c r="CS37" s="611"/>
      <c r="CT37" s="611"/>
      <c r="CU37" s="611"/>
      <c r="CV37" s="611"/>
      <c r="CW37" s="611"/>
      <c r="CX37" s="611"/>
      <c r="CY37" s="612"/>
      <c r="CZ37" s="625">
        <v>0.4</v>
      </c>
      <c r="DA37" s="626"/>
      <c r="DB37" s="626"/>
      <c r="DC37" s="627"/>
      <c r="DD37" s="600">
        <v>7857</v>
      </c>
      <c r="DE37" s="611"/>
      <c r="DF37" s="611"/>
      <c r="DG37" s="611"/>
      <c r="DH37" s="611"/>
      <c r="DI37" s="611"/>
      <c r="DJ37" s="611"/>
      <c r="DK37" s="612"/>
      <c r="DL37" s="600">
        <v>5881</v>
      </c>
      <c r="DM37" s="611"/>
      <c r="DN37" s="611"/>
      <c r="DO37" s="611"/>
      <c r="DP37" s="611"/>
      <c r="DQ37" s="611"/>
      <c r="DR37" s="611"/>
      <c r="DS37" s="611"/>
      <c r="DT37" s="611"/>
      <c r="DU37" s="611"/>
      <c r="DV37" s="612"/>
      <c r="DW37" s="596">
        <v>0.8</v>
      </c>
      <c r="DX37" s="623"/>
      <c r="DY37" s="623"/>
      <c r="DZ37" s="623"/>
      <c r="EA37" s="623"/>
      <c r="EB37" s="623"/>
      <c r="EC37" s="624"/>
    </row>
    <row r="38" spans="2:133" ht="11.25" customHeight="1">
      <c r="AQ38" s="670" t="s">
        <v>315</v>
      </c>
      <c r="AR38" s="671"/>
      <c r="AS38" s="671"/>
      <c r="AT38" s="671"/>
      <c r="AU38" s="671"/>
      <c r="AV38" s="671"/>
      <c r="AW38" s="671"/>
      <c r="AX38" s="671"/>
      <c r="AY38" s="672"/>
      <c r="AZ38" s="591">
        <v>12500</v>
      </c>
      <c r="BA38" s="592"/>
      <c r="BB38" s="592"/>
      <c r="BC38" s="592"/>
      <c r="BD38" s="611"/>
      <c r="BE38" s="611"/>
      <c r="BF38" s="648"/>
      <c r="BG38" s="605" t="s">
        <v>316</v>
      </c>
      <c r="BH38" s="606"/>
      <c r="BI38" s="606"/>
      <c r="BJ38" s="606"/>
      <c r="BK38" s="606"/>
      <c r="BL38" s="606"/>
      <c r="BM38" s="606"/>
      <c r="BN38" s="606"/>
      <c r="BO38" s="606"/>
      <c r="BP38" s="606"/>
      <c r="BQ38" s="606"/>
      <c r="BR38" s="606"/>
      <c r="BS38" s="606"/>
      <c r="BT38" s="606"/>
      <c r="BU38" s="607"/>
      <c r="BV38" s="591">
        <v>230</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144857</v>
      </c>
      <c r="CS38" s="592"/>
      <c r="CT38" s="592"/>
      <c r="CU38" s="592"/>
      <c r="CV38" s="592"/>
      <c r="CW38" s="592"/>
      <c r="CX38" s="592"/>
      <c r="CY38" s="593"/>
      <c r="CZ38" s="625">
        <v>7.9</v>
      </c>
      <c r="DA38" s="626"/>
      <c r="DB38" s="626"/>
      <c r="DC38" s="627"/>
      <c r="DD38" s="600">
        <v>140219</v>
      </c>
      <c r="DE38" s="592"/>
      <c r="DF38" s="592"/>
      <c r="DG38" s="592"/>
      <c r="DH38" s="592"/>
      <c r="DI38" s="592"/>
      <c r="DJ38" s="592"/>
      <c r="DK38" s="593"/>
      <c r="DL38" s="600">
        <v>69565</v>
      </c>
      <c r="DM38" s="592"/>
      <c r="DN38" s="592"/>
      <c r="DO38" s="592"/>
      <c r="DP38" s="592"/>
      <c r="DQ38" s="592"/>
      <c r="DR38" s="592"/>
      <c r="DS38" s="592"/>
      <c r="DT38" s="592"/>
      <c r="DU38" s="592"/>
      <c r="DV38" s="593"/>
      <c r="DW38" s="596">
        <v>10</v>
      </c>
      <c r="DX38" s="623"/>
      <c r="DY38" s="623"/>
      <c r="DZ38" s="623"/>
      <c r="EA38" s="623"/>
      <c r="EB38" s="623"/>
      <c r="EC38" s="624"/>
    </row>
    <row r="39" spans="2:133" ht="11.25" customHeight="1">
      <c r="AQ39" s="670" t="s">
        <v>318</v>
      </c>
      <c r="AR39" s="671"/>
      <c r="AS39" s="671"/>
      <c r="AT39" s="671"/>
      <c r="AU39" s="671"/>
      <c r="AV39" s="671"/>
      <c r="AW39" s="671"/>
      <c r="AX39" s="671"/>
      <c r="AY39" s="672"/>
      <c r="AZ39" s="591" t="s">
        <v>319</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53</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94466</v>
      </c>
      <c r="CS39" s="611"/>
      <c r="CT39" s="611"/>
      <c r="CU39" s="611"/>
      <c r="CV39" s="611"/>
      <c r="CW39" s="611"/>
      <c r="CX39" s="611"/>
      <c r="CY39" s="612"/>
      <c r="CZ39" s="625">
        <v>5.2</v>
      </c>
      <c r="DA39" s="626"/>
      <c r="DB39" s="626"/>
      <c r="DC39" s="627"/>
      <c r="DD39" s="600">
        <v>91765</v>
      </c>
      <c r="DE39" s="611"/>
      <c r="DF39" s="611"/>
      <c r="DG39" s="611"/>
      <c r="DH39" s="611"/>
      <c r="DI39" s="611"/>
      <c r="DJ39" s="611"/>
      <c r="DK39" s="612"/>
      <c r="DL39" s="600" t="s">
        <v>319</v>
      </c>
      <c r="DM39" s="611"/>
      <c r="DN39" s="611"/>
      <c r="DO39" s="611"/>
      <c r="DP39" s="611"/>
      <c r="DQ39" s="611"/>
      <c r="DR39" s="611"/>
      <c r="DS39" s="611"/>
      <c r="DT39" s="611"/>
      <c r="DU39" s="611"/>
      <c r="DV39" s="612"/>
      <c r="DW39" s="596"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15714</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173</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t="s">
        <v>319</v>
      </c>
      <c r="CS40" s="592"/>
      <c r="CT40" s="592"/>
      <c r="CU40" s="592"/>
      <c r="CV40" s="592"/>
      <c r="CW40" s="592"/>
      <c r="CX40" s="592"/>
      <c r="CY40" s="593"/>
      <c r="CZ40" s="625" t="s">
        <v>319</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38943</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199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1"/>
      <c r="CT41" s="611"/>
      <c r="CU41" s="611"/>
      <c r="CV41" s="611"/>
      <c r="CW41" s="611"/>
      <c r="CX41" s="611"/>
      <c r="CY41" s="612"/>
      <c r="CZ41" s="625" t="s">
        <v>329</v>
      </c>
      <c r="DA41" s="626"/>
      <c r="DB41" s="626"/>
      <c r="DC41" s="627"/>
      <c r="DD41" s="600" t="s">
        <v>329</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638605</v>
      </c>
      <c r="CS42" s="592"/>
      <c r="CT42" s="592"/>
      <c r="CU42" s="592"/>
      <c r="CV42" s="592"/>
      <c r="CW42" s="592"/>
      <c r="CX42" s="592"/>
      <c r="CY42" s="593"/>
      <c r="CZ42" s="625">
        <v>35</v>
      </c>
      <c r="DA42" s="674"/>
      <c r="DB42" s="674"/>
      <c r="DC42" s="675"/>
      <c r="DD42" s="600">
        <v>53802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t="s">
        <v>319</v>
      </c>
      <c r="CS43" s="611"/>
      <c r="CT43" s="611"/>
      <c r="CU43" s="611"/>
      <c r="CV43" s="611"/>
      <c r="CW43" s="611"/>
      <c r="CX43" s="611"/>
      <c r="CY43" s="612"/>
      <c r="CZ43" s="625" t="s">
        <v>319</v>
      </c>
      <c r="DA43" s="626"/>
      <c r="DB43" s="626"/>
      <c r="DC43" s="627"/>
      <c r="DD43" s="600" t="s">
        <v>319</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638605</v>
      </c>
      <c r="CS44" s="592"/>
      <c r="CT44" s="592"/>
      <c r="CU44" s="592"/>
      <c r="CV44" s="592"/>
      <c r="CW44" s="592"/>
      <c r="CX44" s="592"/>
      <c r="CY44" s="593"/>
      <c r="CZ44" s="625">
        <v>35</v>
      </c>
      <c r="DA44" s="674"/>
      <c r="DB44" s="674"/>
      <c r="DC44" s="675"/>
      <c r="DD44" s="600">
        <v>53802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616290</v>
      </c>
      <c r="CS45" s="611"/>
      <c r="CT45" s="611"/>
      <c r="CU45" s="611"/>
      <c r="CV45" s="611"/>
      <c r="CW45" s="611"/>
      <c r="CX45" s="611"/>
      <c r="CY45" s="612"/>
      <c r="CZ45" s="625">
        <v>33.700000000000003</v>
      </c>
      <c r="DA45" s="626"/>
      <c r="DB45" s="626"/>
      <c r="DC45" s="627"/>
      <c r="DD45" s="600">
        <v>31487</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22315</v>
      </c>
      <c r="CS46" s="592"/>
      <c r="CT46" s="592"/>
      <c r="CU46" s="592"/>
      <c r="CV46" s="592"/>
      <c r="CW46" s="592"/>
      <c r="CX46" s="592"/>
      <c r="CY46" s="593"/>
      <c r="CZ46" s="625">
        <v>1.2</v>
      </c>
      <c r="DA46" s="674"/>
      <c r="DB46" s="674"/>
      <c r="DC46" s="675"/>
      <c r="DD46" s="600">
        <v>22315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319</v>
      </c>
      <c r="CS47" s="611"/>
      <c r="CT47" s="611"/>
      <c r="CU47" s="611"/>
      <c r="CV47" s="611"/>
      <c r="CW47" s="611"/>
      <c r="CX47" s="611"/>
      <c r="CY47" s="612"/>
      <c r="CZ47" s="625" t="s">
        <v>319</v>
      </c>
      <c r="DA47" s="626"/>
      <c r="DB47" s="626"/>
      <c r="DC47" s="627"/>
      <c r="DD47" s="600" t="s">
        <v>319</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1826604</v>
      </c>
      <c r="CS49" s="659"/>
      <c r="CT49" s="659"/>
      <c r="CU49" s="659"/>
      <c r="CV49" s="659"/>
      <c r="CW49" s="659"/>
      <c r="CX49" s="659"/>
      <c r="CY49" s="686"/>
      <c r="CZ49" s="687">
        <v>100</v>
      </c>
      <c r="DA49" s="688"/>
      <c r="DB49" s="688"/>
      <c r="DC49" s="689"/>
      <c r="DD49" s="690">
        <v>1098117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1858</v>
      </c>
      <c r="R7" s="721"/>
      <c r="S7" s="721"/>
      <c r="T7" s="721"/>
      <c r="U7" s="721"/>
      <c r="V7" s="721">
        <v>1830</v>
      </c>
      <c r="W7" s="721"/>
      <c r="X7" s="721"/>
      <c r="Y7" s="721"/>
      <c r="Z7" s="721"/>
      <c r="AA7" s="721">
        <f>+Q7-V7</f>
        <v>28</v>
      </c>
      <c r="AB7" s="721"/>
      <c r="AC7" s="721"/>
      <c r="AD7" s="721"/>
      <c r="AE7" s="722"/>
      <c r="AF7" s="723">
        <v>11</v>
      </c>
      <c r="AG7" s="724"/>
      <c r="AH7" s="724"/>
      <c r="AI7" s="724"/>
      <c r="AJ7" s="725"/>
      <c r="AK7" s="760" t="s">
        <v>529</v>
      </c>
      <c r="AL7" s="761"/>
      <c r="AM7" s="761"/>
      <c r="AN7" s="761"/>
      <c r="AO7" s="761"/>
      <c r="AP7" s="761">
        <v>1211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f>+Q7</f>
        <v>1858</v>
      </c>
      <c r="R23" s="780"/>
      <c r="S23" s="780"/>
      <c r="T23" s="780"/>
      <c r="U23" s="780"/>
      <c r="V23" s="780">
        <f>+V7</f>
        <v>1830</v>
      </c>
      <c r="W23" s="780"/>
      <c r="X23" s="780"/>
      <c r="Y23" s="780"/>
      <c r="Z23" s="780"/>
      <c r="AA23" s="780">
        <f>+AA7</f>
        <v>28</v>
      </c>
      <c r="AB23" s="780"/>
      <c r="AC23" s="780"/>
      <c r="AD23" s="780"/>
      <c r="AE23" s="781"/>
      <c r="AF23" s="782">
        <v>11</v>
      </c>
      <c r="AG23" s="780"/>
      <c r="AH23" s="780"/>
      <c r="AI23" s="780"/>
      <c r="AJ23" s="783"/>
      <c r="AK23" s="784"/>
      <c r="AL23" s="785"/>
      <c r="AM23" s="785"/>
      <c r="AN23" s="785"/>
      <c r="AO23" s="785"/>
      <c r="AP23" s="780">
        <f>+AP7</f>
        <v>1211</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107</v>
      </c>
      <c r="R28" s="809"/>
      <c r="S28" s="809"/>
      <c r="T28" s="809"/>
      <c r="U28" s="809"/>
      <c r="V28" s="809">
        <v>98</v>
      </c>
      <c r="W28" s="809"/>
      <c r="X28" s="809"/>
      <c r="Y28" s="809"/>
      <c r="Z28" s="809"/>
      <c r="AA28" s="809">
        <f>+Q28-V28</f>
        <v>9</v>
      </c>
      <c r="AB28" s="809"/>
      <c r="AC28" s="809"/>
      <c r="AD28" s="809"/>
      <c r="AE28" s="810"/>
      <c r="AF28" s="811">
        <v>9</v>
      </c>
      <c r="AG28" s="809"/>
      <c r="AH28" s="809"/>
      <c r="AI28" s="809"/>
      <c r="AJ28" s="812"/>
      <c r="AK28" s="813">
        <v>16</v>
      </c>
      <c r="AL28" s="804"/>
      <c r="AM28" s="804"/>
      <c r="AN28" s="804"/>
      <c r="AO28" s="804"/>
      <c r="AP28" s="804" t="s">
        <v>529</v>
      </c>
      <c r="AQ28" s="804"/>
      <c r="AR28" s="804"/>
      <c r="AS28" s="804"/>
      <c r="AT28" s="804"/>
      <c r="AU28" s="804" t="s">
        <v>529</v>
      </c>
      <c r="AV28" s="804"/>
      <c r="AW28" s="804"/>
      <c r="AX28" s="804"/>
      <c r="AY28" s="804"/>
      <c r="AZ28" s="805" t="s">
        <v>529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6</v>
      </c>
      <c r="R29" s="745"/>
      <c r="S29" s="745"/>
      <c r="T29" s="745"/>
      <c r="U29" s="745"/>
      <c r="V29" s="745">
        <v>5</v>
      </c>
      <c r="W29" s="745"/>
      <c r="X29" s="745"/>
      <c r="Y29" s="745"/>
      <c r="Z29" s="745"/>
      <c r="AA29" s="745">
        <f>+Q29-V29</f>
        <v>1</v>
      </c>
      <c r="AB29" s="745"/>
      <c r="AC29" s="745"/>
      <c r="AD29" s="745"/>
      <c r="AE29" s="746"/>
      <c r="AF29" s="747">
        <v>1</v>
      </c>
      <c r="AG29" s="748"/>
      <c r="AH29" s="748"/>
      <c r="AI29" s="748"/>
      <c r="AJ29" s="749"/>
      <c r="AK29" s="816" t="s">
        <v>530</v>
      </c>
      <c r="AL29" s="817"/>
      <c r="AM29" s="817"/>
      <c r="AN29" s="817"/>
      <c r="AO29" s="817"/>
      <c r="AP29" s="817" t="s">
        <v>529</v>
      </c>
      <c r="AQ29" s="817"/>
      <c r="AR29" s="817"/>
      <c r="AS29" s="817"/>
      <c r="AT29" s="817"/>
      <c r="AU29" s="817" t="s">
        <v>529</v>
      </c>
      <c r="AV29" s="817"/>
      <c r="AW29" s="817"/>
      <c r="AX29" s="817"/>
      <c r="AY29" s="817"/>
      <c r="AZ29" s="818" t="s">
        <v>529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88</v>
      </c>
      <c r="R30" s="745"/>
      <c r="S30" s="745"/>
      <c r="T30" s="745"/>
      <c r="U30" s="745"/>
      <c r="V30" s="745">
        <v>88</v>
      </c>
      <c r="W30" s="745"/>
      <c r="X30" s="745"/>
      <c r="Y30" s="745"/>
      <c r="Z30" s="745"/>
      <c r="AA30" s="745" t="s">
        <v>530</v>
      </c>
      <c r="AB30" s="745"/>
      <c r="AC30" s="745"/>
      <c r="AD30" s="745"/>
      <c r="AE30" s="746"/>
      <c r="AF30" s="747" t="s">
        <v>530</v>
      </c>
      <c r="AG30" s="748"/>
      <c r="AH30" s="748"/>
      <c r="AI30" s="748"/>
      <c r="AJ30" s="749"/>
      <c r="AK30" s="816">
        <v>51</v>
      </c>
      <c r="AL30" s="817"/>
      <c r="AM30" s="817"/>
      <c r="AN30" s="817"/>
      <c r="AO30" s="817"/>
      <c r="AP30" s="817">
        <v>417</v>
      </c>
      <c r="AQ30" s="817"/>
      <c r="AR30" s="817"/>
      <c r="AS30" s="817"/>
      <c r="AT30" s="817"/>
      <c r="AU30" s="817">
        <v>208</v>
      </c>
      <c r="AV30" s="817"/>
      <c r="AW30" s="817"/>
      <c r="AX30" s="817"/>
      <c r="AY30" s="817"/>
      <c r="AZ30" s="818" t="s">
        <v>529</v>
      </c>
      <c r="BA30" s="818"/>
      <c r="BB30" s="818"/>
      <c r="BC30" s="818"/>
      <c r="BD30" s="818"/>
      <c r="BE30" s="814" t="s">
        <v>380</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1717</v>
      </c>
      <c r="R31" s="745"/>
      <c r="S31" s="745"/>
      <c r="T31" s="745"/>
      <c r="U31" s="745"/>
      <c r="V31" s="745">
        <v>1720</v>
      </c>
      <c r="W31" s="745"/>
      <c r="X31" s="745"/>
      <c r="Y31" s="745"/>
      <c r="Z31" s="745"/>
      <c r="AA31" s="745">
        <f>+Q31-V31</f>
        <v>-3</v>
      </c>
      <c r="AB31" s="745"/>
      <c r="AC31" s="745"/>
      <c r="AD31" s="745"/>
      <c r="AE31" s="746"/>
      <c r="AF31" s="747" t="s">
        <v>110</v>
      </c>
      <c r="AG31" s="748"/>
      <c r="AH31" s="748"/>
      <c r="AI31" s="748"/>
      <c r="AJ31" s="749"/>
      <c r="AK31" s="816">
        <v>27</v>
      </c>
      <c r="AL31" s="817"/>
      <c r="AM31" s="817"/>
      <c r="AN31" s="817"/>
      <c r="AO31" s="817"/>
      <c r="AP31" s="817">
        <v>357</v>
      </c>
      <c r="AQ31" s="817"/>
      <c r="AR31" s="817"/>
      <c r="AS31" s="817"/>
      <c r="AT31" s="817"/>
      <c r="AU31" s="817" t="s">
        <v>529</v>
      </c>
      <c r="AV31" s="817"/>
      <c r="AW31" s="817"/>
      <c r="AX31" s="817"/>
      <c r="AY31" s="817"/>
      <c r="AZ31" s="818" t="s">
        <v>529</v>
      </c>
      <c r="BA31" s="818"/>
      <c r="BB31" s="818"/>
      <c r="BC31" s="818"/>
      <c r="BD31" s="818"/>
      <c r="BE31" s="814" t="s">
        <v>380</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24</v>
      </c>
      <c r="R32" s="745"/>
      <c r="S32" s="745"/>
      <c r="T32" s="745"/>
      <c r="U32" s="745"/>
      <c r="V32" s="745">
        <v>24</v>
      </c>
      <c r="W32" s="745"/>
      <c r="X32" s="745"/>
      <c r="Y32" s="745"/>
      <c r="Z32" s="745"/>
      <c r="AA32" s="745" t="s">
        <v>530</v>
      </c>
      <c r="AB32" s="745"/>
      <c r="AC32" s="745"/>
      <c r="AD32" s="745"/>
      <c r="AE32" s="746"/>
      <c r="AF32" s="747" t="s">
        <v>530</v>
      </c>
      <c r="AG32" s="748"/>
      <c r="AH32" s="748"/>
      <c r="AI32" s="748"/>
      <c r="AJ32" s="749"/>
      <c r="AK32" s="816">
        <v>13</v>
      </c>
      <c r="AL32" s="817"/>
      <c r="AM32" s="817"/>
      <c r="AN32" s="817"/>
      <c r="AO32" s="817"/>
      <c r="AP32" s="817">
        <v>40</v>
      </c>
      <c r="AQ32" s="817"/>
      <c r="AR32" s="817"/>
      <c r="AS32" s="817"/>
      <c r="AT32" s="817"/>
      <c r="AU32" s="817">
        <v>24</v>
      </c>
      <c r="AV32" s="817"/>
      <c r="AW32" s="817"/>
      <c r="AX32" s="817"/>
      <c r="AY32" s="817"/>
      <c r="AZ32" s="818" t="s">
        <v>529</v>
      </c>
      <c r="BA32" s="818"/>
      <c r="BB32" s="818"/>
      <c r="BC32" s="818"/>
      <c r="BD32" s="818"/>
      <c r="BE32" s="814" t="s">
        <v>380</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v>
      </c>
      <c r="AG63" s="828"/>
      <c r="AH63" s="828"/>
      <c r="AI63" s="828"/>
      <c r="AJ63" s="829"/>
      <c r="AK63" s="830"/>
      <c r="AL63" s="825"/>
      <c r="AM63" s="825"/>
      <c r="AN63" s="825"/>
      <c r="AO63" s="825"/>
      <c r="AP63" s="828">
        <f>+AP30+AP31+AP32</f>
        <v>814</v>
      </c>
      <c r="AQ63" s="828"/>
      <c r="AR63" s="828"/>
      <c r="AS63" s="828"/>
      <c r="AT63" s="828"/>
      <c r="AU63" s="828">
        <f>+AU30+AU32</f>
        <v>232</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386</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387</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918</v>
      </c>
      <c r="R68" s="852"/>
      <c r="S68" s="852"/>
      <c r="T68" s="852"/>
      <c r="U68" s="852"/>
      <c r="V68" s="852">
        <v>885</v>
      </c>
      <c r="W68" s="852"/>
      <c r="X68" s="852"/>
      <c r="Y68" s="852"/>
      <c r="Z68" s="852"/>
      <c r="AA68" s="852">
        <f>+Q68-V68</f>
        <v>33</v>
      </c>
      <c r="AB68" s="852"/>
      <c r="AC68" s="852"/>
      <c r="AD68" s="852"/>
      <c r="AE68" s="852"/>
      <c r="AF68" s="852">
        <v>33</v>
      </c>
      <c r="AG68" s="852"/>
      <c r="AH68" s="852"/>
      <c r="AI68" s="852"/>
      <c r="AJ68" s="852"/>
      <c r="AK68" s="852" t="s">
        <v>530</v>
      </c>
      <c r="AL68" s="852"/>
      <c r="AM68" s="852"/>
      <c r="AN68" s="852"/>
      <c r="AO68" s="852"/>
      <c r="AP68" s="852" t="s">
        <v>530</v>
      </c>
      <c r="AQ68" s="852"/>
      <c r="AR68" s="852"/>
      <c r="AS68" s="852"/>
      <c r="AT68" s="852"/>
      <c r="AU68" s="852" t="s">
        <v>530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27127</v>
      </c>
      <c r="R69" s="817"/>
      <c r="S69" s="817"/>
      <c r="T69" s="817"/>
      <c r="U69" s="817"/>
      <c r="V69" s="817">
        <v>26257</v>
      </c>
      <c r="W69" s="817"/>
      <c r="X69" s="817"/>
      <c r="Y69" s="817"/>
      <c r="Z69" s="817"/>
      <c r="AA69" s="817">
        <f t="shared" ref="AA69:AA72" si="0">+Q69-V69</f>
        <v>870</v>
      </c>
      <c r="AB69" s="817"/>
      <c r="AC69" s="817"/>
      <c r="AD69" s="817"/>
      <c r="AE69" s="817"/>
      <c r="AF69" s="817">
        <v>870</v>
      </c>
      <c r="AG69" s="817"/>
      <c r="AH69" s="817"/>
      <c r="AI69" s="817"/>
      <c r="AJ69" s="817"/>
      <c r="AK69" s="817" t="s">
        <v>530</v>
      </c>
      <c r="AL69" s="817"/>
      <c r="AM69" s="817"/>
      <c r="AN69" s="817"/>
      <c r="AO69" s="817"/>
      <c r="AP69" s="817" t="s">
        <v>530</v>
      </c>
      <c r="AQ69" s="817"/>
      <c r="AR69" s="817"/>
      <c r="AS69" s="817"/>
      <c r="AT69" s="817"/>
      <c r="AU69" s="817" t="s">
        <v>530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257</v>
      </c>
      <c r="R70" s="817"/>
      <c r="S70" s="817"/>
      <c r="T70" s="817"/>
      <c r="U70" s="817"/>
      <c r="V70" s="817">
        <v>240</v>
      </c>
      <c r="W70" s="817"/>
      <c r="X70" s="817"/>
      <c r="Y70" s="817"/>
      <c r="Z70" s="817"/>
      <c r="AA70" s="817">
        <f t="shared" si="0"/>
        <v>17</v>
      </c>
      <c r="AB70" s="817"/>
      <c r="AC70" s="817"/>
      <c r="AD70" s="817"/>
      <c r="AE70" s="817"/>
      <c r="AF70" s="817">
        <v>17</v>
      </c>
      <c r="AG70" s="817"/>
      <c r="AH70" s="817"/>
      <c r="AI70" s="817"/>
      <c r="AJ70" s="817"/>
      <c r="AK70" s="817" t="s">
        <v>530</v>
      </c>
      <c r="AL70" s="817"/>
      <c r="AM70" s="817"/>
      <c r="AN70" s="817"/>
      <c r="AO70" s="817"/>
      <c r="AP70" s="817" t="s">
        <v>530</v>
      </c>
      <c r="AQ70" s="817"/>
      <c r="AR70" s="817"/>
      <c r="AS70" s="817"/>
      <c r="AT70" s="817"/>
      <c r="AU70" s="817" t="s">
        <v>530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62">
        <v>131418</v>
      </c>
      <c r="R71" s="817"/>
      <c r="S71" s="817"/>
      <c r="T71" s="817"/>
      <c r="U71" s="817"/>
      <c r="V71" s="817">
        <v>127699</v>
      </c>
      <c r="W71" s="817"/>
      <c r="X71" s="817"/>
      <c r="Y71" s="817"/>
      <c r="Z71" s="817"/>
      <c r="AA71" s="817">
        <f t="shared" si="0"/>
        <v>3719</v>
      </c>
      <c r="AB71" s="817"/>
      <c r="AC71" s="817"/>
      <c r="AD71" s="817"/>
      <c r="AE71" s="817"/>
      <c r="AF71" s="817">
        <v>3719</v>
      </c>
      <c r="AG71" s="817"/>
      <c r="AH71" s="817"/>
      <c r="AI71" s="817"/>
      <c r="AJ71" s="817"/>
      <c r="AK71" s="817">
        <v>18</v>
      </c>
      <c r="AL71" s="817"/>
      <c r="AM71" s="817"/>
      <c r="AN71" s="817"/>
      <c r="AO71" s="817"/>
      <c r="AP71" s="817" t="s">
        <v>530</v>
      </c>
      <c r="AQ71" s="817"/>
      <c r="AR71" s="817"/>
      <c r="AS71" s="817"/>
      <c r="AT71" s="817"/>
      <c r="AU71" s="817" t="s">
        <v>530</v>
      </c>
      <c r="AV71" s="817"/>
      <c r="AW71" s="817"/>
      <c r="AX71" s="817"/>
      <c r="AY71" s="817"/>
      <c r="AZ71" s="863" t="s">
        <v>542</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250</v>
      </c>
      <c r="R72" s="817"/>
      <c r="S72" s="817"/>
      <c r="T72" s="817"/>
      <c r="U72" s="817"/>
      <c r="V72" s="817">
        <v>239</v>
      </c>
      <c r="W72" s="817"/>
      <c r="X72" s="817"/>
      <c r="Y72" s="817"/>
      <c r="Z72" s="817"/>
      <c r="AA72" s="817">
        <f t="shared" si="0"/>
        <v>11</v>
      </c>
      <c r="AB72" s="817"/>
      <c r="AC72" s="817"/>
      <c r="AD72" s="817"/>
      <c r="AE72" s="817"/>
      <c r="AF72" s="817">
        <v>11</v>
      </c>
      <c r="AG72" s="817"/>
      <c r="AH72" s="817"/>
      <c r="AI72" s="817"/>
      <c r="AJ72" s="817"/>
      <c r="AK72" s="817" t="s">
        <v>530</v>
      </c>
      <c r="AL72" s="817"/>
      <c r="AM72" s="817"/>
      <c r="AN72" s="817"/>
      <c r="AO72" s="817"/>
      <c r="AP72" s="817" t="s">
        <v>530</v>
      </c>
      <c r="AQ72" s="817"/>
      <c r="AR72" s="817"/>
      <c r="AS72" s="817"/>
      <c r="AT72" s="817"/>
      <c r="AU72" s="817" t="s">
        <v>530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62">
        <v>15564</v>
      </c>
      <c r="R73" s="817"/>
      <c r="S73" s="817"/>
      <c r="T73" s="817"/>
      <c r="U73" s="817"/>
      <c r="V73" s="817">
        <v>14402</v>
      </c>
      <c r="W73" s="817"/>
      <c r="X73" s="817"/>
      <c r="Y73" s="817"/>
      <c r="Z73" s="817"/>
      <c r="AA73" s="817">
        <f>+Q73-V73</f>
        <v>1162</v>
      </c>
      <c r="AB73" s="817"/>
      <c r="AC73" s="817"/>
      <c r="AD73" s="817"/>
      <c r="AE73" s="817"/>
      <c r="AF73" s="817">
        <v>1162</v>
      </c>
      <c r="AG73" s="817"/>
      <c r="AH73" s="817"/>
      <c r="AI73" s="817"/>
      <c r="AJ73" s="817"/>
      <c r="AK73" s="817" t="s">
        <v>530</v>
      </c>
      <c r="AL73" s="817"/>
      <c r="AM73" s="817"/>
      <c r="AN73" s="817"/>
      <c r="AO73" s="817"/>
      <c r="AP73" s="817" t="s">
        <v>530</v>
      </c>
      <c r="AQ73" s="817"/>
      <c r="AR73" s="817"/>
      <c r="AS73" s="817"/>
      <c r="AT73" s="817"/>
      <c r="AU73" s="817" t="s">
        <v>530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181</v>
      </c>
      <c r="R74" s="817"/>
      <c r="S74" s="817"/>
      <c r="T74" s="817"/>
      <c r="U74" s="817"/>
      <c r="V74" s="817">
        <v>125</v>
      </c>
      <c r="W74" s="817"/>
      <c r="X74" s="817"/>
      <c r="Y74" s="817"/>
      <c r="Z74" s="817"/>
      <c r="AA74" s="817">
        <f t="shared" ref="AA74:AA75" si="1">+Q74-V74</f>
        <v>56</v>
      </c>
      <c r="AB74" s="817"/>
      <c r="AC74" s="817"/>
      <c r="AD74" s="817"/>
      <c r="AE74" s="817"/>
      <c r="AF74" s="817">
        <v>56</v>
      </c>
      <c r="AG74" s="817"/>
      <c r="AH74" s="817"/>
      <c r="AI74" s="817"/>
      <c r="AJ74" s="817"/>
      <c r="AK74" s="817" t="s">
        <v>530</v>
      </c>
      <c r="AL74" s="817"/>
      <c r="AM74" s="817"/>
      <c r="AN74" s="817"/>
      <c r="AO74" s="817"/>
      <c r="AP74" s="817" t="s">
        <v>530</v>
      </c>
      <c r="AQ74" s="817"/>
      <c r="AR74" s="817"/>
      <c r="AS74" s="817"/>
      <c r="AT74" s="817"/>
      <c r="AU74" s="817" t="s">
        <v>530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140</v>
      </c>
      <c r="R75" s="866"/>
      <c r="S75" s="866"/>
      <c r="T75" s="866"/>
      <c r="U75" s="816"/>
      <c r="V75" s="867">
        <v>179</v>
      </c>
      <c r="W75" s="866"/>
      <c r="X75" s="866"/>
      <c r="Y75" s="866"/>
      <c r="Z75" s="816"/>
      <c r="AA75" s="817">
        <f t="shared" si="1"/>
        <v>-39</v>
      </c>
      <c r="AB75" s="817"/>
      <c r="AC75" s="817"/>
      <c r="AD75" s="817"/>
      <c r="AE75" s="817"/>
      <c r="AF75" s="867">
        <v>-39</v>
      </c>
      <c r="AG75" s="866"/>
      <c r="AH75" s="866"/>
      <c r="AI75" s="866"/>
      <c r="AJ75" s="816"/>
      <c r="AK75" s="867">
        <v>41</v>
      </c>
      <c r="AL75" s="866"/>
      <c r="AM75" s="866"/>
      <c r="AN75" s="866"/>
      <c r="AO75" s="816"/>
      <c r="AP75" s="867">
        <v>140</v>
      </c>
      <c r="AQ75" s="866"/>
      <c r="AR75" s="866"/>
      <c r="AS75" s="866"/>
      <c r="AT75" s="816"/>
      <c r="AU75" s="867" t="s">
        <v>530</v>
      </c>
      <c r="AV75" s="866"/>
      <c r="AW75" s="866"/>
      <c r="AX75" s="866"/>
      <c r="AY75" s="816"/>
      <c r="AZ75" s="863" t="s">
        <v>540</v>
      </c>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537</v>
      </c>
      <c r="C76" s="860"/>
      <c r="D76" s="860"/>
      <c r="E76" s="860"/>
      <c r="F76" s="860"/>
      <c r="G76" s="860"/>
      <c r="H76" s="860"/>
      <c r="I76" s="860"/>
      <c r="J76" s="860"/>
      <c r="K76" s="860"/>
      <c r="L76" s="860"/>
      <c r="M76" s="860"/>
      <c r="N76" s="860"/>
      <c r="O76" s="860"/>
      <c r="P76" s="861"/>
      <c r="Q76" s="865">
        <v>14</v>
      </c>
      <c r="R76" s="866"/>
      <c r="S76" s="866"/>
      <c r="T76" s="866"/>
      <c r="U76" s="816"/>
      <c r="V76" s="867">
        <v>11</v>
      </c>
      <c r="W76" s="866"/>
      <c r="X76" s="866"/>
      <c r="Y76" s="866"/>
      <c r="Z76" s="816"/>
      <c r="AA76" s="817">
        <f t="shared" ref="AA76" si="2">+Q76-V76</f>
        <v>3</v>
      </c>
      <c r="AB76" s="817"/>
      <c r="AC76" s="817"/>
      <c r="AD76" s="817"/>
      <c r="AE76" s="817"/>
      <c r="AF76" s="867">
        <v>3</v>
      </c>
      <c r="AG76" s="866"/>
      <c r="AH76" s="866"/>
      <c r="AI76" s="866"/>
      <c r="AJ76" s="816"/>
      <c r="AK76" s="867" t="s">
        <v>530</v>
      </c>
      <c r="AL76" s="866"/>
      <c r="AM76" s="866"/>
      <c r="AN76" s="866"/>
      <c r="AO76" s="816"/>
      <c r="AP76" s="867" t="s">
        <v>530</v>
      </c>
      <c r="AQ76" s="866"/>
      <c r="AR76" s="866"/>
      <c r="AS76" s="866"/>
      <c r="AT76" s="816"/>
      <c r="AU76" s="867" t="s">
        <v>530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543</v>
      </c>
      <c r="C77" s="860"/>
      <c r="D77" s="860"/>
      <c r="E77" s="860"/>
      <c r="F77" s="860"/>
      <c r="G77" s="860"/>
      <c r="H77" s="860"/>
      <c r="I77" s="860"/>
      <c r="J77" s="860"/>
      <c r="K77" s="860"/>
      <c r="L77" s="860"/>
      <c r="M77" s="860"/>
      <c r="N77" s="860"/>
      <c r="O77" s="860"/>
      <c r="P77" s="861"/>
      <c r="Q77" s="865">
        <v>1259</v>
      </c>
      <c r="R77" s="866"/>
      <c r="S77" s="866"/>
      <c r="T77" s="866"/>
      <c r="U77" s="816"/>
      <c r="V77" s="867">
        <v>1109</v>
      </c>
      <c r="W77" s="866"/>
      <c r="X77" s="866"/>
      <c r="Y77" s="866"/>
      <c r="Z77" s="816"/>
      <c r="AA77" s="867">
        <f t="shared" ref="AA77" si="3">+Q77-V77</f>
        <v>150</v>
      </c>
      <c r="AB77" s="866"/>
      <c r="AC77" s="866"/>
      <c r="AD77" s="866"/>
      <c r="AE77" s="816"/>
      <c r="AF77" s="867">
        <v>8</v>
      </c>
      <c r="AG77" s="866"/>
      <c r="AH77" s="866"/>
      <c r="AI77" s="866"/>
      <c r="AJ77" s="816"/>
      <c r="AK77" s="867" t="s">
        <v>530</v>
      </c>
      <c r="AL77" s="866"/>
      <c r="AM77" s="866"/>
      <c r="AN77" s="866"/>
      <c r="AO77" s="816"/>
      <c r="AP77" s="867">
        <v>793</v>
      </c>
      <c r="AQ77" s="866"/>
      <c r="AR77" s="866"/>
      <c r="AS77" s="866"/>
      <c r="AT77" s="816"/>
      <c r="AU77" s="867" t="s">
        <v>530</v>
      </c>
      <c r="AV77" s="866"/>
      <c r="AW77" s="866"/>
      <c r="AX77" s="866"/>
      <c r="AY77" s="816"/>
      <c r="AZ77" s="868"/>
      <c r="BA77" s="869"/>
      <c r="BB77" s="869"/>
      <c r="BC77" s="869"/>
      <c r="BD77" s="870"/>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544</v>
      </c>
      <c r="C78" s="860"/>
      <c r="D78" s="860"/>
      <c r="E78" s="860"/>
      <c r="F78" s="860"/>
      <c r="G78" s="860"/>
      <c r="H78" s="860"/>
      <c r="I78" s="860"/>
      <c r="J78" s="860"/>
      <c r="K78" s="860"/>
      <c r="L78" s="860"/>
      <c r="M78" s="860"/>
      <c r="N78" s="860"/>
      <c r="O78" s="860"/>
      <c r="P78" s="861"/>
      <c r="Q78" s="862">
        <v>16</v>
      </c>
      <c r="R78" s="817"/>
      <c r="S78" s="817"/>
      <c r="T78" s="817"/>
      <c r="U78" s="817"/>
      <c r="V78" s="817">
        <v>13</v>
      </c>
      <c r="W78" s="817"/>
      <c r="X78" s="817"/>
      <c r="Y78" s="817"/>
      <c r="Z78" s="817"/>
      <c r="AA78" s="817">
        <f t="shared" ref="AA78" si="4">+Q78-V78</f>
        <v>3</v>
      </c>
      <c r="AB78" s="817"/>
      <c r="AC78" s="817"/>
      <c r="AD78" s="817"/>
      <c r="AE78" s="817"/>
      <c r="AF78" s="817">
        <v>3</v>
      </c>
      <c r="AG78" s="817"/>
      <c r="AH78" s="817"/>
      <c r="AI78" s="817"/>
      <c r="AJ78" s="817"/>
      <c r="AK78" s="817" t="s">
        <v>546</v>
      </c>
      <c r="AL78" s="817"/>
      <c r="AM78" s="817"/>
      <c r="AN78" s="817"/>
      <c r="AO78" s="817"/>
      <c r="AP78" s="817" t="s">
        <v>546</v>
      </c>
      <c r="AQ78" s="817"/>
      <c r="AR78" s="817"/>
      <c r="AS78" s="817"/>
      <c r="AT78" s="817"/>
      <c r="AU78" s="817" t="s">
        <v>546</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545</v>
      </c>
      <c r="C79" s="860"/>
      <c r="D79" s="860"/>
      <c r="E79" s="860"/>
      <c r="F79" s="860"/>
      <c r="G79" s="860"/>
      <c r="H79" s="860"/>
      <c r="I79" s="860"/>
      <c r="J79" s="860"/>
      <c r="K79" s="860"/>
      <c r="L79" s="860"/>
      <c r="M79" s="860"/>
      <c r="N79" s="860"/>
      <c r="O79" s="860"/>
      <c r="P79" s="861"/>
      <c r="Q79" s="862">
        <v>216</v>
      </c>
      <c r="R79" s="817"/>
      <c r="S79" s="817"/>
      <c r="T79" s="817"/>
      <c r="U79" s="817"/>
      <c r="V79" s="817">
        <v>186</v>
      </c>
      <c r="W79" s="817"/>
      <c r="X79" s="817"/>
      <c r="Y79" s="817"/>
      <c r="Z79" s="817"/>
      <c r="AA79" s="817">
        <f t="shared" ref="AA79" si="5">+Q79-V79</f>
        <v>30</v>
      </c>
      <c r="AB79" s="817"/>
      <c r="AC79" s="817"/>
      <c r="AD79" s="817"/>
      <c r="AE79" s="817"/>
      <c r="AF79" s="817">
        <v>30</v>
      </c>
      <c r="AG79" s="817"/>
      <c r="AH79" s="817"/>
      <c r="AI79" s="817"/>
      <c r="AJ79" s="817"/>
      <c r="AK79" s="817" t="s">
        <v>546</v>
      </c>
      <c r="AL79" s="817"/>
      <c r="AM79" s="817"/>
      <c r="AN79" s="817"/>
      <c r="AO79" s="817"/>
      <c r="AP79" s="817">
        <v>100</v>
      </c>
      <c r="AQ79" s="817"/>
      <c r="AR79" s="817"/>
      <c r="AS79" s="817"/>
      <c r="AT79" s="817"/>
      <c r="AU79" s="817" t="s">
        <v>546</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388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SUM(AF68:AJ87)</f>
        <v>5873</v>
      </c>
      <c r="AG88" s="828"/>
      <c r="AH88" s="828"/>
      <c r="AI88" s="828"/>
      <c r="AJ88" s="828"/>
      <c r="AK88" s="825"/>
      <c r="AL88" s="825"/>
      <c r="AM88" s="825"/>
      <c r="AN88" s="825"/>
      <c r="AO88" s="825"/>
      <c r="AP88" s="828">
        <f>SUM(AP68:AT87)</f>
        <v>1033</v>
      </c>
      <c r="AQ88" s="828"/>
      <c r="AR88" s="828"/>
      <c r="AS88" s="828"/>
      <c r="AT88" s="828"/>
      <c r="AU88" s="828" t="s">
        <v>541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389</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t="s">
        <v>530</v>
      </c>
      <c r="CS102" s="836"/>
      <c r="CT102" s="836"/>
      <c r="CU102" s="836"/>
      <c r="CV102" s="882"/>
      <c r="CW102" s="881" t="s">
        <v>530</v>
      </c>
      <c r="CX102" s="836"/>
      <c r="CY102" s="836"/>
      <c r="CZ102" s="836"/>
      <c r="DA102" s="882"/>
      <c r="DB102" s="881" t="s">
        <v>530</v>
      </c>
      <c r="DC102" s="836"/>
      <c r="DD102" s="836"/>
      <c r="DE102" s="836"/>
      <c r="DF102" s="882"/>
      <c r="DG102" s="881" t="s">
        <v>530</v>
      </c>
      <c r="DH102" s="836"/>
      <c r="DI102" s="836"/>
      <c r="DJ102" s="836"/>
      <c r="DK102" s="882"/>
      <c r="DL102" s="881" t="s">
        <v>530</v>
      </c>
      <c r="DM102" s="836"/>
      <c r="DN102" s="836"/>
      <c r="DO102" s="836"/>
      <c r="DP102" s="882"/>
      <c r="DQ102" s="881" t="s">
        <v>530</v>
      </c>
      <c r="DR102" s="836"/>
      <c r="DS102" s="836"/>
      <c r="DT102" s="836"/>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390</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391</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394</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395</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396</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397</v>
      </c>
      <c r="AB109" s="884"/>
      <c r="AC109" s="884"/>
      <c r="AD109" s="884"/>
      <c r="AE109" s="885"/>
      <c r="AF109" s="883" t="s">
        <v>284</v>
      </c>
      <c r="AG109" s="884"/>
      <c r="AH109" s="884"/>
      <c r="AI109" s="884"/>
      <c r="AJ109" s="885"/>
      <c r="AK109" s="883" t="s">
        <v>283</v>
      </c>
      <c r="AL109" s="884"/>
      <c r="AM109" s="884"/>
      <c r="AN109" s="884"/>
      <c r="AO109" s="885"/>
      <c r="AP109" s="883" t="s">
        <v>398</v>
      </c>
      <c r="AQ109" s="884"/>
      <c r="AR109" s="884"/>
      <c r="AS109" s="884"/>
      <c r="AT109" s="886"/>
      <c r="AU109" s="905" t="s">
        <v>396</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397</v>
      </c>
      <c r="BR109" s="884"/>
      <c r="BS109" s="884"/>
      <c r="BT109" s="884"/>
      <c r="BU109" s="885"/>
      <c r="BV109" s="883" t="s">
        <v>284</v>
      </c>
      <c r="BW109" s="884"/>
      <c r="BX109" s="884"/>
      <c r="BY109" s="884"/>
      <c r="BZ109" s="885"/>
      <c r="CA109" s="883" t="s">
        <v>283</v>
      </c>
      <c r="CB109" s="884"/>
      <c r="CC109" s="884"/>
      <c r="CD109" s="884"/>
      <c r="CE109" s="885"/>
      <c r="CF109" s="906" t="s">
        <v>398</v>
      </c>
      <c r="CG109" s="906"/>
      <c r="CH109" s="906"/>
      <c r="CI109" s="906"/>
      <c r="CJ109" s="906"/>
      <c r="CK109" s="883" t="s">
        <v>399</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397</v>
      </c>
      <c r="DH109" s="884"/>
      <c r="DI109" s="884"/>
      <c r="DJ109" s="884"/>
      <c r="DK109" s="885"/>
      <c r="DL109" s="883" t="s">
        <v>284</v>
      </c>
      <c r="DM109" s="884"/>
      <c r="DN109" s="884"/>
      <c r="DO109" s="884"/>
      <c r="DP109" s="885"/>
      <c r="DQ109" s="883" t="s">
        <v>283</v>
      </c>
      <c r="DR109" s="884"/>
      <c r="DS109" s="884"/>
      <c r="DT109" s="884"/>
      <c r="DU109" s="885"/>
      <c r="DV109" s="883" t="s">
        <v>398</v>
      </c>
      <c r="DW109" s="884"/>
      <c r="DX109" s="884"/>
      <c r="DY109" s="884"/>
      <c r="DZ109" s="886"/>
    </row>
    <row r="110" spans="1:131" s="197" customFormat="1" ht="26.25" customHeight="1">
      <c r="A110" s="887" t="s">
        <v>400</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210109</v>
      </c>
      <c r="AB110" s="891"/>
      <c r="AC110" s="891"/>
      <c r="AD110" s="891"/>
      <c r="AE110" s="892"/>
      <c r="AF110" s="893">
        <v>211241</v>
      </c>
      <c r="AG110" s="891"/>
      <c r="AH110" s="891"/>
      <c r="AI110" s="891"/>
      <c r="AJ110" s="892"/>
      <c r="AK110" s="893">
        <v>180645</v>
      </c>
      <c r="AL110" s="891"/>
      <c r="AM110" s="891"/>
      <c r="AN110" s="891"/>
      <c r="AO110" s="892"/>
      <c r="AP110" s="894">
        <v>33.299999999999997</v>
      </c>
      <c r="AQ110" s="895"/>
      <c r="AR110" s="895"/>
      <c r="AS110" s="895"/>
      <c r="AT110" s="896"/>
      <c r="AU110" s="897" t="s">
        <v>60</v>
      </c>
      <c r="AV110" s="898"/>
      <c r="AW110" s="898"/>
      <c r="AX110" s="898"/>
      <c r="AY110" s="899"/>
      <c r="AZ110" s="941" t="s">
        <v>401</v>
      </c>
      <c r="BA110" s="888"/>
      <c r="BB110" s="888"/>
      <c r="BC110" s="888"/>
      <c r="BD110" s="888"/>
      <c r="BE110" s="888"/>
      <c r="BF110" s="888"/>
      <c r="BG110" s="888"/>
      <c r="BH110" s="888"/>
      <c r="BI110" s="888"/>
      <c r="BJ110" s="888"/>
      <c r="BK110" s="888"/>
      <c r="BL110" s="888"/>
      <c r="BM110" s="888"/>
      <c r="BN110" s="888"/>
      <c r="BO110" s="888"/>
      <c r="BP110" s="889"/>
      <c r="BQ110" s="927">
        <v>1296771</v>
      </c>
      <c r="BR110" s="928"/>
      <c r="BS110" s="928"/>
      <c r="BT110" s="928"/>
      <c r="BU110" s="928"/>
      <c r="BV110" s="928">
        <v>1195555</v>
      </c>
      <c r="BW110" s="928"/>
      <c r="BX110" s="928"/>
      <c r="BY110" s="928"/>
      <c r="BZ110" s="928"/>
      <c r="CA110" s="928">
        <v>1211044</v>
      </c>
      <c r="CB110" s="928"/>
      <c r="CC110" s="928"/>
      <c r="CD110" s="928"/>
      <c r="CE110" s="928"/>
      <c r="CF110" s="942">
        <v>223.3</v>
      </c>
      <c r="CG110" s="943"/>
      <c r="CH110" s="943"/>
      <c r="CI110" s="943"/>
      <c r="CJ110" s="943"/>
      <c r="CK110" s="944" t="s">
        <v>402</v>
      </c>
      <c r="CL110" s="945"/>
      <c r="CM110" s="924" t="s">
        <v>403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110</v>
      </c>
      <c r="DH110" s="928"/>
      <c r="DI110" s="928"/>
      <c r="DJ110" s="928"/>
      <c r="DK110" s="928"/>
      <c r="DL110" s="928" t="s">
        <v>110</v>
      </c>
      <c r="DM110" s="928"/>
      <c r="DN110" s="928"/>
      <c r="DO110" s="928"/>
      <c r="DP110" s="928"/>
      <c r="DQ110" s="928" t="s">
        <v>110</v>
      </c>
      <c r="DR110" s="928"/>
      <c r="DS110" s="928"/>
      <c r="DT110" s="928"/>
      <c r="DU110" s="928"/>
      <c r="DV110" s="929" t="s">
        <v>110</v>
      </c>
      <c r="DW110" s="929"/>
      <c r="DX110" s="929"/>
      <c r="DY110" s="929"/>
      <c r="DZ110" s="930"/>
    </row>
    <row r="111" spans="1:131" s="197" customFormat="1" ht="26.25" customHeight="1">
      <c r="A111" s="931" t="s">
        <v>404</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110</v>
      </c>
      <c r="AB111" s="935"/>
      <c r="AC111" s="935"/>
      <c r="AD111" s="935"/>
      <c r="AE111" s="936"/>
      <c r="AF111" s="937" t="s">
        <v>110</v>
      </c>
      <c r="AG111" s="935"/>
      <c r="AH111" s="935"/>
      <c r="AI111" s="935"/>
      <c r="AJ111" s="936"/>
      <c r="AK111" s="937" t="s">
        <v>110</v>
      </c>
      <c r="AL111" s="935"/>
      <c r="AM111" s="935"/>
      <c r="AN111" s="935"/>
      <c r="AO111" s="936"/>
      <c r="AP111" s="938" t="s">
        <v>110</v>
      </c>
      <c r="AQ111" s="939"/>
      <c r="AR111" s="939"/>
      <c r="AS111" s="939"/>
      <c r="AT111" s="940"/>
      <c r="AU111" s="900"/>
      <c r="AV111" s="901"/>
      <c r="AW111" s="901"/>
      <c r="AX111" s="901"/>
      <c r="AY111" s="902"/>
      <c r="AZ111" s="950" t="s">
        <v>405</v>
      </c>
      <c r="BA111" s="951"/>
      <c r="BB111" s="951"/>
      <c r="BC111" s="951"/>
      <c r="BD111" s="951"/>
      <c r="BE111" s="951"/>
      <c r="BF111" s="951"/>
      <c r="BG111" s="951"/>
      <c r="BH111" s="951"/>
      <c r="BI111" s="951"/>
      <c r="BJ111" s="951"/>
      <c r="BK111" s="951"/>
      <c r="BL111" s="951"/>
      <c r="BM111" s="951"/>
      <c r="BN111" s="951"/>
      <c r="BO111" s="951"/>
      <c r="BP111" s="952"/>
      <c r="BQ111" s="920" t="s">
        <v>110</v>
      </c>
      <c r="BR111" s="921"/>
      <c r="BS111" s="921"/>
      <c r="BT111" s="921"/>
      <c r="BU111" s="921"/>
      <c r="BV111" s="921" t="s">
        <v>110</v>
      </c>
      <c r="BW111" s="921"/>
      <c r="BX111" s="921"/>
      <c r="BY111" s="921"/>
      <c r="BZ111" s="921"/>
      <c r="CA111" s="921" t="s">
        <v>110</v>
      </c>
      <c r="CB111" s="921"/>
      <c r="CC111" s="921"/>
      <c r="CD111" s="921"/>
      <c r="CE111" s="921"/>
      <c r="CF111" s="915" t="s">
        <v>110</v>
      </c>
      <c r="CG111" s="916"/>
      <c r="CH111" s="916"/>
      <c r="CI111" s="916"/>
      <c r="CJ111" s="916"/>
      <c r="CK111" s="946"/>
      <c r="CL111" s="947"/>
      <c r="CM111" s="917" t="s">
        <v>406</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110</v>
      </c>
      <c r="DH111" s="921"/>
      <c r="DI111" s="921"/>
      <c r="DJ111" s="921"/>
      <c r="DK111" s="921"/>
      <c r="DL111" s="921" t="s">
        <v>110</v>
      </c>
      <c r="DM111" s="921"/>
      <c r="DN111" s="921"/>
      <c r="DO111" s="921"/>
      <c r="DP111" s="921"/>
      <c r="DQ111" s="921" t="s">
        <v>110</v>
      </c>
      <c r="DR111" s="921"/>
      <c r="DS111" s="921"/>
      <c r="DT111" s="921"/>
      <c r="DU111" s="921"/>
      <c r="DV111" s="922" t="s">
        <v>110</v>
      </c>
      <c r="DW111" s="922"/>
      <c r="DX111" s="922"/>
      <c r="DY111" s="922"/>
      <c r="DZ111" s="923"/>
    </row>
    <row r="112" spans="1:131" s="197" customFormat="1" ht="26.25" customHeight="1">
      <c r="A112" s="953" t="s">
        <v>407</v>
      </c>
      <c r="B112" s="954"/>
      <c r="C112" s="951" t="s">
        <v>408</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110</v>
      </c>
      <c r="AB112" s="960"/>
      <c r="AC112" s="960"/>
      <c r="AD112" s="960"/>
      <c r="AE112" s="961"/>
      <c r="AF112" s="962" t="s">
        <v>110</v>
      </c>
      <c r="AG112" s="960"/>
      <c r="AH112" s="960"/>
      <c r="AI112" s="960"/>
      <c r="AJ112" s="961"/>
      <c r="AK112" s="962" t="s">
        <v>110</v>
      </c>
      <c r="AL112" s="960"/>
      <c r="AM112" s="960"/>
      <c r="AN112" s="960"/>
      <c r="AO112" s="961"/>
      <c r="AP112" s="963" t="s">
        <v>110</v>
      </c>
      <c r="AQ112" s="964"/>
      <c r="AR112" s="964"/>
      <c r="AS112" s="964"/>
      <c r="AT112" s="965"/>
      <c r="AU112" s="900"/>
      <c r="AV112" s="901"/>
      <c r="AW112" s="901"/>
      <c r="AX112" s="901"/>
      <c r="AY112" s="902"/>
      <c r="AZ112" s="950" t="s">
        <v>409</v>
      </c>
      <c r="BA112" s="951"/>
      <c r="BB112" s="951"/>
      <c r="BC112" s="951"/>
      <c r="BD112" s="951"/>
      <c r="BE112" s="951"/>
      <c r="BF112" s="951"/>
      <c r="BG112" s="951"/>
      <c r="BH112" s="951"/>
      <c r="BI112" s="951"/>
      <c r="BJ112" s="951"/>
      <c r="BK112" s="951"/>
      <c r="BL112" s="951"/>
      <c r="BM112" s="951"/>
      <c r="BN112" s="951"/>
      <c r="BO112" s="951"/>
      <c r="BP112" s="952"/>
      <c r="BQ112" s="920">
        <v>452886</v>
      </c>
      <c r="BR112" s="921"/>
      <c r="BS112" s="921"/>
      <c r="BT112" s="921"/>
      <c r="BU112" s="921"/>
      <c r="BV112" s="921">
        <v>426519</v>
      </c>
      <c r="BW112" s="921"/>
      <c r="BX112" s="921"/>
      <c r="BY112" s="921"/>
      <c r="BZ112" s="921"/>
      <c r="CA112" s="921">
        <v>585816</v>
      </c>
      <c r="CB112" s="921"/>
      <c r="CC112" s="921"/>
      <c r="CD112" s="921"/>
      <c r="CE112" s="921"/>
      <c r="CF112" s="915">
        <v>108</v>
      </c>
      <c r="CG112" s="916"/>
      <c r="CH112" s="916"/>
      <c r="CI112" s="916"/>
      <c r="CJ112" s="916"/>
      <c r="CK112" s="946"/>
      <c r="CL112" s="947"/>
      <c r="CM112" s="917" t="s">
        <v>410</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110</v>
      </c>
      <c r="DH112" s="921"/>
      <c r="DI112" s="921"/>
      <c r="DJ112" s="921"/>
      <c r="DK112" s="921"/>
      <c r="DL112" s="921" t="s">
        <v>110</v>
      </c>
      <c r="DM112" s="921"/>
      <c r="DN112" s="921"/>
      <c r="DO112" s="921"/>
      <c r="DP112" s="921"/>
      <c r="DQ112" s="921" t="s">
        <v>110</v>
      </c>
      <c r="DR112" s="921"/>
      <c r="DS112" s="921"/>
      <c r="DT112" s="921"/>
      <c r="DU112" s="921"/>
      <c r="DV112" s="922" t="s">
        <v>110</v>
      </c>
      <c r="DW112" s="922"/>
      <c r="DX112" s="922"/>
      <c r="DY112" s="922"/>
      <c r="DZ112" s="923"/>
    </row>
    <row r="113" spans="1:130" s="197" customFormat="1" ht="26.25" customHeight="1">
      <c r="A113" s="955"/>
      <c r="B113" s="956"/>
      <c r="C113" s="951" t="s">
        <v>411</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53425</v>
      </c>
      <c r="AB113" s="935"/>
      <c r="AC113" s="935"/>
      <c r="AD113" s="935"/>
      <c r="AE113" s="936"/>
      <c r="AF113" s="937">
        <v>54091</v>
      </c>
      <c r="AG113" s="935"/>
      <c r="AH113" s="935"/>
      <c r="AI113" s="935"/>
      <c r="AJ113" s="936"/>
      <c r="AK113" s="937">
        <v>51436</v>
      </c>
      <c r="AL113" s="935"/>
      <c r="AM113" s="935"/>
      <c r="AN113" s="935"/>
      <c r="AO113" s="936"/>
      <c r="AP113" s="938">
        <v>9.5</v>
      </c>
      <c r="AQ113" s="939"/>
      <c r="AR113" s="939"/>
      <c r="AS113" s="939"/>
      <c r="AT113" s="940"/>
      <c r="AU113" s="900"/>
      <c r="AV113" s="901"/>
      <c r="AW113" s="901"/>
      <c r="AX113" s="901"/>
      <c r="AY113" s="902"/>
      <c r="AZ113" s="950" t="s">
        <v>412</v>
      </c>
      <c r="BA113" s="951"/>
      <c r="BB113" s="951"/>
      <c r="BC113" s="951"/>
      <c r="BD113" s="951"/>
      <c r="BE113" s="951"/>
      <c r="BF113" s="951"/>
      <c r="BG113" s="951"/>
      <c r="BH113" s="951"/>
      <c r="BI113" s="951"/>
      <c r="BJ113" s="951"/>
      <c r="BK113" s="951"/>
      <c r="BL113" s="951"/>
      <c r="BM113" s="951"/>
      <c r="BN113" s="951"/>
      <c r="BO113" s="951"/>
      <c r="BP113" s="952"/>
      <c r="BQ113" s="920" t="s">
        <v>110</v>
      </c>
      <c r="BR113" s="921"/>
      <c r="BS113" s="921"/>
      <c r="BT113" s="921"/>
      <c r="BU113" s="921"/>
      <c r="BV113" s="921" t="s">
        <v>110</v>
      </c>
      <c r="BW113" s="921"/>
      <c r="BX113" s="921"/>
      <c r="BY113" s="921"/>
      <c r="BZ113" s="921"/>
      <c r="CA113" s="921" t="s">
        <v>110</v>
      </c>
      <c r="CB113" s="921"/>
      <c r="CC113" s="921"/>
      <c r="CD113" s="921"/>
      <c r="CE113" s="921"/>
      <c r="CF113" s="915" t="s">
        <v>110</v>
      </c>
      <c r="CG113" s="916"/>
      <c r="CH113" s="916"/>
      <c r="CI113" s="916"/>
      <c r="CJ113" s="916"/>
      <c r="CK113" s="946"/>
      <c r="CL113" s="947"/>
      <c r="CM113" s="917" t="s">
        <v>413</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110</v>
      </c>
      <c r="DH113" s="960"/>
      <c r="DI113" s="960"/>
      <c r="DJ113" s="960"/>
      <c r="DK113" s="961"/>
      <c r="DL113" s="962" t="s">
        <v>110</v>
      </c>
      <c r="DM113" s="960"/>
      <c r="DN113" s="960"/>
      <c r="DO113" s="960"/>
      <c r="DP113" s="961"/>
      <c r="DQ113" s="962" t="s">
        <v>110</v>
      </c>
      <c r="DR113" s="960"/>
      <c r="DS113" s="960"/>
      <c r="DT113" s="960"/>
      <c r="DU113" s="961"/>
      <c r="DV113" s="963" t="s">
        <v>110</v>
      </c>
      <c r="DW113" s="964"/>
      <c r="DX113" s="964"/>
      <c r="DY113" s="964"/>
      <c r="DZ113" s="965"/>
    </row>
    <row r="114" spans="1:130" s="197" customFormat="1" ht="26.25" customHeight="1">
      <c r="A114" s="955"/>
      <c r="B114" s="956"/>
      <c r="C114" s="951" t="s">
        <v>414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30</v>
      </c>
      <c r="AB114" s="960"/>
      <c r="AC114" s="960"/>
      <c r="AD114" s="960"/>
      <c r="AE114" s="961"/>
      <c r="AF114" s="962">
        <v>37</v>
      </c>
      <c r="AG114" s="960"/>
      <c r="AH114" s="960"/>
      <c r="AI114" s="960"/>
      <c r="AJ114" s="961"/>
      <c r="AK114" s="962">
        <v>29</v>
      </c>
      <c r="AL114" s="960"/>
      <c r="AM114" s="960"/>
      <c r="AN114" s="960"/>
      <c r="AO114" s="961"/>
      <c r="AP114" s="963">
        <v>0</v>
      </c>
      <c r="AQ114" s="964"/>
      <c r="AR114" s="964"/>
      <c r="AS114" s="964"/>
      <c r="AT114" s="965"/>
      <c r="AU114" s="900"/>
      <c r="AV114" s="901"/>
      <c r="AW114" s="901"/>
      <c r="AX114" s="901"/>
      <c r="AY114" s="902"/>
      <c r="AZ114" s="950" t="s">
        <v>415</v>
      </c>
      <c r="BA114" s="951"/>
      <c r="BB114" s="951"/>
      <c r="BC114" s="951"/>
      <c r="BD114" s="951"/>
      <c r="BE114" s="951"/>
      <c r="BF114" s="951"/>
      <c r="BG114" s="951"/>
      <c r="BH114" s="951"/>
      <c r="BI114" s="951"/>
      <c r="BJ114" s="951"/>
      <c r="BK114" s="951"/>
      <c r="BL114" s="951"/>
      <c r="BM114" s="951"/>
      <c r="BN114" s="951"/>
      <c r="BO114" s="951"/>
      <c r="BP114" s="952"/>
      <c r="BQ114" s="920">
        <v>224292</v>
      </c>
      <c r="BR114" s="921"/>
      <c r="BS114" s="921"/>
      <c r="BT114" s="921"/>
      <c r="BU114" s="921"/>
      <c r="BV114" s="921">
        <v>242924</v>
      </c>
      <c r="BW114" s="921"/>
      <c r="BX114" s="921"/>
      <c r="BY114" s="921"/>
      <c r="BZ114" s="921"/>
      <c r="CA114" s="921">
        <v>224557</v>
      </c>
      <c r="CB114" s="921"/>
      <c r="CC114" s="921"/>
      <c r="CD114" s="921"/>
      <c r="CE114" s="921"/>
      <c r="CF114" s="915">
        <v>41.4</v>
      </c>
      <c r="CG114" s="916"/>
      <c r="CH114" s="916"/>
      <c r="CI114" s="916"/>
      <c r="CJ114" s="916"/>
      <c r="CK114" s="946"/>
      <c r="CL114" s="947"/>
      <c r="CM114" s="917" t="s">
        <v>416</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110</v>
      </c>
      <c r="DH114" s="960"/>
      <c r="DI114" s="960"/>
      <c r="DJ114" s="960"/>
      <c r="DK114" s="961"/>
      <c r="DL114" s="962" t="s">
        <v>110</v>
      </c>
      <c r="DM114" s="960"/>
      <c r="DN114" s="960"/>
      <c r="DO114" s="960"/>
      <c r="DP114" s="961"/>
      <c r="DQ114" s="962" t="s">
        <v>110</v>
      </c>
      <c r="DR114" s="960"/>
      <c r="DS114" s="960"/>
      <c r="DT114" s="960"/>
      <c r="DU114" s="961"/>
      <c r="DV114" s="963" t="s">
        <v>110</v>
      </c>
      <c r="DW114" s="964"/>
      <c r="DX114" s="964"/>
      <c r="DY114" s="964"/>
      <c r="DZ114" s="965"/>
    </row>
    <row r="115" spans="1:130" s="197" customFormat="1" ht="26.25" customHeight="1">
      <c r="A115" s="955"/>
      <c r="B115" s="956"/>
      <c r="C115" s="951" t="s">
        <v>417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110</v>
      </c>
      <c r="AB115" s="935"/>
      <c r="AC115" s="935"/>
      <c r="AD115" s="935"/>
      <c r="AE115" s="936"/>
      <c r="AF115" s="937" t="s">
        <v>110</v>
      </c>
      <c r="AG115" s="935"/>
      <c r="AH115" s="935"/>
      <c r="AI115" s="935"/>
      <c r="AJ115" s="936"/>
      <c r="AK115" s="937" t="s">
        <v>110</v>
      </c>
      <c r="AL115" s="935"/>
      <c r="AM115" s="935"/>
      <c r="AN115" s="935"/>
      <c r="AO115" s="936"/>
      <c r="AP115" s="938" t="s">
        <v>110</v>
      </c>
      <c r="AQ115" s="939"/>
      <c r="AR115" s="939"/>
      <c r="AS115" s="939"/>
      <c r="AT115" s="940"/>
      <c r="AU115" s="900"/>
      <c r="AV115" s="901"/>
      <c r="AW115" s="901"/>
      <c r="AX115" s="901"/>
      <c r="AY115" s="902"/>
      <c r="AZ115" s="950" t="s">
        <v>418</v>
      </c>
      <c r="BA115" s="951"/>
      <c r="BB115" s="951"/>
      <c r="BC115" s="951"/>
      <c r="BD115" s="951"/>
      <c r="BE115" s="951"/>
      <c r="BF115" s="951"/>
      <c r="BG115" s="951"/>
      <c r="BH115" s="951"/>
      <c r="BI115" s="951"/>
      <c r="BJ115" s="951"/>
      <c r="BK115" s="951"/>
      <c r="BL115" s="951"/>
      <c r="BM115" s="951"/>
      <c r="BN115" s="951"/>
      <c r="BO115" s="951"/>
      <c r="BP115" s="952"/>
      <c r="BQ115" s="920" t="s">
        <v>110</v>
      </c>
      <c r="BR115" s="921"/>
      <c r="BS115" s="921"/>
      <c r="BT115" s="921"/>
      <c r="BU115" s="921"/>
      <c r="BV115" s="921" t="s">
        <v>110</v>
      </c>
      <c r="BW115" s="921"/>
      <c r="BX115" s="921"/>
      <c r="BY115" s="921"/>
      <c r="BZ115" s="921"/>
      <c r="CA115" s="921" t="s">
        <v>110</v>
      </c>
      <c r="CB115" s="921"/>
      <c r="CC115" s="921"/>
      <c r="CD115" s="921"/>
      <c r="CE115" s="921"/>
      <c r="CF115" s="915" t="s">
        <v>110</v>
      </c>
      <c r="CG115" s="916"/>
      <c r="CH115" s="916"/>
      <c r="CI115" s="916"/>
      <c r="CJ115" s="916"/>
      <c r="CK115" s="946"/>
      <c r="CL115" s="947"/>
      <c r="CM115" s="950" t="s">
        <v>419</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110</v>
      </c>
      <c r="DH115" s="960"/>
      <c r="DI115" s="960"/>
      <c r="DJ115" s="960"/>
      <c r="DK115" s="961"/>
      <c r="DL115" s="962" t="s">
        <v>110</v>
      </c>
      <c r="DM115" s="960"/>
      <c r="DN115" s="960"/>
      <c r="DO115" s="960"/>
      <c r="DP115" s="961"/>
      <c r="DQ115" s="962" t="s">
        <v>110</v>
      </c>
      <c r="DR115" s="960"/>
      <c r="DS115" s="960"/>
      <c r="DT115" s="960"/>
      <c r="DU115" s="961"/>
      <c r="DV115" s="963" t="s">
        <v>110</v>
      </c>
      <c r="DW115" s="964"/>
      <c r="DX115" s="964"/>
      <c r="DY115" s="964"/>
      <c r="DZ115" s="965"/>
    </row>
    <row r="116" spans="1:130" s="197" customFormat="1" ht="26.25" customHeight="1">
      <c r="A116" s="957"/>
      <c r="B116" s="958"/>
      <c r="C116" s="972" t="s">
        <v>420</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51</v>
      </c>
      <c r="AB116" s="960"/>
      <c r="AC116" s="960"/>
      <c r="AD116" s="960"/>
      <c r="AE116" s="961"/>
      <c r="AF116" s="962">
        <v>35</v>
      </c>
      <c r="AG116" s="960"/>
      <c r="AH116" s="960"/>
      <c r="AI116" s="960"/>
      <c r="AJ116" s="961"/>
      <c r="AK116" s="962">
        <v>75</v>
      </c>
      <c r="AL116" s="960"/>
      <c r="AM116" s="960"/>
      <c r="AN116" s="960"/>
      <c r="AO116" s="961"/>
      <c r="AP116" s="963">
        <v>0</v>
      </c>
      <c r="AQ116" s="964"/>
      <c r="AR116" s="964"/>
      <c r="AS116" s="964"/>
      <c r="AT116" s="965"/>
      <c r="AU116" s="900"/>
      <c r="AV116" s="901"/>
      <c r="AW116" s="901"/>
      <c r="AX116" s="901"/>
      <c r="AY116" s="902"/>
      <c r="AZ116" s="950" t="s">
        <v>421</v>
      </c>
      <c r="BA116" s="951"/>
      <c r="BB116" s="951"/>
      <c r="BC116" s="951"/>
      <c r="BD116" s="951"/>
      <c r="BE116" s="951"/>
      <c r="BF116" s="951"/>
      <c r="BG116" s="951"/>
      <c r="BH116" s="951"/>
      <c r="BI116" s="951"/>
      <c r="BJ116" s="951"/>
      <c r="BK116" s="951"/>
      <c r="BL116" s="951"/>
      <c r="BM116" s="951"/>
      <c r="BN116" s="951"/>
      <c r="BO116" s="951"/>
      <c r="BP116" s="952"/>
      <c r="BQ116" s="920" t="s">
        <v>110</v>
      </c>
      <c r="BR116" s="921"/>
      <c r="BS116" s="921"/>
      <c r="BT116" s="921"/>
      <c r="BU116" s="921"/>
      <c r="BV116" s="921" t="s">
        <v>110</v>
      </c>
      <c r="BW116" s="921"/>
      <c r="BX116" s="921"/>
      <c r="BY116" s="921"/>
      <c r="BZ116" s="921"/>
      <c r="CA116" s="921" t="s">
        <v>110</v>
      </c>
      <c r="CB116" s="921"/>
      <c r="CC116" s="921"/>
      <c r="CD116" s="921"/>
      <c r="CE116" s="921"/>
      <c r="CF116" s="915" t="s">
        <v>110</v>
      </c>
      <c r="CG116" s="916"/>
      <c r="CH116" s="916"/>
      <c r="CI116" s="916"/>
      <c r="CJ116" s="916"/>
      <c r="CK116" s="946"/>
      <c r="CL116" s="947"/>
      <c r="CM116" s="917" t="s">
        <v>422</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110</v>
      </c>
      <c r="DH116" s="960"/>
      <c r="DI116" s="960"/>
      <c r="DJ116" s="960"/>
      <c r="DK116" s="961"/>
      <c r="DL116" s="962" t="s">
        <v>110</v>
      </c>
      <c r="DM116" s="960"/>
      <c r="DN116" s="960"/>
      <c r="DO116" s="960"/>
      <c r="DP116" s="961"/>
      <c r="DQ116" s="962" t="s">
        <v>110</v>
      </c>
      <c r="DR116" s="960"/>
      <c r="DS116" s="960"/>
      <c r="DT116" s="960"/>
      <c r="DU116" s="961"/>
      <c r="DV116" s="963" t="s">
        <v>110</v>
      </c>
      <c r="DW116" s="964"/>
      <c r="DX116" s="964"/>
      <c r="DY116" s="964"/>
      <c r="DZ116" s="965"/>
    </row>
    <row r="117" spans="1:130" s="197" customFormat="1" ht="26.25" customHeight="1">
      <c r="A117" s="905" t="s">
        <v>168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423</v>
      </c>
      <c r="Z117" s="885"/>
      <c r="AA117" s="997">
        <v>263615</v>
      </c>
      <c r="AB117" s="967"/>
      <c r="AC117" s="967"/>
      <c r="AD117" s="967"/>
      <c r="AE117" s="968"/>
      <c r="AF117" s="966">
        <v>265404</v>
      </c>
      <c r="AG117" s="967"/>
      <c r="AH117" s="967"/>
      <c r="AI117" s="967"/>
      <c r="AJ117" s="968"/>
      <c r="AK117" s="966">
        <v>232185</v>
      </c>
      <c r="AL117" s="967"/>
      <c r="AM117" s="967"/>
      <c r="AN117" s="967"/>
      <c r="AO117" s="968"/>
      <c r="AP117" s="969"/>
      <c r="AQ117" s="970"/>
      <c r="AR117" s="970"/>
      <c r="AS117" s="970"/>
      <c r="AT117" s="971"/>
      <c r="AU117" s="900"/>
      <c r="AV117" s="901"/>
      <c r="AW117" s="901"/>
      <c r="AX117" s="901"/>
      <c r="AY117" s="902"/>
      <c r="AZ117" s="996" t="s">
        <v>424</v>
      </c>
      <c r="BA117" s="972"/>
      <c r="BB117" s="972"/>
      <c r="BC117" s="972"/>
      <c r="BD117" s="972"/>
      <c r="BE117" s="972"/>
      <c r="BF117" s="972"/>
      <c r="BG117" s="972"/>
      <c r="BH117" s="972"/>
      <c r="BI117" s="972"/>
      <c r="BJ117" s="972"/>
      <c r="BK117" s="972"/>
      <c r="BL117" s="972"/>
      <c r="BM117" s="972"/>
      <c r="BN117" s="972"/>
      <c r="BO117" s="972"/>
      <c r="BP117" s="973"/>
      <c r="BQ117" s="986" t="s">
        <v>110</v>
      </c>
      <c r="BR117" s="987"/>
      <c r="BS117" s="987"/>
      <c r="BT117" s="987"/>
      <c r="BU117" s="987"/>
      <c r="BV117" s="987" t="s">
        <v>110</v>
      </c>
      <c r="BW117" s="987"/>
      <c r="BX117" s="987"/>
      <c r="BY117" s="987"/>
      <c r="BZ117" s="987"/>
      <c r="CA117" s="987" t="s">
        <v>110</v>
      </c>
      <c r="CB117" s="987"/>
      <c r="CC117" s="987"/>
      <c r="CD117" s="987"/>
      <c r="CE117" s="987"/>
      <c r="CF117" s="915" t="s">
        <v>110</v>
      </c>
      <c r="CG117" s="916"/>
      <c r="CH117" s="916"/>
      <c r="CI117" s="916"/>
      <c r="CJ117" s="916"/>
      <c r="CK117" s="946"/>
      <c r="CL117" s="947"/>
      <c r="CM117" s="917" t="s">
        <v>425</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110</v>
      </c>
      <c r="DH117" s="960"/>
      <c r="DI117" s="960"/>
      <c r="DJ117" s="960"/>
      <c r="DK117" s="961"/>
      <c r="DL117" s="962" t="s">
        <v>110</v>
      </c>
      <c r="DM117" s="960"/>
      <c r="DN117" s="960"/>
      <c r="DO117" s="960"/>
      <c r="DP117" s="961"/>
      <c r="DQ117" s="962" t="s">
        <v>110</v>
      </c>
      <c r="DR117" s="960"/>
      <c r="DS117" s="960"/>
      <c r="DT117" s="960"/>
      <c r="DU117" s="961"/>
      <c r="DV117" s="963" t="s">
        <v>110</v>
      </c>
      <c r="DW117" s="964"/>
      <c r="DX117" s="964"/>
      <c r="DY117" s="964"/>
      <c r="DZ117" s="965"/>
    </row>
    <row r="118" spans="1:130" s="197" customFormat="1" ht="26.25" customHeight="1">
      <c r="A118" s="905" t="s">
        <v>399</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397</v>
      </c>
      <c r="AB118" s="884"/>
      <c r="AC118" s="884"/>
      <c r="AD118" s="884"/>
      <c r="AE118" s="885"/>
      <c r="AF118" s="883" t="s">
        <v>284</v>
      </c>
      <c r="AG118" s="884"/>
      <c r="AH118" s="884"/>
      <c r="AI118" s="884"/>
      <c r="AJ118" s="885"/>
      <c r="AK118" s="883" t="s">
        <v>283</v>
      </c>
      <c r="AL118" s="884"/>
      <c r="AM118" s="884"/>
      <c r="AN118" s="884"/>
      <c r="AO118" s="885"/>
      <c r="AP118" s="991" t="s">
        <v>398</v>
      </c>
      <c r="AQ118" s="992"/>
      <c r="AR118" s="992"/>
      <c r="AS118" s="992"/>
      <c r="AT118" s="993"/>
      <c r="AU118" s="903"/>
      <c r="AV118" s="904"/>
      <c r="AW118" s="904"/>
      <c r="AX118" s="904"/>
      <c r="AY118" s="904"/>
      <c r="AZ118" s="228" t="s">
        <v>168</v>
      </c>
      <c r="BA118" s="228"/>
      <c r="BB118" s="228"/>
      <c r="BC118" s="228"/>
      <c r="BD118" s="228"/>
      <c r="BE118" s="228"/>
      <c r="BF118" s="228"/>
      <c r="BG118" s="228"/>
      <c r="BH118" s="228"/>
      <c r="BI118" s="228"/>
      <c r="BJ118" s="228"/>
      <c r="BK118" s="228"/>
      <c r="BL118" s="228"/>
      <c r="BM118" s="228"/>
      <c r="BN118" s="228"/>
      <c r="BO118" s="994" t="s">
        <v>426</v>
      </c>
      <c r="BP118" s="995"/>
      <c r="BQ118" s="986">
        <v>1973949</v>
      </c>
      <c r="BR118" s="987"/>
      <c r="BS118" s="987"/>
      <c r="BT118" s="987"/>
      <c r="BU118" s="987"/>
      <c r="BV118" s="987">
        <v>1864998</v>
      </c>
      <c r="BW118" s="987"/>
      <c r="BX118" s="987"/>
      <c r="BY118" s="987"/>
      <c r="BZ118" s="987"/>
      <c r="CA118" s="987">
        <v>2021417</v>
      </c>
      <c r="CB118" s="987"/>
      <c r="CC118" s="987"/>
      <c r="CD118" s="987"/>
      <c r="CE118" s="987"/>
      <c r="CF118" s="988"/>
      <c r="CG118" s="989"/>
      <c r="CH118" s="989"/>
      <c r="CI118" s="989"/>
      <c r="CJ118" s="990"/>
      <c r="CK118" s="946"/>
      <c r="CL118" s="947"/>
      <c r="CM118" s="917" t="s">
        <v>427</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110</v>
      </c>
      <c r="DH118" s="960"/>
      <c r="DI118" s="960"/>
      <c r="DJ118" s="960"/>
      <c r="DK118" s="961"/>
      <c r="DL118" s="962" t="s">
        <v>110</v>
      </c>
      <c r="DM118" s="960"/>
      <c r="DN118" s="960"/>
      <c r="DO118" s="960"/>
      <c r="DP118" s="961"/>
      <c r="DQ118" s="962" t="s">
        <v>110</v>
      </c>
      <c r="DR118" s="960"/>
      <c r="DS118" s="960"/>
      <c r="DT118" s="960"/>
      <c r="DU118" s="961"/>
      <c r="DV118" s="963" t="s">
        <v>110</v>
      </c>
      <c r="DW118" s="964"/>
      <c r="DX118" s="964"/>
      <c r="DY118" s="964"/>
      <c r="DZ118" s="965"/>
    </row>
    <row r="119" spans="1:130" s="197" customFormat="1" ht="26.25" customHeight="1">
      <c r="A119" s="975" t="s">
        <v>402</v>
      </c>
      <c r="B119" s="945"/>
      <c r="C119" s="924" t="s">
        <v>403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110</v>
      </c>
      <c r="AB119" s="891"/>
      <c r="AC119" s="891"/>
      <c r="AD119" s="891"/>
      <c r="AE119" s="892"/>
      <c r="AF119" s="893" t="s">
        <v>110</v>
      </c>
      <c r="AG119" s="891"/>
      <c r="AH119" s="891"/>
      <c r="AI119" s="891"/>
      <c r="AJ119" s="892"/>
      <c r="AK119" s="893" t="s">
        <v>110</v>
      </c>
      <c r="AL119" s="891"/>
      <c r="AM119" s="891"/>
      <c r="AN119" s="891"/>
      <c r="AO119" s="892"/>
      <c r="AP119" s="894" t="s">
        <v>110</v>
      </c>
      <c r="AQ119" s="895"/>
      <c r="AR119" s="895"/>
      <c r="AS119" s="895"/>
      <c r="AT119" s="896"/>
      <c r="AU119" s="978" t="s">
        <v>428</v>
      </c>
      <c r="AV119" s="979"/>
      <c r="AW119" s="979"/>
      <c r="AX119" s="979"/>
      <c r="AY119" s="980"/>
      <c r="AZ119" s="941" t="s">
        <v>429</v>
      </c>
      <c r="BA119" s="888"/>
      <c r="BB119" s="888"/>
      <c r="BC119" s="888"/>
      <c r="BD119" s="888"/>
      <c r="BE119" s="888"/>
      <c r="BF119" s="888"/>
      <c r="BG119" s="888"/>
      <c r="BH119" s="888"/>
      <c r="BI119" s="888"/>
      <c r="BJ119" s="888"/>
      <c r="BK119" s="888"/>
      <c r="BL119" s="888"/>
      <c r="BM119" s="888"/>
      <c r="BN119" s="888"/>
      <c r="BO119" s="888"/>
      <c r="BP119" s="889"/>
      <c r="BQ119" s="927">
        <v>767378</v>
      </c>
      <c r="BR119" s="928"/>
      <c r="BS119" s="928"/>
      <c r="BT119" s="928"/>
      <c r="BU119" s="928"/>
      <c r="BV119" s="928">
        <v>824304</v>
      </c>
      <c r="BW119" s="928"/>
      <c r="BX119" s="928"/>
      <c r="BY119" s="928"/>
      <c r="BZ119" s="928"/>
      <c r="CA119" s="928">
        <v>870344</v>
      </c>
      <c r="CB119" s="928"/>
      <c r="CC119" s="928"/>
      <c r="CD119" s="928"/>
      <c r="CE119" s="928"/>
      <c r="CF119" s="942">
        <v>160.5</v>
      </c>
      <c r="CG119" s="943"/>
      <c r="CH119" s="943"/>
      <c r="CI119" s="943"/>
      <c r="CJ119" s="943"/>
      <c r="CK119" s="948"/>
      <c r="CL119" s="949"/>
      <c r="CM119" s="1005" t="s">
        <v>430</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110</v>
      </c>
      <c r="DH119" s="999"/>
      <c r="DI119" s="999"/>
      <c r="DJ119" s="999"/>
      <c r="DK119" s="1000"/>
      <c r="DL119" s="1001" t="s">
        <v>110</v>
      </c>
      <c r="DM119" s="999"/>
      <c r="DN119" s="999"/>
      <c r="DO119" s="999"/>
      <c r="DP119" s="1000"/>
      <c r="DQ119" s="1001" t="s">
        <v>110</v>
      </c>
      <c r="DR119" s="999"/>
      <c r="DS119" s="999"/>
      <c r="DT119" s="999"/>
      <c r="DU119" s="1000"/>
      <c r="DV119" s="1002" t="s">
        <v>110</v>
      </c>
      <c r="DW119" s="1003"/>
      <c r="DX119" s="1003"/>
      <c r="DY119" s="1003"/>
      <c r="DZ119" s="1004"/>
    </row>
    <row r="120" spans="1:130" s="197" customFormat="1" ht="26.25" customHeight="1">
      <c r="A120" s="976"/>
      <c r="B120" s="947"/>
      <c r="C120" s="917" t="s">
        <v>406</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110</v>
      </c>
      <c r="AB120" s="960"/>
      <c r="AC120" s="960"/>
      <c r="AD120" s="960"/>
      <c r="AE120" s="961"/>
      <c r="AF120" s="962" t="s">
        <v>110</v>
      </c>
      <c r="AG120" s="960"/>
      <c r="AH120" s="960"/>
      <c r="AI120" s="960"/>
      <c r="AJ120" s="961"/>
      <c r="AK120" s="962" t="s">
        <v>110</v>
      </c>
      <c r="AL120" s="960"/>
      <c r="AM120" s="960"/>
      <c r="AN120" s="960"/>
      <c r="AO120" s="961"/>
      <c r="AP120" s="963" t="s">
        <v>110</v>
      </c>
      <c r="AQ120" s="964"/>
      <c r="AR120" s="964"/>
      <c r="AS120" s="964"/>
      <c r="AT120" s="965"/>
      <c r="AU120" s="981"/>
      <c r="AV120" s="982"/>
      <c r="AW120" s="982"/>
      <c r="AX120" s="982"/>
      <c r="AY120" s="983"/>
      <c r="AZ120" s="950" t="s">
        <v>431</v>
      </c>
      <c r="BA120" s="951"/>
      <c r="BB120" s="951"/>
      <c r="BC120" s="951"/>
      <c r="BD120" s="951"/>
      <c r="BE120" s="951"/>
      <c r="BF120" s="951"/>
      <c r="BG120" s="951"/>
      <c r="BH120" s="951"/>
      <c r="BI120" s="951"/>
      <c r="BJ120" s="951"/>
      <c r="BK120" s="951"/>
      <c r="BL120" s="951"/>
      <c r="BM120" s="951"/>
      <c r="BN120" s="951"/>
      <c r="BO120" s="951"/>
      <c r="BP120" s="952"/>
      <c r="BQ120" s="920">
        <v>185101</v>
      </c>
      <c r="BR120" s="921"/>
      <c r="BS120" s="921"/>
      <c r="BT120" s="921"/>
      <c r="BU120" s="921"/>
      <c r="BV120" s="921">
        <v>173481</v>
      </c>
      <c r="BW120" s="921"/>
      <c r="BX120" s="921"/>
      <c r="BY120" s="921"/>
      <c r="BZ120" s="921"/>
      <c r="CA120" s="921">
        <v>161594</v>
      </c>
      <c r="CB120" s="921"/>
      <c r="CC120" s="921"/>
      <c r="CD120" s="921"/>
      <c r="CE120" s="921"/>
      <c r="CF120" s="915">
        <v>29.8</v>
      </c>
      <c r="CG120" s="916"/>
      <c r="CH120" s="916"/>
      <c r="CI120" s="916"/>
      <c r="CJ120" s="916"/>
      <c r="CK120" s="1014" t="s">
        <v>432</v>
      </c>
      <c r="CL120" s="1015"/>
      <c r="CM120" s="1015"/>
      <c r="CN120" s="1015"/>
      <c r="CO120" s="1016"/>
      <c r="CP120" s="1022" t="s">
        <v>379</v>
      </c>
      <c r="CQ120" s="1023"/>
      <c r="CR120" s="1023"/>
      <c r="CS120" s="1023"/>
      <c r="CT120" s="1023"/>
      <c r="CU120" s="1023"/>
      <c r="CV120" s="1023"/>
      <c r="CW120" s="1023"/>
      <c r="CX120" s="1023"/>
      <c r="CY120" s="1023"/>
      <c r="CZ120" s="1023"/>
      <c r="DA120" s="1023"/>
      <c r="DB120" s="1023"/>
      <c r="DC120" s="1023"/>
      <c r="DD120" s="1023"/>
      <c r="DE120" s="1023"/>
      <c r="DF120" s="1024"/>
      <c r="DG120" s="927">
        <v>418668</v>
      </c>
      <c r="DH120" s="928"/>
      <c r="DI120" s="928"/>
      <c r="DJ120" s="928"/>
      <c r="DK120" s="928"/>
      <c r="DL120" s="928">
        <v>396750</v>
      </c>
      <c r="DM120" s="928"/>
      <c r="DN120" s="928"/>
      <c r="DO120" s="928"/>
      <c r="DP120" s="928"/>
      <c r="DQ120" s="928">
        <v>377614</v>
      </c>
      <c r="DR120" s="928"/>
      <c r="DS120" s="928"/>
      <c r="DT120" s="928"/>
      <c r="DU120" s="928"/>
      <c r="DV120" s="929">
        <v>69.599999999999994</v>
      </c>
      <c r="DW120" s="929"/>
      <c r="DX120" s="929"/>
      <c r="DY120" s="929"/>
      <c r="DZ120" s="930"/>
    </row>
    <row r="121" spans="1:130" s="197" customFormat="1" ht="26.25" customHeight="1">
      <c r="A121" s="976"/>
      <c r="B121" s="947"/>
      <c r="C121" s="1011" t="s">
        <v>433</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110</v>
      </c>
      <c r="AB121" s="960"/>
      <c r="AC121" s="960"/>
      <c r="AD121" s="960"/>
      <c r="AE121" s="961"/>
      <c r="AF121" s="962" t="s">
        <v>110</v>
      </c>
      <c r="AG121" s="960"/>
      <c r="AH121" s="960"/>
      <c r="AI121" s="960"/>
      <c r="AJ121" s="961"/>
      <c r="AK121" s="962" t="s">
        <v>110</v>
      </c>
      <c r="AL121" s="960"/>
      <c r="AM121" s="960"/>
      <c r="AN121" s="960"/>
      <c r="AO121" s="961"/>
      <c r="AP121" s="963" t="s">
        <v>110</v>
      </c>
      <c r="AQ121" s="964"/>
      <c r="AR121" s="964"/>
      <c r="AS121" s="964"/>
      <c r="AT121" s="965"/>
      <c r="AU121" s="981"/>
      <c r="AV121" s="982"/>
      <c r="AW121" s="982"/>
      <c r="AX121" s="982"/>
      <c r="AY121" s="983"/>
      <c r="AZ121" s="996" t="s">
        <v>434</v>
      </c>
      <c r="BA121" s="972"/>
      <c r="BB121" s="972"/>
      <c r="BC121" s="972"/>
      <c r="BD121" s="972"/>
      <c r="BE121" s="972"/>
      <c r="BF121" s="972"/>
      <c r="BG121" s="972"/>
      <c r="BH121" s="972"/>
      <c r="BI121" s="972"/>
      <c r="BJ121" s="972"/>
      <c r="BK121" s="972"/>
      <c r="BL121" s="972"/>
      <c r="BM121" s="972"/>
      <c r="BN121" s="972"/>
      <c r="BO121" s="972"/>
      <c r="BP121" s="973"/>
      <c r="BQ121" s="986">
        <v>1025636</v>
      </c>
      <c r="BR121" s="987"/>
      <c r="BS121" s="987"/>
      <c r="BT121" s="987"/>
      <c r="BU121" s="987"/>
      <c r="BV121" s="987">
        <v>963066</v>
      </c>
      <c r="BW121" s="987"/>
      <c r="BX121" s="987"/>
      <c r="BY121" s="987"/>
      <c r="BZ121" s="987"/>
      <c r="CA121" s="987">
        <v>1083243</v>
      </c>
      <c r="CB121" s="987"/>
      <c r="CC121" s="987"/>
      <c r="CD121" s="987"/>
      <c r="CE121" s="987"/>
      <c r="CF121" s="1025">
        <v>199.8</v>
      </c>
      <c r="CG121" s="1026"/>
      <c r="CH121" s="1026"/>
      <c r="CI121" s="1026"/>
      <c r="CJ121" s="1026"/>
      <c r="CK121" s="1017"/>
      <c r="CL121" s="1018"/>
      <c r="CM121" s="1018"/>
      <c r="CN121" s="1018"/>
      <c r="CO121" s="1019"/>
      <c r="CP121" s="1008" t="s">
        <v>381</v>
      </c>
      <c r="CQ121" s="1009"/>
      <c r="CR121" s="1009"/>
      <c r="CS121" s="1009"/>
      <c r="CT121" s="1009"/>
      <c r="CU121" s="1009"/>
      <c r="CV121" s="1009"/>
      <c r="CW121" s="1009"/>
      <c r="CX121" s="1009"/>
      <c r="CY121" s="1009"/>
      <c r="CZ121" s="1009"/>
      <c r="DA121" s="1009"/>
      <c r="DB121" s="1009"/>
      <c r="DC121" s="1009"/>
      <c r="DD121" s="1009"/>
      <c r="DE121" s="1009"/>
      <c r="DF121" s="1010"/>
      <c r="DG121" s="920" t="s">
        <v>110</v>
      </c>
      <c r="DH121" s="921"/>
      <c r="DI121" s="921"/>
      <c r="DJ121" s="921"/>
      <c r="DK121" s="921"/>
      <c r="DL121" s="921" t="s">
        <v>110</v>
      </c>
      <c r="DM121" s="921"/>
      <c r="DN121" s="921"/>
      <c r="DO121" s="921"/>
      <c r="DP121" s="921"/>
      <c r="DQ121" s="921">
        <v>178600</v>
      </c>
      <c r="DR121" s="921"/>
      <c r="DS121" s="921"/>
      <c r="DT121" s="921"/>
      <c r="DU121" s="921"/>
      <c r="DV121" s="922">
        <v>32.9</v>
      </c>
      <c r="DW121" s="922"/>
      <c r="DX121" s="922"/>
      <c r="DY121" s="922"/>
      <c r="DZ121" s="923"/>
    </row>
    <row r="122" spans="1:130" s="197" customFormat="1" ht="26.25" customHeight="1">
      <c r="A122" s="976"/>
      <c r="B122" s="947"/>
      <c r="C122" s="917" t="s">
        <v>416</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110</v>
      </c>
      <c r="AB122" s="960"/>
      <c r="AC122" s="960"/>
      <c r="AD122" s="960"/>
      <c r="AE122" s="961"/>
      <c r="AF122" s="962" t="s">
        <v>110</v>
      </c>
      <c r="AG122" s="960"/>
      <c r="AH122" s="960"/>
      <c r="AI122" s="960"/>
      <c r="AJ122" s="961"/>
      <c r="AK122" s="962" t="s">
        <v>110</v>
      </c>
      <c r="AL122" s="960"/>
      <c r="AM122" s="960"/>
      <c r="AN122" s="960"/>
      <c r="AO122" s="961"/>
      <c r="AP122" s="963" t="s">
        <v>110</v>
      </c>
      <c r="AQ122" s="964"/>
      <c r="AR122" s="964"/>
      <c r="AS122" s="964"/>
      <c r="AT122" s="965"/>
      <c r="AU122" s="984"/>
      <c r="AV122" s="985"/>
      <c r="AW122" s="985"/>
      <c r="AX122" s="985"/>
      <c r="AY122" s="985"/>
      <c r="AZ122" s="228" t="s">
        <v>168</v>
      </c>
      <c r="BA122" s="228"/>
      <c r="BB122" s="228"/>
      <c r="BC122" s="228"/>
      <c r="BD122" s="228"/>
      <c r="BE122" s="228"/>
      <c r="BF122" s="228"/>
      <c r="BG122" s="228"/>
      <c r="BH122" s="228"/>
      <c r="BI122" s="228"/>
      <c r="BJ122" s="228"/>
      <c r="BK122" s="228"/>
      <c r="BL122" s="228"/>
      <c r="BM122" s="228"/>
      <c r="BN122" s="228"/>
      <c r="BO122" s="994" t="s">
        <v>435</v>
      </c>
      <c r="BP122" s="995"/>
      <c r="BQ122" s="1035">
        <v>1978115</v>
      </c>
      <c r="BR122" s="1036"/>
      <c r="BS122" s="1036"/>
      <c r="BT122" s="1036"/>
      <c r="BU122" s="1036"/>
      <c r="BV122" s="1036">
        <v>1960851</v>
      </c>
      <c r="BW122" s="1036"/>
      <c r="BX122" s="1036"/>
      <c r="BY122" s="1036"/>
      <c r="BZ122" s="1036"/>
      <c r="CA122" s="1036">
        <v>2115181</v>
      </c>
      <c r="CB122" s="1036"/>
      <c r="CC122" s="1036"/>
      <c r="CD122" s="1036"/>
      <c r="CE122" s="1036"/>
      <c r="CF122" s="988"/>
      <c r="CG122" s="989"/>
      <c r="CH122" s="989"/>
      <c r="CI122" s="989"/>
      <c r="CJ122" s="990"/>
      <c r="CK122" s="1017"/>
      <c r="CL122" s="1018"/>
      <c r="CM122" s="1018"/>
      <c r="CN122" s="1018"/>
      <c r="CO122" s="1019"/>
      <c r="CP122" s="1008" t="s">
        <v>382</v>
      </c>
      <c r="CQ122" s="1009"/>
      <c r="CR122" s="1009"/>
      <c r="CS122" s="1009"/>
      <c r="CT122" s="1009"/>
      <c r="CU122" s="1009"/>
      <c r="CV122" s="1009"/>
      <c r="CW122" s="1009"/>
      <c r="CX122" s="1009"/>
      <c r="CY122" s="1009"/>
      <c r="CZ122" s="1009"/>
      <c r="DA122" s="1009"/>
      <c r="DB122" s="1009"/>
      <c r="DC122" s="1009"/>
      <c r="DD122" s="1009"/>
      <c r="DE122" s="1009"/>
      <c r="DF122" s="1010"/>
      <c r="DG122" s="920">
        <v>34218</v>
      </c>
      <c r="DH122" s="921"/>
      <c r="DI122" s="921"/>
      <c r="DJ122" s="921"/>
      <c r="DK122" s="921"/>
      <c r="DL122" s="921">
        <v>29769</v>
      </c>
      <c r="DM122" s="921"/>
      <c r="DN122" s="921"/>
      <c r="DO122" s="921"/>
      <c r="DP122" s="921"/>
      <c r="DQ122" s="921">
        <v>29602</v>
      </c>
      <c r="DR122" s="921"/>
      <c r="DS122" s="921"/>
      <c r="DT122" s="921"/>
      <c r="DU122" s="921"/>
      <c r="DV122" s="922">
        <v>5.5</v>
      </c>
      <c r="DW122" s="922"/>
      <c r="DX122" s="922"/>
      <c r="DY122" s="922"/>
      <c r="DZ122" s="923"/>
    </row>
    <row r="123" spans="1:130" s="197" customFormat="1" ht="26.25" customHeight="1" thickBot="1">
      <c r="A123" s="976"/>
      <c r="B123" s="947"/>
      <c r="C123" s="917" t="s">
        <v>422</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110</v>
      </c>
      <c r="AB123" s="960"/>
      <c r="AC123" s="960"/>
      <c r="AD123" s="960"/>
      <c r="AE123" s="961"/>
      <c r="AF123" s="962" t="s">
        <v>110</v>
      </c>
      <c r="AG123" s="960"/>
      <c r="AH123" s="960"/>
      <c r="AI123" s="960"/>
      <c r="AJ123" s="961"/>
      <c r="AK123" s="962" t="s">
        <v>110</v>
      </c>
      <c r="AL123" s="960"/>
      <c r="AM123" s="960"/>
      <c r="AN123" s="960"/>
      <c r="AO123" s="961"/>
      <c r="AP123" s="963" t="s">
        <v>110</v>
      </c>
      <c r="AQ123" s="964"/>
      <c r="AR123" s="964"/>
      <c r="AS123" s="964"/>
      <c r="AT123" s="965"/>
      <c r="AU123" s="1032" t="s">
        <v>436</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t="s">
        <v>110</v>
      </c>
      <c r="BR123" s="1028"/>
      <c r="BS123" s="1028"/>
      <c r="BT123" s="1028"/>
      <c r="BU123" s="1028"/>
      <c r="BV123" s="1028" t="s">
        <v>110</v>
      </c>
      <c r="BW123" s="1028"/>
      <c r="BX123" s="1028"/>
      <c r="BY123" s="1028"/>
      <c r="BZ123" s="1028"/>
      <c r="CA123" s="1028" t="s">
        <v>110</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425</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110</v>
      </c>
      <c r="AB124" s="960"/>
      <c r="AC124" s="960"/>
      <c r="AD124" s="960"/>
      <c r="AE124" s="961"/>
      <c r="AF124" s="962" t="s">
        <v>110</v>
      </c>
      <c r="AG124" s="960"/>
      <c r="AH124" s="960"/>
      <c r="AI124" s="960"/>
      <c r="AJ124" s="961"/>
      <c r="AK124" s="962" t="s">
        <v>110</v>
      </c>
      <c r="AL124" s="960"/>
      <c r="AM124" s="960"/>
      <c r="AN124" s="960"/>
      <c r="AO124" s="961"/>
      <c r="AP124" s="963" t="s">
        <v>110</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437</v>
      </c>
      <c r="CQ124" s="1009"/>
      <c r="CR124" s="1009"/>
      <c r="CS124" s="1009"/>
      <c r="CT124" s="1009"/>
      <c r="CU124" s="1009"/>
      <c r="CV124" s="1009"/>
      <c r="CW124" s="1009"/>
      <c r="CX124" s="1009"/>
      <c r="CY124" s="1009"/>
      <c r="CZ124" s="1009"/>
      <c r="DA124" s="1009"/>
      <c r="DB124" s="1009"/>
      <c r="DC124" s="1009"/>
      <c r="DD124" s="1009"/>
      <c r="DE124" s="1009"/>
      <c r="DF124" s="1010"/>
      <c r="DG124" s="998" t="s">
        <v>110</v>
      </c>
      <c r="DH124" s="999"/>
      <c r="DI124" s="999"/>
      <c r="DJ124" s="999"/>
      <c r="DK124" s="1000"/>
      <c r="DL124" s="1001" t="s">
        <v>110</v>
      </c>
      <c r="DM124" s="999"/>
      <c r="DN124" s="999"/>
      <c r="DO124" s="999"/>
      <c r="DP124" s="1000"/>
      <c r="DQ124" s="1001" t="s">
        <v>110</v>
      </c>
      <c r="DR124" s="999"/>
      <c r="DS124" s="999"/>
      <c r="DT124" s="999"/>
      <c r="DU124" s="1000"/>
      <c r="DV124" s="1002" t="s">
        <v>110</v>
      </c>
      <c r="DW124" s="1003"/>
      <c r="DX124" s="1003"/>
      <c r="DY124" s="1003"/>
      <c r="DZ124" s="1004"/>
    </row>
    <row r="125" spans="1:130" s="197" customFormat="1" ht="26.25" customHeight="1" thickBot="1">
      <c r="A125" s="976"/>
      <c r="B125" s="947"/>
      <c r="C125" s="917" t="s">
        <v>427</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110</v>
      </c>
      <c r="AB125" s="960"/>
      <c r="AC125" s="960"/>
      <c r="AD125" s="960"/>
      <c r="AE125" s="961"/>
      <c r="AF125" s="962" t="s">
        <v>110</v>
      </c>
      <c r="AG125" s="960"/>
      <c r="AH125" s="960"/>
      <c r="AI125" s="960"/>
      <c r="AJ125" s="961"/>
      <c r="AK125" s="962" t="s">
        <v>110</v>
      </c>
      <c r="AL125" s="960"/>
      <c r="AM125" s="960"/>
      <c r="AN125" s="960"/>
      <c r="AO125" s="961"/>
      <c r="AP125" s="963" t="s">
        <v>110</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438</v>
      </c>
      <c r="CL125" s="1015"/>
      <c r="CM125" s="1015"/>
      <c r="CN125" s="1015"/>
      <c r="CO125" s="1016"/>
      <c r="CP125" s="941" t="s">
        <v>439</v>
      </c>
      <c r="CQ125" s="888"/>
      <c r="CR125" s="888"/>
      <c r="CS125" s="888"/>
      <c r="CT125" s="888"/>
      <c r="CU125" s="888"/>
      <c r="CV125" s="888"/>
      <c r="CW125" s="888"/>
      <c r="CX125" s="888"/>
      <c r="CY125" s="888"/>
      <c r="CZ125" s="888"/>
      <c r="DA125" s="888"/>
      <c r="DB125" s="888"/>
      <c r="DC125" s="888"/>
      <c r="DD125" s="888"/>
      <c r="DE125" s="888"/>
      <c r="DF125" s="889"/>
      <c r="DG125" s="927" t="s">
        <v>110</v>
      </c>
      <c r="DH125" s="928"/>
      <c r="DI125" s="928"/>
      <c r="DJ125" s="928"/>
      <c r="DK125" s="928"/>
      <c r="DL125" s="928" t="s">
        <v>110</v>
      </c>
      <c r="DM125" s="928"/>
      <c r="DN125" s="928"/>
      <c r="DO125" s="928"/>
      <c r="DP125" s="928"/>
      <c r="DQ125" s="928" t="s">
        <v>110</v>
      </c>
      <c r="DR125" s="928"/>
      <c r="DS125" s="928"/>
      <c r="DT125" s="928"/>
      <c r="DU125" s="928"/>
      <c r="DV125" s="929" t="s">
        <v>110</v>
      </c>
      <c r="DW125" s="929"/>
      <c r="DX125" s="929"/>
      <c r="DY125" s="929"/>
      <c r="DZ125" s="930"/>
    </row>
    <row r="126" spans="1:130" s="197" customFormat="1" ht="26.25" customHeight="1">
      <c r="A126" s="976"/>
      <c r="B126" s="947"/>
      <c r="C126" s="917" t="s">
        <v>430</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110</v>
      </c>
      <c r="AB126" s="960"/>
      <c r="AC126" s="960"/>
      <c r="AD126" s="960"/>
      <c r="AE126" s="961"/>
      <c r="AF126" s="962" t="s">
        <v>110</v>
      </c>
      <c r="AG126" s="960"/>
      <c r="AH126" s="960"/>
      <c r="AI126" s="960"/>
      <c r="AJ126" s="961"/>
      <c r="AK126" s="962" t="s">
        <v>110</v>
      </c>
      <c r="AL126" s="960"/>
      <c r="AM126" s="960"/>
      <c r="AN126" s="960"/>
      <c r="AO126" s="961"/>
      <c r="AP126" s="963" t="s">
        <v>110</v>
      </c>
      <c r="AQ126" s="964"/>
      <c r="AR126" s="964"/>
      <c r="AS126" s="964"/>
      <c r="AT126" s="965"/>
      <c r="AU126" s="233"/>
      <c r="AV126" s="233"/>
      <c r="AW126" s="233"/>
      <c r="AX126" s="1037" t="s">
        <v>440</v>
      </c>
      <c r="AY126" s="1038"/>
      <c r="AZ126" s="1038"/>
      <c r="BA126" s="1038"/>
      <c r="BB126" s="1038"/>
      <c r="BC126" s="1038"/>
      <c r="BD126" s="1038"/>
      <c r="BE126" s="1039"/>
      <c r="BF126" s="1053" t="s">
        <v>441</v>
      </c>
      <c r="BG126" s="1038"/>
      <c r="BH126" s="1038"/>
      <c r="BI126" s="1038"/>
      <c r="BJ126" s="1038"/>
      <c r="BK126" s="1038"/>
      <c r="BL126" s="1039"/>
      <c r="BM126" s="1053" t="s">
        <v>442</v>
      </c>
      <c r="BN126" s="1038"/>
      <c r="BO126" s="1038"/>
      <c r="BP126" s="1038"/>
      <c r="BQ126" s="1038"/>
      <c r="BR126" s="1038"/>
      <c r="BS126" s="1039"/>
      <c r="BT126" s="1053" t="s">
        <v>443</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444</v>
      </c>
      <c r="CQ126" s="951"/>
      <c r="CR126" s="951"/>
      <c r="CS126" s="951"/>
      <c r="CT126" s="951"/>
      <c r="CU126" s="951"/>
      <c r="CV126" s="951"/>
      <c r="CW126" s="951"/>
      <c r="CX126" s="951"/>
      <c r="CY126" s="951"/>
      <c r="CZ126" s="951"/>
      <c r="DA126" s="951"/>
      <c r="DB126" s="951"/>
      <c r="DC126" s="951"/>
      <c r="DD126" s="951"/>
      <c r="DE126" s="951"/>
      <c r="DF126" s="952"/>
      <c r="DG126" s="920" t="s">
        <v>110</v>
      </c>
      <c r="DH126" s="921"/>
      <c r="DI126" s="921"/>
      <c r="DJ126" s="921"/>
      <c r="DK126" s="921"/>
      <c r="DL126" s="921" t="s">
        <v>110</v>
      </c>
      <c r="DM126" s="921"/>
      <c r="DN126" s="921"/>
      <c r="DO126" s="921"/>
      <c r="DP126" s="921"/>
      <c r="DQ126" s="921" t="s">
        <v>110</v>
      </c>
      <c r="DR126" s="921"/>
      <c r="DS126" s="921"/>
      <c r="DT126" s="921"/>
      <c r="DU126" s="921"/>
      <c r="DV126" s="922" t="s">
        <v>110</v>
      </c>
      <c r="DW126" s="922"/>
      <c r="DX126" s="922"/>
      <c r="DY126" s="922"/>
      <c r="DZ126" s="923"/>
    </row>
    <row r="127" spans="1:130" s="197" customFormat="1" ht="26.25" customHeight="1" thickBot="1">
      <c r="A127" s="977"/>
      <c r="B127" s="949"/>
      <c r="C127" s="1005" t="s">
        <v>445</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110</v>
      </c>
      <c r="AB127" s="960"/>
      <c r="AC127" s="960"/>
      <c r="AD127" s="960"/>
      <c r="AE127" s="961"/>
      <c r="AF127" s="962" t="s">
        <v>110</v>
      </c>
      <c r="AG127" s="960"/>
      <c r="AH127" s="960"/>
      <c r="AI127" s="960"/>
      <c r="AJ127" s="961"/>
      <c r="AK127" s="962" t="s">
        <v>110</v>
      </c>
      <c r="AL127" s="960"/>
      <c r="AM127" s="960"/>
      <c r="AN127" s="960"/>
      <c r="AO127" s="961"/>
      <c r="AP127" s="963" t="s">
        <v>110</v>
      </c>
      <c r="AQ127" s="964"/>
      <c r="AR127" s="964"/>
      <c r="AS127" s="964"/>
      <c r="AT127" s="965"/>
      <c r="AU127" s="233"/>
      <c r="AV127" s="233"/>
      <c r="AW127" s="233"/>
      <c r="AX127" s="887" t="s">
        <v>446</v>
      </c>
      <c r="AY127" s="888"/>
      <c r="AZ127" s="888"/>
      <c r="BA127" s="888"/>
      <c r="BB127" s="888"/>
      <c r="BC127" s="888"/>
      <c r="BD127" s="888"/>
      <c r="BE127" s="889"/>
      <c r="BF127" s="1042" t="s">
        <v>110</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447</v>
      </c>
      <c r="CQ127" s="1046"/>
      <c r="CR127" s="1046"/>
      <c r="CS127" s="1046"/>
      <c r="CT127" s="1046"/>
      <c r="CU127" s="1046"/>
      <c r="CV127" s="1046"/>
      <c r="CW127" s="1046"/>
      <c r="CX127" s="1046"/>
      <c r="CY127" s="1046"/>
      <c r="CZ127" s="1046"/>
      <c r="DA127" s="1046"/>
      <c r="DB127" s="1046"/>
      <c r="DC127" s="1046"/>
      <c r="DD127" s="1046"/>
      <c r="DE127" s="1046"/>
      <c r="DF127" s="1047"/>
      <c r="DG127" s="1048" t="s">
        <v>110</v>
      </c>
      <c r="DH127" s="1049"/>
      <c r="DI127" s="1049"/>
      <c r="DJ127" s="1049"/>
      <c r="DK127" s="1049"/>
      <c r="DL127" s="1049" t="s">
        <v>110</v>
      </c>
      <c r="DM127" s="1049"/>
      <c r="DN127" s="1049"/>
      <c r="DO127" s="1049"/>
      <c r="DP127" s="1049"/>
      <c r="DQ127" s="1049" t="s">
        <v>110</v>
      </c>
      <c r="DR127" s="1049"/>
      <c r="DS127" s="1049"/>
      <c r="DT127" s="1049"/>
      <c r="DU127" s="1049"/>
      <c r="DV127" s="1050" t="s">
        <v>110</v>
      </c>
      <c r="DW127" s="1050"/>
      <c r="DX127" s="1050"/>
      <c r="DY127" s="1050"/>
      <c r="DZ127" s="1051"/>
    </row>
    <row r="128" spans="1:130" s="197" customFormat="1" ht="26.25" customHeight="1">
      <c r="A128" s="1072" t="s">
        <v>448</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449</v>
      </c>
      <c r="X128" s="1074"/>
      <c r="Y128" s="1074"/>
      <c r="Z128" s="1075"/>
      <c r="AA128" s="1090">
        <v>15437</v>
      </c>
      <c r="AB128" s="1091"/>
      <c r="AC128" s="1091"/>
      <c r="AD128" s="1091"/>
      <c r="AE128" s="1092"/>
      <c r="AF128" s="1093">
        <v>15436</v>
      </c>
      <c r="AG128" s="1091"/>
      <c r="AH128" s="1091"/>
      <c r="AI128" s="1091"/>
      <c r="AJ128" s="1092"/>
      <c r="AK128" s="1093">
        <v>15436</v>
      </c>
      <c r="AL128" s="1091"/>
      <c r="AM128" s="1091"/>
      <c r="AN128" s="1091"/>
      <c r="AO128" s="1092"/>
      <c r="AP128" s="1094"/>
      <c r="AQ128" s="1095"/>
      <c r="AR128" s="1095"/>
      <c r="AS128" s="1095"/>
      <c r="AT128" s="1096"/>
      <c r="AU128" s="235"/>
      <c r="AV128" s="235"/>
      <c r="AW128" s="235"/>
      <c r="AX128" s="1055" t="s">
        <v>450</v>
      </c>
      <c r="AY128" s="951"/>
      <c r="AZ128" s="951"/>
      <c r="BA128" s="951"/>
      <c r="BB128" s="951"/>
      <c r="BC128" s="951"/>
      <c r="BD128" s="951"/>
      <c r="BE128" s="952"/>
      <c r="BF128" s="1067" t="s">
        <v>110</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451</v>
      </c>
      <c r="X129" s="1062"/>
      <c r="Y129" s="1062"/>
      <c r="Z129" s="1063"/>
      <c r="AA129" s="959">
        <v>724665</v>
      </c>
      <c r="AB129" s="960"/>
      <c r="AC129" s="960"/>
      <c r="AD129" s="960"/>
      <c r="AE129" s="961"/>
      <c r="AF129" s="962">
        <v>719703</v>
      </c>
      <c r="AG129" s="960"/>
      <c r="AH129" s="960"/>
      <c r="AI129" s="960"/>
      <c r="AJ129" s="961"/>
      <c r="AK129" s="962">
        <v>687091</v>
      </c>
      <c r="AL129" s="960"/>
      <c r="AM129" s="960"/>
      <c r="AN129" s="960"/>
      <c r="AO129" s="961"/>
      <c r="AP129" s="1064"/>
      <c r="AQ129" s="1065"/>
      <c r="AR129" s="1065"/>
      <c r="AS129" s="1065"/>
      <c r="AT129" s="1066"/>
      <c r="AU129" s="235"/>
      <c r="AV129" s="235"/>
      <c r="AW129" s="235"/>
      <c r="AX129" s="1055" t="s">
        <v>452</v>
      </c>
      <c r="AY129" s="951"/>
      <c r="AZ129" s="951"/>
      <c r="BA129" s="951"/>
      <c r="BB129" s="951"/>
      <c r="BC129" s="951"/>
      <c r="BD129" s="951"/>
      <c r="BE129" s="952"/>
      <c r="BF129" s="1056">
        <v>13.8</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453</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454</v>
      </c>
      <c r="X130" s="1062"/>
      <c r="Y130" s="1062"/>
      <c r="Z130" s="1063"/>
      <c r="AA130" s="959">
        <v>172161</v>
      </c>
      <c r="AB130" s="960"/>
      <c r="AC130" s="960"/>
      <c r="AD130" s="960"/>
      <c r="AE130" s="961"/>
      <c r="AF130" s="962">
        <v>169141</v>
      </c>
      <c r="AG130" s="960"/>
      <c r="AH130" s="960"/>
      <c r="AI130" s="960"/>
      <c r="AJ130" s="961"/>
      <c r="AK130" s="962">
        <v>144858</v>
      </c>
      <c r="AL130" s="960"/>
      <c r="AM130" s="960"/>
      <c r="AN130" s="960"/>
      <c r="AO130" s="961"/>
      <c r="AP130" s="1064"/>
      <c r="AQ130" s="1065"/>
      <c r="AR130" s="1065"/>
      <c r="AS130" s="1065"/>
      <c r="AT130" s="1066"/>
      <c r="AU130" s="235"/>
      <c r="AV130" s="235"/>
      <c r="AW130" s="235"/>
      <c r="AX130" s="1114" t="s">
        <v>455</v>
      </c>
      <c r="AY130" s="1046"/>
      <c r="AZ130" s="1046"/>
      <c r="BA130" s="1046"/>
      <c r="BB130" s="1046"/>
      <c r="BC130" s="1046"/>
      <c r="BD130" s="1046"/>
      <c r="BE130" s="1047"/>
      <c r="BF130" s="1076" t="s">
        <v>110</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456</v>
      </c>
      <c r="X131" s="1085"/>
      <c r="Y131" s="1085"/>
      <c r="Z131" s="1086"/>
      <c r="AA131" s="998">
        <v>552504</v>
      </c>
      <c r="AB131" s="999"/>
      <c r="AC131" s="999"/>
      <c r="AD131" s="999"/>
      <c r="AE131" s="1000"/>
      <c r="AF131" s="1001">
        <v>550562</v>
      </c>
      <c r="AG131" s="999"/>
      <c r="AH131" s="999"/>
      <c r="AI131" s="999"/>
      <c r="AJ131" s="1000"/>
      <c r="AK131" s="1001">
        <v>542233</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457</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458</v>
      </c>
      <c r="W132" s="1102"/>
      <c r="X132" s="1102"/>
      <c r="Y132" s="1102"/>
      <c r="Z132" s="1103"/>
      <c r="AA132" s="1104">
        <v>13.758633420000001</v>
      </c>
      <c r="AB132" s="1105"/>
      <c r="AC132" s="1105"/>
      <c r="AD132" s="1105"/>
      <c r="AE132" s="1106"/>
      <c r="AF132" s="1107">
        <v>14.680817060000001</v>
      </c>
      <c r="AG132" s="1105"/>
      <c r="AH132" s="1105"/>
      <c r="AI132" s="1105"/>
      <c r="AJ132" s="1106"/>
      <c r="AK132" s="1107">
        <v>13.258322529999999</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459</v>
      </c>
      <c r="W133" s="1109"/>
      <c r="X133" s="1109"/>
      <c r="Y133" s="1109"/>
      <c r="Z133" s="1110"/>
      <c r="AA133" s="1111">
        <v>13.6</v>
      </c>
      <c r="AB133" s="1112"/>
      <c r="AC133" s="1112"/>
      <c r="AD133" s="1112"/>
      <c r="AE133" s="1113"/>
      <c r="AF133" s="1111">
        <v>13.7</v>
      </c>
      <c r="AG133" s="1112"/>
      <c r="AH133" s="1112"/>
      <c r="AI133" s="1112"/>
      <c r="AJ133" s="1113"/>
      <c r="AK133" s="1111">
        <v>13.8</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A2" sqref="A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J59" sqref="J5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8" t="s">
        <v>462</v>
      </c>
      <c r="L7" s="254"/>
      <c r="M7" s="255" t="s">
        <v>463</v>
      </c>
      <c r="N7" s="256"/>
    </row>
    <row r="8" spans="1:16">
      <c r="A8" s="248"/>
      <c r="B8" s="244"/>
      <c r="C8" s="244"/>
      <c r="D8" s="244"/>
      <c r="E8" s="244"/>
      <c r="F8" s="244"/>
      <c r="G8" s="257"/>
      <c r="H8" s="258"/>
      <c r="I8" s="258"/>
      <c r="J8" s="259"/>
      <c r="K8" s="1119"/>
      <c r="L8" s="260" t="s">
        <v>464</v>
      </c>
      <c r="M8" s="261" t="s">
        <v>465</v>
      </c>
      <c r="N8" s="262" t="s">
        <v>466</v>
      </c>
    </row>
    <row r="9" spans="1:16">
      <c r="A9" s="248"/>
      <c r="B9" s="244"/>
      <c r="C9" s="244"/>
      <c r="D9" s="244"/>
      <c r="E9" s="244"/>
      <c r="F9" s="244"/>
      <c r="G9" s="1120" t="s">
        <v>467</v>
      </c>
      <c r="H9" s="1121"/>
      <c r="I9" s="1121"/>
      <c r="J9" s="1122"/>
      <c r="K9" s="263">
        <v>336908</v>
      </c>
      <c r="L9" s="264">
        <v>477884</v>
      </c>
      <c r="M9" s="265">
        <v>192357</v>
      </c>
      <c r="N9" s="266">
        <v>148.4</v>
      </c>
    </row>
    <row r="10" spans="1:16">
      <c r="A10" s="248"/>
      <c r="B10" s="244"/>
      <c r="C10" s="244"/>
      <c r="D10" s="244"/>
      <c r="E10" s="244"/>
      <c r="F10" s="244"/>
      <c r="G10" s="1120" t="s">
        <v>468</v>
      </c>
      <c r="H10" s="1121"/>
      <c r="I10" s="1121"/>
      <c r="J10" s="1122"/>
      <c r="K10" s="267">
        <v>56628</v>
      </c>
      <c r="L10" s="268">
        <v>80323</v>
      </c>
      <c r="M10" s="269">
        <v>21870</v>
      </c>
      <c r="N10" s="270">
        <v>267.3</v>
      </c>
    </row>
    <row r="11" spans="1:16" ht="13.5" customHeight="1">
      <c r="A11" s="248"/>
      <c r="B11" s="244"/>
      <c r="C11" s="244"/>
      <c r="D11" s="244"/>
      <c r="E11" s="244"/>
      <c r="F11" s="244"/>
      <c r="G11" s="1120" t="s">
        <v>469</v>
      </c>
      <c r="H11" s="1121"/>
      <c r="I11" s="1121"/>
      <c r="J11" s="1122"/>
      <c r="K11" s="267">
        <v>2505</v>
      </c>
      <c r="L11" s="268">
        <v>3553</v>
      </c>
      <c r="M11" s="269">
        <v>24716</v>
      </c>
      <c r="N11" s="270">
        <v>-85.6</v>
      </c>
    </row>
    <row r="12" spans="1:16" ht="13.5" customHeight="1">
      <c r="A12" s="248"/>
      <c r="B12" s="244"/>
      <c r="C12" s="244"/>
      <c r="D12" s="244"/>
      <c r="E12" s="244"/>
      <c r="F12" s="244"/>
      <c r="G12" s="1120" t="s">
        <v>470</v>
      </c>
      <c r="H12" s="1121"/>
      <c r="I12" s="1121"/>
      <c r="J12" s="1122"/>
      <c r="K12" s="267" t="s">
        <v>471</v>
      </c>
      <c r="L12" s="268" t="s">
        <v>471</v>
      </c>
      <c r="M12" s="269">
        <v>2820</v>
      </c>
      <c r="N12" s="270" t="s">
        <v>471</v>
      </c>
    </row>
    <row r="13" spans="1:16" ht="13.5" customHeight="1">
      <c r="A13" s="248"/>
      <c r="B13" s="244"/>
      <c r="C13" s="244"/>
      <c r="D13" s="244"/>
      <c r="E13" s="244"/>
      <c r="F13" s="244"/>
      <c r="G13" s="1120" t="s">
        <v>472</v>
      </c>
      <c r="H13" s="1121"/>
      <c r="I13" s="1121"/>
      <c r="J13" s="1122"/>
      <c r="K13" s="267" t="s">
        <v>471</v>
      </c>
      <c r="L13" s="268" t="s">
        <v>471</v>
      </c>
      <c r="M13" s="269" t="s">
        <v>471</v>
      </c>
      <c r="N13" s="270" t="s">
        <v>471</v>
      </c>
    </row>
    <row r="14" spans="1:16" ht="13.5" customHeight="1">
      <c r="A14" s="248"/>
      <c r="B14" s="244"/>
      <c r="C14" s="244"/>
      <c r="D14" s="244"/>
      <c r="E14" s="244"/>
      <c r="F14" s="244"/>
      <c r="G14" s="1120" t="s">
        <v>473</v>
      </c>
      <c r="H14" s="1121"/>
      <c r="I14" s="1121"/>
      <c r="J14" s="1122"/>
      <c r="K14" s="267">
        <v>4582</v>
      </c>
      <c r="L14" s="268">
        <v>6499</v>
      </c>
      <c r="M14" s="269">
        <v>8559</v>
      </c>
      <c r="N14" s="270">
        <v>-24.1</v>
      </c>
    </row>
    <row r="15" spans="1:16" ht="13.5" customHeight="1">
      <c r="A15" s="248"/>
      <c r="B15" s="244"/>
      <c r="C15" s="244"/>
      <c r="D15" s="244"/>
      <c r="E15" s="244"/>
      <c r="F15" s="244"/>
      <c r="G15" s="1120" t="s">
        <v>474</v>
      </c>
      <c r="H15" s="1121"/>
      <c r="I15" s="1121"/>
      <c r="J15" s="1122"/>
      <c r="K15" s="267" t="s">
        <v>471</v>
      </c>
      <c r="L15" s="268" t="s">
        <v>471</v>
      </c>
      <c r="M15" s="269">
        <v>4371</v>
      </c>
      <c r="N15" s="270" t="s">
        <v>471</v>
      </c>
    </row>
    <row r="16" spans="1:16">
      <c r="A16" s="248"/>
      <c r="B16" s="244"/>
      <c r="C16" s="244"/>
      <c r="D16" s="244"/>
      <c r="E16" s="244"/>
      <c r="F16" s="244"/>
      <c r="G16" s="1123" t="s">
        <v>475</v>
      </c>
      <c r="H16" s="1124"/>
      <c r="I16" s="1124"/>
      <c r="J16" s="1125"/>
      <c r="K16" s="268">
        <v>-62970</v>
      </c>
      <c r="L16" s="268">
        <v>-89319</v>
      </c>
      <c r="M16" s="269">
        <v>-21822</v>
      </c>
      <c r="N16" s="270">
        <v>309.3</v>
      </c>
    </row>
    <row r="17" spans="1:16">
      <c r="A17" s="248"/>
      <c r="B17" s="244"/>
      <c r="C17" s="244"/>
      <c r="D17" s="244"/>
      <c r="E17" s="244"/>
      <c r="F17" s="244"/>
      <c r="G17" s="1123" t="s">
        <v>168</v>
      </c>
      <c r="H17" s="1124"/>
      <c r="I17" s="1124"/>
      <c r="J17" s="1125"/>
      <c r="K17" s="268">
        <v>337653</v>
      </c>
      <c r="L17" s="268">
        <v>478940</v>
      </c>
      <c r="M17" s="269">
        <v>232872</v>
      </c>
      <c r="N17" s="270">
        <v>105.7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15" t="s">
        <v>480</v>
      </c>
      <c r="H21" s="1116"/>
      <c r="I21" s="1116"/>
      <c r="J21" s="1117"/>
      <c r="K21" s="280">
        <v>48.23</v>
      </c>
      <c r="L21" s="281">
        <v>21.42</v>
      </c>
      <c r="M21" s="282">
        <v>26.81</v>
      </c>
      <c r="N21" s="249"/>
      <c r="O21" s="283"/>
      <c r="P21" s="279"/>
    </row>
    <row r="22" spans="1:16" s="284" customFormat="1">
      <c r="A22" s="279"/>
      <c r="B22" s="249"/>
      <c r="C22" s="249"/>
      <c r="D22" s="249"/>
      <c r="E22" s="249"/>
      <c r="F22" s="249"/>
      <c r="G22" s="1115" t="s">
        <v>481</v>
      </c>
      <c r="H22" s="1116"/>
      <c r="I22" s="1116"/>
      <c r="J22" s="1117"/>
      <c r="K22" s="285">
        <v>92.9</v>
      </c>
      <c r="L22" s="286">
        <v>93.4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8" t="s">
        <v>462</v>
      </c>
      <c r="L30" s="254"/>
      <c r="M30" s="255" t="s">
        <v>463</v>
      </c>
      <c r="N30" s="256"/>
    </row>
    <row r="31" spans="1:16">
      <c r="A31" s="248"/>
      <c r="B31" s="244"/>
      <c r="C31" s="244"/>
      <c r="D31" s="244"/>
      <c r="E31" s="244"/>
      <c r="F31" s="244"/>
      <c r="G31" s="257"/>
      <c r="H31" s="258"/>
      <c r="I31" s="258"/>
      <c r="J31" s="259"/>
      <c r="K31" s="1119"/>
      <c r="L31" s="260" t="s">
        <v>464</v>
      </c>
      <c r="M31" s="261" t="s">
        <v>465</v>
      </c>
      <c r="N31" s="262" t="s">
        <v>466</v>
      </c>
    </row>
    <row r="32" spans="1:16" ht="27" customHeight="1">
      <c r="A32" s="248"/>
      <c r="B32" s="244"/>
      <c r="C32" s="244"/>
      <c r="D32" s="244"/>
      <c r="E32" s="244"/>
      <c r="F32" s="244"/>
      <c r="G32" s="1131" t="s">
        <v>485</v>
      </c>
      <c r="H32" s="1132"/>
      <c r="I32" s="1132"/>
      <c r="J32" s="1133"/>
      <c r="K32" s="294">
        <v>180645</v>
      </c>
      <c r="L32" s="294">
        <v>256234</v>
      </c>
      <c r="M32" s="295">
        <v>135669</v>
      </c>
      <c r="N32" s="296">
        <v>88.9</v>
      </c>
    </row>
    <row r="33" spans="1:16" ht="13.5" customHeight="1">
      <c r="A33" s="248"/>
      <c r="B33" s="244"/>
      <c r="C33" s="244"/>
      <c r="D33" s="244"/>
      <c r="E33" s="244"/>
      <c r="F33" s="244"/>
      <c r="G33" s="1131" t="s">
        <v>486</v>
      </c>
      <c r="H33" s="1132"/>
      <c r="I33" s="1132"/>
      <c r="J33" s="1133"/>
      <c r="K33" s="294" t="s">
        <v>471</v>
      </c>
      <c r="L33" s="294" t="s">
        <v>471</v>
      </c>
      <c r="M33" s="295" t="s">
        <v>471</v>
      </c>
      <c r="N33" s="296" t="s">
        <v>471</v>
      </c>
    </row>
    <row r="34" spans="1:16" ht="27" customHeight="1">
      <c r="A34" s="248"/>
      <c r="B34" s="244"/>
      <c r="C34" s="244"/>
      <c r="D34" s="244"/>
      <c r="E34" s="244"/>
      <c r="F34" s="244"/>
      <c r="G34" s="1131" t="s">
        <v>487</v>
      </c>
      <c r="H34" s="1132"/>
      <c r="I34" s="1132"/>
      <c r="J34" s="1133"/>
      <c r="K34" s="294" t="s">
        <v>471</v>
      </c>
      <c r="L34" s="294" t="s">
        <v>471</v>
      </c>
      <c r="M34" s="295">
        <v>40</v>
      </c>
      <c r="N34" s="296" t="s">
        <v>471</v>
      </c>
    </row>
    <row r="35" spans="1:16" ht="27" customHeight="1">
      <c r="A35" s="248"/>
      <c r="B35" s="244"/>
      <c r="C35" s="244"/>
      <c r="D35" s="244"/>
      <c r="E35" s="244"/>
      <c r="F35" s="244"/>
      <c r="G35" s="1131" t="s">
        <v>488</v>
      </c>
      <c r="H35" s="1132"/>
      <c r="I35" s="1132"/>
      <c r="J35" s="1133"/>
      <c r="K35" s="294">
        <v>51436</v>
      </c>
      <c r="L35" s="294">
        <v>72959</v>
      </c>
      <c r="M35" s="295">
        <v>30817</v>
      </c>
      <c r="N35" s="296">
        <v>136.69999999999999</v>
      </c>
    </row>
    <row r="36" spans="1:16" ht="27" customHeight="1">
      <c r="A36" s="248"/>
      <c r="B36" s="244"/>
      <c r="C36" s="244"/>
      <c r="D36" s="244"/>
      <c r="E36" s="244"/>
      <c r="F36" s="244"/>
      <c r="G36" s="1131" t="s">
        <v>489</v>
      </c>
      <c r="H36" s="1132"/>
      <c r="I36" s="1132"/>
      <c r="J36" s="1133"/>
      <c r="K36" s="294">
        <v>29</v>
      </c>
      <c r="L36" s="294">
        <v>41</v>
      </c>
      <c r="M36" s="295">
        <v>6361</v>
      </c>
      <c r="N36" s="296">
        <v>-99.4</v>
      </c>
    </row>
    <row r="37" spans="1:16" ht="13.5" customHeight="1">
      <c r="A37" s="248"/>
      <c r="B37" s="244"/>
      <c r="C37" s="244"/>
      <c r="D37" s="244"/>
      <c r="E37" s="244"/>
      <c r="F37" s="244"/>
      <c r="G37" s="1131" t="s">
        <v>490</v>
      </c>
      <c r="H37" s="1132"/>
      <c r="I37" s="1132"/>
      <c r="J37" s="1133"/>
      <c r="K37" s="294" t="s">
        <v>471</v>
      </c>
      <c r="L37" s="294" t="s">
        <v>471</v>
      </c>
      <c r="M37" s="295">
        <v>2179</v>
      </c>
      <c r="N37" s="296" t="s">
        <v>471</v>
      </c>
    </row>
    <row r="38" spans="1:16" ht="27" customHeight="1">
      <c r="A38" s="248"/>
      <c r="B38" s="244"/>
      <c r="C38" s="244"/>
      <c r="D38" s="244"/>
      <c r="E38" s="244"/>
      <c r="F38" s="244"/>
      <c r="G38" s="1134" t="s">
        <v>491</v>
      </c>
      <c r="H38" s="1135"/>
      <c r="I38" s="1135"/>
      <c r="J38" s="1136"/>
      <c r="K38" s="297">
        <v>75</v>
      </c>
      <c r="L38" s="297">
        <v>106</v>
      </c>
      <c r="M38" s="298">
        <v>59</v>
      </c>
      <c r="N38" s="299">
        <v>79.7</v>
      </c>
      <c r="O38" s="293"/>
    </row>
    <row r="39" spans="1:16">
      <c r="A39" s="248"/>
      <c r="B39" s="244"/>
      <c r="C39" s="244"/>
      <c r="D39" s="244"/>
      <c r="E39" s="244"/>
      <c r="F39" s="244"/>
      <c r="G39" s="1134" t="s">
        <v>492</v>
      </c>
      <c r="H39" s="1135"/>
      <c r="I39" s="1135"/>
      <c r="J39" s="1136"/>
      <c r="K39" s="300">
        <v>-15436</v>
      </c>
      <c r="L39" s="300">
        <v>-21895</v>
      </c>
      <c r="M39" s="301">
        <v>-9358</v>
      </c>
      <c r="N39" s="302">
        <v>134</v>
      </c>
      <c r="O39" s="293"/>
    </row>
    <row r="40" spans="1:16" ht="27" customHeight="1">
      <c r="A40" s="248"/>
      <c r="B40" s="244"/>
      <c r="C40" s="244"/>
      <c r="D40" s="244"/>
      <c r="E40" s="244"/>
      <c r="F40" s="244"/>
      <c r="G40" s="1131" t="s">
        <v>493</v>
      </c>
      <c r="H40" s="1132"/>
      <c r="I40" s="1132"/>
      <c r="J40" s="1133"/>
      <c r="K40" s="300">
        <v>-144858</v>
      </c>
      <c r="L40" s="300">
        <v>-205472</v>
      </c>
      <c r="M40" s="301">
        <v>-120971</v>
      </c>
      <c r="N40" s="302">
        <v>69.900000000000006</v>
      </c>
      <c r="O40" s="293"/>
    </row>
    <row r="41" spans="1:16">
      <c r="A41" s="248"/>
      <c r="B41" s="244"/>
      <c r="C41" s="244"/>
      <c r="D41" s="244"/>
      <c r="E41" s="244"/>
      <c r="F41" s="244"/>
      <c r="G41" s="1137" t="s">
        <v>278</v>
      </c>
      <c r="H41" s="1138"/>
      <c r="I41" s="1138"/>
      <c r="J41" s="1139"/>
      <c r="K41" s="294">
        <v>71891</v>
      </c>
      <c r="L41" s="300">
        <v>101973</v>
      </c>
      <c r="M41" s="301">
        <v>44795</v>
      </c>
      <c r="N41" s="302">
        <v>127.6</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6" t="s">
        <v>462</v>
      </c>
      <c r="J49" s="1128" t="s">
        <v>497</v>
      </c>
      <c r="K49" s="1129"/>
      <c r="L49" s="1129"/>
      <c r="M49" s="1129"/>
      <c r="N49" s="1130"/>
    </row>
    <row r="50" spans="1:14">
      <c r="A50" s="248"/>
      <c r="B50" s="244"/>
      <c r="C50" s="244"/>
      <c r="D50" s="244"/>
      <c r="E50" s="244"/>
      <c r="F50" s="244"/>
      <c r="G50" s="312"/>
      <c r="H50" s="313"/>
      <c r="I50" s="1127"/>
      <c r="J50" s="314" t="s">
        <v>498</v>
      </c>
      <c r="K50" s="315" t="s">
        <v>499</v>
      </c>
      <c r="L50" s="316" t="s">
        <v>500</v>
      </c>
      <c r="M50" s="317" t="s">
        <v>501</v>
      </c>
      <c r="N50" s="318" t="s">
        <v>502</v>
      </c>
    </row>
    <row r="51" spans="1:14">
      <c r="A51" s="248"/>
      <c r="B51" s="244"/>
      <c r="C51" s="244"/>
      <c r="D51" s="244"/>
      <c r="E51" s="244"/>
      <c r="F51" s="244"/>
      <c r="G51" s="310" t="s">
        <v>503</v>
      </c>
      <c r="H51" s="311"/>
      <c r="I51" s="319">
        <v>465750</v>
      </c>
      <c r="J51" s="320">
        <v>686947</v>
      </c>
      <c r="K51" s="321">
        <v>71.8</v>
      </c>
      <c r="L51" s="322">
        <v>291917</v>
      </c>
      <c r="M51" s="323">
        <v>64.900000000000006</v>
      </c>
      <c r="N51" s="324">
        <v>6.9</v>
      </c>
    </row>
    <row r="52" spans="1:14">
      <c r="A52" s="248"/>
      <c r="B52" s="244"/>
      <c r="C52" s="244"/>
      <c r="D52" s="244"/>
      <c r="E52" s="244"/>
      <c r="F52" s="244"/>
      <c r="G52" s="325"/>
      <c r="H52" s="326" t="s">
        <v>504</v>
      </c>
      <c r="I52" s="327">
        <v>236134</v>
      </c>
      <c r="J52" s="328">
        <v>348280</v>
      </c>
      <c r="K52" s="329">
        <v>201.6</v>
      </c>
      <c r="L52" s="330">
        <v>163714</v>
      </c>
      <c r="M52" s="331">
        <v>62.4</v>
      </c>
      <c r="N52" s="332">
        <v>139.19999999999999</v>
      </c>
    </row>
    <row r="53" spans="1:14">
      <c r="A53" s="248"/>
      <c r="B53" s="244"/>
      <c r="C53" s="244"/>
      <c r="D53" s="244"/>
      <c r="E53" s="244"/>
      <c r="F53" s="244"/>
      <c r="G53" s="310" t="s">
        <v>505</v>
      </c>
      <c r="H53" s="311"/>
      <c r="I53" s="319">
        <v>444010</v>
      </c>
      <c r="J53" s="320">
        <v>629801</v>
      </c>
      <c r="K53" s="321">
        <v>-8.3000000000000007</v>
      </c>
      <c r="L53" s="322">
        <v>325581</v>
      </c>
      <c r="M53" s="323">
        <v>11.5</v>
      </c>
      <c r="N53" s="324">
        <v>-19.8</v>
      </c>
    </row>
    <row r="54" spans="1:14">
      <c r="A54" s="248"/>
      <c r="B54" s="244"/>
      <c r="C54" s="244"/>
      <c r="D54" s="244"/>
      <c r="E54" s="244"/>
      <c r="F54" s="244"/>
      <c r="G54" s="325"/>
      <c r="H54" s="326" t="s">
        <v>504</v>
      </c>
      <c r="I54" s="327">
        <v>358035</v>
      </c>
      <c r="J54" s="328">
        <v>507851</v>
      </c>
      <c r="K54" s="329">
        <v>45.8</v>
      </c>
      <c r="L54" s="330">
        <v>165116</v>
      </c>
      <c r="M54" s="331">
        <v>0.9</v>
      </c>
      <c r="N54" s="332">
        <v>44.9</v>
      </c>
    </row>
    <row r="55" spans="1:14">
      <c r="A55" s="248"/>
      <c r="B55" s="244"/>
      <c r="C55" s="244"/>
      <c r="D55" s="244"/>
      <c r="E55" s="244"/>
      <c r="F55" s="244"/>
      <c r="G55" s="310" t="s">
        <v>506</v>
      </c>
      <c r="H55" s="311"/>
      <c r="I55" s="319">
        <v>496268</v>
      </c>
      <c r="J55" s="320">
        <v>713029</v>
      </c>
      <c r="K55" s="321">
        <v>13.2</v>
      </c>
      <c r="L55" s="322">
        <v>203567</v>
      </c>
      <c r="M55" s="323">
        <v>-37.5</v>
      </c>
      <c r="N55" s="324">
        <v>50.7</v>
      </c>
    </row>
    <row r="56" spans="1:14">
      <c r="A56" s="248"/>
      <c r="B56" s="244"/>
      <c r="C56" s="244"/>
      <c r="D56" s="244"/>
      <c r="E56" s="244"/>
      <c r="F56" s="244"/>
      <c r="G56" s="325"/>
      <c r="H56" s="326" t="s">
        <v>504</v>
      </c>
      <c r="I56" s="327">
        <v>358605</v>
      </c>
      <c r="J56" s="328">
        <v>515237</v>
      </c>
      <c r="K56" s="329">
        <v>1.5</v>
      </c>
      <c r="L56" s="330">
        <v>121137</v>
      </c>
      <c r="M56" s="331">
        <v>-26.6</v>
      </c>
      <c r="N56" s="332">
        <v>28.1</v>
      </c>
    </row>
    <row r="57" spans="1:14">
      <c r="A57" s="248"/>
      <c r="B57" s="244"/>
      <c r="C57" s="244"/>
      <c r="D57" s="244"/>
      <c r="E57" s="244"/>
      <c r="F57" s="244"/>
      <c r="G57" s="310" t="s">
        <v>507</v>
      </c>
      <c r="H57" s="311"/>
      <c r="I57" s="319">
        <v>474411</v>
      </c>
      <c r="J57" s="320">
        <v>671020</v>
      </c>
      <c r="K57" s="321">
        <v>-5.9</v>
      </c>
      <c r="L57" s="322">
        <v>185018</v>
      </c>
      <c r="M57" s="323">
        <v>-9.1</v>
      </c>
      <c r="N57" s="324">
        <v>3.2</v>
      </c>
    </row>
    <row r="58" spans="1:14">
      <c r="A58" s="248"/>
      <c r="B58" s="244"/>
      <c r="C58" s="244"/>
      <c r="D58" s="244"/>
      <c r="E58" s="244"/>
      <c r="F58" s="244"/>
      <c r="G58" s="325"/>
      <c r="H58" s="326" t="s">
        <v>504</v>
      </c>
      <c r="I58" s="327">
        <v>16622</v>
      </c>
      <c r="J58" s="328">
        <v>23511</v>
      </c>
      <c r="K58" s="329">
        <v>-95.4</v>
      </c>
      <c r="L58" s="330">
        <v>95064</v>
      </c>
      <c r="M58" s="331">
        <v>-21.5</v>
      </c>
      <c r="N58" s="332">
        <v>-73.900000000000006</v>
      </c>
    </row>
    <row r="59" spans="1:14">
      <c r="A59" s="248"/>
      <c r="B59" s="244"/>
      <c r="C59" s="244"/>
      <c r="D59" s="244"/>
      <c r="E59" s="244"/>
      <c r="F59" s="244"/>
      <c r="G59" s="310" t="s">
        <v>508</v>
      </c>
      <c r="H59" s="311"/>
      <c r="I59" s="319">
        <v>638605</v>
      </c>
      <c r="J59" s="320">
        <v>905823</v>
      </c>
      <c r="K59" s="321">
        <v>35</v>
      </c>
      <c r="L59" s="322">
        <v>238802</v>
      </c>
      <c r="M59" s="323">
        <v>29.1</v>
      </c>
      <c r="N59" s="324">
        <v>5.9</v>
      </c>
    </row>
    <row r="60" spans="1:14">
      <c r="A60" s="248"/>
      <c r="B60" s="244"/>
      <c r="C60" s="244"/>
      <c r="D60" s="244"/>
      <c r="E60" s="244"/>
      <c r="F60" s="244"/>
      <c r="G60" s="325"/>
      <c r="H60" s="326" t="s">
        <v>504</v>
      </c>
      <c r="I60" s="333">
        <v>22315</v>
      </c>
      <c r="J60" s="328">
        <v>31652</v>
      </c>
      <c r="K60" s="329">
        <v>34.6</v>
      </c>
      <c r="L60" s="330">
        <v>128562</v>
      </c>
      <c r="M60" s="331">
        <v>35.200000000000003</v>
      </c>
      <c r="N60" s="332">
        <v>-0.6</v>
      </c>
    </row>
    <row r="61" spans="1:14">
      <c r="A61" s="248"/>
      <c r="B61" s="244"/>
      <c r="C61" s="244"/>
      <c r="D61" s="244"/>
      <c r="E61" s="244"/>
      <c r="F61" s="244"/>
      <c r="G61" s="310" t="s">
        <v>509</v>
      </c>
      <c r="H61" s="334"/>
      <c r="I61" s="335">
        <v>503809</v>
      </c>
      <c r="J61" s="336">
        <v>721324</v>
      </c>
      <c r="K61" s="337">
        <v>21.2</v>
      </c>
      <c r="L61" s="338">
        <v>248977</v>
      </c>
      <c r="M61" s="339">
        <v>11.8</v>
      </c>
      <c r="N61" s="324">
        <v>9.4</v>
      </c>
    </row>
    <row r="62" spans="1:14">
      <c r="A62" s="248"/>
      <c r="B62" s="244"/>
      <c r="C62" s="244"/>
      <c r="D62" s="244"/>
      <c r="E62" s="244"/>
      <c r="F62" s="244"/>
      <c r="G62" s="325"/>
      <c r="H62" s="326" t="s">
        <v>504</v>
      </c>
      <c r="I62" s="327">
        <v>198342</v>
      </c>
      <c r="J62" s="328">
        <v>285306</v>
      </c>
      <c r="K62" s="329">
        <v>37.6</v>
      </c>
      <c r="L62" s="330">
        <v>134719</v>
      </c>
      <c r="M62" s="331">
        <v>10.1</v>
      </c>
      <c r="N62" s="332">
        <v>27.5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P45" sqref="P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40" t="s">
        <v>3</v>
      </c>
      <c r="D47" s="1140"/>
      <c r="E47" s="1141"/>
      <c r="F47" s="11">
        <v>35.520000000000003</v>
      </c>
      <c r="G47" s="12">
        <v>54.23</v>
      </c>
      <c r="H47" s="12">
        <v>63.61</v>
      </c>
      <c r="I47" s="12">
        <v>69.95</v>
      </c>
      <c r="J47" s="13">
        <v>71.75</v>
      </c>
    </row>
    <row r="48" spans="2:10" ht="57.75" customHeight="1">
      <c r="B48" s="14"/>
      <c r="C48" s="1142" t="s">
        <v>4</v>
      </c>
      <c r="D48" s="1142"/>
      <c r="E48" s="1143"/>
      <c r="F48" s="15">
        <v>11.8</v>
      </c>
      <c r="G48" s="16">
        <v>14.62</v>
      </c>
      <c r="H48" s="16">
        <v>14.2</v>
      </c>
      <c r="I48" s="16">
        <v>12.83</v>
      </c>
      <c r="J48" s="17">
        <v>1.53</v>
      </c>
    </row>
    <row r="49" spans="2:10" ht="57.75" customHeight="1" thickBot="1">
      <c r="B49" s="18"/>
      <c r="C49" s="1144" t="s">
        <v>5</v>
      </c>
      <c r="D49" s="1144"/>
      <c r="E49" s="1145"/>
      <c r="F49" s="19">
        <v>16</v>
      </c>
      <c r="G49" s="20">
        <v>17.91</v>
      </c>
      <c r="H49" s="20" t="s">
        <v>516</v>
      </c>
      <c r="I49" s="20">
        <v>8.67</v>
      </c>
      <c r="J49" s="21" t="s">
        <v>517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9" sqref="J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2" t="s">
        <v>518</v>
      </c>
      <c r="D34" s="1152"/>
      <c r="E34" s="1153"/>
      <c r="F34" s="32">
        <v>11.76</v>
      </c>
      <c r="G34" s="33">
        <v>14.62</v>
      </c>
      <c r="H34" s="33">
        <v>14.2</v>
      </c>
      <c r="I34" s="33">
        <v>12.83</v>
      </c>
      <c r="J34" s="34">
        <v>1.53</v>
      </c>
      <c r="K34" s="22"/>
      <c r="L34" s="22"/>
      <c r="M34" s="22"/>
      <c r="N34" s="22"/>
      <c r="O34" s="22"/>
      <c r="P34" s="22"/>
    </row>
    <row r="35" spans="1:16" ht="39" customHeight="1">
      <c r="A35" s="22"/>
      <c r="B35" s="35"/>
      <c r="C35" s="1146" t="s">
        <v>519</v>
      </c>
      <c r="D35" s="1147"/>
      <c r="E35" s="1148"/>
      <c r="F35" s="36">
        <v>2.57</v>
      </c>
      <c r="G35" s="37">
        <v>2.19</v>
      </c>
      <c r="H35" s="37">
        <v>1.38</v>
      </c>
      <c r="I35" s="37">
        <v>2.08</v>
      </c>
      <c r="J35" s="38">
        <v>1.37</v>
      </c>
      <c r="K35" s="22"/>
      <c r="L35" s="22"/>
      <c r="M35" s="22"/>
      <c r="N35" s="22"/>
      <c r="O35" s="22"/>
      <c r="P35" s="22"/>
    </row>
    <row r="36" spans="1:16" ht="39" customHeight="1">
      <c r="A36" s="22"/>
      <c r="B36" s="35"/>
      <c r="C36" s="1146" t="s">
        <v>520</v>
      </c>
      <c r="D36" s="1147"/>
      <c r="E36" s="1148"/>
      <c r="F36" s="36">
        <v>0.01</v>
      </c>
      <c r="G36" s="37">
        <v>0.01</v>
      </c>
      <c r="H36" s="37">
        <v>0.01</v>
      </c>
      <c r="I36" s="37">
        <v>0.01</v>
      </c>
      <c r="J36" s="38">
        <v>0.06</v>
      </c>
      <c r="K36" s="22"/>
      <c r="L36" s="22"/>
      <c r="M36" s="22"/>
      <c r="N36" s="22"/>
      <c r="O36" s="22"/>
      <c r="P36" s="22"/>
    </row>
    <row r="37" spans="1:16" ht="39" customHeight="1">
      <c r="A37" s="22"/>
      <c r="B37" s="35"/>
      <c r="C37" s="1146" t="s">
        <v>521</v>
      </c>
      <c r="D37" s="1147"/>
      <c r="E37" s="1148"/>
      <c r="F37" s="36">
        <v>7.0000000000000007E-2</v>
      </c>
      <c r="G37" s="37">
        <v>0.11</v>
      </c>
      <c r="H37" s="37">
        <v>0.05</v>
      </c>
      <c r="I37" s="37">
        <v>0.04</v>
      </c>
      <c r="J37" s="38">
        <v>0.04</v>
      </c>
      <c r="K37" s="22"/>
      <c r="L37" s="22"/>
      <c r="M37" s="22"/>
      <c r="N37" s="22"/>
      <c r="O37" s="22"/>
      <c r="P37" s="22"/>
    </row>
    <row r="38" spans="1:16" ht="39" customHeight="1">
      <c r="A38" s="22"/>
      <c r="B38" s="35"/>
      <c r="C38" s="1146" t="s">
        <v>522</v>
      </c>
      <c r="D38" s="1147"/>
      <c r="E38" s="1148"/>
      <c r="F38" s="36">
        <v>0.03</v>
      </c>
      <c r="G38" s="37">
        <v>7.0000000000000007E-2</v>
      </c>
      <c r="H38" s="37">
        <v>0.03</v>
      </c>
      <c r="I38" s="37">
        <v>0</v>
      </c>
      <c r="J38" s="38">
        <v>0</v>
      </c>
      <c r="K38" s="22"/>
      <c r="L38" s="22"/>
      <c r="M38" s="22"/>
      <c r="N38" s="22"/>
      <c r="O38" s="22"/>
      <c r="P38" s="22"/>
    </row>
    <row r="39" spans="1:16" ht="39" customHeight="1">
      <c r="A39" s="22"/>
      <c r="B39" s="35"/>
      <c r="C39" s="1146" t="s">
        <v>523</v>
      </c>
      <c r="D39" s="1147"/>
      <c r="E39" s="1148"/>
      <c r="F39" s="36" t="s">
        <v>524</v>
      </c>
      <c r="G39" s="37" t="s">
        <v>525</v>
      </c>
      <c r="H39" s="37">
        <v>0.97</v>
      </c>
      <c r="I39" s="37" t="s">
        <v>526</v>
      </c>
      <c r="J39" s="38">
        <v>0</v>
      </c>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527</v>
      </c>
      <c r="D42" s="1147"/>
      <c r="E42" s="1148"/>
      <c r="F42" s="36" t="s">
        <v>471</v>
      </c>
      <c r="G42" s="37" t="s">
        <v>471</v>
      </c>
      <c r="H42" s="37" t="s">
        <v>471</v>
      </c>
      <c r="I42" s="37" t="s">
        <v>471</v>
      </c>
      <c r="J42" s="38" t="s">
        <v>471</v>
      </c>
      <c r="K42" s="22"/>
      <c r="L42" s="22"/>
      <c r="M42" s="22"/>
      <c r="N42" s="22"/>
      <c r="O42" s="22"/>
      <c r="P42" s="22"/>
    </row>
    <row r="43" spans="1:16" ht="39" customHeight="1" thickBot="1">
      <c r="A43" s="22"/>
      <c r="B43" s="40"/>
      <c r="C43" s="1149" t="s">
        <v>528</v>
      </c>
      <c r="D43" s="1150"/>
      <c r="E43" s="1151"/>
      <c r="F43" s="41">
        <v>0.01</v>
      </c>
      <c r="G43" s="42">
        <v>0</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S55" sqref="S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2" t="s">
        <v>10</v>
      </c>
      <c r="C45" s="1163"/>
      <c r="D45" s="58"/>
      <c r="E45" s="1168" t="s">
        <v>11</v>
      </c>
      <c r="F45" s="1168"/>
      <c r="G45" s="1168"/>
      <c r="H45" s="1168"/>
      <c r="I45" s="1168"/>
      <c r="J45" s="1169"/>
      <c r="K45" s="59">
        <v>223</v>
      </c>
      <c r="L45" s="60">
        <v>210</v>
      </c>
      <c r="M45" s="60">
        <v>210</v>
      </c>
      <c r="N45" s="60">
        <v>211</v>
      </c>
      <c r="O45" s="61">
        <v>181</v>
      </c>
      <c r="P45" s="48"/>
      <c r="Q45" s="48"/>
      <c r="R45" s="48"/>
      <c r="S45" s="48"/>
      <c r="T45" s="48"/>
      <c r="U45" s="48"/>
    </row>
    <row r="46" spans="1:21" ht="30.75" customHeight="1">
      <c r="A46" s="48"/>
      <c r="B46" s="1164"/>
      <c r="C46" s="1165"/>
      <c r="D46" s="62"/>
      <c r="E46" s="1156" t="s">
        <v>12</v>
      </c>
      <c r="F46" s="1156"/>
      <c r="G46" s="1156"/>
      <c r="H46" s="1156"/>
      <c r="I46" s="1156"/>
      <c r="J46" s="1157"/>
      <c r="K46" s="63" t="s">
        <v>471</v>
      </c>
      <c r="L46" s="64" t="s">
        <v>471</v>
      </c>
      <c r="M46" s="64" t="s">
        <v>471</v>
      </c>
      <c r="N46" s="64" t="s">
        <v>471</v>
      </c>
      <c r="O46" s="65" t="s">
        <v>471</v>
      </c>
      <c r="P46" s="48"/>
      <c r="Q46" s="48"/>
      <c r="R46" s="48"/>
      <c r="S46" s="48"/>
      <c r="T46" s="48"/>
      <c r="U46" s="48"/>
    </row>
    <row r="47" spans="1:21" ht="30.75" customHeight="1">
      <c r="A47" s="48"/>
      <c r="B47" s="1164"/>
      <c r="C47" s="1165"/>
      <c r="D47" s="62"/>
      <c r="E47" s="1156" t="s">
        <v>13</v>
      </c>
      <c r="F47" s="1156"/>
      <c r="G47" s="1156"/>
      <c r="H47" s="1156"/>
      <c r="I47" s="1156"/>
      <c r="J47" s="1157"/>
      <c r="K47" s="63" t="s">
        <v>471</v>
      </c>
      <c r="L47" s="64" t="s">
        <v>471</v>
      </c>
      <c r="M47" s="64" t="s">
        <v>471</v>
      </c>
      <c r="N47" s="64" t="s">
        <v>471</v>
      </c>
      <c r="O47" s="65" t="s">
        <v>471</v>
      </c>
      <c r="P47" s="48"/>
      <c r="Q47" s="48"/>
      <c r="R47" s="48"/>
      <c r="S47" s="48"/>
      <c r="T47" s="48"/>
      <c r="U47" s="48"/>
    </row>
    <row r="48" spans="1:21" ht="30.75" customHeight="1">
      <c r="A48" s="48"/>
      <c r="B48" s="1164"/>
      <c r="C48" s="1165"/>
      <c r="D48" s="62"/>
      <c r="E48" s="1156" t="s">
        <v>14</v>
      </c>
      <c r="F48" s="1156"/>
      <c r="G48" s="1156"/>
      <c r="H48" s="1156"/>
      <c r="I48" s="1156"/>
      <c r="J48" s="1157"/>
      <c r="K48" s="63">
        <v>50</v>
      </c>
      <c r="L48" s="64">
        <v>55</v>
      </c>
      <c r="M48" s="64">
        <v>53</v>
      </c>
      <c r="N48" s="64">
        <v>54</v>
      </c>
      <c r="O48" s="65">
        <v>51</v>
      </c>
      <c r="P48" s="48"/>
      <c r="Q48" s="48"/>
      <c r="R48" s="48"/>
      <c r="S48" s="48"/>
      <c r="T48" s="48"/>
      <c r="U48" s="48"/>
    </row>
    <row r="49" spans="1:21" ht="30.75" customHeight="1">
      <c r="A49" s="48"/>
      <c r="B49" s="1164"/>
      <c r="C49" s="1165"/>
      <c r="D49" s="62"/>
      <c r="E49" s="1156" t="s">
        <v>15</v>
      </c>
      <c r="F49" s="1156"/>
      <c r="G49" s="1156"/>
      <c r="H49" s="1156"/>
      <c r="I49" s="1156"/>
      <c r="J49" s="1157"/>
      <c r="K49" s="63">
        <v>0</v>
      </c>
      <c r="L49" s="64">
        <v>0</v>
      </c>
      <c r="M49" s="64">
        <v>0</v>
      </c>
      <c r="N49" s="64">
        <v>0</v>
      </c>
      <c r="O49" s="65">
        <v>0</v>
      </c>
      <c r="P49" s="48"/>
      <c r="Q49" s="48"/>
      <c r="R49" s="48"/>
      <c r="S49" s="48"/>
      <c r="T49" s="48"/>
      <c r="U49" s="48"/>
    </row>
    <row r="50" spans="1:21" ht="30.75" customHeight="1">
      <c r="A50" s="48"/>
      <c r="B50" s="1164"/>
      <c r="C50" s="1165"/>
      <c r="D50" s="62"/>
      <c r="E50" s="1156" t="s">
        <v>16</v>
      </c>
      <c r="F50" s="1156"/>
      <c r="G50" s="1156"/>
      <c r="H50" s="1156"/>
      <c r="I50" s="1156"/>
      <c r="J50" s="1157"/>
      <c r="K50" s="63" t="s">
        <v>471</v>
      </c>
      <c r="L50" s="64" t="s">
        <v>471</v>
      </c>
      <c r="M50" s="64" t="s">
        <v>471</v>
      </c>
      <c r="N50" s="64" t="s">
        <v>471</v>
      </c>
      <c r="O50" s="65" t="s">
        <v>471</v>
      </c>
      <c r="P50" s="48"/>
      <c r="Q50" s="48"/>
      <c r="R50" s="48"/>
      <c r="S50" s="48"/>
      <c r="T50" s="48"/>
      <c r="U50" s="48"/>
    </row>
    <row r="51" spans="1:21" ht="30.75" customHeight="1">
      <c r="A51" s="48"/>
      <c r="B51" s="1166"/>
      <c r="C51" s="1167"/>
      <c r="D51" s="66"/>
      <c r="E51" s="1156" t="s">
        <v>17</v>
      </c>
      <c r="F51" s="1156"/>
      <c r="G51" s="1156"/>
      <c r="H51" s="1156"/>
      <c r="I51" s="1156"/>
      <c r="J51" s="1157"/>
      <c r="K51" s="63">
        <v>0</v>
      </c>
      <c r="L51" s="64">
        <v>0</v>
      </c>
      <c r="M51" s="64">
        <v>0</v>
      </c>
      <c r="N51" s="64">
        <v>0</v>
      </c>
      <c r="O51" s="65">
        <v>0</v>
      </c>
      <c r="P51" s="48"/>
      <c r="Q51" s="48"/>
      <c r="R51" s="48"/>
      <c r="S51" s="48"/>
      <c r="T51" s="48"/>
      <c r="U51" s="48"/>
    </row>
    <row r="52" spans="1:21" ht="30.75" customHeight="1">
      <c r="A52" s="48"/>
      <c r="B52" s="1154" t="s">
        <v>18</v>
      </c>
      <c r="C52" s="1155"/>
      <c r="D52" s="66"/>
      <c r="E52" s="1156" t="s">
        <v>19</v>
      </c>
      <c r="F52" s="1156"/>
      <c r="G52" s="1156"/>
      <c r="H52" s="1156"/>
      <c r="I52" s="1156"/>
      <c r="J52" s="1157"/>
      <c r="K52" s="63">
        <v>193</v>
      </c>
      <c r="L52" s="64">
        <v>190</v>
      </c>
      <c r="M52" s="64">
        <v>188</v>
      </c>
      <c r="N52" s="64">
        <v>185</v>
      </c>
      <c r="O52" s="65">
        <v>161</v>
      </c>
      <c r="P52" s="48"/>
      <c r="Q52" s="48"/>
      <c r="R52" s="48"/>
      <c r="S52" s="48"/>
      <c r="T52" s="48"/>
      <c r="U52" s="48"/>
    </row>
    <row r="53" spans="1:21" ht="30.75" customHeight="1" thickBot="1">
      <c r="A53" s="48"/>
      <c r="B53" s="1158" t="s">
        <v>20</v>
      </c>
      <c r="C53" s="1159"/>
      <c r="D53" s="67"/>
      <c r="E53" s="1160" t="s">
        <v>21</v>
      </c>
      <c r="F53" s="1160"/>
      <c r="G53" s="1160"/>
      <c r="H53" s="1160"/>
      <c r="I53" s="1160"/>
      <c r="J53" s="1161"/>
      <c r="K53" s="68">
        <v>80</v>
      </c>
      <c r="L53" s="69">
        <v>75</v>
      </c>
      <c r="M53" s="69">
        <v>75</v>
      </c>
      <c r="N53" s="69">
        <v>80</v>
      </c>
      <c r="O53" s="70">
        <v>71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2015-04-29T23:58:01Z</cp:lastPrinted>
  <dcterms:created xsi:type="dcterms:W3CDTF">2015-02-17T08:00:16Z</dcterms:created>
  <dcterms:modified xsi:type="dcterms:W3CDTF">2015-05-08T07:24:46Z</dcterms:modified>
  <cp:category/>
</cp:coreProperties>
</file>