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AM34" i="9"/>
  <c r="C34" i="9"/>
  <c r="C35" i="9" l="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<sst xmlns="http://schemas.openxmlformats.org/spreadsheetml/2006/main" count="1019" uniqueCount="551">
  <si>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</si>
  <si>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</si>
  <si>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</si>
  <si>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</si>
  <si>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</si>
  <si>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</si>
  <si>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</si>
  <si>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</si>
  <si>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</si>
  <si>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</si>
  <si>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</si>
  <si>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</si>
  <si>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</si>
  <si>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</si>
  <si>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</si>
  <si>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</si>
  <si>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</si>
  <si>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</si>
  <si>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</si>
  <si>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</si>
  <si>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</si>
  <si>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</si>
  <si>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</si>
  <si>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</si>
  <si>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</si>
  <si>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</si>
  <si>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</si>
  <si>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</si>
  <si>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</si>
  <si>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</si>
  <si>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</si>
  <si>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</si>
  <si>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</si>
  <si>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</si>
  <si>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</si>
  <si>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</si>
  <si>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</si>
  <si>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</si>
  <si>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</si>
  <si>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</si>
  <si>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</si>
  <si>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</si>
  <si>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</si>
  <si>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</si>
  <si>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</si>
  <si>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</si>
  <si>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</si>
  <si>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</si>
  <si>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</si>
  <si>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</si>
  <si>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</si>
  <si>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</si>
  <si>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</si>
  <si>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</si>
  <si>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</si>
  <si>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</si>
  <si>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</si>
  <si>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</si>
  <si>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</si>
  <si>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</si>
  <si>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</si>
  <si>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</si>
  <si>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</si>
  <si>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</si>
  <si>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</si>
  <si>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</si>
  <si>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</si>
  <si>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</si>
  <si>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</si>
  <si>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</si>
  <si>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</si>
  <si>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</si>
  <si>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</si>
  <si>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</si>
  <si>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</si>
  <si>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</si>
  <si>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</si>
  <si>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</si>
  <si>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</si>
  <si>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</si>
  <si>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</si>
  <si>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</si>
  <si>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</si>
  <si>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</si>
  <si>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</si>
  <si>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</si>
  <si>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</si>
  <si>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</si>
  <si>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</si>
  <si>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</si>
  <si>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</si>
  <si>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</si>
  <si>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</si>
  <si>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</si>
  <si>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</si>
  <si>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</si>
  <si>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</si>
  <si>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</si>
  <si>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</si>
  <si>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</si>
  <si>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</si>
  <si>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</si>
  <si>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</si>
  <si>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</si>
  <si>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</si>
  <si>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</si>
  <si>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</si>
  <si>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</si>
  <si>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</si>
  <si>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</si>
  <si>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</si>
  <si>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</si>
  <si>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</si>
  <si>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</si>
  <si>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</si>
  <si>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</si>
  <si>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</si>
  <si>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</si>
  <si>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</si>
  <si>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</si>
  <si>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</si>
  <si>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</si>
  <si>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</si>
  <si>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</si>
  <si>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</si>
  <si>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</si>
  <si>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</si>
  <si>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</si>
  <si>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</si>
  <si>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</si>
  <si>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</si>
  <si>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</si>
  <si>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</si>
  <si>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</si>
  <si>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</si>
  <si>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</si>
  <si>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</si>
  <si>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</si>
  <si>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</si>
  <si>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</si>
  <si>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</si>
  <si>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</si>
  <si>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</si>
  <si>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</si>
  <si>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</si>
  <si>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</si>
  <si>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</si>
  <si>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</si>
  <si>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</si>
  <si>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</si>
  <si>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</si>
  <si>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</si>
  <si>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</si>
  <si>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</si>
  <si>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</si>
  <si>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</si>
  <si>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</si>
  <si>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</si>
  <si>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</si>
  <si>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</si>
  <si>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</si>
  <si>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</si>
  <si>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</si>
  <si>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</si>
  <si>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</si>
  <si>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</si>
  <si>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</si>
  <si>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</si>
  <si>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</si>
  <si>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</si>
  <si>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</si>
  <si>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</si>
  <si>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</si>
  <si>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</si>
  <si>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</si>
  <si>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</si>
  <si>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</si>
  <si>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</si>
  <si>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</si>
  <si>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</si>
  <si>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</si>
  <si>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</si>
  <si>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</si>
  <si>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</si>
  <si>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</si>
  <si>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</si>
  <si>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</si>
  <si>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</si>
  <si>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</si>
  <si>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</si>
  <si>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</si>
  <si>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</si>
  <si>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</si>
  <si>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</si>
  <si>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</si>
  <si>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沖縄県南風原町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</si>
  <si>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</si>
  <si>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</si>
  <si>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</si>
  <si>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</si>
  <si>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</si>
  <si>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</si>
  <si>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</si>
  <si>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</si>
  <si>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</si>
  <si>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</si>
  <si>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</si>
  <si>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</si>
  <si>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</si>
  <si>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</si>
  <si>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</si>
  <si>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</si>
  <si>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</si>
  <si>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</si>
  <si>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</si>
  <si>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</si>
  <si>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</si>
  <si>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</si>
  <si>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</si>
  <si>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</si>
  <si>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</si>
  <si>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</si>
  <si>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</si>
  <si>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</si>
  <si>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</si>
  <si>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</si>
  <si>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</si>
  <si>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</si>
  <si>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</si>
  <si>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</si>
  <si>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</si>
  <si>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</si>
  <si>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</si>
  <si>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</si>
  <si>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</si>
  <si>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</si>
  <si>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</si>
  <si>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</si>
  <si>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</si>
  <si>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</si>
  <si>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</si>
  <si>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</si>
  <si>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</si>
  <si>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</si>
  <si>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</si>
  <si>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</si>
  <si>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</si>
  <si>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</si>
  <si>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</si>
  <si>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</si>
  <si>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</si>
  <si>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</si>
  <si>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</si>
  <si>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</si>
  <si>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</si>
  <si>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</si>
  <si>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</si>
  <si>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</si>
  <si>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</si>
  <si>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</si>
  <si>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</si>
  <si>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</si>
  <si>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</si>
  <si>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</si>
  <si>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</si>
  <si>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</si>
  <si>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</si>
  <si>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</si>
  <si>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</si>
  <si>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</si>
  <si>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</si>
  <si>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</si>
  <si>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</si>
  <si>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</si>
  <si>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</si>
  <si>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</si>
  <si>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</si>
  <si>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</si>
  <si>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</si>
  <si>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</si>
  <si>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</si>
  <si>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</si>
  <si>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</si>
  <si>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</si>
  <si>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</si>
  <si>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</si>
  <si>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</si>
  <si>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</si>
  <si>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</si>
  <si>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</si>
  <si>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</si>
  <si>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</si>
  <si>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</si>
  <si>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</si>
  <si>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</si>
  <si>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</si>
  <si>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</si>
  <si>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</si>
  <si>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</si>
  <si>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</si>
  <si>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</si>
  <si>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</si>
  <si>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</si>
  <si>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</si>
  <si>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</si>
  <si>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</si>
  <si>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</si>
  <si>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</si>
  <si>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</si>
  <si>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</si>
  <si>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</si>
  <si>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</si>
  <si>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</si>
  <si>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</si>
  <si>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</si>
  <si>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</si>
  <si>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</si>
  <si>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</si>
  <si>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</si>
  <si>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</si>
  <si>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</si>
  <si>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</si>
  <si>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</si>
  <si>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</si>
  <si>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</si>
  <si>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</si>
  <si>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</si>
  <si>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</si>
  <si>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</si>
  <si>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</si>
  <si>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</si>
  <si>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</si>
  <si>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</si>
  <si>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</si>
  <si>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</si>
  <si>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</si>
  <si>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</si>
  <si>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</si>
  <si>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</si>
  <si>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</si>
  <si>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</si>
  <si>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</si>
  <si>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</si>
  <si>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</si>
  <si>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</si>
  <si>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沖縄県南風原町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</si>
  <si>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</si>
  <si>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</si>
  <si>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</si>
  <si>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</si>
  <si>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</si>
  <si>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</si>
  <si>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</si>
  <si>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</si>
  <si>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</si>
  <si>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</si>
  <si>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</si>
  <si>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</si>
  <si>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</si>
  <si>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</si>
  <si>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</si>
  <si>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</si>
  <si>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</si>
  <si>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</si>
  <si>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</si>
  <si>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</si>
  <si>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</si>
  <si>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</si>
  <si>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</si>
  <si>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</si>
  <si>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</si>
  <si>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</si>
  <si>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</si>
  <si>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</si>
  <si>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</si>
  <si>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</si>
  <si>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</si>
  <si>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</si>
  <si>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</si>
  <si>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</si>
  <si>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</si>
  <si>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</si>
  <si>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</si>
  <si>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</si>
  <si>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</si>
  <si>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</si>
  <si>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</si>
  <si>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</si>
  <si>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</si>
  <si>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</si>
  <si>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</si>
  <si>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</si>
  <si>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</si>
  <si>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</si>
  <si>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</si>
  <si>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</si>
  <si>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</si>
  <si>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</si>
  <si>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</si>
  <si>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</si>
  <si>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</si>
  <si>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</si>
  <si>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</si>
  <si>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</si>
  <si>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</si>
  <si>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</si>
  <si>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</si>
  <si>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</si>
  <si>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</si>
  <si>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</si>
  <si>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</si>
  <si>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</si>
  <si>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</si>
  <si>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</si>
  <si>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</si>
  <si>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</si>
  <si>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</si>
  <si>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</si>
  <si>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</si>
  <si>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</si>
  <si>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</si>
  <si>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</si>
  <si>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</si>
  <si>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</si>
  <si>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</si>
  <si>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</si>
  <si>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</si>
  <si>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</si>
  <si>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</si>
  <si>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</si>
  <si>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</si>
  <si>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</si>
  <si>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</si>
  <si>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</si>
  <si>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</si>
  <si>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</si>
  <si>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</si>
  <si>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</si>
  <si>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</si>
  <si>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</si>
  <si>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</si>
  <si>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</si>
  <si>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</si>
  <si>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</si>
  <si>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</si>
  <si>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</si>
  <si>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</si>
  <si>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</si>
  <si>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</si>
  <si>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</si>
  <si>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</si>
  <si>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</si>
  <si>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</si>
  <si>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</si>
  <si>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</si>
  <si>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</si>
  <si>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</si>
  <si>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</si>
  <si>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</si>
  <si>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</si>
  <si>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</si>
  <si>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</si>
  <si>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</si>
  <si>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</si>
  <si>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</si>
  <si>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</si>
  <si>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</si>
  <si>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</si>
  <si>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</si>
  <si>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</si>
  <si>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</si>
  <si>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</si>
  <si>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</si>
  <si>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</si>
  <si>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</si>
  <si>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</si>
  <si>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</si>
  <si>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</si>
  <si>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</si>
  <si>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</si>
  <si>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</si>
  <si>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</si>
  <si>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</si>
  <si>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</si>
  <si>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</si>
  <si>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</si>
  <si>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</si>
  <si>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</si>
  <si>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</si>
  <si>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</si>
  <si>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</si>
  <si>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</si>
  <si>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</si>
  <si>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</si>
  <si>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</si>
  <si>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</si>
  <si>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</si>
  <si>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</si>
  <si>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</si>
  <si>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</si>
  <si>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</si>
  <si>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</si>
  <si>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</si>
  <si>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</si>
  <si>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</si>
  <si>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</si>
  <si>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</si>
  <si>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</si>
  <si>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</si>
  <si>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</si>
  <si>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</si>
  <si>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</si>
  <si>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</si>
  <si>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</si>
  <si>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</si>
  <si>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</si>
  <si>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</si>
  <si>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</si>
  <si>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8.55</t>
  </si>
  <si>
    <t>▲ 1.18</t>
  </si>
  <si>
    <t>国民健康保険特別会計</t>
  </si>
  <si>
    <t>▲ 2.44</t>
  </si>
  <si>
    <t>▲ 0.23</t>
  </si>
  <si>
    <t>▲ 2.59</t>
  </si>
  <si>
    <t>▲ 3.85</t>
  </si>
  <si>
    <t>▲ 7.69</t>
  </si>
  <si>
    <t>一般会計</t>
  </si>
  <si>
    <t>土地区画整理事業特別会計</t>
  </si>
  <si>
    <t>下水道事業特別会計</t>
  </si>
  <si>
    <t>後期高齢者医療特別会計</t>
  </si>
  <si>
    <t>農業集落排水事業特別会計</t>
  </si>
  <si>
    <t>その他会計（赤字）</t>
  </si>
  <si>
    <t>▲ 0.01</t>
  </si>
  <si>
    <t>その他会計（黒字）</t>
  </si>
  <si>
    <t>-</t>
    <phoneticPr fontId="2"/>
  </si>
  <si>
    <t>-</t>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</si>
  <si>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</si>
  <si>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</si>
  <si>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東部消防組合（一般会計）</t>
    <rPh sb="0" eb="2">
      <t>トウブ</t>
    </rPh>
    <rPh sb="2" eb="4">
      <t>ショウボウ</t>
    </rPh>
    <rPh sb="4" eb="6">
      <t>クミアイ</t>
    </rPh>
    <rPh sb="7" eb="9">
      <t>イッパン</t>
    </rPh>
    <rPh sb="9" eb="11">
      <t>カイケイ</t>
    </rPh>
    <phoneticPr fontId="2"/>
  </si>
  <si>
    <t>那覇市・南風原町環境施設組合（一般会計）</t>
    <rPh sb="0" eb="3">
      <t>ナハシ</t>
    </rPh>
    <rPh sb="4" eb="8">
      <t>ハエバルチョウ</t>
    </rPh>
    <rPh sb="8" eb="10">
      <t>カンキョウ</t>
    </rPh>
    <rPh sb="10" eb="12">
      <t>シセツ</t>
    </rPh>
    <rPh sb="12" eb="14">
      <t>クミアイ</t>
    </rPh>
    <rPh sb="15" eb="17">
      <t>イッパン</t>
    </rPh>
    <rPh sb="17" eb="19">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</si>
  <si>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</si>
  <si>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</si>
  <si>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</si>
  <si>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</si>
  <si>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</si>
  <si>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南部水道企業団（水道事業会計）</t>
    <rPh sb="0" eb="2">
      <t>ナンブ</t>
    </rPh>
    <rPh sb="2" eb="4">
      <t>スイドウ</t>
    </rPh>
    <rPh sb="4" eb="7">
      <t>キギョウダン</t>
    </rPh>
    <rPh sb="8" eb="10">
      <t>スイドウ</t>
    </rPh>
    <rPh sb="10" eb="12">
      <t>ジギョウ</t>
    </rPh>
    <rPh sb="12" eb="14">
      <t>カイケイ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</si>
  <si>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</si>
  <si>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</si>
  <si>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</si>
  <si>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</si>
  <si>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東部清掃施設組合</t>
    <rPh sb="0" eb="2">
      <t>トウブ</t>
    </rPh>
    <rPh sb="2" eb="4">
      <t>セイソウ</t>
    </rPh>
    <rPh sb="4" eb="6">
      <t>シセツ</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</si>
</sst>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94366</c:v>
                </c:pt>
                <c:pt idx="1">
                  <c:v>105513</c:v>
                </c:pt>
                <c:pt idx="2">
                  <c:v>70040</c:v>
                </c:pt>
                <c:pt idx="3">
                  <c:v>69143</c:v>
                </c:pt>
                <c:pt idx="4">
                  <c:v>83498</c:v>
                </c:pt>
              </c:numCache>
            </c:numRef>
          </c:val>
          <c:smooth val="0"/>
        </c:ser>
        <c:dLbls>
          <c:showLegendKey val="0"/>
          <c:showVal val="0"/>
          <c:showCatName val="0"/>
          <c:showSerName val="0"/>
          <c:showPercent val="0"/>
          <c:showBubbleSize val="0"/>
        </c:dLbls>
        <c:marker val="1"/>
        <c:smooth val="0"/>
        <c:axId val="132894720"/>
        <c:axId val="132896640"/>
      </c:lineChart>
      <c:catAx>
        <c:axId val="132894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96640"/>
        <c:crosses val="autoZero"/>
        <c:auto val="1"/>
        <c:lblAlgn val="ctr"/>
        <c:lblOffset val="100"/>
        <c:tickLblSkip val="1"/>
        <c:tickMarkSkip val="1"/>
        <c:noMultiLvlLbl val="0"/>
      </c:catAx>
      <c:valAx>
        <c:axId val="1328966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94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2.86</c:v>
                </c:pt>
                <c:pt idx="1">
                  <c:v>3.63</c:v>
                </c:pt>
                <c:pt idx="2">
                  <c:v>2.75</c:v>
                </c:pt>
                <c:pt idx="3">
                  <c:v>5.34</c:v>
                </c:pt>
                <c:pt idx="4">
                  <c:v>2.81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33.869999999999997</c:v>
                </c:pt>
                <c:pt idx="1">
                  <c:v>35.97</c:v>
                </c:pt>
                <c:pt idx="2">
                  <c:v>26.91</c:v>
                </c:pt>
                <c:pt idx="3">
                  <c:v>31.25</c:v>
                </c:pt>
                <c:pt idx="4">
                  <c:v>30.75</c:v>
                </c:pt>
              </c:numCache>
            </c:numRef>
          </c:val>
        </c:ser>
        <c:dLbls>
          <c:showLegendKey val="0"/>
          <c:showVal val="0"/>
          <c:showCatName val="0"/>
          <c:showSerName val="0"/>
          <c:showPercent val="0"/>
          <c:showBubbleSize val="0"/>
        </c:dLbls>
        <c:gapWidth val="250"/>
        <c:overlap val="100"/>
        <c:axId val="132988928"/>
        <c:axId val="132990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2.56</c:v>
                </c:pt>
                <c:pt idx="1">
                  <c:v>4.54</c:v>
                </c:pt>
                <c:pt idx="2">
                  <c:v>-8.5500000000000007</c:v>
                </c:pt>
                <c:pt idx="3">
                  <c:v>5.9</c:v>
                </c:pt>
                <c:pt idx="4">
                  <c:v>-1.18</c:v>
                </c:pt>
              </c:numCache>
            </c:numRef>
          </c:val>
          <c:smooth val="0"/>
        </c:ser>
        <c:dLbls>
          <c:showLegendKey val="0"/>
          <c:showVal val="0"/>
          <c:showCatName val="0"/>
          <c:showSerName val="0"/>
          <c:showPercent val="0"/>
          <c:showBubbleSize val="0"/>
        </c:dLbls>
        <c:marker val="1"/>
        <c:smooth val="0"/>
        <c:axId val="132988928"/>
        <c:axId val="132990848"/>
      </c:lineChart>
      <c:catAx>
        <c:axId val="1329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990848"/>
        <c:crosses val="autoZero"/>
        <c:auto val="1"/>
        <c:lblAlgn val="ctr"/>
        <c:lblOffset val="100"/>
        <c:tickLblSkip val="1"/>
        <c:tickMarkSkip val="1"/>
        <c:noMultiLvlLbl val="0"/>
      </c:catAx>
      <c:valAx>
        <c:axId val="13299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8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0.02</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7.0000000000000007E-2</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0.06</c:v>
                </c:pt>
                <c:pt idx="2">
                  <c:v>#N/A</c:v>
                </c:pt>
                <c:pt idx="3">
                  <c:v>0.08</c:v>
                </c:pt>
                <c:pt idx="4">
                  <c:v>#N/A</c:v>
                </c:pt>
                <c:pt idx="5">
                  <c:v>0.04</c:v>
                </c:pt>
                <c:pt idx="6">
                  <c:v>#N/A</c:v>
                </c:pt>
                <c:pt idx="7">
                  <c:v>7.0000000000000007E-2</c:v>
                </c:pt>
                <c:pt idx="8">
                  <c:v>#N/A</c:v>
                </c:pt>
                <c:pt idx="9">
                  <c:v>0.04</c:v>
                </c:pt>
              </c:numCache>
            </c:numRef>
          </c:val>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0.04</c:v>
                </c:pt>
                <c:pt idx="2">
                  <c:v>#N/A</c:v>
                </c:pt>
                <c:pt idx="3">
                  <c:v>0.04</c:v>
                </c:pt>
                <c:pt idx="4">
                  <c:v>#N/A</c:v>
                </c:pt>
                <c:pt idx="5">
                  <c:v>0.03</c:v>
                </c:pt>
                <c:pt idx="6">
                  <c:v>#N/A</c:v>
                </c:pt>
                <c:pt idx="7">
                  <c:v>0.05</c:v>
                </c:pt>
                <c:pt idx="8">
                  <c:v>#N/A</c:v>
                </c:pt>
                <c:pt idx="9">
                  <c:v>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2.82</c:v>
                </c:pt>
                <c:pt idx="2">
                  <c:v>#N/A</c:v>
                </c:pt>
                <c:pt idx="3">
                  <c:v>3.59</c:v>
                </c:pt>
                <c:pt idx="4">
                  <c:v>#N/A</c:v>
                </c:pt>
                <c:pt idx="5">
                  <c:v>2.73</c:v>
                </c:pt>
                <c:pt idx="6">
                  <c:v>#N/A</c:v>
                </c:pt>
                <c:pt idx="7">
                  <c:v>5.28</c:v>
                </c:pt>
                <c:pt idx="8">
                  <c:v>#N/A</c:v>
                </c:pt>
                <c:pt idx="9">
                  <c:v>2.76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2.44</c:v>
                </c:pt>
                <c:pt idx="1">
                  <c:v>#N/A</c:v>
                </c:pt>
                <c:pt idx="2">
                  <c:v>0.23</c:v>
                </c:pt>
                <c:pt idx="3">
                  <c:v>#N/A</c:v>
                </c:pt>
                <c:pt idx="4">
                  <c:v>2.59</c:v>
                </c:pt>
                <c:pt idx="5">
                  <c:v>#N/A</c:v>
                </c:pt>
                <c:pt idx="6">
                  <c:v>3.85</c:v>
                </c:pt>
                <c:pt idx="7">
                  <c:v>#N/A</c:v>
                </c:pt>
                <c:pt idx="8">
                  <c:v>7.69</c:v>
                </c:pt>
                <c:pt idx="9">
                  <c:v>#N/A</c:v>
                </c:pt>
              </c:numCache>
            </c:numRef>
          </c:val>
        </c:ser>
        <c:dLbls>
          <c:showLegendKey val="0"/>
          <c:showVal val="0"/>
          <c:showCatName val="0"/>
          <c:showSerName val="0"/>
          <c:showPercent val="0"/>
          <c:showBubbleSize val="0"/>
        </c:dLbls>
        <c:gapWidth val="150"/>
        <c:overlap val="100"/>
        <c:axId val="133081344"/>
        <c:axId val="133087232"/>
      </c:barChart>
      <c:catAx>
        <c:axId val="1330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87232"/>
        <c:crosses val="autoZero"/>
        <c:auto val="1"/>
        <c:lblAlgn val="ctr"/>
        <c:lblOffset val="100"/>
        <c:tickLblSkip val="1"/>
        <c:tickMarkSkip val="1"/>
        <c:noMultiLvlLbl val="0"/>
      </c:catAx>
      <c:valAx>
        <c:axId val="13308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8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666</c:v>
                </c:pt>
                <c:pt idx="5">
                  <c:v>708</c:v>
                </c:pt>
                <c:pt idx="8">
                  <c:v>704</c:v>
                </c:pt>
                <c:pt idx="11">
                  <c:v>723</c:v>
                </c:pt>
                <c:pt idx="14">
                  <c:v>754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90</c:v>
                </c:pt>
                <c:pt idx="3">
                  <c:v>105</c:v>
                </c:pt>
                <c:pt idx="6">
                  <c:v>80</c:v>
                </c:pt>
                <c:pt idx="9">
                  <c:v>75</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107</c:v>
                </c:pt>
                <c:pt idx="3">
                  <c:v>119</c:v>
                </c:pt>
                <c:pt idx="6">
                  <c:v>118</c:v>
                </c:pt>
                <c:pt idx="9">
                  <c:v>129</c:v>
                </c:pt>
                <c:pt idx="12">
                  <c:v>116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1080</c:v>
                </c:pt>
                <c:pt idx="3">
                  <c:v>1095</c:v>
                </c:pt>
                <c:pt idx="6">
                  <c:v>1058</c:v>
                </c:pt>
                <c:pt idx="9">
                  <c:v>1088</c:v>
                </c:pt>
                <c:pt idx="12">
                  <c:v>1119</c:v>
                </c:pt>
              </c:numCache>
            </c:numRef>
          </c:val>
        </c:ser>
        <c:dLbls>
          <c:showLegendKey val="0"/>
          <c:showVal val="0"/>
          <c:showCatName val="0"/>
          <c:showSerName val="0"/>
          <c:showPercent val="0"/>
          <c:showBubbleSize val="0"/>
        </c:dLbls>
        <c:gapWidth val="100"/>
        <c:overlap val="100"/>
        <c:axId val="134318720"/>
        <c:axId val="13432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614</c:v>
                </c:pt>
                <c:pt idx="2">
                  <c:v>#N/A</c:v>
                </c:pt>
                <c:pt idx="3">
                  <c:v>#N/A</c:v>
                </c:pt>
                <c:pt idx="4">
                  <c:v>611</c:v>
                </c:pt>
                <c:pt idx="5">
                  <c:v>#N/A</c:v>
                </c:pt>
                <c:pt idx="6">
                  <c:v>#N/A</c:v>
                </c:pt>
                <c:pt idx="7">
                  <c:v>552</c:v>
                </c:pt>
                <c:pt idx="8">
                  <c:v>#N/A</c:v>
                </c:pt>
                <c:pt idx="9">
                  <c:v>#N/A</c:v>
                </c:pt>
                <c:pt idx="10">
                  <c:v>569</c:v>
                </c:pt>
                <c:pt idx="11">
                  <c:v>#N/A</c:v>
                </c:pt>
                <c:pt idx="12">
                  <c:v>#N/A</c:v>
                </c:pt>
                <c:pt idx="13">
                  <c:v>554</c:v>
                </c:pt>
                <c:pt idx="14">
                  <c:v>#N/A</c:v>
                </c:pt>
              </c:numCache>
            </c:numRef>
          </c:val>
          <c:smooth val="0"/>
        </c:ser>
        <c:dLbls>
          <c:showLegendKey val="0"/>
          <c:showVal val="0"/>
          <c:showCatName val="0"/>
          <c:showSerName val="0"/>
          <c:showPercent val="0"/>
          <c:showBubbleSize val="0"/>
        </c:dLbls>
        <c:marker val="1"/>
        <c:smooth val="0"/>
        <c:axId val="134318720"/>
        <c:axId val="134324992"/>
      </c:lineChart>
      <c:catAx>
        <c:axId val="13431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324992"/>
        <c:crosses val="autoZero"/>
        <c:auto val="1"/>
        <c:lblAlgn val="ctr"/>
        <c:lblOffset val="100"/>
        <c:tickLblSkip val="1"/>
        <c:tickMarkSkip val="1"/>
        <c:noMultiLvlLbl val="0"/>
      </c:catAx>
      <c:valAx>
        <c:axId val="13432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1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8311</c:v>
                </c:pt>
                <c:pt idx="5">
                  <c:v>8660</c:v>
                </c:pt>
                <c:pt idx="8">
                  <c:v>8743</c:v>
                </c:pt>
                <c:pt idx="11">
                  <c:v>9009</c:v>
                </c:pt>
                <c:pt idx="14">
                  <c:v>9137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2848</c:v>
                </c:pt>
                <c:pt idx="5">
                  <c:v>3096</c:v>
                </c:pt>
                <c:pt idx="8">
                  <c:v>2548</c:v>
                </c:pt>
                <c:pt idx="11">
                  <c:v>2702</c:v>
                </c:pt>
                <c:pt idx="14">
                  <c:v>2732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309</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1314</c:v>
                </c:pt>
                <c:pt idx="3">
                  <c:v>1189</c:v>
                </c:pt>
                <c:pt idx="6">
                  <c:v>1117</c:v>
                </c:pt>
                <c:pt idx="9">
                  <c:v>1134</c:v>
                </c:pt>
                <c:pt idx="12">
                  <c:v>1061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775</c:v>
                </c:pt>
                <c:pt idx="3">
                  <c:v>704</c:v>
                </c:pt>
                <c:pt idx="6">
                  <c:v>656</c:v>
                </c:pt>
                <c:pt idx="9">
                  <c:v>607</c:v>
                </c:pt>
                <c:pt idx="12">
                  <c:v>704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1677</c:v>
                </c:pt>
                <c:pt idx="3">
                  <c:v>1711</c:v>
                </c:pt>
                <c:pt idx="6">
                  <c:v>1722</c:v>
                </c:pt>
                <c:pt idx="9">
                  <c:v>1810</c:v>
                </c:pt>
                <c:pt idx="12">
                  <c:v>1817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12540</c:v>
                </c:pt>
                <c:pt idx="3">
                  <c:v>13051</c:v>
                </c:pt>
                <c:pt idx="6">
                  <c:v>13304</c:v>
                </c:pt>
                <c:pt idx="9">
                  <c:v>13639</c:v>
                </c:pt>
                <c:pt idx="12">
                  <c:v>14073</c:v>
                </c:pt>
              </c:numCache>
            </c:numRef>
          </c:val>
        </c:ser>
        <c:dLbls>
          <c:showLegendKey val="0"/>
          <c:showVal val="0"/>
          <c:showCatName val="0"/>
          <c:showSerName val="0"/>
          <c:showPercent val="0"/>
          <c:showBubbleSize val="0"/>
        </c:dLbls>
        <c:gapWidth val="100"/>
        <c:overlap val="100"/>
        <c:axId val="133121152"/>
        <c:axId val="133123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5147</c:v>
                </c:pt>
                <c:pt idx="2">
                  <c:v>#N/A</c:v>
                </c:pt>
                <c:pt idx="3">
                  <c:v>#N/A</c:v>
                </c:pt>
                <c:pt idx="4">
                  <c:v>4898</c:v>
                </c:pt>
                <c:pt idx="5">
                  <c:v>#N/A</c:v>
                </c:pt>
                <c:pt idx="6">
                  <c:v>#N/A</c:v>
                </c:pt>
                <c:pt idx="7">
                  <c:v>5508</c:v>
                </c:pt>
                <c:pt idx="8">
                  <c:v>#N/A</c:v>
                </c:pt>
                <c:pt idx="9">
                  <c:v>#N/A</c:v>
                </c:pt>
                <c:pt idx="10">
                  <c:v>5479</c:v>
                </c:pt>
                <c:pt idx="11">
                  <c:v>#N/A</c:v>
                </c:pt>
                <c:pt idx="12">
                  <c:v>#N/A</c:v>
                </c:pt>
                <c:pt idx="13">
                  <c:v>6095</c:v>
                </c:pt>
                <c:pt idx="14">
                  <c:v>#N/A</c:v>
                </c:pt>
              </c:numCache>
            </c:numRef>
          </c:val>
          <c:smooth val="0"/>
        </c:ser>
        <c:dLbls>
          <c:showLegendKey val="0"/>
          <c:showVal val="0"/>
          <c:showCatName val="0"/>
          <c:showSerName val="0"/>
          <c:showPercent val="0"/>
          <c:showBubbleSize val="0"/>
        </c:dLbls>
        <c:marker val="1"/>
        <c:smooth val="0"/>
        <c:axId val="133121152"/>
        <c:axId val="133123072"/>
      </c:lineChart>
      <c:catAx>
        <c:axId val="1331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123072"/>
        <c:crosses val="autoZero"/>
        <c:auto val="1"/>
        <c:lblAlgn val="ctr"/>
        <c:lblOffset val="100"/>
        <c:tickLblSkip val="1"/>
        <c:tickMarkSkip val="1"/>
        <c:noMultiLvlLbl val="0"/>
      </c:catAx>
      <c:valAx>
        <c:axId val="13312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2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36,584
36,514
10.72
13,803,592
13,462,759
180,009
6,412,968
14,072,592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4.81
9.9
107.6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間は横ばい状態で推移している。全国及び県平均を上回っているが、これは微増ではあるものの、年々町税が増えているのが要因である。今後も滞納整理等による税の徴収強化など歳入確保に努めるとともに、事務事業等の見直し等により歳出の節減合理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55033</xdr:rowOff>
    </xdr:to>
    <xdr:cxnSp macro="">
      <xdr:nvCxnSpPr>
        <xdr:cNvPr id="68" name="直線コネクタ 67"/>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55033</xdr:rowOff>
    </xdr:to>
    <xdr:cxnSp macro="">
      <xdr:nvCxnSpPr>
        <xdr:cNvPr id="71" name="直線コネクタ 70"/>
        <xdr:cNvCxnSpPr/>
      </xdr:nvCxnSpPr>
      <xdr:spPr>
        <a:xfrm>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28222</xdr:rowOff>
    </xdr:to>
    <xdr:cxnSp macro="">
      <xdr:nvCxnSpPr>
        <xdr:cNvPr id="74" name="直線コネクタ 73"/>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28222</xdr:rowOff>
    </xdr:to>
    <xdr:cxnSp macro="">
      <xdr:nvCxnSpPr>
        <xdr:cNvPr id="77" name="直線コネクタ 76"/>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7" name="円/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134355</xdr:rowOff>
    </xdr:from>
    <xdr:ext cx="762000" cy="259045"/>
    <xdr:sp macro="" textlink="">
      <xdr:nvSpPr>
        <xdr:cNvPr id="88"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3" name="円/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4" name="テキスト ボックス 93"/>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a:t>
          </a:r>
          <a:r>
            <a:rPr lang="en-US" altLang="ja-JP" sz="1300" b="0" i="0" baseline="0">
              <a:solidFill>
                <a:schemeClr val="dk1"/>
              </a:solidFill>
              <a:latin typeface="+mn-lt"/>
              <a:ea typeface="+mn-ea"/>
              <a:cs typeface="+mn-cs"/>
            </a:rPr>
            <a:t>H16</a:t>
          </a:r>
          <a:r>
            <a:rPr lang="ja-JP" altLang="ja-JP" sz="1300" b="0" i="0" baseline="0">
              <a:solidFill>
                <a:schemeClr val="dk1"/>
              </a:solidFill>
              <a:latin typeface="+mn-lt"/>
              <a:ea typeface="+mn-ea"/>
              <a:cs typeface="+mn-cs"/>
            </a:rPr>
            <a:t>年度の「財政健全化計画」、</a:t>
          </a:r>
          <a:r>
            <a:rPr lang="en-US" altLang="ja-JP" sz="1300" b="0" i="0" baseline="0">
              <a:solidFill>
                <a:schemeClr val="dk1"/>
              </a:solidFill>
              <a:latin typeface="+mn-lt"/>
              <a:ea typeface="+mn-ea"/>
              <a:cs typeface="+mn-cs"/>
            </a:rPr>
            <a:t>H19</a:t>
          </a:r>
          <a:r>
            <a:rPr lang="ja-JP" altLang="ja-JP" sz="1300" b="0" i="0" baseline="0">
              <a:solidFill>
                <a:schemeClr val="dk1"/>
              </a:solidFill>
              <a:latin typeface="+mn-lt"/>
              <a:ea typeface="+mn-ea"/>
              <a:cs typeface="+mn-cs"/>
            </a:rPr>
            <a:t>年度の「第二次財政健全化計画」の</a:t>
          </a:r>
          <a:r>
            <a:rPr lang="ja-JP" altLang="en-US" sz="1300" b="0" i="0" baseline="0">
              <a:solidFill>
                <a:schemeClr val="dk1"/>
              </a:solidFill>
              <a:latin typeface="+mn-lt"/>
              <a:ea typeface="+mn-ea"/>
              <a:cs typeface="+mn-cs"/>
            </a:rPr>
            <a:t>策定により、職員定員削減による</a:t>
          </a:r>
          <a:r>
            <a:rPr lang="ja-JP" altLang="ja-JP" sz="1300" b="0" i="0" baseline="0">
              <a:solidFill>
                <a:schemeClr val="dk1"/>
              </a:solidFill>
              <a:latin typeface="+mn-lt"/>
              <a:ea typeface="+mn-ea"/>
              <a:cs typeface="+mn-cs"/>
            </a:rPr>
            <a:t>人件費の抑制、補助金の見直し等による歳出削減や公共施設使用料、保育所保育料</a:t>
          </a:r>
          <a:r>
            <a:rPr lang="ja-JP" altLang="en-US" sz="1300" b="0" i="0" baseline="0">
              <a:solidFill>
                <a:schemeClr val="dk1"/>
              </a:solidFill>
              <a:latin typeface="+mn-lt"/>
              <a:ea typeface="+mn-ea"/>
              <a:cs typeface="+mn-cs"/>
            </a:rPr>
            <a:t>を改定、町税の滞納整理等により</a:t>
          </a:r>
          <a:r>
            <a:rPr lang="ja-JP" altLang="ja-JP" sz="1300" b="0" i="0" baseline="0">
              <a:solidFill>
                <a:schemeClr val="dk1"/>
              </a:solidFill>
              <a:latin typeface="+mn-lt"/>
              <a:ea typeface="+mn-ea"/>
              <a:cs typeface="+mn-cs"/>
            </a:rPr>
            <a:t>歳入の確保に努めた</a:t>
          </a:r>
          <a:r>
            <a:rPr lang="ja-JP" altLang="en-US" sz="1300" b="0" i="0" baseline="0">
              <a:solidFill>
                <a:schemeClr val="dk1"/>
              </a:solidFill>
              <a:latin typeface="+mn-lt"/>
              <a:ea typeface="+mn-ea"/>
              <a:cs typeface="+mn-cs"/>
            </a:rPr>
            <a:t>結果、</a:t>
          </a:r>
          <a:r>
            <a:rPr lang="en-US" altLang="ja-JP" sz="1300" b="0" i="0" baseline="0">
              <a:solidFill>
                <a:schemeClr val="dk1"/>
              </a:solidFill>
              <a:latin typeface="+mn-lt"/>
              <a:ea typeface="+mn-ea"/>
              <a:cs typeface="+mn-cs"/>
            </a:rPr>
            <a:t>H24</a:t>
          </a:r>
          <a:r>
            <a:rPr lang="ja-JP" altLang="ja-JP" sz="1300" b="0" i="0" baseline="0">
              <a:solidFill>
                <a:schemeClr val="dk1"/>
              </a:solidFill>
              <a:latin typeface="+mn-lt"/>
              <a:ea typeface="+mn-ea"/>
              <a:cs typeface="+mn-cs"/>
            </a:rPr>
            <a:t>年度は類似団体平均を下回</a:t>
          </a:r>
          <a:r>
            <a:rPr lang="ja-JP" altLang="en-US" sz="1300" b="0" i="0" baseline="0">
              <a:solidFill>
                <a:schemeClr val="dk1"/>
              </a:solidFill>
              <a:latin typeface="+mn-lt"/>
              <a:ea typeface="+mn-ea"/>
              <a:cs typeface="+mn-cs"/>
            </a:rPr>
            <a:t>っていたものの</a:t>
          </a:r>
          <a:r>
            <a:rPr lang="ja-JP" altLang="ja-JP"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H25</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においては、給食材料に係る経費や電子自治体推進事業等の物件費の増</a:t>
          </a:r>
          <a:r>
            <a:rPr lang="ja-JP" altLang="ja-JP" sz="1300" b="0" i="0" baseline="0">
              <a:solidFill>
                <a:schemeClr val="dk1"/>
              </a:solidFill>
              <a:latin typeface="+mn-lt"/>
              <a:ea typeface="+mn-ea"/>
              <a:cs typeface="+mn-cs"/>
            </a:rPr>
            <a:t>により、類団平均を上回っている。今後も社会保障関係経費の増加が見込まれるため、継続して経常経費の抑制に努める。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64</xdr:row>
      <xdr:rowOff>73152</xdr:rowOff>
    </xdr:to>
    <xdr:cxnSp macro="">
      <xdr:nvCxnSpPr>
        <xdr:cNvPr id="129" name="直線コネクタ 128"/>
        <xdr:cNvCxnSpPr/>
      </xdr:nvCxnSpPr>
      <xdr:spPr>
        <a:xfrm>
          <a:off x="4114800" y="10693654"/>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65</xdr:row>
      <xdr:rowOff>36830</xdr:rowOff>
    </xdr:to>
    <xdr:cxnSp macro="">
      <xdr:nvCxnSpPr>
        <xdr:cNvPr id="132" name="直線コネクタ 131"/>
        <xdr:cNvCxnSpPr/>
      </xdr:nvCxnSpPr>
      <xdr:spPr>
        <a:xfrm flipV="1">
          <a:off x="3225800" y="10693654"/>
          <a:ext cx="889000" cy="4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65</xdr:row>
      <xdr:rowOff>36830</xdr:rowOff>
    </xdr:to>
    <xdr:cxnSp macro="">
      <xdr:nvCxnSpPr>
        <xdr:cNvPr id="135" name="直線コネクタ 134"/>
        <xdr:cNvCxnSpPr/>
      </xdr:nvCxnSpPr>
      <xdr:spPr>
        <a:xfrm>
          <a:off x="2336800" y="1072261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70866</xdr:rowOff>
    </xdr:to>
    <xdr:cxnSp macro="">
      <xdr:nvCxnSpPr>
        <xdr:cNvPr id="138" name="直線コネクタ 137"/>
        <xdr:cNvCxnSpPr/>
      </xdr:nvCxnSpPr>
      <xdr:spPr>
        <a:xfrm flipV="1">
          <a:off x="1447800" y="1072261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8" name="円/楕円 147"/>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165879</xdr:rowOff>
    </xdr:from>
    <xdr:ext cx="762000" cy="259045"/>
    <xdr:sp macro="" textlink="">
      <xdr:nvSpPr>
        <xdr:cNvPr id="149"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0" name="円/楕円 149"/>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124731</xdr:rowOff>
    </xdr:from>
    <xdr:ext cx="736600" cy="259045"/>
    <xdr:sp macro="" textlink="">
      <xdr:nvSpPr>
        <xdr:cNvPr id="151" name="テキスト ボックス 150"/>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2" name="円/楕円 151"/>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3" name="テキスト ボックス 152"/>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4" name="円/楕円 153"/>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5" name="テキスト ボックス 154"/>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6" name="円/楕円 155"/>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57" name="テキスト ボックス 156"/>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だ成果があげられる。今後も継続して歳出抑制に取り組んでいくが、県からの権限委譲等により、これ以上定員定数を削減することが厳しい状況であることや、町民サービスの向上を図るための委託料等の経費が増加していることから、今後物件費についての抑制が厳しい一面も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25002</xdr:rowOff>
    </xdr:from>
    <xdr:to>
      <xdr:col>7</xdr:col>
      <xdr:colOff>152400</xdr:colOff>
      <xdr:row>80</xdr:row>
      <xdr:rowOff>41483</xdr:rowOff>
    </xdr:to>
    <xdr:cxnSp macro="">
      <xdr:nvCxnSpPr>
        <xdr:cNvPr id="192" name="直線コネクタ 191"/>
        <xdr:cNvCxnSpPr/>
      </xdr:nvCxnSpPr>
      <xdr:spPr>
        <a:xfrm>
          <a:off x="4114800" y="13741002"/>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25002</xdr:rowOff>
    </xdr:from>
    <xdr:to>
      <xdr:col>6</xdr:col>
      <xdr:colOff>0</xdr:colOff>
      <xdr:row>80</xdr:row>
      <xdr:rowOff>27494</xdr:rowOff>
    </xdr:to>
    <xdr:cxnSp macro="">
      <xdr:nvCxnSpPr>
        <xdr:cNvPr id="195" name="直線コネクタ 194"/>
        <xdr:cNvCxnSpPr/>
      </xdr:nvCxnSpPr>
      <xdr:spPr>
        <a:xfrm flipV="1">
          <a:off x="3225800" y="13741002"/>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26594</xdr:rowOff>
    </xdr:from>
    <xdr:to>
      <xdr:col>4</xdr:col>
      <xdr:colOff>482600</xdr:colOff>
      <xdr:row>80</xdr:row>
      <xdr:rowOff>27494</xdr:rowOff>
    </xdr:to>
    <xdr:cxnSp macro="">
      <xdr:nvCxnSpPr>
        <xdr:cNvPr id="198" name="直線コネクタ 197"/>
        <xdr:cNvCxnSpPr/>
      </xdr:nvCxnSpPr>
      <xdr:spPr>
        <a:xfrm>
          <a:off x="2336800" y="13742594"/>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166739</xdr:rowOff>
    </xdr:from>
    <xdr:to>
      <xdr:col>3</xdr:col>
      <xdr:colOff>279400</xdr:colOff>
      <xdr:row>80</xdr:row>
      <xdr:rowOff>26594</xdr:rowOff>
    </xdr:to>
    <xdr:cxnSp macro="">
      <xdr:nvCxnSpPr>
        <xdr:cNvPr id="201" name="直線コネクタ 200"/>
        <xdr:cNvCxnSpPr/>
      </xdr:nvCxnSpPr>
      <xdr:spPr>
        <a:xfrm>
          <a:off x="1447800" y="13711289"/>
          <a:ext cx="889000" cy="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162133</xdr:rowOff>
    </xdr:from>
    <xdr:to>
      <xdr:col>7</xdr:col>
      <xdr:colOff>203200</xdr:colOff>
      <xdr:row>80</xdr:row>
      <xdr:rowOff>92283</xdr:rowOff>
    </xdr:to>
    <xdr:sp macro="" textlink="">
      <xdr:nvSpPr>
        <xdr:cNvPr id="211" name="円/楕円 210"/>
        <xdr:cNvSpPr/>
      </xdr:nvSpPr>
      <xdr:spPr>
        <a:xfrm>
          <a:off x="4902200" y="137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83410</xdr:rowOff>
    </xdr:from>
    <xdr:ext cx="762000" cy="259045"/>
    <xdr:sp macro="" textlink="">
      <xdr:nvSpPr>
        <xdr:cNvPr id="212" name="人件費・物件費等の状況該当値テキスト"/>
        <xdr:cNvSpPr txBox="1"/>
      </xdr:nvSpPr>
      <xdr:spPr>
        <a:xfrm>
          <a:off x="5041900" y="1362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89,262</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145652</xdr:rowOff>
    </xdr:from>
    <xdr:to>
      <xdr:col>6</xdr:col>
      <xdr:colOff>50800</xdr:colOff>
      <xdr:row>80</xdr:row>
      <xdr:rowOff>75802</xdr:rowOff>
    </xdr:to>
    <xdr:sp macro="" textlink="">
      <xdr:nvSpPr>
        <xdr:cNvPr id="213" name="円/楕円 212"/>
        <xdr:cNvSpPr/>
      </xdr:nvSpPr>
      <xdr:spPr>
        <a:xfrm>
          <a:off x="4064000" y="1369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85979</xdr:rowOff>
    </xdr:from>
    <xdr:ext cx="736600" cy="259045"/>
    <xdr:sp macro="" textlink="">
      <xdr:nvSpPr>
        <xdr:cNvPr id="214" name="テキスト ボックス 213"/>
        <xdr:cNvSpPr txBox="1"/>
      </xdr:nvSpPr>
      <xdr:spPr>
        <a:xfrm>
          <a:off x="3733800" y="13459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85,164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148144</xdr:rowOff>
    </xdr:from>
    <xdr:to>
      <xdr:col>4</xdr:col>
      <xdr:colOff>533400</xdr:colOff>
      <xdr:row>80</xdr:row>
      <xdr:rowOff>78294</xdr:rowOff>
    </xdr:to>
    <xdr:sp macro="" textlink="">
      <xdr:nvSpPr>
        <xdr:cNvPr id="215" name="円/楕円 214"/>
        <xdr:cNvSpPr/>
      </xdr:nvSpPr>
      <xdr:spPr>
        <a:xfrm>
          <a:off x="3175000" y="136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88471</xdr:rowOff>
    </xdr:from>
    <xdr:ext cx="762000" cy="259045"/>
    <xdr:sp macro="" textlink="">
      <xdr:nvSpPr>
        <xdr:cNvPr id="216" name="テキスト ボックス 215"/>
        <xdr:cNvSpPr txBox="1"/>
      </xdr:nvSpPr>
      <xdr:spPr>
        <a:xfrm>
          <a:off x="2844800" y="1346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85,784</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147244</xdr:rowOff>
    </xdr:from>
    <xdr:to>
      <xdr:col>3</xdr:col>
      <xdr:colOff>330200</xdr:colOff>
      <xdr:row>80</xdr:row>
      <xdr:rowOff>77394</xdr:rowOff>
    </xdr:to>
    <xdr:sp macro="" textlink="">
      <xdr:nvSpPr>
        <xdr:cNvPr id="217" name="円/楕円 216"/>
        <xdr:cNvSpPr/>
      </xdr:nvSpPr>
      <xdr:spPr>
        <a:xfrm>
          <a:off x="2286000" y="1369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87571</xdr:rowOff>
    </xdr:from>
    <xdr:ext cx="762000" cy="259045"/>
    <xdr:sp macro="" textlink="">
      <xdr:nvSpPr>
        <xdr:cNvPr id="218" name="テキスト ボックス 217"/>
        <xdr:cNvSpPr txBox="1"/>
      </xdr:nvSpPr>
      <xdr:spPr>
        <a:xfrm>
          <a:off x="1955800" y="1346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85,560</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115939</xdr:rowOff>
    </xdr:from>
    <xdr:to>
      <xdr:col>2</xdr:col>
      <xdr:colOff>127000</xdr:colOff>
      <xdr:row>80</xdr:row>
      <xdr:rowOff>46089</xdr:rowOff>
    </xdr:to>
    <xdr:sp macro="" textlink="">
      <xdr:nvSpPr>
        <xdr:cNvPr id="219" name="円/楕円 218"/>
        <xdr:cNvSpPr/>
      </xdr:nvSpPr>
      <xdr:spPr>
        <a:xfrm>
          <a:off x="1397000" y="136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56266</xdr:rowOff>
    </xdr:from>
    <xdr:ext cx="762000" cy="259045"/>
    <xdr:sp macro="" textlink="">
      <xdr:nvSpPr>
        <xdr:cNvPr id="220" name="テキスト ボックス 219"/>
        <xdr:cNvSpPr txBox="1"/>
      </xdr:nvSpPr>
      <xdr:spPr>
        <a:xfrm>
          <a:off x="1066800" y="1342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3.4</a:t>
          </a:r>
          <a:r>
            <a:rPr kumimoji="1" lang="ja-JP" altLang="en-US" sz="1300">
              <a:latin typeface="ＭＳ Ｐゴシック"/>
            </a:rPr>
            <a:t>上回り、全国町村平均をも</a:t>
          </a:r>
          <a:r>
            <a:rPr kumimoji="1" lang="en-US" altLang="ja-JP" sz="1300">
              <a:latin typeface="ＭＳ Ｐゴシック"/>
            </a:rPr>
            <a:t>4.5</a:t>
          </a:r>
          <a:r>
            <a:rPr kumimoji="1" lang="ja-JP" altLang="en-US" sz="1300">
              <a:latin typeface="ＭＳ Ｐゴシック"/>
            </a:rPr>
            <a:t>上回っている。その要因は、職員の経験年数の階層変動に伴う変動によるものである。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89</xdr:row>
      <xdr:rowOff>85937</xdr:rowOff>
    </xdr:to>
    <xdr:cxnSp macro="">
      <xdr:nvCxnSpPr>
        <xdr:cNvPr id="254" name="直線コネクタ 253"/>
        <xdr:cNvCxnSpPr/>
      </xdr:nvCxnSpPr>
      <xdr:spPr>
        <a:xfrm flipV="1">
          <a:off x="16179800" y="14613043"/>
          <a:ext cx="8382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89</xdr:row>
      <xdr:rowOff>85937</xdr:rowOff>
    </xdr:to>
    <xdr:cxnSp macro="">
      <xdr:nvCxnSpPr>
        <xdr:cNvPr id="257" name="直線コネクタ 256"/>
        <xdr:cNvCxnSpPr/>
      </xdr:nvCxnSpPr>
      <xdr:spPr>
        <a:xfrm>
          <a:off x="15290800" y="1530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89</xdr:row>
      <xdr:rowOff>45720</xdr:rowOff>
    </xdr:to>
    <xdr:cxnSp macro="">
      <xdr:nvCxnSpPr>
        <xdr:cNvPr id="260" name="直線コネクタ 259"/>
        <xdr:cNvCxnSpPr/>
      </xdr:nvCxnSpPr>
      <xdr:spPr>
        <a:xfrm>
          <a:off x="14401800" y="14596957"/>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85</xdr:row>
      <xdr:rowOff>23707</xdr:rowOff>
    </xdr:to>
    <xdr:cxnSp macro="">
      <xdr:nvCxnSpPr>
        <xdr:cNvPr id="263" name="直線コネクタ 262"/>
        <xdr:cNvCxnSpPr/>
      </xdr:nvCxnSpPr>
      <xdr:spPr>
        <a:xfrm>
          <a:off x="13512800" y="145647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3" name="円/楕円 272"/>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132520</xdr:rowOff>
    </xdr:from>
    <xdr:ext cx="762000" cy="259045"/>
    <xdr:sp macro="" textlink="">
      <xdr:nvSpPr>
        <xdr:cNvPr id="274" name="給与水準   （国との比較）該当値テキスト"/>
        <xdr:cNvSpPr txBox="1"/>
      </xdr:nvSpPr>
      <xdr:spPr>
        <a:xfrm>
          <a:off x="17106900" y="145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5" name="円/楕円 274"/>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76" name="テキスト ボックス 275"/>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7" name="円/楕円 276"/>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8" name="テキスト ボックス 277"/>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9" name="円/楕円 278"/>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80" name="テキスト ボックス 279"/>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112184</xdr:rowOff>
    </xdr:from>
    <xdr:to>
      <xdr:col>19</xdr:col>
      <xdr:colOff>533400</xdr:colOff>
      <xdr:row>85</xdr:row>
      <xdr:rowOff>42334</xdr:rowOff>
    </xdr:to>
    <xdr:sp macro="" textlink="">
      <xdr:nvSpPr>
        <xdr:cNvPr id="281" name="円/楕円 280"/>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27111</xdr:rowOff>
    </xdr:from>
    <xdr:ext cx="762000" cy="259045"/>
    <xdr:sp macro="" textlink="">
      <xdr:nvSpPr>
        <xdr:cNvPr id="282" name="テキスト ボックス 281"/>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類似団体と比較して低くなっている要因として、</a:t>
          </a:r>
          <a:r>
            <a:rPr kumimoji="1" lang="en-US" altLang="ja-JP" sz="1300">
              <a:latin typeface="ＭＳ Ｐゴシック"/>
            </a:rPr>
            <a:t>H16</a:t>
          </a:r>
          <a:r>
            <a:rPr kumimoji="1" lang="ja-JP" altLang="en-US" sz="1300">
              <a:latin typeface="ＭＳ Ｐゴシック"/>
            </a:rPr>
            <a:t>年度に「町職員定員適正化計画」を策定し取り組んだ結果、</a:t>
          </a:r>
          <a:r>
            <a:rPr kumimoji="1" lang="en-US" altLang="ja-JP" sz="1300">
              <a:latin typeface="ＭＳ Ｐゴシック"/>
            </a:rPr>
            <a:t>H16</a:t>
          </a:r>
          <a:r>
            <a:rPr kumimoji="1" lang="ja-JP" altLang="en-US" sz="1300">
              <a:latin typeface="ＭＳ Ｐゴシック"/>
            </a:rPr>
            <a:t>年度に</a:t>
          </a:r>
          <a:r>
            <a:rPr kumimoji="1" lang="en-US" altLang="ja-JP" sz="1300">
              <a:latin typeface="ＭＳ Ｐゴシック"/>
            </a:rPr>
            <a:t>213</a:t>
          </a:r>
          <a:r>
            <a:rPr kumimoji="1" lang="ja-JP" altLang="en-US" sz="1300">
              <a:latin typeface="ＭＳ Ｐゴシック"/>
            </a:rPr>
            <a:t>人だった職員数が</a:t>
          </a:r>
          <a:r>
            <a:rPr kumimoji="1" lang="en-US" altLang="ja-JP" sz="1300">
              <a:latin typeface="ＭＳ Ｐゴシック"/>
            </a:rPr>
            <a:t>H25</a:t>
          </a:r>
          <a:r>
            <a:rPr kumimoji="1" lang="ja-JP" altLang="en-US" sz="1300">
              <a:latin typeface="ＭＳ Ｐゴシック"/>
            </a:rPr>
            <a:t>年度には、</a:t>
          </a:r>
          <a:r>
            <a:rPr kumimoji="1" lang="en-US" altLang="ja-JP" sz="1300">
              <a:latin typeface="ＭＳ Ｐゴシック"/>
            </a:rPr>
            <a:t>199</a:t>
          </a:r>
          <a:r>
            <a:rPr kumimoji="1" lang="ja-JP" altLang="en-US" sz="1300">
              <a:latin typeface="ＭＳ Ｐゴシック"/>
            </a:rPr>
            <a:t>人となり、</a:t>
          </a:r>
          <a:r>
            <a:rPr kumimoji="1" lang="en-US" altLang="ja-JP" sz="1300">
              <a:latin typeface="ＭＳ Ｐゴシック"/>
            </a:rPr>
            <a:t>14</a:t>
          </a:r>
          <a:r>
            <a:rPr kumimoji="1" lang="ja-JP" altLang="en-US" sz="1300">
              <a:latin typeface="ＭＳ Ｐゴシック"/>
            </a:rPr>
            <a:t>人の削減を実施できたことによる。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50921</xdr:rowOff>
    </xdr:from>
    <xdr:to>
      <xdr:col>24</xdr:col>
      <xdr:colOff>558800</xdr:colOff>
      <xdr:row>59</xdr:row>
      <xdr:rowOff>54368</xdr:rowOff>
    </xdr:to>
    <xdr:cxnSp macro="">
      <xdr:nvCxnSpPr>
        <xdr:cNvPr id="319" name="直線コネクタ 318"/>
        <xdr:cNvCxnSpPr/>
      </xdr:nvCxnSpPr>
      <xdr:spPr>
        <a:xfrm flipV="1">
          <a:off x="16179800" y="1016647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50921</xdr:rowOff>
    </xdr:from>
    <xdr:to>
      <xdr:col>23</xdr:col>
      <xdr:colOff>406400</xdr:colOff>
      <xdr:row>59</xdr:row>
      <xdr:rowOff>54368</xdr:rowOff>
    </xdr:to>
    <xdr:cxnSp macro="">
      <xdr:nvCxnSpPr>
        <xdr:cNvPr id="322" name="直線コネクタ 321"/>
        <xdr:cNvCxnSpPr/>
      </xdr:nvCxnSpPr>
      <xdr:spPr>
        <a:xfrm>
          <a:off x="15290800" y="1016647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50921</xdr:rowOff>
    </xdr:from>
    <xdr:to>
      <xdr:col>22</xdr:col>
      <xdr:colOff>203200</xdr:colOff>
      <xdr:row>59</xdr:row>
      <xdr:rowOff>55517</xdr:rowOff>
    </xdr:to>
    <xdr:cxnSp macro="">
      <xdr:nvCxnSpPr>
        <xdr:cNvPr id="325" name="直線コネクタ 324"/>
        <xdr:cNvCxnSpPr/>
      </xdr:nvCxnSpPr>
      <xdr:spPr>
        <a:xfrm flipV="1">
          <a:off x="14401800" y="1016647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55517</xdr:rowOff>
    </xdr:from>
    <xdr:to>
      <xdr:col>21</xdr:col>
      <xdr:colOff>0</xdr:colOff>
      <xdr:row>59</xdr:row>
      <xdr:rowOff>71604</xdr:rowOff>
    </xdr:to>
    <xdr:cxnSp macro="">
      <xdr:nvCxnSpPr>
        <xdr:cNvPr id="328" name="直線コネクタ 327"/>
        <xdr:cNvCxnSpPr/>
      </xdr:nvCxnSpPr>
      <xdr:spPr>
        <a:xfrm flipV="1">
          <a:off x="13512800" y="101710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121</xdr:rowOff>
    </xdr:from>
    <xdr:to>
      <xdr:col>24</xdr:col>
      <xdr:colOff>609600</xdr:colOff>
      <xdr:row>59</xdr:row>
      <xdr:rowOff>101721</xdr:rowOff>
    </xdr:to>
    <xdr:sp macro="" textlink="">
      <xdr:nvSpPr>
        <xdr:cNvPr id="338" name="円/楕円 337"/>
        <xdr:cNvSpPr/>
      </xdr:nvSpPr>
      <xdr:spPr>
        <a:xfrm>
          <a:off x="169672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16648</xdr:rowOff>
    </xdr:from>
    <xdr:ext cx="762000" cy="259045"/>
    <xdr:sp macro="" textlink="">
      <xdr:nvSpPr>
        <xdr:cNvPr id="339" name="定員管理の状況該当値テキスト"/>
        <xdr:cNvSpPr txBox="1"/>
      </xdr:nvSpPr>
      <xdr:spPr>
        <a:xfrm>
          <a:off x="17106900" y="99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3568</xdr:rowOff>
    </xdr:from>
    <xdr:to>
      <xdr:col>23</xdr:col>
      <xdr:colOff>457200</xdr:colOff>
      <xdr:row>59</xdr:row>
      <xdr:rowOff>105168</xdr:rowOff>
    </xdr:to>
    <xdr:sp macro="" textlink="">
      <xdr:nvSpPr>
        <xdr:cNvPr id="340" name="円/楕円 339"/>
        <xdr:cNvSpPr/>
      </xdr:nvSpPr>
      <xdr:spPr>
        <a:xfrm>
          <a:off x="16129000" y="10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115345</xdr:rowOff>
    </xdr:from>
    <xdr:ext cx="736600" cy="259045"/>
    <xdr:sp macro="" textlink="">
      <xdr:nvSpPr>
        <xdr:cNvPr id="341" name="テキスト ボックス 340"/>
        <xdr:cNvSpPr txBox="1"/>
      </xdr:nvSpPr>
      <xdr:spPr>
        <a:xfrm>
          <a:off x="15798800" y="988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xdr:rowOff>
    </xdr:from>
    <xdr:to>
      <xdr:col>22</xdr:col>
      <xdr:colOff>254000</xdr:colOff>
      <xdr:row>59</xdr:row>
      <xdr:rowOff>101721</xdr:rowOff>
    </xdr:to>
    <xdr:sp macro="" textlink="">
      <xdr:nvSpPr>
        <xdr:cNvPr id="342" name="円/楕円 341"/>
        <xdr:cNvSpPr/>
      </xdr:nvSpPr>
      <xdr:spPr>
        <a:xfrm>
          <a:off x="15240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111898</xdr:rowOff>
    </xdr:from>
    <xdr:ext cx="762000" cy="259045"/>
    <xdr:sp macro="" textlink="">
      <xdr:nvSpPr>
        <xdr:cNvPr id="343" name="テキスト ボックス 342"/>
        <xdr:cNvSpPr txBox="1"/>
      </xdr:nvSpPr>
      <xdr:spPr>
        <a:xfrm>
          <a:off x="14909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4717</xdr:rowOff>
    </xdr:from>
    <xdr:to>
      <xdr:col>21</xdr:col>
      <xdr:colOff>50800</xdr:colOff>
      <xdr:row>59</xdr:row>
      <xdr:rowOff>106317</xdr:rowOff>
    </xdr:to>
    <xdr:sp macro="" textlink="">
      <xdr:nvSpPr>
        <xdr:cNvPr id="344" name="円/楕円 343"/>
        <xdr:cNvSpPr/>
      </xdr:nvSpPr>
      <xdr:spPr>
        <a:xfrm>
          <a:off x="14351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116494</xdr:rowOff>
    </xdr:from>
    <xdr:ext cx="762000" cy="259045"/>
    <xdr:sp macro="" textlink="">
      <xdr:nvSpPr>
        <xdr:cNvPr id="345" name="テキスト ボックス 344"/>
        <xdr:cNvSpPr txBox="1"/>
      </xdr:nvSpPr>
      <xdr:spPr>
        <a:xfrm>
          <a:off x="14020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20804</xdr:rowOff>
    </xdr:from>
    <xdr:to>
      <xdr:col>19</xdr:col>
      <xdr:colOff>533400</xdr:colOff>
      <xdr:row>59</xdr:row>
      <xdr:rowOff>122404</xdr:rowOff>
    </xdr:to>
    <xdr:sp macro="" textlink="">
      <xdr:nvSpPr>
        <xdr:cNvPr id="346" name="円/楕円 345"/>
        <xdr:cNvSpPr/>
      </xdr:nvSpPr>
      <xdr:spPr>
        <a:xfrm>
          <a:off x="13462000" y="101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132581</xdr:rowOff>
    </xdr:from>
    <xdr:ext cx="762000" cy="259045"/>
    <xdr:sp macro="" textlink="">
      <xdr:nvSpPr>
        <xdr:cNvPr id="347" name="テキスト ボックス 346"/>
        <xdr:cNvSpPr txBox="1"/>
      </xdr:nvSpPr>
      <xdr:spPr>
        <a:xfrm>
          <a:off x="13131800" y="990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0.1</a:t>
          </a:r>
          <a:r>
            <a:rPr kumimoji="1" lang="ja-JP" altLang="en-US" sz="1300">
              <a:latin typeface="ＭＳ Ｐゴシック"/>
            </a:rPr>
            <a:t>ポイント、全国市町村平均を</a:t>
          </a:r>
          <a:r>
            <a:rPr kumimoji="1" lang="en-US" altLang="ja-JP" sz="1300">
              <a:latin typeface="ＭＳ Ｐゴシック"/>
            </a:rPr>
            <a:t>1.3</a:t>
          </a:r>
          <a:r>
            <a:rPr kumimoji="1" lang="ja-JP" altLang="en-US" sz="1300">
              <a:latin typeface="ＭＳ Ｐゴシック"/>
            </a:rPr>
            <a:t>ポイント上回っている。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40</xdr:row>
      <xdr:rowOff>151130</xdr:rowOff>
    </xdr:to>
    <xdr:cxnSp macro="">
      <xdr:nvCxnSpPr>
        <xdr:cNvPr id="377" name="直線コネクタ 376"/>
        <xdr:cNvCxnSpPr/>
      </xdr:nvCxnSpPr>
      <xdr:spPr>
        <a:xfrm flipV="1">
          <a:off x="16179800" y="697896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8"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3810</xdr:rowOff>
    </xdr:to>
    <xdr:cxnSp macro="">
      <xdr:nvCxnSpPr>
        <xdr:cNvPr id="380" name="直線コネクタ 379"/>
        <xdr:cNvCxnSpPr/>
      </xdr:nvCxnSpPr>
      <xdr:spPr>
        <a:xfrm flipV="1">
          <a:off x="15290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2" name="テキスト ボックス 381"/>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33972</xdr:rowOff>
    </xdr:to>
    <xdr:cxnSp macro="">
      <xdr:nvCxnSpPr>
        <xdr:cNvPr id="383" name="直線コネクタ 382"/>
        <xdr:cNvCxnSpPr/>
      </xdr:nvCxnSpPr>
      <xdr:spPr>
        <a:xfrm flipV="1">
          <a:off x="14401800" y="703326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5" name="テキスト ボックス 384"/>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33972</xdr:rowOff>
    </xdr:from>
    <xdr:to>
      <xdr:col>21</xdr:col>
      <xdr:colOff>0</xdr:colOff>
      <xdr:row>41</xdr:row>
      <xdr:rowOff>64135</xdr:rowOff>
    </xdr:to>
    <xdr:cxnSp macro="">
      <xdr:nvCxnSpPr>
        <xdr:cNvPr id="386" name="直線コネクタ 385"/>
        <xdr:cNvCxnSpPr/>
      </xdr:nvCxnSpPr>
      <xdr:spPr>
        <a:xfrm flipV="1">
          <a:off x="13512800" y="706342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0" name="テキスト ボックス 389"/>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6" name="円/楕円 395"/>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7"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8" name="円/楕円 397"/>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99" name="テキスト ボックス 398"/>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1" name="テキスト ボックス 400"/>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154622</xdr:rowOff>
    </xdr:from>
    <xdr:to>
      <xdr:col>21</xdr:col>
      <xdr:colOff>50800</xdr:colOff>
      <xdr:row>41</xdr:row>
      <xdr:rowOff>84772</xdr:rowOff>
    </xdr:to>
    <xdr:sp macro="" textlink="">
      <xdr:nvSpPr>
        <xdr:cNvPr id="402" name="円/楕円 401"/>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403" name="テキスト ボックス 402"/>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4" name="円/楕円 403"/>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99712</xdr:rowOff>
    </xdr:from>
    <xdr:ext cx="762000" cy="259045"/>
    <xdr:sp macro="" textlink="">
      <xdr:nvSpPr>
        <xdr:cNvPr id="405" name="テキスト ボックス 404"/>
        <xdr:cNvSpPr txBox="1"/>
      </xdr:nvSpPr>
      <xdr:spPr>
        <a:xfrm>
          <a:off x="13131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ＭＳ Ｐゴシック"/>
            </a:rPr>
            <a:t>前年度と比較して</a:t>
          </a:r>
          <a:r>
            <a:rPr kumimoji="1" lang="en-US" altLang="ja-JP" sz="1200">
              <a:latin typeface="ＭＳ Ｐゴシック"/>
            </a:rPr>
            <a:t>7.6</a:t>
          </a:r>
          <a:r>
            <a:rPr kumimoji="1" lang="ja-JP" altLang="en-US" sz="1200">
              <a:latin typeface="ＭＳ Ｐゴシック"/>
            </a:rPr>
            <a:t>ポイント上回った要因は、国民健康保険特別会計における赤字額の増や地方債の増によるためである。また、地方債残高について、各公園整備事業や土地区画整理事業などの多くの事業が整備途中であるため、結果として類似団体平均、県内市町村平均、全国市町村平均を大きく上回っている状況であ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200" b="0" i="0" baseline="0">
              <a:solidFill>
                <a:schemeClr val="dk1"/>
              </a:solidFill>
              <a:latin typeface="+mn-lt"/>
              <a:ea typeface="+mn-ea"/>
              <a:cs typeface="+mn-cs"/>
            </a:rPr>
            <a:t>今後も上昇が見込まれるが、整備後の接続率の向上を図り、一般会計からの繰入を抑制するように努め適正な財政運営を促していく。</a:t>
          </a:r>
          <a:endParaRPr lang="ja-JP" altLang="ja-JP" sz="12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88900</xdr:rowOff>
    </xdr:from>
    <xdr:to>
      <xdr:col>24</xdr:col>
      <xdr:colOff>558800</xdr:colOff>
      <xdr:row>18</xdr:row>
      <xdr:rowOff>150029</xdr:rowOff>
    </xdr:to>
    <xdr:cxnSp macro="">
      <xdr:nvCxnSpPr>
        <xdr:cNvPr id="439" name="直線コネクタ 438"/>
        <xdr:cNvCxnSpPr/>
      </xdr:nvCxnSpPr>
      <xdr:spPr>
        <a:xfrm>
          <a:off x="16179800" y="3175000"/>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40"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59944</xdr:rowOff>
    </xdr:from>
    <xdr:to>
      <xdr:col>23</xdr:col>
      <xdr:colOff>406400</xdr:colOff>
      <xdr:row>18</xdr:row>
      <xdr:rowOff>88900</xdr:rowOff>
    </xdr:to>
    <xdr:cxnSp macro="">
      <xdr:nvCxnSpPr>
        <xdr:cNvPr id="442" name="直線コネクタ 441"/>
        <xdr:cNvCxnSpPr/>
      </xdr:nvCxnSpPr>
      <xdr:spPr>
        <a:xfrm>
          <a:off x="15290800" y="314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4" name="テキスト ボックス 443"/>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2836</xdr:rowOff>
    </xdr:from>
    <xdr:to>
      <xdr:col>22</xdr:col>
      <xdr:colOff>203200</xdr:colOff>
      <xdr:row>18</xdr:row>
      <xdr:rowOff>59944</xdr:rowOff>
    </xdr:to>
    <xdr:cxnSp macro="">
      <xdr:nvCxnSpPr>
        <xdr:cNvPr id="445" name="直線コネクタ 444"/>
        <xdr:cNvCxnSpPr/>
      </xdr:nvCxnSpPr>
      <xdr:spPr>
        <a:xfrm>
          <a:off x="14401800" y="3088936"/>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7" name="テキスト ボックス 446"/>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2836</xdr:rowOff>
    </xdr:from>
    <xdr:to>
      <xdr:col>21</xdr:col>
      <xdr:colOff>0</xdr:colOff>
      <xdr:row>18</xdr:row>
      <xdr:rowOff>73618</xdr:rowOff>
    </xdr:to>
    <xdr:cxnSp macro="">
      <xdr:nvCxnSpPr>
        <xdr:cNvPr id="448" name="直線コネクタ 447"/>
        <xdr:cNvCxnSpPr/>
      </xdr:nvCxnSpPr>
      <xdr:spPr>
        <a:xfrm flipV="1">
          <a:off x="13512800" y="3088936"/>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9" name="フローチャート : 判断 448"/>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50" name="テキスト ボックス 449"/>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51" name="フローチャート : 判断 450"/>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2" name="テキスト ボックス 451"/>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99229</xdr:rowOff>
    </xdr:from>
    <xdr:to>
      <xdr:col>24</xdr:col>
      <xdr:colOff>609600</xdr:colOff>
      <xdr:row>19</xdr:row>
      <xdr:rowOff>29380</xdr:rowOff>
    </xdr:to>
    <xdr:sp macro="" textlink="">
      <xdr:nvSpPr>
        <xdr:cNvPr id="458" name="円/楕円 457"/>
        <xdr:cNvSpPr/>
      </xdr:nvSpPr>
      <xdr:spPr>
        <a:xfrm>
          <a:off x="16967200" y="31853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71306</xdr:rowOff>
    </xdr:from>
    <xdr:ext cx="762000" cy="259045"/>
    <xdr:sp macro="" textlink="">
      <xdr:nvSpPr>
        <xdr:cNvPr id="459" name="将来負担の状況該当値テキスト"/>
        <xdr:cNvSpPr txBox="1"/>
      </xdr:nvSpPr>
      <xdr:spPr>
        <a:xfrm>
          <a:off x="17106900" y="315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38100</xdr:rowOff>
    </xdr:from>
    <xdr:to>
      <xdr:col>23</xdr:col>
      <xdr:colOff>457200</xdr:colOff>
      <xdr:row>18</xdr:row>
      <xdr:rowOff>139700</xdr:rowOff>
    </xdr:to>
    <xdr:sp macro="" textlink="">
      <xdr:nvSpPr>
        <xdr:cNvPr id="460" name="円/楕円 459"/>
        <xdr:cNvSpPr/>
      </xdr:nvSpPr>
      <xdr:spPr>
        <a:xfrm>
          <a:off x="16129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124477</xdr:rowOff>
    </xdr:from>
    <xdr:ext cx="736600" cy="259045"/>
    <xdr:sp macro="" textlink="">
      <xdr:nvSpPr>
        <xdr:cNvPr id="461" name="テキスト ボックス 460"/>
        <xdr:cNvSpPr txBox="1"/>
      </xdr:nvSpPr>
      <xdr:spPr>
        <a:xfrm>
          <a:off x="15798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9144</xdr:rowOff>
    </xdr:from>
    <xdr:to>
      <xdr:col>22</xdr:col>
      <xdr:colOff>254000</xdr:colOff>
      <xdr:row>18</xdr:row>
      <xdr:rowOff>110744</xdr:rowOff>
    </xdr:to>
    <xdr:sp macro="" textlink="">
      <xdr:nvSpPr>
        <xdr:cNvPr id="462" name="円/楕円 461"/>
        <xdr:cNvSpPr/>
      </xdr:nvSpPr>
      <xdr:spPr>
        <a:xfrm>
          <a:off x="15240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95521</xdr:rowOff>
    </xdr:from>
    <xdr:ext cx="762000" cy="259045"/>
    <xdr:sp macro="" textlink="">
      <xdr:nvSpPr>
        <xdr:cNvPr id="463" name="テキスト ボックス 462"/>
        <xdr:cNvSpPr txBox="1"/>
      </xdr:nvSpPr>
      <xdr:spPr>
        <a:xfrm>
          <a:off x="14909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123486</xdr:rowOff>
    </xdr:from>
    <xdr:to>
      <xdr:col>21</xdr:col>
      <xdr:colOff>50800</xdr:colOff>
      <xdr:row>18</xdr:row>
      <xdr:rowOff>53636</xdr:rowOff>
    </xdr:to>
    <xdr:sp macro="" textlink="">
      <xdr:nvSpPr>
        <xdr:cNvPr id="464" name="円/楕円 463"/>
        <xdr:cNvSpPr/>
      </xdr:nvSpPr>
      <xdr:spPr>
        <a:xfrm>
          <a:off x="14351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38413</xdr:rowOff>
    </xdr:from>
    <xdr:ext cx="762000" cy="259045"/>
    <xdr:sp macro="" textlink="">
      <xdr:nvSpPr>
        <xdr:cNvPr id="465" name="テキスト ボックス 464"/>
        <xdr:cNvSpPr txBox="1"/>
      </xdr:nvSpPr>
      <xdr:spPr>
        <a:xfrm>
          <a:off x="14020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22818</xdr:rowOff>
    </xdr:from>
    <xdr:to>
      <xdr:col>19</xdr:col>
      <xdr:colOff>533400</xdr:colOff>
      <xdr:row>18</xdr:row>
      <xdr:rowOff>124418</xdr:rowOff>
    </xdr:to>
    <xdr:sp macro="" textlink="">
      <xdr:nvSpPr>
        <xdr:cNvPr id="466" name="円/楕円 465"/>
        <xdr:cNvSpPr/>
      </xdr:nvSpPr>
      <xdr:spPr>
        <a:xfrm>
          <a:off x="13462000" y="3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109195</xdr:rowOff>
    </xdr:from>
    <xdr:ext cx="762000" cy="259045"/>
    <xdr:sp macro="" textlink="">
      <xdr:nvSpPr>
        <xdr:cNvPr id="467" name="テキスト ボックス 466"/>
        <xdr:cNvSpPr txBox="1"/>
      </xdr:nvSpPr>
      <xdr:spPr>
        <a:xfrm>
          <a:off x="13131800" y="319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36,584
36,514
10.72
13,803,592
13,462,759
180,009
6,412,968
14,072,592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4.81
9.9
107.6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類似団体と比較して低くなっている要因として、ごみ処理業務、消防、介護保険、後期高齢者医療保険、水道業務を一部事務組合で運営していることや、</a:t>
          </a:r>
          <a:r>
            <a:rPr kumimoji="1" lang="en-US" altLang="ja-JP" sz="1300">
              <a:latin typeface="ＭＳ Ｐゴシック"/>
            </a:rPr>
            <a:t>H16</a:t>
          </a:r>
          <a:r>
            <a:rPr kumimoji="1" lang="ja-JP" altLang="en-US" sz="1300">
              <a:latin typeface="ＭＳ Ｐゴシック"/>
            </a:rPr>
            <a:t>年度に「町職員定員適正化計画」を策定し取り組んだ結果、</a:t>
          </a:r>
          <a:r>
            <a:rPr kumimoji="1" lang="en-US" altLang="ja-JP" sz="1300">
              <a:latin typeface="ＭＳ Ｐゴシック"/>
            </a:rPr>
            <a:t>H16</a:t>
          </a:r>
          <a:r>
            <a:rPr kumimoji="1" lang="ja-JP" altLang="en-US" sz="1300">
              <a:latin typeface="ＭＳ Ｐゴシック"/>
            </a:rPr>
            <a:t>年度に</a:t>
          </a:r>
          <a:r>
            <a:rPr kumimoji="1" lang="en-US" altLang="ja-JP" sz="1300">
              <a:latin typeface="ＭＳ Ｐゴシック"/>
            </a:rPr>
            <a:t>213</a:t>
          </a:r>
          <a:r>
            <a:rPr kumimoji="1" lang="ja-JP" altLang="en-US" sz="1300">
              <a:latin typeface="ＭＳ Ｐゴシック"/>
            </a:rPr>
            <a:t>人だった職員数が</a:t>
          </a:r>
          <a:r>
            <a:rPr kumimoji="1" lang="en-US" altLang="ja-JP" sz="1300">
              <a:latin typeface="ＭＳ Ｐゴシック"/>
            </a:rPr>
            <a:t>H25</a:t>
          </a:r>
          <a:r>
            <a:rPr kumimoji="1" lang="ja-JP" altLang="en-US" sz="1300">
              <a:latin typeface="ＭＳ Ｐゴシック"/>
            </a:rPr>
            <a:t>年度には</a:t>
          </a:r>
          <a:r>
            <a:rPr kumimoji="1" lang="en-US" altLang="ja-JP" sz="1300">
              <a:latin typeface="ＭＳ Ｐゴシック"/>
            </a:rPr>
            <a:t>199</a:t>
          </a:r>
          <a:r>
            <a:rPr kumimoji="1" lang="ja-JP" altLang="en-US" sz="1300">
              <a:latin typeface="ＭＳ Ｐゴシック"/>
            </a:rPr>
            <a:t>人となり、</a:t>
          </a:r>
          <a:r>
            <a:rPr kumimoji="1" lang="en-US" altLang="ja-JP" sz="1300">
              <a:latin typeface="ＭＳ Ｐゴシック"/>
            </a:rPr>
            <a:t>14</a:t>
          </a:r>
          <a:r>
            <a:rPr kumimoji="1" lang="ja-JP" altLang="en-US" sz="1300">
              <a:latin typeface="ＭＳ Ｐゴシック"/>
            </a:rPr>
            <a:t>人の削減を実施できたことによる。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117856</xdr:rowOff>
    </xdr:to>
    <xdr:cxnSp macro="">
      <xdr:nvCxnSpPr>
        <xdr:cNvPr id="63" name="直線コネクタ 62"/>
        <xdr:cNvCxnSpPr/>
      </xdr:nvCxnSpPr>
      <xdr:spPr>
        <a:xfrm>
          <a:off x="3987800" y="61986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131572</xdr:rowOff>
    </xdr:to>
    <xdr:cxnSp macro="">
      <xdr:nvCxnSpPr>
        <xdr:cNvPr id="66" name="直線コネクタ 65"/>
        <xdr:cNvCxnSpPr/>
      </xdr:nvCxnSpPr>
      <xdr:spPr>
        <a:xfrm flipV="1">
          <a:off x="3098800" y="61986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131572</xdr:rowOff>
    </xdr:to>
    <xdr:cxnSp macro="">
      <xdr:nvCxnSpPr>
        <xdr:cNvPr id="69" name="直線コネクタ 68"/>
        <xdr:cNvCxnSpPr/>
      </xdr:nvCxnSpPr>
      <xdr:spPr>
        <a:xfrm>
          <a:off x="2209800" y="6212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117856</xdr:rowOff>
    </xdr:to>
    <xdr:cxnSp macro="">
      <xdr:nvCxnSpPr>
        <xdr:cNvPr id="72" name="直線コネクタ 71"/>
        <xdr:cNvCxnSpPr/>
      </xdr:nvCxnSpPr>
      <xdr:spPr>
        <a:xfrm flipV="1">
          <a:off x="1320800" y="6212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2" name="円/楕円 81"/>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3"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4" name="円/楕円 83"/>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5" name="テキスト ボックス 84"/>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6" name="円/楕円 85"/>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7" name="テキスト ボックス 86"/>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8" name="円/楕円 87"/>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89" name="テキスト ボックス 88"/>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0" name="円/楕円 89"/>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7383</xdr:rowOff>
    </xdr:from>
    <xdr:ext cx="762000" cy="259045"/>
    <xdr:sp macro="" textlink="">
      <xdr:nvSpPr>
        <xdr:cNvPr id="91" name="テキスト ボックス 90"/>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「財政化健全計画」に基づき、歳出削減を図ってきた結果、類似団体平均値を</a:t>
          </a:r>
          <a:r>
            <a:rPr kumimoji="1" lang="en-US" altLang="ja-JP" sz="1300">
              <a:latin typeface="ＭＳ Ｐゴシック"/>
            </a:rPr>
            <a:t>1.3</a:t>
          </a:r>
          <a:r>
            <a:rPr kumimoji="1" lang="ja-JP" altLang="en-US" sz="1300">
              <a:latin typeface="ＭＳ Ｐゴシック"/>
            </a:rPr>
            <a:t>ポイント下回っている。引き続き歳出削減に取り組んでいくが、これ以上削減することが困難な経費や、町民サービスの向上を図るための委託料等増加している経費もあることから、今後も横ばいに推移するものと思われ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17</xdr:row>
      <xdr:rowOff>24130</xdr:rowOff>
    </xdr:to>
    <xdr:cxnSp macro="">
      <xdr:nvCxnSpPr>
        <xdr:cNvPr id="121" name="直線コネクタ 120"/>
        <xdr:cNvCxnSpPr/>
      </xdr:nvCxnSpPr>
      <xdr:spPr>
        <a:xfrm>
          <a:off x="15671800" y="28747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17</xdr:row>
      <xdr:rowOff>10414</xdr:rowOff>
    </xdr:to>
    <xdr:cxnSp macro="">
      <xdr:nvCxnSpPr>
        <xdr:cNvPr id="124" name="直線コネクタ 123"/>
        <xdr:cNvCxnSpPr/>
      </xdr:nvCxnSpPr>
      <xdr:spPr>
        <a:xfrm flipV="1">
          <a:off x="14782800" y="2874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99568</xdr:rowOff>
    </xdr:from>
    <xdr:to>
      <xdr:col>21</xdr:col>
      <xdr:colOff>361950</xdr:colOff>
      <xdr:row>17</xdr:row>
      <xdr:rowOff>10414</xdr:rowOff>
    </xdr:to>
    <xdr:cxnSp macro="">
      <xdr:nvCxnSpPr>
        <xdr:cNvPr id="127" name="直線コネクタ 126"/>
        <xdr:cNvCxnSpPr/>
      </xdr:nvCxnSpPr>
      <xdr:spPr>
        <a:xfrm>
          <a:off x="13893800" y="28427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99568</xdr:rowOff>
    </xdr:from>
    <xdr:to>
      <xdr:col>20</xdr:col>
      <xdr:colOff>158750</xdr:colOff>
      <xdr:row>16</xdr:row>
      <xdr:rowOff>104140</xdr:rowOff>
    </xdr:to>
    <xdr:cxnSp macro="">
      <xdr:nvCxnSpPr>
        <xdr:cNvPr id="130" name="直線コネクタ 129"/>
        <xdr:cNvCxnSpPr/>
      </xdr:nvCxnSpPr>
      <xdr:spPr>
        <a:xfrm flipV="1">
          <a:off x="13004800" y="2842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0" name="円/楕円 139"/>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161307</xdr:rowOff>
    </xdr:from>
    <xdr:ext cx="762000" cy="259045"/>
    <xdr:sp macro="" textlink="">
      <xdr:nvSpPr>
        <xdr:cNvPr id="141"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2" name="円/楕円 141"/>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43" name="テキスト ボックス 142"/>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131064</xdr:rowOff>
    </xdr:from>
    <xdr:to>
      <xdr:col>21</xdr:col>
      <xdr:colOff>412750</xdr:colOff>
      <xdr:row>17</xdr:row>
      <xdr:rowOff>61214</xdr:rowOff>
    </xdr:to>
    <xdr:sp macro="" textlink="">
      <xdr:nvSpPr>
        <xdr:cNvPr id="144" name="円/楕円 143"/>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71391</xdr:rowOff>
    </xdr:from>
    <xdr:ext cx="762000" cy="259045"/>
    <xdr:sp macro="" textlink="">
      <xdr:nvSpPr>
        <xdr:cNvPr id="145" name="テキスト ボックス 144"/>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48768</xdr:rowOff>
    </xdr:from>
    <xdr:to>
      <xdr:col>20</xdr:col>
      <xdr:colOff>209550</xdr:colOff>
      <xdr:row>16</xdr:row>
      <xdr:rowOff>150368</xdr:rowOff>
    </xdr:to>
    <xdr:sp macro="" textlink="">
      <xdr:nvSpPr>
        <xdr:cNvPr id="146" name="円/楕円 145"/>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160545</xdr:rowOff>
    </xdr:from>
    <xdr:ext cx="762000" cy="259045"/>
    <xdr:sp macro="" textlink="">
      <xdr:nvSpPr>
        <xdr:cNvPr id="147" name="テキスト ボックス 146"/>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8" name="円/楕円 147"/>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9" name="テキスト ボックス 148"/>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県平均は下回ったものの、類似団体平均を大きく上回っている。本町の歳出の特徴として、扶助費の突出があげられる。扶助費の中でも認可保育園運営費補助金など児童福祉費が大きな割合を占めている（</a:t>
          </a:r>
          <a:r>
            <a:rPr kumimoji="1" lang="en-US" altLang="ja-JP" sz="1300">
              <a:latin typeface="ＭＳ Ｐゴシック"/>
            </a:rPr>
            <a:t>H26.4.1</a:t>
          </a:r>
          <a:r>
            <a:rPr kumimoji="1" lang="ja-JP" altLang="en-US" sz="1300">
              <a:latin typeface="ＭＳ Ｐゴシック"/>
            </a:rPr>
            <a:t>保育所定員数　本町：</a:t>
          </a:r>
          <a:r>
            <a:rPr kumimoji="1" lang="en-US" altLang="ja-JP" sz="1300">
              <a:latin typeface="ＭＳ Ｐゴシック"/>
            </a:rPr>
            <a:t>1,270</a:t>
          </a:r>
          <a:r>
            <a:rPr kumimoji="1" lang="ja-JP" altLang="en-US" sz="1300">
              <a:latin typeface="ＭＳ Ｐゴシック"/>
            </a:rPr>
            <a:t>人、県内類似</a:t>
          </a:r>
          <a:r>
            <a:rPr kumimoji="1" lang="en-US" altLang="ja-JP" sz="1300">
              <a:latin typeface="ＭＳ Ｐゴシック"/>
            </a:rPr>
            <a:t>4</a:t>
          </a:r>
          <a:r>
            <a:rPr kumimoji="1" lang="ja-JP" altLang="en-US" sz="1300">
              <a:latin typeface="ＭＳ Ｐゴシック"/>
            </a:rPr>
            <a:t>団体：</a:t>
          </a:r>
          <a:r>
            <a:rPr kumimoji="1" lang="en-US" altLang="ja-JP" sz="1300">
              <a:latin typeface="ＭＳ Ｐゴシック"/>
            </a:rPr>
            <a:t>810</a:t>
          </a:r>
          <a:r>
            <a:rPr kumimoji="1" lang="ja-JP" altLang="en-US" sz="1300">
              <a:latin typeface="ＭＳ Ｐゴシック"/>
            </a:rPr>
            <a:t>人、</a:t>
          </a:r>
          <a:r>
            <a:rPr kumimoji="1" lang="en-US" altLang="ja-JP" sz="1300">
              <a:latin typeface="ＭＳ Ｐゴシック"/>
            </a:rPr>
            <a:t>660</a:t>
          </a:r>
          <a:r>
            <a:rPr kumimoji="1" lang="ja-JP" altLang="en-US" sz="1300">
              <a:latin typeface="ＭＳ Ｐゴシック"/>
            </a:rPr>
            <a:t>人、</a:t>
          </a:r>
          <a:r>
            <a:rPr kumimoji="1" lang="en-US" altLang="ja-JP" sz="1300">
              <a:latin typeface="ＭＳ Ｐゴシック"/>
            </a:rPr>
            <a:t>980</a:t>
          </a:r>
          <a:r>
            <a:rPr kumimoji="1" lang="ja-JP" altLang="en-US" sz="1300">
              <a:latin typeface="ＭＳ Ｐゴシック"/>
            </a:rPr>
            <a:t>人、</a:t>
          </a:r>
          <a:r>
            <a:rPr kumimoji="1" lang="en-US" altLang="ja-JP" sz="1300">
              <a:latin typeface="ＭＳ Ｐゴシック"/>
            </a:rPr>
            <a:t>1,160</a:t>
          </a:r>
          <a:r>
            <a:rPr kumimoji="1" lang="ja-JP" altLang="en-US" sz="1300">
              <a:latin typeface="ＭＳ Ｐゴシック"/>
            </a:rPr>
            <a:t>人）。また、障害者自立支援給費費をはじめ、社会保障経費全般が増加傾向にあり抑制を図る必要がある。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110672</xdr:rowOff>
    </xdr:from>
    <xdr:to>
      <xdr:col>7</xdr:col>
      <xdr:colOff>15875</xdr:colOff>
      <xdr:row>61</xdr:row>
      <xdr:rowOff>135165</xdr:rowOff>
    </xdr:to>
    <xdr:cxnSp macro="">
      <xdr:nvCxnSpPr>
        <xdr:cNvPr id="184" name="直線コネクタ 183"/>
        <xdr:cNvCxnSpPr/>
      </xdr:nvCxnSpPr>
      <xdr:spPr>
        <a:xfrm>
          <a:off x="3987800" y="103976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110672</xdr:rowOff>
    </xdr:from>
    <xdr:to>
      <xdr:col>5</xdr:col>
      <xdr:colOff>549275</xdr:colOff>
      <xdr:row>61</xdr:row>
      <xdr:rowOff>118835</xdr:rowOff>
    </xdr:to>
    <xdr:cxnSp macro="">
      <xdr:nvCxnSpPr>
        <xdr:cNvPr id="187" name="直線コネクタ 186"/>
        <xdr:cNvCxnSpPr/>
      </xdr:nvCxnSpPr>
      <xdr:spPr>
        <a:xfrm flipV="1">
          <a:off x="3098800" y="103976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29028</xdr:rowOff>
    </xdr:from>
    <xdr:to>
      <xdr:col>4</xdr:col>
      <xdr:colOff>346075</xdr:colOff>
      <xdr:row>61</xdr:row>
      <xdr:rowOff>118835</xdr:rowOff>
    </xdr:to>
    <xdr:cxnSp macro="">
      <xdr:nvCxnSpPr>
        <xdr:cNvPr id="190" name="直線コネクタ 189"/>
        <xdr:cNvCxnSpPr/>
      </xdr:nvCxnSpPr>
      <xdr:spPr>
        <a:xfrm>
          <a:off x="2209800" y="103160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29028</xdr:rowOff>
    </xdr:from>
    <xdr:to>
      <xdr:col>3</xdr:col>
      <xdr:colOff>142875</xdr:colOff>
      <xdr:row>60</xdr:row>
      <xdr:rowOff>29028</xdr:rowOff>
    </xdr:to>
    <xdr:cxnSp macro="">
      <xdr:nvCxnSpPr>
        <xdr:cNvPr id="193" name="直線コネクタ 192"/>
        <xdr:cNvCxnSpPr/>
      </xdr:nvCxnSpPr>
      <xdr:spPr>
        <a:xfrm>
          <a:off x="1320800" y="10316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84365</xdr:rowOff>
    </xdr:from>
    <xdr:to>
      <xdr:col>7</xdr:col>
      <xdr:colOff>66675</xdr:colOff>
      <xdr:row>62</xdr:row>
      <xdr:rowOff>14515</xdr:rowOff>
    </xdr:to>
    <xdr:sp macro="" textlink="">
      <xdr:nvSpPr>
        <xdr:cNvPr id="203" name="円/楕円 202"/>
        <xdr:cNvSpPr/>
      </xdr:nvSpPr>
      <xdr:spPr>
        <a:xfrm>
          <a:off x="4775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164392</xdr:rowOff>
    </xdr:from>
    <xdr:ext cx="762000" cy="259045"/>
    <xdr:sp macro="" textlink="">
      <xdr:nvSpPr>
        <xdr:cNvPr id="204" name="扶助費該当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59872</xdr:rowOff>
    </xdr:from>
    <xdr:to>
      <xdr:col>5</xdr:col>
      <xdr:colOff>600075</xdr:colOff>
      <xdr:row>60</xdr:row>
      <xdr:rowOff>161472</xdr:rowOff>
    </xdr:to>
    <xdr:sp macro="" textlink="">
      <xdr:nvSpPr>
        <xdr:cNvPr id="205" name="円/楕円 204"/>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146249</xdr:rowOff>
    </xdr:from>
    <xdr:ext cx="736600" cy="259045"/>
    <xdr:sp macro="" textlink="">
      <xdr:nvSpPr>
        <xdr:cNvPr id="206" name="テキスト ボックス 205"/>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68035</xdr:rowOff>
    </xdr:from>
    <xdr:to>
      <xdr:col>4</xdr:col>
      <xdr:colOff>396875</xdr:colOff>
      <xdr:row>61</xdr:row>
      <xdr:rowOff>169635</xdr:rowOff>
    </xdr:to>
    <xdr:sp macro="" textlink="">
      <xdr:nvSpPr>
        <xdr:cNvPr id="207" name="円/楕円 206"/>
        <xdr:cNvSpPr/>
      </xdr:nvSpPr>
      <xdr:spPr>
        <a:xfrm>
          <a:off x="30480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154412</xdr:rowOff>
    </xdr:from>
    <xdr:ext cx="762000" cy="259045"/>
    <xdr:sp macro="" textlink="">
      <xdr:nvSpPr>
        <xdr:cNvPr id="208" name="テキスト ボックス 207"/>
        <xdr:cNvSpPr txBox="1"/>
      </xdr:nvSpPr>
      <xdr:spPr>
        <a:xfrm>
          <a:off x="27178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149678</xdr:rowOff>
    </xdr:from>
    <xdr:to>
      <xdr:col>3</xdr:col>
      <xdr:colOff>193675</xdr:colOff>
      <xdr:row>60</xdr:row>
      <xdr:rowOff>79828</xdr:rowOff>
    </xdr:to>
    <xdr:sp macro="" textlink="">
      <xdr:nvSpPr>
        <xdr:cNvPr id="209" name="円/楕円 208"/>
        <xdr:cNvSpPr/>
      </xdr:nvSpPr>
      <xdr:spPr>
        <a:xfrm>
          <a:off x="2159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64605</xdr:rowOff>
    </xdr:from>
    <xdr:ext cx="762000" cy="259045"/>
    <xdr:sp macro="" textlink="">
      <xdr:nvSpPr>
        <xdr:cNvPr id="210" name="テキスト ボックス 209"/>
        <xdr:cNvSpPr txBox="1"/>
      </xdr:nvSpPr>
      <xdr:spPr>
        <a:xfrm>
          <a:off x="1828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149678</xdr:rowOff>
    </xdr:from>
    <xdr:to>
      <xdr:col>1</xdr:col>
      <xdr:colOff>676275</xdr:colOff>
      <xdr:row>60</xdr:row>
      <xdr:rowOff>79828</xdr:rowOff>
    </xdr:to>
    <xdr:sp macro="" textlink="">
      <xdr:nvSpPr>
        <xdr:cNvPr id="211" name="円/楕円 210"/>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64605</xdr:rowOff>
    </xdr:from>
    <xdr:ext cx="762000" cy="259045"/>
    <xdr:sp macro="" textlink="">
      <xdr:nvSpPr>
        <xdr:cNvPr id="212" name="テキスト ボックス 211"/>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値と同数であり、また類似団体を下回っているものの、繰出金については、国民健康保険特別会計の財政状態の悪化に伴い、赤字補填的な繰出金が増加している。また、介護保険繰出金など医療費にかかる繰出金についても増加していることから、今後厳しい状況になることが見込まれ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130810</xdr:rowOff>
    </xdr:to>
    <xdr:cxnSp macro="">
      <xdr:nvCxnSpPr>
        <xdr:cNvPr id="245" name="直線コネクタ 244"/>
        <xdr:cNvCxnSpPr/>
      </xdr:nvCxnSpPr>
      <xdr:spPr>
        <a:xfrm>
          <a:off x="15671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56</xdr:row>
      <xdr:rowOff>12700</xdr:rowOff>
    </xdr:to>
    <xdr:cxnSp macro="">
      <xdr:nvCxnSpPr>
        <xdr:cNvPr id="248" name="直線コネクタ 247"/>
        <xdr:cNvCxnSpPr/>
      </xdr:nvCxnSpPr>
      <xdr:spPr>
        <a:xfrm flipV="1">
          <a:off x="14782800" y="950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56</xdr:row>
      <xdr:rowOff>12700</xdr:rowOff>
    </xdr:to>
    <xdr:cxnSp macro="">
      <xdr:nvCxnSpPr>
        <xdr:cNvPr id="251" name="直線コネクタ 250"/>
        <xdr:cNvCxnSpPr/>
      </xdr:nvCxnSpPr>
      <xdr:spPr>
        <a:xfrm>
          <a:off x="13893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92710</xdr:rowOff>
    </xdr:to>
    <xdr:cxnSp macro="">
      <xdr:nvCxnSpPr>
        <xdr:cNvPr id="254" name="直線コネクタ 253"/>
        <xdr:cNvCxnSpPr/>
      </xdr:nvCxnSpPr>
      <xdr:spPr>
        <a:xfrm flipV="1">
          <a:off x="13004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4" name="円/楕円 263"/>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65"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66" name="円/楕円 265"/>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67" name="テキスト ボックス 26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0" name="円/楕円 26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1" name="テキスト ボックス 27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2" name="円/楕円 271"/>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3" name="テキスト ボックス 272"/>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に複数加入し業務を行っているため、全国、県平均及び類似団体平均も上回っている。また、斎場建設及びし尿処理場建設を一部事務組合で実施していることから、今後も補助費等については増加すること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149860</xdr:rowOff>
    </xdr:to>
    <xdr:cxnSp macro="">
      <xdr:nvCxnSpPr>
        <xdr:cNvPr id="306" name="直線コネクタ 305"/>
        <xdr:cNvCxnSpPr/>
      </xdr:nvCxnSpPr>
      <xdr:spPr>
        <a:xfrm>
          <a:off x="15671800" y="626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37</xdr:row>
      <xdr:rowOff>92710</xdr:rowOff>
    </xdr:to>
    <xdr:cxnSp macro="">
      <xdr:nvCxnSpPr>
        <xdr:cNvPr id="309" name="直線コネクタ 308"/>
        <xdr:cNvCxnSpPr/>
      </xdr:nvCxnSpPr>
      <xdr:spPr>
        <a:xfrm flipV="1">
          <a:off x="14782800" y="62611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111760</xdr:rowOff>
    </xdr:from>
    <xdr:to>
      <xdr:col>21</xdr:col>
      <xdr:colOff>361950</xdr:colOff>
      <xdr:row>37</xdr:row>
      <xdr:rowOff>92710</xdr:rowOff>
    </xdr:to>
    <xdr:cxnSp macro="">
      <xdr:nvCxnSpPr>
        <xdr:cNvPr id="312" name="直線コネクタ 311"/>
        <xdr:cNvCxnSpPr/>
      </xdr:nvCxnSpPr>
      <xdr:spPr>
        <a:xfrm>
          <a:off x="13893800" y="6283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36</xdr:row>
      <xdr:rowOff>127000</xdr:rowOff>
    </xdr:to>
    <xdr:cxnSp macro="">
      <xdr:nvCxnSpPr>
        <xdr:cNvPr id="315" name="直線コネクタ 314"/>
        <xdr:cNvCxnSpPr/>
      </xdr:nvCxnSpPr>
      <xdr:spPr>
        <a:xfrm flipV="1">
          <a:off x="13004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5" name="円/楕円 324"/>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6"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27" name="円/楕円 326"/>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28" name="テキスト ボックス 327"/>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9" name="円/楕円 328"/>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0" name="テキスト ボックス 329"/>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60960</xdr:rowOff>
    </xdr:from>
    <xdr:to>
      <xdr:col>20</xdr:col>
      <xdr:colOff>209550</xdr:colOff>
      <xdr:row>36</xdr:row>
      <xdr:rowOff>162560</xdr:rowOff>
    </xdr:to>
    <xdr:sp macro="" textlink="">
      <xdr:nvSpPr>
        <xdr:cNvPr id="331" name="円/楕円 330"/>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147337</xdr:rowOff>
    </xdr:from>
    <xdr:ext cx="762000" cy="259045"/>
    <xdr:sp macro="" textlink="">
      <xdr:nvSpPr>
        <xdr:cNvPr id="332" name="テキスト ボックス 331"/>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3" name="円/楕円 332"/>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4" name="テキスト ボックス 333"/>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文化センター、保健センター、中央公民館等の整備を実施したため、類似団体平均を上回っている。また、現在整備途中である、土地区画整理事業、下水道事業、公園整備等もあり今後も公債費の増が見込まれているが、臨時財政対策債を除く町債発行額が当該年度の公債費元金償還額以下になるよう抑制し、公債費負担の中長期的な平準化を図っ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170435</xdr:rowOff>
    </xdr:to>
    <xdr:cxnSp macro="">
      <xdr:nvCxnSpPr>
        <xdr:cNvPr id="364" name="直線コネクタ 363"/>
        <xdr:cNvCxnSpPr/>
      </xdr:nvCxnSpPr>
      <xdr:spPr>
        <a:xfrm>
          <a:off x="3987800" y="133172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30987</xdr:rowOff>
    </xdr:to>
    <xdr:cxnSp macro="">
      <xdr:nvCxnSpPr>
        <xdr:cNvPr id="367" name="直線コネクタ 366"/>
        <xdr:cNvCxnSpPr/>
      </xdr:nvCxnSpPr>
      <xdr:spPr>
        <a:xfrm flipV="1">
          <a:off x="3098800" y="13317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30987</xdr:rowOff>
    </xdr:to>
    <xdr:cxnSp macro="">
      <xdr:nvCxnSpPr>
        <xdr:cNvPr id="370" name="直線コネクタ 369"/>
        <xdr:cNvCxnSpPr/>
      </xdr:nvCxnSpPr>
      <xdr:spPr>
        <a:xfrm>
          <a:off x="2209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40132</xdr:rowOff>
    </xdr:to>
    <xdr:cxnSp macro="">
      <xdr:nvCxnSpPr>
        <xdr:cNvPr id="373" name="直線コネクタ 372"/>
        <xdr:cNvCxnSpPr/>
      </xdr:nvCxnSpPr>
      <xdr:spPr>
        <a:xfrm flipV="1">
          <a:off x="1320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83" name="円/楕円 382"/>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84"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5" name="円/楕円 384"/>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6" name="テキスト ボックス 385"/>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7" name="円/楕円 386"/>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88" name="テキスト ボックス 387"/>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89" name="円/楕円 388"/>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90" name="テキスト ボックス 389"/>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1" name="円/楕円 390"/>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92" name="テキスト ボックス 391"/>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類似団体、全国、県平均値を上回ってしまっている。また、引き続き扶助費、補助費等及び繰出金が増加していくことが見込まれるため、継続して経常一般財源の確保、経常経費の抑制に努める。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78</xdr:row>
      <xdr:rowOff>12700</xdr:rowOff>
    </xdr:to>
    <xdr:cxnSp macro="">
      <xdr:nvCxnSpPr>
        <xdr:cNvPr id="425" name="直線コネクタ 424"/>
        <xdr:cNvCxnSpPr/>
      </xdr:nvCxnSpPr>
      <xdr:spPr>
        <a:xfrm>
          <a:off x="15671800" y="13153389"/>
          <a:ext cx="8382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78</xdr:row>
      <xdr:rowOff>92711</xdr:rowOff>
    </xdr:to>
    <xdr:cxnSp macro="">
      <xdr:nvCxnSpPr>
        <xdr:cNvPr id="428" name="直線コネクタ 427"/>
        <xdr:cNvCxnSpPr/>
      </xdr:nvCxnSpPr>
      <xdr:spPr>
        <a:xfrm flipV="1">
          <a:off x="14782800" y="13153389"/>
          <a:ext cx="889000" cy="3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78</xdr:row>
      <xdr:rowOff>92711</xdr:rowOff>
    </xdr:to>
    <xdr:cxnSp macro="">
      <xdr:nvCxnSpPr>
        <xdr:cNvPr id="431" name="直線コネクタ 430"/>
        <xdr:cNvCxnSpPr/>
      </xdr:nvCxnSpPr>
      <xdr:spPr>
        <a:xfrm>
          <a:off x="13893800" y="13126720"/>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77</xdr:row>
      <xdr:rowOff>12700</xdr:rowOff>
    </xdr:to>
    <xdr:cxnSp macro="">
      <xdr:nvCxnSpPr>
        <xdr:cNvPr id="434" name="直線コネクタ 433"/>
        <xdr:cNvCxnSpPr/>
      </xdr:nvCxnSpPr>
      <xdr:spPr>
        <a:xfrm flipV="1">
          <a:off x="13004800" y="131267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4" name="円/楕円 443"/>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5"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6" name="円/楕円 445"/>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12717</xdr:rowOff>
    </xdr:from>
    <xdr:ext cx="736600" cy="259045"/>
    <xdr:sp macro="" textlink="">
      <xdr:nvSpPr>
        <xdr:cNvPr id="447" name="テキスト ボックス 446"/>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41911</xdr:rowOff>
    </xdr:from>
    <xdr:to>
      <xdr:col>21</xdr:col>
      <xdr:colOff>412750</xdr:colOff>
      <xdr:row>78</xdr:row>
      <xdr:rowOff>143511</xdr:rowOff>
    </xdr:to>
    <xdr:sp macro="" textlink="">
      <xdr:nvSpPr>
        <xdr:cNvPr id="448" name="円/楕円 447"/>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128288</xdr:rowOff>
    </xdr:from>
    <xdr:ext cx="762000" cy="259045"/>
    <xdr:sp macro="" textlink="">
      <xdr:nvSpPr>
        <xdr:cNvPr id="449" name="テキスト ボックス 448"/>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0" name="円/楕円 449"/>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51" name="テキスト ボックス 450"/>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2" name="円/楕円 451"/>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53" name="テキスト ボックス 452"/>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沖縄県南風原町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150883</xdr:rowOff>
    </xdr:from>
    <xdr:to>
      <xdr:col>4</xdr:col>
      <xdr:colOff>1117600</xdr:colOff>
      <xdr:row>18</xdr:row>
      <xdr:rowOff>153833</xdr:rowOff>
    </xdr:to>
    <xdr:cxnSp macro="">
      <xdr:nvCxnSpPr>
        <xdr:cNvPr id="52" name="直線コネクタ 51"/>
        <xdr:cNvCxnSpPr/>
      </xdr:nvCxnSpPr>
      <xdr:spPr bwMode="auto">
        <a:xfrm flipV="1">
          <a:off x="5003800" y="3284608"/>
          <a:ext cx="647700" cy="2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141598</xdr:rowOff>
    </xdr:from>
    <xdr:to>
      <xdr:col>4</xdr:col>
      <xdr:colOff>469900</xdr:colOff>
      <xdr:row>18</xdr:row>
      <xdr:rowOff>153833</xdr:rowOff>
    </xdr:to>
    <xdr:cxnSp macro="">
      <xdr:nvCxnSpPr>
        <xdr:cNvPr id="55" name="直線コネクタ 54"/>
        <xdr:cNvCxnSpPr/>
      </xdr:nvCxnSpPr>
      <xdr:spPr bwMode="auto">
        <a:xfrm>
          <a:off x="4305300" y="3275323"/>
          <a:ext cx="698500" cy="12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141598</xdr:rowOff>
    </xdr:from>
    <xdr:to>
      <xdr:col>3</xdr:col>
      <xdr:colOff>904875</xdr:colOff>
      <xdr:row>18</xdr:row>
      <xdr:rowOff>147334</xdr:rowOff>
    </xdr:to>
    <xdr:cxnSp macro="">
      <xdr:nvCxnSpPr>
        <xdr:cNvPr id="58" name="直線コネクタ 57"/>
        <xdr:cNvCxnSpPr/>
      </xdr:nvCxnSpPr>
      <xdr:spPr bwMode="auto">
        <a:xfrm flipV="1">
          <a:off x="3606800" y="3275323"/>
          <a:ext cx="698500" cy="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135360</xdr:rowOff>
    </xdr:from>
    <xdr:to>
      <xdr:col>3</xdr:col>
      <xdr:colOff>206375</xdr:colOff>
      <xdr:row>18</xdr:row>
      <xdr:rowOff>147334</xdr:rowOff>
    </xdr:to>
    <xdr:cxnSp macro="">
      <xdr:nvCxnSpPr>
        <xdr:cNvPr id="61" name="直線コネクタ 60"/>
        <xdr:cNvCxnSpPr/>
      </xdr:nvCxnSpPr>
      <xdr:spPr bwMode="auto">
        <a:xfrm>
          <a:off x="2908300" y="3269085"/>
          <a:ext cx="698500" cy="1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100083</xdr:rowOff>
    </xdr:from>
    <xdr:to>
      <xdr:col>5</xdr:col>
      <xdr:colOff>34925</xdr:colOff>
      <xdr:row>19</xdr:row>
      <xdr:rowOff>30233</xdr:rowOff>
    </xdr:to>
    <xdr:sp macro="" textlink="">
      <xdr:nvSpPr>
        <xdr:cNvPr id="71" name="円/楕円 70"/>
        <xdr:cNvSpPr/>
      </xdr:nvSpPr>
      <xdr:spPr bwMode="auto">
        <a:xfrm>
          <a:off x="5600700" y="323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72160</xdr:rowOff>
    </xdr:from>
    <xdr:ext cx="762000" cy="259045"/>
    <xdr:sp macro="" textlink="">
      <xdr:nvSpPr>
        <xdr:cNvPr id="72" name="人口1人当たり決算額の推移該当値テキスト130"/>
        <xdr:cNvSpPr txBox="1"/>
      </xdr:nvSpPr>
      <xdr:spPr>
        <a:xfrm>
          <a:off x="5740400" y="320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59,931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103033</xdr:rowOff>
    </xdr:from>
    <xdr:to>
      <xdr:col>4</xdr:col>
      <xdr:colOff>520700</xdr:colOff>
      <xdr:row>19</xdr:row>
      <xdr:rowOff>33183</xdr:rowOff>
    </xdr:to>
    <xdr:sp macro="" textlink="">
      <xdr:nvSpPr>
        <xdr:cNvPr id="73" name="円/楕円 72"/>
        <xdr:cNvSpPr/>
      </xdr:nvSpPr>
      <xdr:spPr bwMode="auto">
        <a:xfrm>
          <a:off x="4953000" y="323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17960</xdr:rowOff>
    </xdr:from>
    <xdr:ext cx="736600" cy="259045"/>
    <xdr:sp macro="" textlink="">
      <xdr:nvSpPr>
        <xdr:cNvPr id="74" name="テキスト ボックス 73"/>
        <xdr:cNvSpPr txBox="1"/>
      </xdr:nvSpPr>
      <xdr:spPr>
        <a:xfrm>
          <a:off x="4622800" y="3323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90798</xdr:rowOff>
    </xdr:from>
    <xdr:to>
      <xdr:col>3</xdr:col>
      <xdr:colOff>955675</xdr:colOff>
      <xdr:row>19</xdr:row>
      <xdr:rowOff>20948</xdr:rowOff>
    </xdr:to>
    <xdr:sp macro="" textlink="">
      <xdr:nvSpPr>
        <xdr:cNvPr id="75" name="円/楕円 74"/>
        <xdr:cNvSpPr/>
      </xdr:nvSpPr>
      <xdr:spPr bwMode="auto">
        <a:xfrm>
          <a:off x="4254500" y="322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5725</xdr:rowOff>
    </xdr:from>
    <xdr:ext cx="762000" cy="259045"/>
    <xdr:sp macro="" textlink="">
      <xdr:nvSpPr>
        <xdr:cNvPr id="76" name="テキスト ボックス 75"/>
        <xdr:cNvSpPr txBox="1"/>
      </xdr:nvSpPr>
      <xdr:spPr>
        <a:xfrm>
          <a:off x="3924300" y="331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96534</xdr:rowOff>
    </xdr:from>
    <xdr:to>
      <xdr:col>3</xdr:col>
      <xdr:colOff>257175</xdr:colOff>
      <xdr:row>19</xdr:row>
      <xdr:rowOff>26684</xdr:rowOff>
    </xdr:to>
    <xdr:sp macro="" textlink="">
      <xdr:nvSpPr>
        <xdr:cNvPr id="77" name="円/楕円 76"/>
        <xdr:cNvSpPr/>
      </xdr:nvSpPr>
      <xdr:spPr bwMode="auto">
        <a:xfrm>
          <a:off x="3556000" y="323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11461</xdr:rowOff>
    </xdr:from>
    <xdr:ext cx="762000" cy="259045"/>
    <xdr:sp macro="" textlink="">
      <xdr:nvSpPr>
        <xdr:cNvPr id="78" name="テキスト ボックス 77"/>
        <xdr:cNvSpPr txBox="1"/>
      </xdr:nvSpPr>
      <xdr:spPr>
        <a:xfrm>
          <a:off x="3225800" y="33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84560</xdr:rowOff>
    </xdr:from>
    <xdr:to>
      <xdr:col>2</xdr:col>
      <xdr:colOff>692150</xdr:colOff>
      <xdr:row>19</xdr:row>
      <xdr:rowOff>14710</xdr:rowOff>
    </xdr:to>
    <xdr:sp macro="" textlink="">
      <xdr:nvSpPr>
        <xdr:cNvPr id="79" name="円/楕円 78"/>
        <xdr:cNvSpPr/>
      </xdr:nvSpPr>
      <xdr:spPr bwMode="auto">
        <a:xfrm>
          <a:off x="2857500" y="321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170937</xdr:rowOff>
    </xdr:from>
    <xdr:ext cx="762000" cy="259045"/>
    <xdr:sp macro="" textlink="">
      <xdr:nvSpPr>
        <xdr:cNvPr id="80" name="テキスト ボックス 79"/>
        <xdr:cNvSpPr txBox="1"/>
      </xdr:nvSpPr>
      <xdr:spPr>
        <a:xfrm>
          <a:off x="2527300" y="33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263189</xdr:rowOff>
    </xdr:from>
    <xdr:to>
      <xdr:col>4</xdr:col>
      <xdr:colOff>1117600</xdr:colOff>
      <xdr:row>35</xdr:row>
      <xdr:rowOff>276981</xdr:rowOff>
    </xdr:to>
    <xdr:cxnSp macro="">
      <xdr:nvCxnSpPr>
        <xdr:cNvPr id="113" name="直線コネクタ 112"/>
        <xdr:cNvCxnSpPr/>
      </xdr:nvCxnSpPr>
      <xdr:spPr bwMode="auto">
        <a:xfrm>
          <a:off x="5003800" y="6873539"/>
          <a:ext cx="6477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261758</xdr:rowOff>
    </xdr:from>
    <xdr:ext cx="762000" cy="259045"/>
    <xdr:sp macro="" textlink="">
      <xdr:nvSpPr>
        <xdr:cNvPr id="114" name="人口1人当たり決算額の推移平均値テキスト445"/>
        <xdr:cNvSpPr txBox="1"/>
      </xdr:nvSpPr>
      <xdr:spPr>
        <a:xfrm>
          <a:off x="5740400" y="6872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263189</xdr:rowOff>
    </xdr:from>
    <xdr:to>
      <xdr:col>4</xdr:col>
      <xdr:colOff>469900</xdr:colOff>
      <xdr:row>35</xdr:row>
      <xdr:rowOff>269551</xdr:rowOff>
    </xdr:to>
    <xdr:cxnSp macro="">
      <xdr:nvCxnSpPr>
        <xdr:cNvPr id="116" name="直線コネクタ 115"/>
        <xdr:cNvCxnSpPr/>
      </xdr:nvCxnSpPr>
      <xdr:spPr bwMode="auto">
        <a:xfrm flipV="1">
          <a:off x="4305300" y="6873539"/>
          <a:ext cx="698500" cy="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234194</xdr:rowOff>
    </xdr:from>
    <xdr:to>
      <xdr:col>3</xdr:col>
      <xdr:colOff>904875</xdr:colOff>
      <xdr:row>35</xdr:row>
      <xdr:rowOff>269551</xdr:rowOff>
    </xdr:to>
    <xdr:cxnSp macro="">
      <xdr:nvCxnSpPr>
        <xdr:cNvPr id="119" name="直線コネクタ 118"/>
        <xdr:cNvCxnSpPr/>
      </xdr:nvCxnSpPr>
      <xdr:spPr bwMode="auto">
        <a:xfrm>
          <a:off x="3606800" y="6844544"/>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228689</xdr:rowOff>
    </xdr:from>
    <xdr:to>
      <xdr:col>3</xdr:col>
      <xdr:colOff>206375</xdr:colOff>
      <xdr:row>35</xdr:row>
      <xdr:rowOff>234194</xdr:rowOff>
    </xdr:to>
    <xdr:cxnSp macro="">
      <xdr:nvCxnSpPr>
        <xdr:cNvPr id="122" name="直線コネクタ 121"/>
        <xdr:cNvCxnSpPr/>
      </xdr:nvCxnSpPr>
      <xdr:spPr bwMode="auto">
        <a:xfrm>
          <a:off x="2908300" y="6839039"/>
          <a:ext cx="698500" cy="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226181</xdr:rowOff>
    </xdr:from>
    <xdr:to>
      <xdr:col>5</xdr:col>
      <xdr:colOff>34925</xdr:colOff>
      <xdr:row>35</xdr:row>
      <xdr:rowOff>327781</xdr:rowOff>
    </xdr:to>
    <xdr:sp macro="" textlink="">
      <xdr:nvSpPr>
        <xdr:cNvPr id="132" name="円/楕円 131"/>
        <xdr:cNvSpPr/>
      </xdr:nvSpPr>
      <xdr:spPr bwMode="auto">
        <a:xfrm>
          <a:off x="5600700" y="6836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71258</xdr:rowOff>
    </xdr:from>
    <xdr:ext cx="762000" cy="259045"/>
    <xdr:sp macro="" textlink="">
      <xdr:nvSpPr>
        <xdr:cNvPr id="133" name="人口1人当たり決算額の推移該当値テキスト445"/>
        <xdr:cNvSpPr txBox="1"/>
      </xdr:nvSpPr>
      <xdr:spPr>
        <a:xfrm>
          <a:off x="5740400" y="66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212389</xdr:rowOff>
    </xdr:from>
    <xdr:to>
      <xdr:col>4</xdr:col>
      <xdr:colOff>520700</xdr:colOff>
      <xdr:row>35</xdr:row>
      <xdr:rowOff>313989</xdr:rowOff>
    </xdr:to>
    <xdr:sp macro="" textlink="">
      <xdr:nvSpPr>
        <xdr:cNvPr id="134" name="円/楕円 133"/>
        <xdr:cNvSpPr/>
      </xdr:nvSpPr>
      <xdr:spPr bwMode="auto">
        <a:xfrm>
          <a:off x="4953000" y="682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298766</xdr:rowOff>
    </xdr:from>
    <xdr:ext cx="736600" cy="259045"/>
    <xdr:sp macro="" textlink="">
      <xdr:nvSpPr>
        <xdr:cNvPr id="135" name="テキスト ボックス 134"/>
        <xdr:cNvSpPr txBox="1"/>
      </xdr:nvSpPr>
      <xdr:spPr>
        <a:xfrm>
          <a:off x="4622800" y="690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218751</xdr:rowOff>
    </xdr:from>
    <xdr:to>
      <xdr:col>3</xdr:col>
      <xdr:colOff>955675</xdr:colOff>
      <xdr:row>35</xdr:row>
      <xdr:rowOff>320351</xdr:rowOff>
    </xdr:to>
    <xdr:sp macro="" textlink="">
      <xdr:nvSpPr>
        <xdr:cNvPr id="136" name="円/楕円 135"/>
        <xdr:cNvSpPr/>
      </xdr:nvSpPr>
      <xdr:spPr bwMode="auto">
        <a:xfrm>
          <a:off x="4254500" y="682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305128</xdr:rowOff>
    </xdr:from>
    <xdr:ext cx="762000" cy="259045"/>
    <xdr:sp macro="" textlink="">
      <xdr:nvSpPr>
        <xdr:cNvPr id="137" name="テキスト ボックス 136"/>
        <xdr:cNvSpPr txBox="1"/>
      </xdr:nvSpPr>
      <xdr:spPr>
        <a:xfrm>
          <a:off x="3924300" y="69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183394</xdr:rowOff>
    </xdr:from>
    <xdr:to>
      <xdr:col>3</xdr:col>
      <xdr:colOff>257175</xdr:colOff>
      <xdr:row>35</xdr:row>
      <xdr:rowOff>284994</xdr:rowOff>
    </xdr:to>
    <xdr:sp macro="" textlink="">
      <xdr:nvSpPr>
        <xdr:cNvPr id="138" name="円/楕円 137"/>
        <xdr:cNvSpPr/>
      </xdr:nvSpPr>
      <xdr:spPr bwMode="auto">
        <a:xfrm>
          <a:off x="3556000" y="679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39" name="テキスト ボックス 138"/>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177889</xdr:rowOff>
    </xdr:from>
    <xdr:to>
      <xdr:col>2</xdr:col>
      <xdr:colOff>692150</xdr:colOff>
      <xdr:row>35</xdr:row>
      <xdr:rowOff>279489</xdr:rowOff>
    </xdr:to>
    <xdr:sp macro="" textlink="">
      <xdr:nvSpPr>
        <xdr:cNvPr id="140" name="円/楕円 139"/>
        <xdr:cNvSpPr/>
      </xdr:nvSpPr>
      <xdr:spPr bwMode="auto">
        <a:xfrm>
          <a:off x="2857500" y="67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264266</xdr:rowOff>
    </xdr:from>
    <xdr:ext cx="762000" cy="259045"/>
    <xdr:sp macro="" textlink="">
      <xdr:nvSpPr>
        <xdr:cNvPr id="141" name="テキスト ボックス 140"/>
        <xdr:cNvSpPr txBox="1"/>
      </xdr:nvSpPr>
      <xdr:spPr>
        <a:xfrm>
          <a:off x="2527300" y="687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実質収支は、おおむね横ばいで推移しているが、今後も望ましいとされる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になるよう努める。また、昨年は実質単年度収支において黒字であったが、今年度はによりマイナス表示となっている。その要因として、標準税収入額は増になったものの、普通交付税及び臨時財政対策債が減となったためである。今後も、安定的な財政運営が行えるよう、引き続き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特別会計については、不足分を一般会計からの繰出金で対応するため黒字決算であるが、国民健康保険特別会計については、国の制度改正等が要因となっていることから、基準額以上の繰出金を行わず、</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年度決算から赤字決算となっている。また、今年度は国民健康保険特別会計において、保険給付費等の増加により、赤字額が昨年の倍となっている。そのため、連結で赤字となってしまった。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道路・公園整備事業、土地区画整理事業、下水道事業などが整備途中であるため、元利償還金は今後も上昇すると見込まれるが、臨時財政対策債を除く町債発行額が当該年度の公債費元金償還額以下になるよう抑制や、交付税措置のある地方債の活用等を行い、公債費負担の中長期的な平準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lt"/>
              <a:ea typeface="+mn-ea"/>
              <a:cs typeface="+mn-cs"/>
            </a:rPr>
            <a:t>地方債残高については、各</a:t>
          </a:r>
          <a:r>
            <a:rPr kumimoji="1" lang="ja-JP" altLang="ja-JP" sz="1300">
              <a:solidFill>
                <a:schemeClr val="dk1"/>
              </a:solidFill>
              <a:latin typeface="+mn-lt"/>
              <a:ea typeface="+mn-ea"/>
              <a:cs typeface="+mn-cs"/>
            </a:rPr>
            <a:t>公園整備事業</a:t>
          </a:r>
          <a:r>
            <a:rPr kumimoji="1" lang="ja-JP" altLang="en-US" sz="1300">
              <a:solidFill>
                <a:schemeClr val="dk1"/>
              </a:solidFill>
              <a:latin typeface="+mn-lt"/>
              <a:ea typeface="+mn-ea"/>
              <a:cs typeface="+mn-cs"/>
            </a:rPr>
            <a:t>や</a:t>
          </a:r>
          <a:r>
            <a:rPr kumimoji="1" lang="ja-JP" altLang="ja-JP" sz="1300">
              <a:solidFill>
                <a:schemeClr val="dk1"/>
              </a:solidFill>
              <a:latin typeface="+mn-lt"/>
              <a:ea typeface="+mn-ea"/>
              <a:cs typeface="+mn-cs"/>
            </a:rPr>
            <a:t>土地区画整理事業などが整備途中であるため、今後も上昇すると見込まれるが、臨時財政対策債を除く町債発行額が当該年度の公債費元金償還額以下になるよう抑制</a:t>
          </a:r>
          <a:r>
            <a:rPr kumimoji="1" lang="ja-JP" altLang="en-US" sz="1300">
              <a:solidFill>
                <a:schemeClr val="dk1"/>
              </a:solidFill>
              <a:latin typeface="+mn-lt"/>
              <a:ea typeface="+mn-ea"/>
              <a:cs typeface="+mn-cs"/>
            </a:rPr>
            <a:t>し</a:t>
          </a:r>
          <a:r>
            <a:rPr kumimoji="1" lang="ja-JP" altLang="ja-JP" sz="1300">
              <a:solidFill>
                <a:schemeClr val="dk1"/>
              </a:solidFill>
              <a:latin typeface="+mn-lt"/>
              <a:ea typeface="+mn-ea"/>
              <a:cs typeface="+mn-cs"/>
            </a:rPr>
            <a:t>、交付税措置のある地方債の活用等、公債費負担の中長期的な平準化を図っていく。</a:t>
          </a:r>
          <a:r>
            <a:rPr kumimoji="1" lang="ja-JP" altLang="en-US" sz="1300">
              <a:solidFill>
                <a:schemeClr val="dk1"/>
              </a:solidFill>
              <a:latin typeface="+mn-lt"/>
              <a:ea typeface="+mn-ea"/>
              <a:cs typeface="+mn-cs"/>
            </a:rPr>
            <a:t>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13803592</v>
      </c>
      <c r="BO4" s="379"/>
      <c r="BP4" s="379"/>
      <c r="BQ4" s="379"/>
      <c r="BR4" s="379"/>
      <c r="BS4" s="379"/>
      <c r="BT4" s="379"/>
      <c r="BU4" s="380"/>
      <c r="BV4" s="378">
        <v>12796082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2.8</v>
      </c>
      <c r="CU4" s="554"/>
      <c r="CV4" s="554"/>
      <c r="CW4" s="554"/>
      <c r="CX4" s="554"/>
      <c r="CY4" s="554"/>
      <c r="CZ4" s="554"/>
      <c r="DA4" s="555"/>
      <c r="DB4" s="553">
        <v>5.3</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13462759</v>
      </c>
      <c r="BO5" s="384"/>
      <c r="BP5" s="384"/>
      <c r="BQ5" s="384"/>
      <c r="BR5" s="384"/>
      <c r="BS5" s="384"/>
      <c r="BT5" s="384"/>
      <c r="BU5" s="385"/>
      <c r="BV5" s="383">
        <v>12287516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82.9</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340833</v>
      </c>
      <c r="BO6" s="384"/>
      <c r="BP6" s="384"/>
      <c r="BQ6" s="384"/>
      <c r="BR6" s="384"/>
      <c r="BS6" s="384"/>
      <c r="BT6" s="384"/>
      <c r="BU6" s="385"/>
      <c r="BV6" s="383">
        <v>508566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97.9</v>
      </c>
      <c r="CU6" s="528"/>
      <c r="CV6" s="528"/>
      <c r="CW6" s="528"/>
      <c r="CX6" s="528"/>
      <c r="CY6" s="528"/>
      <c r="CZ6" s="528"/>
      <c r="DA6" s="529"/>
      <c r="DB6" s="527">
        <v>90.7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160824</v>
      </c>
      <c r="BO7" s="384"/>
      <c r="BP7" s="384"/>
      <c r="BQ7" s="384"/>
      <c r="BR7" s="384"/>
      <c r="BS7" s="384"/>
      <c r="BT7" s="384"/>
      <c r="BU7" s="385"/>
      <c r="BV7" s="383">
        <v>177733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6412968</v>
      </c>
      <c r="CU7" s="384"/>
      <c r="CV7" s="384"/>
      <c r="CW7" s="384"/>
      <c r="CX7" s="384"/>
      <c r="CY7" s="384"/>
      <c r="CZ7" s="384"/>
      <c r="DA7" s="385"/>
      <c r="DB7" s="383">
        <v>6199821</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180009</v>
      </c>
      <c r="BO8" s="384"/>
      <c r="BP8" s="384"/>
      <c r="BQ8" s="384"/>
      <c r="BR8" s="384"/>
      <c r="BS8" s="384"/>
      <c r="BT8" s="384"/>
      <c r="BU8" s="385"/>
      <c r="BV8" s="383">
        <v>330833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0.57999999999999996</v>
      </c>
      <c r="CU8" s="491"/>
      <c r="CV8" s="491"/>
      <c r="CW8" s="491"/>
      <c r="CX8" s="491"/>
      <c r="CY8" s="491"/>
      <c r="CZ8" s="491"/>
      <c r="DA8" s="492"/>
      <c r="DB8" s="490">
        <v>0.56999999999999995</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35244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-150824</v>
      </c>
      <c r="BO9" s="384"/>
      <c r="BP9" s="384"/>
      <c r="BQ9" s="384"/>
      <c r="BR9" s="384"/>
      <c r="BS9" s="384"/>
      <c r="BT9" s="384"/>
      <c r="BU9" s="385"/>
      <c r="BV9" s="383">
        <v>154344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15.7</v>
      </c>
      <c r="CU9" s="354"/>
      <c r="CV9" s="354"/>
      <c r="CW9" s="354"/>
      <c r="CX9" s="354"/>
      <c r="CY9" s="354"/>
      <c r="CZ9" s="354"/>
      <c r="DA9" s="355"/>
      <c r="DB9" s="353">
        <v>14.8</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33537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169012</v>
      </c>
      <c r="BO10" s="384"/>
      <c r="BP10" s="384"/>
      <c r="BQ10" s="384"/>
      <c r="BR10" s="384"/>
      <c r="BS10" s="384"/>
      <c r="BT10" s="384"/>
      <c r="BU10" s="385"/>
      <c r="BV10" s="383">
        <v>211463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41021</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36584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134773</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v>4.8099999999999996</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36514</v>
      </c>
      <c r="S13" s="483"/>
      <c r="T13" s="483"/>
      <c r="U13" s="483"/>
      <c r="V13" s="484"/>
      <c r="W13" s="470" t="s">
        <v>124</v>
      </c>
      <c r="X13" s="396"/>
      <c r="Y13" s="396"/>
      <c r="Z13" s="396"/>
      <c r="AA13" s="396"/>
      <c r="AB13" s="397"/>
      <c r="AC13" s="359">
        <v>580</v>
      </c>
      <c r="AD13" s="360"/>
      <c r="AE13" s="360"/>
      <c r="AF13" s="360"/>
      <c r="AG13" s="361"/>
      <c r="AH13" s="359">
        <v>639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-75564</v>
      </c>
      <c r="BO13" s="384"/>
      <c r="BP13" s="384"/>
      <c r="BQ13" s="384"/>
      <c r="BR13" s="384"/>
      <c r="BS13" s="384"/>
      <c r="BT13" s="384"/>
      <c r="BU13" s="385"/>
      <c r="BV13" s="383">
        <v>365807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35941</v>
      </c>
      <c r="S14" s="483"/>
      <c r="T14" s="483"/>
      <c r="U14" s="483"/>
      <c r="V14" s="484"/>
      <c r="W14" s="485"/>
      <c r="X14" s="399"/>
      <c r="Y14" s="399"/>
      <c r="Z14" s="399"/>
      <c r="AA14" s="399"/>
      <c r="AB14" s="400"/>
      <c r="AC14" s="475">
        <v>4.0999999999999996</v>
      </c>
      <c r="AD14" s="476"/>
      <c r="AE14" s="476"/>
      <c r="AF14" s="476"/>
      <c r="AG14" s="477"/>
      <c r="AH14" s="475">
        <v>4.4000000000000004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107.6</v>
      </c>
      <c r="CU14" s="454"/>
      <c r="CV14" s="454"/>
      <c r="CW14" s="454"/>
      <c r="CX14" s="454"/>
      <c r="CY14" s="454"/>
      <c r="CZ14" s="454"/>
      <c r="DA14" s="455"/>
      <c r="DB14" s="486">
        <v>100</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35866</v>
      </c>
      <c r="S15" s="483"/>
      <c r="T15" s="483"/>
      <c r="U15" s="483"/>
      <c r="V15" s="484"/>
      <c r="W15" s="470" t="s">
        <v>131</v>
      </c>
      <c r="X15" s="396"/>
      <c r="Y15" s="396"/>
      <c r="Z15" s="396"/>
      <c r="AA15" s="396"/>
      <c r="AB15" s="397"/>
      <c r="AC15" s="359">
        <v>2439</v>
      </c>
      <c r="AD15" s="360"/>
      <c r="AE15" s="360"/>
      <c r="AF15" s="360"/>
      <c r="AG15" s="361"/>
      <c r="AH15" s="359">
        <v>2884</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2898990</v>
      </c>
      <c r="BO15" s="379"/>
      <c r="BP15" s="379"/>
      <c r="BQ15" s="379"/>
      <c r="BR15" s="379"/>
      <c r="BS15" s="379"/>
      <c r="BT15" s="379"/>
      <c r="BU15" s="380"/>
      <c r="BV15" s="378">
        <v>2437849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17.100000000000001</v>
      </c>
      <c r="AD16" s="476"/>
      <c r="AE16" s="476"/>
      <c r="AF16" s="476"/>
      <c r="AG16" s="477"/>
      <c r="AH16" s="475">
        <v>19.8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5023577</v>
      </c>
      <c r="BO16" s="384"/>
      <c r="BP16" s="384"/>
      <c r="BQ16" s="384"/>
      <c r="BR16" s="384"/>
      <c r="BS16" s="384"/>
      <c r="BT16" s="384"/>
      <c r="BU16" s="385"/>
      <c r="BV16" s="383">
        <v>4915104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11264</v>
      </c>
      <c r="AD17" s="360"/>
      <c r="AE17" s="360"/>
      <c r="AF17" s="360"/>
      <c r="AG17" s="361"/>
      <c r="AH17" s="359">
        <v>10960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3768814</v>
      </c>
      <c r="BO17" s="384"/>
      <c r="BP17" s="384"/>
      <c r="BQ17" s="384"/>
      <c r="BR17" s="384"/>
      <c r="BS17" s="384"/>
      <c r="BT17" s="384"/>
      <c r="BU17" s="385"/>
      <c r="BV17" s="383">
        <v>3135943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10.72</v>
      </c>
      <c r="M18" s="446"/>
      <c r="N18" s="446"/>
      <c r="O18" s="446"/>
      <c r="P18" s="446"/>
      <c r="Q18" s="446"/>
      <c r="R18" s="447"/>
      <c r="S18" s="447"/>
      <c r="T18" s="447"/>
      <c r="U18" s="447"/>
      <c r="V18" s="448"/>
      <c r="W18" s="462"/>
      <c r="X18" s="463"/>
      <c r="Y18" s="463"/>
      <c r="Z18" s="463"/>
      <c r="AA18" s="463"/>
      <c r="AB18" s="471"/>
      <c r="AC18" s="347">
        <v>78.900000000000006</v>
      </c>
      <c r="AD18" s="348"/>
      <c r="AE18" s="348"/>
      <c r="AF18" s="348"/>
      <c r="AG18" s="449"/>
      <c r="AH18" s="347">
        <v>75.2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5878771</v>
      </c>
      <c r="BO18" s="384"/>
      <c r="BP18" s="384"/>
      <c r="BQ18" s="384"/>
      <c r="BR18" s="384"/>
      <c r="BS18" s="384"/>
      <c r="BT18" s="384"/>
      <c r="BU18" s="385"/>
      <c r="BV18" s="383">
        <v>5663482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3288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7423327</v>
      </c>
      <c r="BO19" s="384"/>
      <c r="BP19" s="384"/>
      <c r="BQ19" s="384"/>
      <c r="BR19" s="384"/>
      <c r="BS19" s="384"/>
      <c r="BT19" s="384"/>
      <c r="BU19" s="385"/>
      <c r="BV19" s="383">
        <v>7367481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11254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14072592</v>
      </c>
      <c r="BO23" s="384"/>
      <c r="BP23" s="384"/>
      <c r="BQ23" s="384"/>
      <c r="BR23" s="384"/>
      <c r="BS23" s="384"/>
      <c r="BT23" s="384"/>
      <c r="BU23" s="385"/>
      <c r="BV23" s="383">
        <v>13639471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7900</v>
      </c>
      <c r="R24" s="360"/>
      <c r="S24" s="360"/>
      <c r="T24" s="360"/>
      <c r="U24" s="360"/>
      <c r="V24" s="361"/>
      <c r="W24" s="425"/>
      <c r="X24" s="416"/>
      <c r="Y24" s="417"/>
      <c r="Z24" s="356" t="s">
        <v>154</v>
      </c>
      <c r="AA24" s="357"/>
      <c r="AB24" s="357"/>
      <c r="AC24" s="357"/>
      <c r="AD24" s="357"/>
      <c r="AE24" s="357"/>
      <c r="AF24" s="357"/>
      <c r="AG24" s="358"/>
      <c r="AH24" s="359">
        <v>170</v>
      </c>
      <c r="AI24" s="360"/>
      <c r="AJ24" s="360"/>
      <c r="AK24" s="360"/>
      <c r="AL24" s="361"/>
      <c r="AM24" s="359">
        <v>521560</v>
      </c>
      <c r="AN24" s="360"/>
      <c r="AO24" s="360"/>
      <c r="AP24" s="360"/>
      <c r="AQ24" s="360"/>
      <c r="AR24" s="361"/>
      <c r="AS24" s="359">
        <v>3068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13575021</v>
      </c>
      <c r="BO24" s="384"/>
      <c r="BP24" s="384"/>
      <c r="BQ24" s="384"/>
      <c r="BR24" s="384"/>
      <c r="BS24" s="384"/>
      <c r="BT24" s="384"/>
      <c r="BU24" s="385"/>
      <c r="BV24" s="383">
        <v>13027821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6450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69931</v>
      </c>
      <c r="BO25" s="379"/>
      <c r="BP25" s="379"/>
      <c r="BQ25" s="379"/>
      <c r="BR25" s="379"/>
      <c r="BS25" s="379"/>
      <c r="BT25" s="379"/>
      <c r="BU25" s="380"/>
      <c r="BV25" s="378">
        <v>8422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6040</v>
      </c>
      <c r="R26" s="360"/>
      <c r="S26" s="360"/>
      <c r="T26" s="360"/>
      <c r="U26" s="360"/>
      <c r="V26" s="361"/>
      <c r="W26" s="425"/>
      <c r="X26" s="416"/>
      <c r="Y26" s="417"/>
      <c r="Z26" s="356" t="s">
        <v>160</v>
      </c>
      <c r="AA26" s="436"/>
      <c r="AB26" s="436"/>
      <c r="AC26" s="436"/>
      <c r="AD26" s="436"/>
      <c r="AE26" s="436"/>
      <c r="AF26" s="436"/>
      <c r="AG26" s="437"/>
      <c r="AH26" s="359">
        <v>13</v>
      </c>
      <c r="AI26" s="360"/>
      <c r="AJ26" s="360"/>
      <c r="AK26" s="360"/>
      <c r="AL26" s="361"/>
      <c r="AM26" s="359">
        <v>39533</v>
      </c>
      <c r="AN26" s="360"/>
      <c r="AO26" s="360"/>
      <c r="AP26" s="360"/>
      <c r="AQ26" s="360"/>
      <c r="AR26" s="361"/>
      <c r="AS26" s="359">
        <v>3041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39843</v>
      </c>
      <c r="AN27" s="360"/>
      <c r="AO27" s="360"/>
      <c r="AP27" s="360"/>
      <c r="AQ27" s="360"/>
      <c r="AR27" s="361"/>
      <c r="AS27" s="359">
        <v>2846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214153</v>
      </c>
      <c r="BO27" s="387"/>
      <c r="BP27" s="387"/>
      <c r="BQ27" s="387"/>
      <c r="BR27" s="387"/>
      <c r="BS27" s="387"/>
      <c r="BT27" s="387"/>
      <c r="BU27" s="388"/>
      <c r="BV27" s="386">
        <v>213602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1971953</v>
      </c>
      <c r="BO28" s="379"/>
      <c r="BP28" s="379"/>
      <c r="BQ28" s="379"/>
      <c r="BR28" s="379"/>
      <c r="BS28" s="379"/>
      <c r="BT28" s="379"/>
      <c r="BU28" s="380"/>
      <c r="BV28" s="378">
        <v>1937714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2330</v>
      </c>
      <c r="R29" s="360"/>
      <c r="S29" s="360"/>
      <c r="T29" s="360"/>
      <c r="U29" s="360"/>
      <c r="V29" s="361"/>
      <c r="W29" s="425"/>
      <c r="X29" s="416"/>
      <c r="Y29" s="417"/>
      <c r="Z29" s="356" t="s">
        <v>170</v>
      </c>
      <c r="AA29" s="357"/>
      <c r="AB29" s="357"/>
      <c r="AC29" s="357"/>
      <c r="AD29" s="357"/>
      <c r="AE29" s="357"/>
      <c r="AF29" s="357"/>
      <c r="AG29" s="358"/>
      <c r="AH29" s="359">
        <v>184</v>
      </c>
      <c r="AI29" s="360"/>
      <c r="AJ29" s="360"/>
      <c r="AK29" s="360"/>
      <c r="AL29" s="361"/>
      <c r="AM29" s="359">
        <v>561403</v>
      </c>
      <c r="AN29" s="360"/>
      <c r="AO29" s="360"/>
      <c r="AP29" s="360"/>
      <c r="AQ29" s="360"/>
      <c r="AR29" s="361"/>
      <c r="AS29" s="359">
        <v>3051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70589</v>
      </c>
      <c r="BO29" s="384"/>
      <c r="BP29" s="384"/>
      <c r="BQ29" s="384"/>
      <c r="BR29" s="384"/>
      <c r="BS29" s="384"/>
      <c r="BT29" s="384"/>
      <c r="BU29" s="385"/>
      <c r="BV29" s="383">
        <v>70344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336620</v>
      </c>
      <c r="BO30" s="387"/>
      <c r="BP30" s="387"/>
      <c r="BQ30" s="387"/>
      <c r="BR30" s="387"/>
      <c r="BS30" s="387"/>
      <c r="BT30" s="387"/>
      <c r="BU30" s="388"/>
      <c r="BV30" s="386">
        <v>416982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IF('各会計、関係団体の財政状況及び健全化判断比率'!B30="","",'各会計、関係団体の財政状況及び健全化判断比率'!B30)</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沖縄県後期高齢者医療広域連合（一般会計）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IF('各会計、関係団体の財政状況及び健全化判断比率'!B31="","",'各会計、関係団体の財政状況及び健全化判断比率'!B31)</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沖縄県後期高齢者医療広域連合（特別会計）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東部消防組合（一般会計）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那覇市・南風原町環境施設組合（一般会計）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南部広域市町村圏事務組合（一般会計）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南部広域市町村圏事務組合（ふるさと市町村圏基金特別会計）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南部広域市町村圏事務組合（いなんせ斎苑特別会計）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沖縄県介護保険広域連合（一般会計）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沖縄県介護保険広域連合（特別会計）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南部水道企業団（水道事業会計）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55" zoomScaleNormal="55" zoomScaleSheetLayoutView="100" workbookViewId="0">
      <selection activeCell="AE28" sqref="AE2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79" t="s">
        <v>24</v>
      </c>
      <c r="C41" s="1180"/>
      <c r="D41" s="81"/>
      <c r="E41" s="1181" t="s">
        <v>25</v>
      </c>
      <c r="F41" s="1181"/>
      <c r="G41" s="1181"/>
      <c r="H41" s="1182"/>
      <c r="I41" s="82">
        <v>12540</v>
      </c>
      <c r="J41" s="83">
        <v>13051</v>
      </c>
      <c r="K41" s="83">
        <v>13304</v>
      </c>
      <c r="L41" s="83">
        <v>13639</v>
      </c>
      <c r="M41" s="84">
        <v>14073</v>
      </c>
    </row>
    <row r="42" spans="2:13" ht="27.75" customHeight="1" x14ac:dyDescent="0.15">
      <c r="B42" s="1169"/>
      <c r="C42" s="1170"/>
      <c r="D42" s="85"/>
      <c r="E42" s="1173" t="s">
        <v>26</v>
      </c>
      <c r="F42" s="1173"/>
      <c r="G42" s="1173"/>
      <c r="H42" s="1174"/>
      <c r="I42" s="86" t="s">
        <v>473</v>
      </c>
      <c r="J42" s="87" t="s">
        <v>473</v>
      </c>
      <c r="K42" s="87" t="s">
        <v>473</v>
      </c>
      <c r="L42" s="87" t="s">
        <v>473</v>
      </c>
      <c r="M42" s="88" t="s">
        <v>473</v>
      </c>
    </row>
    <row r="43" spans="2:13" ht="27.75" customHeight="1" x14ac:dyDescent="0.15">
      <c r="B43" s="1169"/>
      <c r="C43" s="1170"/>
      <c r="D43" s="85"/>
      <c r="E43" s="1173" t="s">
        <v>27</v>
      </c>
      <c r="F43" s="1173"/>
      <c r="G43" s="1173"/>
      <c r="H43" s="1174"/>
      <c r="I43" s="86">
        <v>1677</v>
      </c>
      <c r="J43" s="87">
        <v>1711</v>
      </c>
      <c r="K43" s="87">
        <v>1722</v>
      </c>
      <c r="L43" s="87">
        <v>1810</v>
      </c>
      <c r="M43" s="88">
        <v>1817</v>
      </c>
    </row>
    <row r="44" spans="2:13" ht="27.75" customHeight="1" x14ac:dyDescent="0.15">
      <c r="B44" s="1169"/>
      <c r="C44" s="1170"/>
      <c r="D44" s="85"/>
      <c r="E44" s="1173" t="s">
        <v>28</v>
      </c>
      <c r="F44" s="1173"/>
      <c r="G44" s="1173"/>
      <c r="H44" s="1174"/>
      <c r="I44" s="86">
        <v>775</v>
      </c>
      <c r="J44" s="87">
        <v>704</v>
      </c>
      <c r="K44" s="87">
        <v>656</v>
      </c>
      <c r="L44" s="87">
        <v>607</v>
      </c>
      <c r="M44" s="88">
        <v>704</v>
      </c>
    </row>
    <row r="45" spans="2:13" ht="27.75" customHeight="1" x14ac:dyDescent="0.15">
      <c r="B45" s="1169"/>
      <c r="C45" s="1170"/>
      <c r="D45" s="85"/>
      <c r="E45" s="1173" t="s">
        <v>29</v>
      </c>
      <c r="F45" s="1173"/>
      <c r="G45" s="1173"/>
      <c r="H45" s="1174"/>
      <c r="I45" s="86">
        <v>1314</v>
      </c>
      <c r="J45" s="87">
        <v>1189</v>
      </c>
      <c r="K45" s="87">
        <v>1117</v>
      </c>
      <c r="L45" s="87">
        <v>1134</v>
      </c>
      <c r="M45" s="88">
        <v>1061</v>
      </c>
    </row>
    <row r="46" spans="2:13" ht="27.75" customHeight="1" x14ac:dyDescent="0.15">
      <c r="B46" s="1169"/>
      <c r="C46" s="1170"/>
      <c r="D46" s="85"/>
      <c r="E46" s="1173" t="s">
        <v>30</v>
      </c>
      <c r="F46" s="1173"/>
      <c r="G46" s="1173"/>
      <c r="H46" s="1174"/>
      <c r="I46" s="86" t="s">
        <v>473</v>
      </c>
      <c r="J46" s="87" t="s">
        <v>473</v>
      </c>
      <c r="K46" s="87" t="s">
        <v>473</v>
      </c>
      <c r="L46" s="87" t="s">
        <v>473</v>
      </c>
      <c r="M46" s="88" t="s">
        <v>473</v>
      </c>
    </row>
    <row r="47" spans="2:13" ht="27.75" customHeight="1" x14ac:dyDescent="0.15">
      <c r="B47" s="1169"/>
      <c r="C47" s="1170"/>
      <c r="D47" s="85"/>
      <c r="E47" s="1173" t="s">
        <v>31</v>
      </c>
      <c r="F47" s="1173"/>
      <c r="G47" s="1173"/>
      <c r="H47" s="1174"/>
      <c r="I47" s="86" t="s">
        <v>473</v>
      </c>
      <c r="J47" s="87" t="s">
        <v>473</v>
      </c>
      <c r="K47" s="87" t="s">
        <v>473</v>
      </c>
      <c r="L47" s="87" t="s">
        <v>473</v>
      </c>
      <c r="M47" s="88">
        <v>309</v>
      </c>
    </row>
    <row r="48" spans="2:13" ht="27.75" customHeight="1" x14ac:dyDescent="0.15">
      <c r="B48" s="1171"/>
      <c r="C48" s="1172"/>
      <c r="D48" s="85"/>
      <c r="E48" s="1173" t="s">
        <v>32</v>
      </c>
      <c r="F48" s="1173"/>
      <c r="G48" s="1173"/>
      <c r="H48" s="1174"/>
      <c r="I48" s="86" t="s">
        <v>473</v>
      </c>
      <c r="J48" s="87" t="s">
        <v>473</v>
      </c>
      <c r="K48" s="87" t="s">
        <v>473</v>
      </c>
      <c r="L48" s="87" t="s">
        <v>473</v>
      </c>
      <c r="M48" s="88" t="s">
        <v>473</v>
      </c>
    </row>
    <row r="49" spans="2:13" ht="27.75" customHeight="1" x14ac:dyDescent="0.15">
      <c r="B49" s="1167" t="s">
        <v>33</v>
      </c>
      <c r="C49" s="1168"/>
      <c r="D49" s="89"/>
      <c r="E49" s="1173" t="s">
        <v>34</v>
      </c>
      <c r="F49" s="1173"/>
      <c r="G49" s="1173"/>
      <c r="H49" s="1174"/>
      <c r="I49" s="86">
        <v>2848</v>
      </c>
      <c r="J49" s="87">
        <v>3096</v>
      </c>
      <c r="K49" s="87">
        <v>2548</v>
      </c>
      <c r="L49" s="87">
        <v>2702</v>
      </c>
      <c r="M49" s="88">
        <v>2732</v>
      </c>
    </row>
    <row r="50" spans="2:13" ht="27.75" customHeight="1" x14ac:dyDescent="0.15">
      <c r="B50" s="1169"/>
      <c r="C50" s="1170"/>
      <c r="D50" s="85"/>
      <c r="E50" s="1173" t="s">
        <v>35</v>
      </c>
      <c r="F50" s="1173"/>
      <c r="G50" s="1173"/>
      <c r="H50" s="1174"/>
      <c r="I50" s="86" t="s">
        <v>473</v>
      </c>
      <c r="J50" s="87" t="s">
        <v>473</v>
      </c>
      <c r="K50" s="87" t="s">
        <v>473</v>
      </c>
      <c r="L50" s="87" t="s">
        <v>473</v>
      </c>
      <c r="M50" s="88" t="s">
        <v>473</v>
      </c>
    </row>
    <row r="51" spans="2:13" ht="27.75" customHeight="1" x14ac:dyDescent="0.15">
      <c r="B51" s="1171"/>
      <c r="C51" s="1172"/>
      <c r="D51" s="85"/>
      <c r="E51" s="1173" t="s">
        <v>36</v>
      </c>
      <c r="F51" s="1173"/>
      <c r="G51" s="1173"/>
      <c r="H51" s="1174"/>
      <c r="I51" s="86">
        <v>8311</v>
      </c>
      <c r="J51" s="87">
        <v>8660</v>
      </c>
      <c r="K51" s="87">
        <v>8743</v>
      </c>
      <c r="L51" s="87">
        <v>9009</v>
      </c>
      <c r="M51" s="88">
        <v>9137</v>
      </c>
    </row>
    <row r="52" spans="2:13" ht="27.75" customHeight="1" thickBot="1" x14ac:dyDescent="0.2">
      <c r="B52" s="1175" t="s">
        <v>37</v>
      </c>
      <c r="C52" s="1176"/>
      <c r="D52" s="90"/>
      <c r="E52" s="1177" t="s">
        <v>38</v>
      </c>
      <c r="F52" s="1177"/>
      <c r="G52" s="1177"/>
      <c r="H52" s="1178"/>
      <c r="I52" s="91">
        <v>5147</v>
      </c>
      <c r="J52" s="92">
        <v>4898</v>
      </c>
      <c r="K52" s="92">
        <v>5508</v>
      </c>
      <c r="L52" s="92">
        <v>5479</v>
      </c>
      <c r="M52" s="93">
        <v>6095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94366</v>
      </c>
      <c r="E3" s="116"/>
      <c r="F3" s="117">
        <v>47258</v>
      </c>
      <c r="G3" s="118"/>
      <c r="H3" s="119"/>
    </row>
    <row r="4" spans="1:8" x14ac:dyDescent="0.15">
      <c r="A4" s="120"/>
      <c r="B4" s="121"/>
      <c r="C4" s="122"/>
      <c r="D4" s="123">
        <v>24417</v>
      </c>
      <c r="E4" s="124"/>
      <c r="F4" s="125">
        <v>27842</v>
      </c>
      <c r="G4" s="126"/>
      <c r="H4" s="127"/>
    </row>
    <row r="5" spans="1:8" x14ac:dyDescent="0.15">
      <c r="A5" s="108" t="s">
        <v>507</v>
      </c>
      <c r="B5" s="113"/>
      <c r="C5" s="114"/>
      <c r="D5" s="115">
        <v>105513</v>
      </c>
      <c r="E5" s="116"/>
      <c r="F5" s="117">
        <v>49426</v>
      </c>
      <c r="G5" s="118"/>
      <c r="H5" s="119"/>
    </row>
    <row r="6" spans="1:8" x14ac:dyDescent="0.15">
      <c r="A6" s="120"/>
      <c r="B6" s="121"/>
      <c r="C6" s="122"/>
      <c r="D6" s="123">
        <v>17101</v>
      </c>
      <c r="E6" s="124"/>
      <c r="F6" s="125">
        <v>26568</v>
      </c>
      <c r="G6" s="126"/>
      <c r="H6" s="127"/>
    </row>
    <row r="7" spans="1:8" x14ac:dyDescent="0.15">
      <c r="A7" s="108" t="s">
        <v>508</v>
      </c>
      <c r="B7" s="113"/>
      <c r="C7" s="114"/>
      <c r="D7" s="115">
        <v>70040</v>
      </c>
      <c r="E7" s="116"/>
      <c r="F7" s="117">
        <v>42839</v>
      </c>
      <c r="G7" s="118"/>
      <c r="H7" s="119"/>
    </row>
    <row r="8" spans="1:8" x14ac:dyDescent="0.15">
      <c r="A8" s="120"/>
      <c r="B8" s="121"/>
      <c r="C8" s="122"/>
      <c r="D8" s="123">
        <v>13403</v>
      </c>
      <c r="E8" s="124"/>
      <c r="F8" s="125">
        <v>22027</v>
      </c>
      <c r="G8" s="126"/>
      <c r="H8" s="127"/>
    </row>
    <row r="9" spans="1:8" x14ac:dyDescent="0.15">
      <c r="A9" s="108" t="s">
        <v>509</v>
      </c>
      <c r="B9" s="113"/>
      <c r="C9" s="114"/>
      <c r="D9" s="115">
        <v>69143</v>
      </c>
      <c r="E9" s="116"/>
      <c r="F9" s="117">
        <v>46819</v>
      </c>
      <c r="G9" s="118"/>
      <c r="H9" s="119"/>
    </row>
    <row r="10" spans="1:8" x14ac:dyDescent="0.15">
      <c r="A10" s="120"/>
      <c r="B10" s="121"/>
      <c r="C10" s="122"/>
      <c r="D10" s="123">
        <v>13418</v>
      </c>
      <c r="E10" s="124"/>
      <c r="F10" s="125">
        <v>24121</v>
      </c>
      <c r="G10" s="126"/>
      <c r="H10" s="127"/>
    </row>
    <row r="11" spans="1:8" x14ac:dyDescent="0.15">
      <c r="A11" s="108" t="s">
        <v>510</v>
      </c>
      <c r="B11" s="113"/>
      <c r="C11" s="114"/>
      <c r="D11" s="115">
        <v>83498</v>
      </c>
      <c r="E11" s="116"/>
      <c r="F11" s="117">
        <v>53270</v>
      </c>
      <c r="G11" s="118"/>
      <c r="H11" s="119"/>
    </row>
    <row r="12" spans="1:8" x14ac:dyDescent="0.15">
      <c r="A12" s="120"/>
      <c r="B12" s="121"/>
      <c r="C12" s="128"/>
      <c r="D12" s="123">
        <v>13621</v>
      </c>
      <c r="E12" s="124"/>
      <c r="F12" s="125">
        <v>24316</v>
      </c>
      <c r="G12" s="126"/>
      <c r="H12" s="127"/>
    </row>
    <row r="13" spans="1:8" x14ac:dyDescent="0.15">
      <c r="A13" s="108"/>
      <c r="B13" s="113"/>
      <c r="C13" s="129"/>
      <c r="D13" s="130">
        <v>84512</v>
      </c>
      <c r="E13" s="131"/>
      <c r="F13" s="132">
        <v>47922</v>
      </c>
      <c r="G13" s="133"/>
      <c r="H13" s="119"/>
    </row>
    <row r="14" spans="1:8" x14ac:dyDescent="0.15">
      <c r="A14" s="120"/>
      <c r="B14" s="121"/>
      <c r="C14" s="122"/>
      <c r="D14" s="123">
        <v>16392</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2.86</v>
      </c>
      <c r="C19" s="134">
        <f>ROUND(VALUE(SUBSTITUTE(実質収支比率等に係る経年分析!G$48,"▲","-")),2)</f>
        <v>3.63</v>
      </c>
      <c r="D19" s="134">
        <f>ROUND(VALUE(SUBSTITUTE(実質収支比率等に係る経年分析!H$48,"▲","-")),2)</f>
        <v>2.75</v>
      </c>
      <c r="E19" s="134">
        <f>ROUND(VALUE(SUBSTITUTE(実質収支比率等に係る経年分析!I$48,"▲","-")),2)</f>
        <v>5.34</v>
      </c>
      <c r="F19" s="134">
        <f>ROUND(VALUE(SUBSTITUTE(実質収支比率等に係る経年分析!J$48,"▲","-")),2)</f>
        <v>2.81</v>
      </c>
    </row>
    <row r="20" spans="1:11" x14ac:dyDescent="0.15">
      <c r="A20" s="134" t="s">
        <v>43</v>
      </c>
      <c r="B20" s="134">
        <f>ROUND(VALUE(SUBSTITUTE(実質収支比率等に係る経年分析!F$47,"▲","-")),2)</f>
        <v>33.869999999999997</v>
      </c>
      <c r="C20" s="134">
        <f>ROUND(VALUE(SUBSTITUTE(実質収支比率等に係る経年分析!G$47,"▲","-")),2)</f>
        <v>35.97</v>
      </c>
      <c r="D20" s="134">
        <f>ROUND(VALUE(SUBSTITUTE(実質収支比率等に係る経年分析!H$47,"▲","-")),2)</f>
        <v>26.91</v>
      </c>
      <c r="E20" s="134">
        <f>ROUND(VALUE(SUBSTITUTE(実質収支比率等に係る経年分析!I$47,"▲","-")),2)</f>
        <v>31.25</v>
      </c>
      <c r="F20" s="134">
        <f>ROUND(VALUE(SUBSTITUTE(実質収支比率等に係る経年分析!J$47,"▲","-")),2)</f>
        <v>30.75</v>
      </c>
    </row>
    <row r="21" spans="1:11" x14ac:dyDescent="0.15">
      <c r="A21" s="134" t="s">
        <v>44</v>
      </c>
      <c r="B21" s="134">
        <f>IF(ISNUMBER(VALUE(SUBSTITUTE(実質収支比率等に係る経年分析!F$49,"▲","-"))),ROUND(VALUE(SUBSTITUTE(実質収支比率等に係る経年分析!F$49,"▲","-")),2),NA())</f>
        <v>2.56</v>
      </c>
      <c r="C21" s="134">
        <f>IF(ISNUMBER(VALUE(SUBSTITUTE(実質収支比率等に係る経年分析!G$49,"▲","-"))),ROUND(VALUE(SUBSTITUTE(実質収支比率等に係る経年分析!G$49,"▲","-")),2),NA())</f>
        <v>4.54</v>
      </c>
      <c r="D21" s="134">
        <f>IF(ISNUMBER(VALUE(SUBSTITUTE(実質収支比率等に係る経年分析!H$49,"▲","-"))),ROUND(VALUE(SUBSTITUTE(実質収支比率等に係る経年分析!H$49,"▲","-")),2),NA())</f>
        <v>-8.5500000000000007</v>
      </c>
      <c r="E21" s="134">
        <f>IF(ISNUMBER(VALUE(SUBSTITUTE(実質収支比率等に係る経年分析!I$49,"▲","-"))),ROUND(VALUE(SUBSTITUTE(実質収支比率等に係る経年分析!I$49,"▲","-")),2),NA())</f>
        <v>5.9</v>
      </c>
      <c r="F21" s="134">
        <f>IF(ISNUMBER(VALUE(SUBSTITUTE(実質収支比率等に係る経年分析!J$49,"▲","-"))),ROUND(VALUE(SUBSTITUTE(実質収支比率等に係る経年分析!J$49,"▲","-")),2),NA())</f>
        <v>-1.18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土地区画整理事業特別会計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2.76</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2.44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2.59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3.85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7.69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666</v>
      </c>
      <c r="E42" s="136"/>
      <c r="F42" s="136"/>
      <c r="G42" s="136">
        <f>'実質公債費比率（分子）の構造'!L$52</f>
        <v>708</v>
      </c>
      <c r="H42" s="136"/>
      <c r="I42" s="136"/>
      <c r="J42" s="136">
        <f>'実質公債費比率（分子）の構造'!M$52</f>
        <v>704</v>
      </c>
      <c r="K42" s="136"/>
      <c r="L42" s="136"/>
      <c r="M42" s="136">
        <f>'実質公債費比率（分子）の構造'!N$52</f>
        <v>723</v>
      </c>
      <c r="N42" s="136"/>
      <c r="O42" s="136"/>
      <c r="P42" s="136">
        <f>'実質公債費比率（分子）の構造'!O$52</f>
        <v>754</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3</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90</v>
      </c>
      <c r="C45" s="136"/>
      <c r="D45" s="136"/>
      <c r="E45" s="136">
        <f>'実質公債費比率（分子）の構造'!L$49</f>
        <v>105</v>
      </c>
      <c r="F45" s="136"/>
      <c r="G45" s="136"/>
      <c r="H45" s="136">
        <f>'実質公債費比率（分子）の構造'!M$49</f>
        <v>80</v>
      </c>
      <c r="I45" s="136"/>
      <c r="J45" s="136"/>
      <c r="K45" s="136">
        <f>'実質公債費比率（分子）の構造'!N$49</f>
        <v>75</v>
      </c>
      <c r="L45" s="136"/>
      <c r="M45" s="136"/>
      <c r="N45" s="136">
        <f>'実質公債費比率（分子）の構造'!O$49</f>
        <v>73</v>
      </c>
      <c r="O45" s="136"/>
      <c r="P45" s="136"/>
    </row>
    <row r="46" spans="1:16" x14ac:dyDescent="0.15">
      <c r="A46" s="136" t="s">
        <v>55</v>
      </c>
      <c r="B46" s="136">
        <f>'実質公債費比率（分子）の構造'!K$48</f>
        <v>107</v>
      </c>
      <c r="C46" s="136"/>
      <c r="D46" s="136"/>
      <c r="E46" s="136">
        <f>'実質公債費比率（分子）の構造'!L$48</f>
        <v>119</v>
      </c>
      <c r="F46" s="136"/>
      <c r="G46" s="136"/>
      <c r="H46" s="136">
        <f>'実質公債費比率（分子）の構造'!M$48</f>
        <v>118</v>
      </c>
      <c r="I46" s="136"/>
      <c r="J46" s="136"/>
      <c r="K46" s="136">
        <f>'実質公債費比率（分子）の構造'!N$48</f>
        <v>129</v>
      </c>
      <c r="L46" s="136"/>
      <c r="M46" s="136"/>
      <c r="N46" s="136">
        <f>'実質公債費比率（分子）の構造'!O$48</f>
        <v>116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1080</v>
      </c>
      <c r="C49" s="136"/>
      <c r="D49" s="136"/>
      <c r="E49" s="136">
        <f>'実質公債費比率（分子）の構造'!L$45</f>
        <v>1095</v>
      </c>
      <c r="F49" s="136"/>
      <c r="G49" s="136"/>
      <c r="H49" s="136">
        <f>'実質公債費比率（分子）の構造'!M$45</f>
        <v>1058</v>
      </c>
      <c r="I49" s="136"/>
      <c r="J49" s="136"/>
      <c r="K49" s="136">
        <f>'実質公債費比率（分子）の構造'!N$45</f>
        <v>1088</v>
      </c>
      <c r="L49" s="136"/>
      <c r="M49" s="136"/>
      <c r="N49" s="136">
        <f>'実質公債費比率（分子）の構造'!O$45</f>
        <v>1119</v>
      </c>
      <c r="O49" s="136"/>
      <c r="P49" s="136"/>
    </row>
    <row r="50" spans="1:16" x14ac:dyDescent="0.15">
      <c r="A50" s="136" t="s">
        <v>59</v>
      </c>
      <c r="B50" s="136" t="e">
        <f>NA()</f>
        <v>#N/A</v>
      </c>
      <c r="C50" s="136">
        <f>IF(ISNUMBER('実質公債費比率（分子）の構造'!K$53),'実質公債費比率（分子）の構造'!K$53,NA())</f>
        <v>614</v>
      </c>
      <c r="D50" s="136" t="e">
        <f>NA()</f>
        <v>#N/A</v>
      </c>
      <c r="E50" s="136" t="e">
        <f>NA()</f>
        <v>#N/A</v>
      </c>
      <c r="F50" s="136">
        <f>IF(ISNUMBER('実質公債費比率（分子）の構造'!L$53),'実質公債費比率（分子）の構造'!L$53,NA())</f>
        <v>611</v>
      </c>
      <c r="G50" s="136" t="e">
        <f>NA()</f>
        <v>#N/A</v>
      </c>
      <c r="H50" s="136" t="e">
        <f>NA()</f>
        <v>#N/A</v>
      </c>
      <c r="I50" s="136">
        <f>IF(ISNUMBER('実質公債費比率（分子）の構造'!M$53),'実質公債費比率（分子）の構造'!M$53,NA())</f>
        <v>552</v>
      </c>
      <c r="J50" s="136" t="e">
        <f>NA()</f>
        <v>#N/A</v>
      </c>
      <c r="K50" s="136" t="e">
        <f>NA()</f>
        <v>#N/A</v>
      </c>
      <c r="L50" s="136">
        <f>IF(ISNUMBER('実質公債費比率（分子）の構造'!N$53),'実質公債費比率（分子）の構造'!N$53,NA())</f>
        <v>569</v>
      </c>
      <c r="M50" s="136" t="e">
        <f>NA()</f>
        <v>#N/A</v>
      </c>
      <c r="N50" s="136" t="e">
        <f>NA()</f>
        <v>#N/A</v>
      </c>
      <c r="O50" s="136">
        <f>IF(ISNUMBER('実質公債費比率（分子）の構造'!O$53),'実質公債費比率（分子）の構造'!O$53,NA())</f>
        <v>554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8311</v>
      </c>
      <c r="E56" s="135"/>
      <c r="F56" s="135"/>
      <c r="G56" s="135">
        <f>'将来負担比率（分子）の構造'!J$51</f>
        <v>8660</v>
      </c>
      <c r="H56" s="135"/>
      <c r="I56" s="135"/>
      <c r="J56" s="135">
        <f>'将来負担比率（分子）の構造'!K$51</f>
        <v>8743</v>
      </c>
      <c r="K56" s="135"/>
      <c r="L56" s="135"/>
      <c r="M56" s="135">
        <f>'将来負担比率（分子）の構造'!L$51</f>
        <v>9009</v>
      </c>
      <c r="N56" s="135"/>
      <c r="O56" s="135"/>
      <c r="P56" s="135">
        <f>'将来負担比率（分子）の構造'!M$51</f>
        <v>9137</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2848</v>
      </c>
      <c r="E58" s="135"/>
      <c r="F58" s="135"/>
      <c r="G58" s="135">
        <f>'将来負担比率（分子）の構造'!J$49</f>
        <v>3096</v>
      </c>
      <c r="H58" s="135"/>
      <c r="I58" s="135"/>
      <c r="J58" s="135">
        <f>'将来負担比率（分子）の構造'!K$49</f>
        <v>2548</v>
      </c>
      <c r="K58" s="135"/>
      <c r="L58" s="135"/>
      <c r="M58" s="135">
        <f>'将来負担比率（分子）の構造'!L$49</f>
        <v>2702</v>
      </c>
      <c r="N58" s="135"/>
      <c r="O58" s="135"/>
      <c r="P58" s="135">
        <f>'将来負担比率（分子）の構造'!M$49</f>
        <v>2732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f>'将来負担比率（分子）の構造'!M$47</f>
        <v>309</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1314</v>
      </c>
      <c r="C62" s="135"/>
      <c r="D62" s="135"/>
      <c r="E62" s="135">
        <f>'将来負担比率（分子）の構造'!J$45</f>
        <v>1189</v>
      </c>
      <c r="F62" s="135"/>
      <c r="G62" s="135"/>
      <c r="H62" s="135">
        <f>'将来負担比率（分子）の構造'!K$45</f>
        <v>1117</v>
      </c>
      <c r="I62" s="135"/>
      <c r="J62" s="135"/>
      <c r="K62" s="135">
        <f>'将来負担比率（分子）の構造'!L$45</f>
        <v>1134</v>
      </c>
      <c r="L62" s="135"/>
      <c r="M62" s="135"/>
      <c r="N62" s="135">
        <f>'将来負担比率（分子）の構造'!M$45</f>
        <v>1061</v>
      </c>
      <c r="O62" s="135"/>
      <c r="P62" s="135"/>
    </row>
    <row r="63" spans="1:16" x14ac:dyDescent="0.15">
      <c r="A63" s="135" t="s">
        <v>28</v>
      </c>
      <c r="B63" s="135">
        <f>'将来負担比率（分子）の構造'!I$44</f>
        <v>775</v>
      </c>
      <c r="C63" s="135"/>
      <c r="D63" s="135"/>
      <c r="E63" s="135">
        <f>'将来負担比率（分子）の構造'!J$44</f>
        <v>704</v>
      </c>
      <c r="F63" s="135"/>
      <c r="G63" s="135"/>
      <c r="H63" s="135">
        <f>'将来負担比率（分子）の構造'!K$44</f>
        <v>656</v>
      </c>
      <c r="I63" s="135"/>
      <c r="J63" s="135"/>
      <c r="K63" s="135">
        <f>'将来負担比率（分子）の構造'!L$44</f>
        <v>607</v>
      </c>
      <c r="L63" s="135"/>
      <c r="M63" s="135"/>
      <c r="N63" s="135">
        <f>'将来負担比率（分子）の構造'!M$44</f>
        <v>704</v>
      </c>
      <c r="O63" s="135"/>
      <c r="P63" s="135"/>
    </row>
    <row r="64" spans="1:16" x14ac:dyDescent="0.15">
      <c r="A64" s="135" t="s">
        <v>27</v>
      </c>
      <c r="B64" s="135">
        <f>'将来負担比率（分子）の構造'!I$43</f>
        <v>1677</v>
      </c>
      <c r="C64" s="135"/>
      <c r="D64" s="135"/>
      <c r="E64" s="135">
        <f>'将来負担比率（分子）の構造'!J$43</f>
        <v>1711</v>
      </c>
      <c r="F64" s="135"/>
      <c r="G64" s="135"/>
      <c r="H64" s="135">
        <f>'将来負担比率（分子）の構造'!K$43</f>
        <v>1722</v>
      </c>
      <c r="I64" s="135"/>
      <c r="J64" s="135"/>
      <c r="K64" s="135">
        <f>'将来負担比率（分子）の構造'!L$43</f>
        <v>1810</v>
      </c>
      <c r="L64" s="135"/>
      <c r="M64" s="135"/>
      <c r="N64" s="135">
        <f>'将来負担比率（分子）の構造'!M$43</f>
        <v>1817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12540</v>
      </c>
      <c r="C66" s="135"/>
      <c r="D66" s="135"/>
      <c r="E66" s="135">
        <f>'将来負担比率（分子）の構造'!J$41</f>
        <v>13051</v>
      </c>
      <c r="F66" s="135"/>
      <c r="G66" s="135"/>
      <c r="H66" s="135">
        <f>'将来負担比率（分子）の構造'!K$41</f>
        <v>13304</v>
      </c>
      <c r="I66" s="135"/>
      <c r="J66" s="135"/>
      <c r="K66" s="135">
        <f>'将来負担比率（分子）の構造'!L$41</f>
        <v>13639</v>
      </c>
      <c r="L66" s="135"/>
      <c r="M66" s="135"/>
      <c r="N66" s="135">
        <f>'将来負担比率（分子）の構造'!M$41</f>
        <v>14073</v>
      </c>
      <c r="O66" s="135"/>
      <c r="P66" s="135"/>
    </row>
    <row r="67" spans="1:16" x14ac:dyDescent="0.15">
      <c r="A67" s="135" t="s">
        <v>63</v>
      </c>
      <c r="B67" s="135" t="e">
        <f>NA()</f>
        <v>#N/A</v>
      </c>
      <c r="C67" s="135">
        <f>IF(ISNUMBER('将来負担比率（分子）の構造'!I$52), IF('将来負担比率（分子）の構造'!I$52 &lt; 0, 0, '将来負担比率（分子）の構造'!I$52), NA())</f>
        <v>5147</v>
      </c>
      <c r="D67" s="135" t="e">
        <f>NA()</f>
        <v>#N/A</v>
      </c>
      <c r="E67" s="135" t="e">
        <f>NA()</f>
        <v>#N/A</v>
      </c>
      <c r="F67" s="135">
        <f>IF(ISNUMBER('将来負担比率（分子）の構造'!J$52), IF('将来負担比率（分子）の構造'!J$52 &lt; 0, 0, '将来負担比率（分子）の構造'!J$52), NA())</f>
        <v>4898</v>
      </c>
      <c r="G67" s="135" t="e">
        <f>NA()</f>
        <v>#N/A</v>
      </c>
      <c r="H67" s="135" t="e">
        <f>NA()</f>
        <v>#N/A</v>
      </c>
      <c r="I67" s="135">
        <f>IF(ISNUMBER('将来負担比率（分子）の構造'!K$52), IF('将来負担比率（分子）の構造'!K$52 &lt; 0, 0, '将来負担比率（分子）の構造'!K$52), NA())</f>
        <v>5508</v>
      </c>
      <c r="J67" s="135" t="e">
        <f>NA()</f>
        <v>#N/A</v>
      </c>
      <c r="K67" s="135" t="e">
        <f>NA()</f>
        <v>#N/A</v>
      </c>
      <c r="L67" s="135">
        <f>IF(ISNUMBER('将来負担比率（分子）の構造'!L$52), IF('将来負担比率（分子）の構造'!L$52 &lt; 0, 0, '将来負担比率（分子）の構造'!L$52), NA())</f>
        <v>5479</v>
      </c>
      <c r="M67" s="135" t="e">
        <f>NA()</f>
        <v>#N/A</v>
      </c>
      <c r="N67" s="135" t="e">
        <f>NA()</f>
        <v>#N/A</v>
      </c>
      <c r="O67" s="135">
        <f>IF(ISNUMBER('将来負担比率（分子）の構造'!M$52), IF('将来負担比率（分子）の構造'!M$52 &lt; 0, 0, '将来負担比率（分子）の構造'!M$52), NA())</f>
        <v>6095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AE28" sqref="AE28"/>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207</v>
      </c>
      <c r="C5" s="672"/>
      <c r="D5" s="672"/>
      <c r="E5" s="672"/>
      <c r="F5" s="672"/>
      <c r="G5" s="672"/>
      <c r="H5" s="672"/>
      <c r="I5" s="672"/>
      <c r="J5" s="672"/>
      <c r="K5" s="672"/>
      <c r="L5" s="672"/>
      <c r="M5" s="672"/>
      <c r="N5" s="672"/>
      <c r="O5" s="672"/>
      <c r="P5" s="672"/>
      <c r="Q5" s="673"/>
      <c r="R5" s="636">
        <v>3457487</v>
      </c>
      <c r="S5" s="637"/>
      <c r="T5" s="637"/>
      <c r="U5" s="637"/>
      <c r="V5" s="637"/>
      <c r="W5" s="637"/>
      <c r="X5" s="637"/>
      <c r="Y5" s="684"/>
      <c r="Z5" s="697">
        <v>25</v>
      </c>
      <c r="AA5" s="697"/>
      <c r="AB5" s="697"/>
      <c r="AC5" s="697"/>
      <c r="AD5" s="698">
        <v>3457487</v>
      </c>
      <c r="AE5" s="698"/>
      <c r="AF5" s="698"/>
      <c r="AG5" s="698"/>
      <c r="AH5" s="698"/>
      <c r="AI5" s="698"/>
      <c r="AJ5" s="698"/>
      <c r="AK5" s="698"/>
      <c r="AL5" s="685">
        <v>57.6</v>
      </c>
      <c r="AM5" s="654"/>
      <c r="AN5" s="654"/>
      <c r="AO5" s="686"/>
      <c r="AP5" s="671" t="s">
        <v>208</v>
      </c>
      <c r="AQ5" s="672"/>
      <c r="AR5" s="672"/>
      <c r="AS5" s="672"/>
      <c r="AT5" s="672"/>
      <c r="AU5" s="672"/>
      <c r="AV5" s="672"/>
      <c r="AW5" s="672"/>
      <c r="AX5" s="672"/>
      <c r="AY5" s="672"/>
      <c r="AZ5" s="672"/>
      <c r="BA5" s="672"/>
      <c r="BB5" s="672"/>
      <c r="BC5" s="672"/>
      <c r="BD5" s="672"/>
      <c r="BE5" s="672"/>
      <c r="BF5" s="673"/>
      <c r="BG5" s="586">
        <v>3457487</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64498</v>
      </c>
      <c r="S6" s="587"/>
      <c r="T6" s="587"/>
      <c r="U6" s="587"/>
      <c r="V6" s="587"/>
      <c r="W6" s="587"/>
      <c r="X6" s="587"/>
      <c r="Y6" s="588"/>
      <c r="Z6" s="639">
        <v>0.5</v>
      </c>
      <c r="AA6" s="639"/>
      <c r="AB6" s="639"/>
      <c r="AC6" s="639"/>
      <c r="AD6" s="640">
        <v>64498</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3457487</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131965</v>
      </c>
      <c r="CS6" s="587"/>
      <c r="CT6" s="587"/>
      <c r="CU6" s="587"/>
      <c r="CV6" s="587"/>
      <c r="CW6" s="587"/>
      <c r="CX6" s="587"/>
      <c r="CY6" s="588"/>
      <c r="CZ6" s="639">
        <v>1</v>
      </c>
      <c r="DA6" s="639"/>
      <c r="DB6" s="639"/>
      <c r="DC6" s="639"/>
      <c r="DD6" s="592">
        <v>17252</v>
      </c>
      <c r="DE6" s="587"/>
      <c r="DF6" s="587"/>
      <c r="DG6" s="587"/>
      <c r="DH6" s="587"/>
      <c r="DI6" s="587"/>
      <c r="DJ6" s="587"/>
      <c r="DK6" s="587"/>
      <c r="DL6" s="587"/>
      <c r="DM6" s="587"/>
      <c r="DN6" s="587"/>
      <c r="DO6" s="587"/>
      <c r="DP6" s="588"/>
      <c r="DQ6" s="592">
        <v>114713</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7276</v>
      </c>
      <c r="S7" s="587"/>
      <c r="T7" s="587"/>
      <c r="U7" s="587"/>
      <c r="V7" s="587"/>
      <c r="W7" s="587"/>
      <c r="X7" s="587"/>
      <c r="Y7" s="588"/>
      <c r="Z7" s="639">
        <v>0.1</v>
      </c>
      <c r="AA7" s="639"/>
      <c r="AB7" s="639"/>
      <c r="AC7" s="639"/>
      <c r="AD7" s="640">
        <v>7276</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1417576</v>
      </c>
      <c r="BH7" s="587"/>
      <c r="BI7" s="587"/>
      <c r="BJ7" s="587"/>
      <c r="BK7" s="587"/>
      <c r="BL7" s="587"/>
      <c r="BM7" s="587"/>
      <c r="BN7" s="588"/>
      <c r="BO7" s="639">
        <v>41</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1209553</v>
      </c>
      <c r="CS7" s="587"/>
      <c r="CT7" s="587"/>
      <c r="CU7" s="587"/>
      <c r="CV7" s="587"/>
      <c r="CW7" s="587"/>
      <c r="CX7" s="587"/>
      <c r="CY7" s="588"/>
      <c r="CZ7" s="639">
        <v>9</v>
      </c>
      <c r="DA7" s="639"/>
      <c r="DB7" s="639"/>
      <c r="DC7" s="639"/>
      <c r="DD7" s="592">
        <v>7322</v>
      </c>
      <c r="DE7" s="587"/>
      <c r="DF7" s="587"/>
      <c r="DG7" s="587"/>
      <c r="DH7" s="587"/>
      <c r="DI7" s="587"/>
      <c r="DJ7" s="587"/>
      <c r="DK7" s="587"/>
      <c r="DL7" s="587"/>
      <c r="DM7" s="587"/>
      <c r="DN7" s="587"/>
      <c r="DO7" s="587"/>
      <c r="DP7" s="588"/>
      <c r="DQ7" s="592">
        <v>1090618</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5191</v>
      </c>
      <c r="S8" s="587"/>
      <c r="T8" s="587"/>
      <c r="U8" s="587"/>
      <c r="V8" s="587"/>
      <c r="W8" s="587"/>
      <c r="X8" s="587"/>
      <c r="Y8" s="588"/>
      <c r="Z8" s="639">
        <v>0</v>
      </c>
      <c r="AA8" s="639"/>
      <c r="AB8" s="639"/>
      <c r="AC8" s="639"/>
      <c r="AD8" s="640">
        <v>5191</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43475</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4801645</v>
      </c>
      <c r="CS8" s="587"/>
      <c r="CT8" s="587"/>
      <c r="CU8" s="587"/>
      <c r="CV8" s="587"/>
      <c r="CW8" s="587"/>
      <c r="CX8" s="587"/>
      <c r="CY8" s="588"/>
      <c r="CZ8" s="639">
        <v>35.700000000000003</v>
      </c>
      <c r="DA8" s="639"/>
      <c r="DB8" s="639"/>
      <c r="DC8" s="639"/>
      <c r="DD8" s="592">
        <v>130727</v>
      </c>
      <c r="DE8" s="587"/>
      <c r="DF8" s="587"/>
      <c r="DG8" s="587"/>
      <c r="DH8" s="587"/>
      <c r="DI8" s="587"/>
      <c r="DJ8" s="587"/>
      <c r="DK8" s="587"/>
      <c r="DL8" s="587"/>
      <c r="DM8" s="587"/>
      <c r="DN8" s="587"/>
      <c r="DO8" s="587"/>
      <c r="DP8" s="588"/>
      <c r="DQ8" s="592">
        <v>1955344</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8526</v>
      </c>
      <c r="S9" s="587"/>
      <c r="T9" s="587"/>
      <c r="U9" s="587"/>
      <c r="V9" s="587"/>
      <c r="W9" s="587"/>
      <c r="X9" s="587"/>
      <c r="Y9" s="588"/>
      <c r="Z9" s="639">
        <v>0.1</v>
      </c>
      <c r="AA9" s="639"/>
      <c r="AB9" s="639"/>
      <c r="AC9" s="639"/>
      <c r="AD9" s="640">
        <v>8526</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1159907</v>
      </c>
      <c r="BH9" s="587"/>
      <c r="BI9" s="587"/>
      <c r="BJ9" s="587"/>
      <c r="BK9" s="587"/>
      <c r="BL9" s="587"/>
      <c r="BM9" s="587"/>
      <c r="BN9" s="588"/>
      <c r="BO9" s="639">
        <v>33.5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770228</v>
      </c>
      <c r="CS9" s="587"/>
      <c r="CT9" s="587"/>
      <c r="CU9" s="587"/>
      <c r="CV9" s="587"/>
      <c r="CW9" s="587"/>
      <c r="CX9" s="587"/>
      <c r="CY9" s="588"/>
      <c r="CZ9" s="639">
        <v>5.7</v>
      </c>
      <c r="DA9" s="639"/>
      <c r="DB9" s="639"/>
      <c r="DC9" s="639"/>
      <c r="DD9" s="592" t="s">
        <v>112</v>
      </c>
      <c r="DE9" s="587"/>
      <c r="DF9" s="587"/>
      <c r="DG9" s="587"/>
      <c r="DH9" s="587"/>
      <c r="DI9" s="587"/>
      <c r="DJ9" s="587"/>
      <c r="DK9" s="587"/>
      <c r="DL9" s="587"/>
      <c r="DM9" s="587"/>
      <c r="DN9" s="587"/>
      <c r="DO9" s="587"/>
      <c r="DP9" s="588"/>
      <c r="DQ9" s="592">
        <v>648365</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276916</v>
      </c>
      <c r="S10" s="587"/>
      <c r="T10" s="587"/>
      <c r="U10" s="587"/>
      <c r="V10" s="587"/>
      <c r="W10" s="587"/>
      <c r="X10" s="587"/>
      <c r="Y10" s="588"/>
      <c r="Z10" s="639">
        <v>2</v>
      </c>
      <c r="AA10" s="639"/>
      <c r="AB10" s="639"/>
      <c r="AC10" s="639"/>
      <c r="AD10" s="640">
        <v>276916</v>
      </c>
      <c r="AE10" s="640"/>
      <c r="AF10" s="640"/>
      <c r="AG10" s="640"/>
      <c r="AH10" s="640"/>
      <c r="AI10" s="640"/>
      <c r="AJ10" s="640"/>
      <c r="AK10" s="640"/>
      <c r="AL10" s="609">
        <v>4.5999999999999996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84603</v>
      </c>
      <c r="BH10" s="587"/>
      <c r="BI10" s="587"/>
      <c r="BJ10" s="587"/>
      <c r="BK10" s="587"/>
      <c r="BL10" s="587"/>
      <c r="BM10" s="587"/>
      <c r="BN10" s="588"/>
      <c r="BO10" s="639">
        <v>2.4</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32344</v>
      </c>
      <c r="CS10" s="587"/>
      <c r="CT10" s="587"/>
      <c r="CU10" s="587"/>
      <c r="CV10" s="587"/>
      <c r="CW10" s="587"/>
      <c r="CX10" s="587"/>
      <c r="CY10" s="588"/>
      <c r="CZ10" s="639">
        <v>0.2</v>
      </c>
      <c r="DA10" s="639"/>
      <c r="DB10" s="639"/>
      <c r="DC10" s="639"/>
      <c r="DD10" s="592">
        <v>820</v>
      </c>
      <c r="DE10" s="587"/>
      <c r="DF10" s="587"/>
      <c r="DG10" s="587"/>
      <c r="DH10" s="587"/>
      <c r="DI10" s="587"/>
      <c r="DJ10" s="587"/>
      <c r="DK10" s="587"/>
      <c r="DL10" s="587"/>
      <c r="DM10" s="587"/>
      <c r="DN10" s="587"/>
      <c r="DO10" s="587"/>
      <c r="DP10" s="588"/>
      <c r="DQ10" s="592">
        <v>13826</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129591</v>
      </c>
      <c r="BH11" s="587"/>
      <c r="BI11" s="587"/>
      <c r="BJ11" s="587"/>
      <c r="BK11" s="587"/>
      <c r="BL11" s="587"/>
      <c r="BM11" s="587"/>
      <c r="BN11" s="588"/>
      <c r="BO11" s="639">
        <v>3.7</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367634</v>
      </c>
      <c r="CS11" s="587"/>
      <c r="CT11" s="587"/>
      <c r="CU11" s="587"/>
      <c r="CV11" s="587"/>
      <c r="CW11" s="587"/>
      <c r="CX11" s="587"/>
      <c r="CY11" s="588"/>
      <c r="CZ11" s="639">
        <v>2.7</v>
      </c>
      <c r="DA11" s="639"/>
      <c r="DB11" s="639"/>
      <c r="DC11" s="639"/>
      <c r="DD11" s="592">
        <v>229931</v>
      </c>
      <c r="DE11" s="587"/>
      <c r="DF11" s="587"/>
      <c r="DG11" s="587"/>
      <c r="DH11" s="587"/>
      <c r="DI11" s="587"/>
      <c r="DJ11" s="587"/>
      <c r="DK11" s="587"/>
      <c r="DL11" s="587"/>
      <c r="DM11" s="587"/>
      <c r="DN11" s="587"/>
      <c r="DO11" s="587"/>
      <c r="DP11" s="588"/>
      <c r="DQ11" s="592">
        <v>93885</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1659443</v>
      </c>
      <c r="BH12" s="587"/>
      <c r="BI12" s="587"/>
      <c r="BJ12" s="587"/>
      <c r="BK12" s="587"/>
      <c r="BL12" s="587"/>
      <c r="BM12" s="587"/>
      <c r="BN12" s="588"/>
      <c r="BO12" s="639">
        <v>48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280611</v>
      </c>
      <c r="CS12" s="587"/>
      <c r="CT12" s="587"/>
      <c r="CU12" s="587"/>
      <c r="CV12" s="587"/>
      <c r="CW12" s="587"/>
      <c r="CX12" s="587"/>
      <c r="CY12" s="588"/>
      <c r="CZ12" s="639">
        <v>2.1</v>
      </c>
      <c r="DA12" s="639"/>
      <c r="DB12" s="639"/>
      <c r="DC12" s="639"/>
      <c r="DD12" s="592">
        <v>100023</v>
      </c>
      <c r="DE12" s="587"/>
      <c r="DF12" s="587"/>
      <c r="DG12" s="587"/>
      <c r="DH12" s="587"/>
      <c r="DI12" s="587"/>
      <c r="DJ12" s="587"/>
      <c r="DK12" s="587"/>
      <c r="DL12" s="587"/>
      <c r="DM12" s="587"/>
      <c r="DN12" s="587"/>
      <c r="DO12" s="587"/>
      <c r="DP12" s="588"/>
      <c r="DQ12" s="592">
        <v>73822</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13717</v>
      </c>
      <c r="S13" s="587"/>
      <c r="T13" s="587"/>
      <c r="U13" s="587"/>
      <c r="V13" s="587"/>
      <c r="W13" s="587"/>
      <c r="X13" s="587"/>
      <c r="Y13" s="588"/>
      <c r="Z13" s="639">
        <v>0.1</v>
      </c>
      <c r="AA13" s="639"/>
      <c r="AB13" s="639"/>
      <c r="AC13" s="639"/>
      <c r="AD13" s="640">
        <v>13717</v>
      </c>
      <c r="AE13" s="640"/>
      <c r="AF13" s="640"/>
      <c r="AG13" s="640"/>
      <c r="AH13" s="640"/>
      <c r="AI13" s="640"/>
      <c r="AJ13" s="640"/>
      <c r="AK13" s="640"/>
      <c r="AL13" s="609">
        <v>0.2</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1644538</v>
      </c>
      <c r="BH13" s="587"/>
      <c r="BI13" s="587"/>
      <c r="BJ13" s="587"/>
      <c r="BK13" s="587"/>
      <c r="BL13" s="587"/>
      <c r="BM13" s="587"/>
      <c r="BN13" s="588"/>
      <c r="BO13" s="639">
        <v>47.6</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2583482</v>
      </c>
      <c r="CS13" s="587"/>
      <c r="CT13" s="587"/>
      <c r="CU13" s="587"/>
      <c r="CV13" s="587"/>
      <c r="CW13" s="587"/>
      <c r="CX13" s="587"/>
      <c r="CY13" s="588"/>
      <c r="CZ13" s="639">
        <v>19.2</v>
      </c>
      <c r="DA13" s="639"/>
      <c r="DB13" s="639"/>
      <c r="DC13" s="639"/>
      <c r="DD13" s="592">
        <v>2241454</v>
      </c>
      <c r="DE13" s="587"/>
      <c r="DF13" s="587"/>
      <c r="DG13" s="587"/>
      <c r="DH13" s="587"/>
      <c r="DI13" s="587"/>
      <c r="DJ13" s="587"/>
      <c r="DK13" s="587"/>
      <c r="DL13" s="587"/>
      <c r="DM13" s="587"/>
      <c r="DN13" s="587"/>
      <c r="DO13" s="587"/>
      <c r="DP13" s="588"/>
      <c r="DQ13" s="592">
        <v>597817</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97602</v>
      </c>
      <c r="BH14" s="587"/>
      <c r="BI14" s="587"/>
      <c r="BJ14" s="587"/>
      <c r="BK14" s="587"/>
      <c r="BL14" s="587"/>
      <c r="BM14" s="587"/>
      <c r="BN14" s="588"/>
      <c r="BO14" s="639">
        <v>2.8</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521835</v>
      </c>
      <c r="CS14" s="587"/>
      <c r="CT14" s="587"/>
      <c r="CU14" s="587"/>
      <c r="CV14" s="587"/>
      <c r="CW14" s="587"/>
      <c r="CX14" s="587"/>
      <c r="CY14" s="588"/>
      <c r="CZ14" s="639">
        <v>3.9</v>
      </c>
      <c r="DA14" s="639"/>
      <c r="DB14" s="639"/>
      <c r="DC14" s="639"/>
      <c r="DD14" s="592">
        <v>87780</v>
      </c>
      <c r="DE14" s="587"/>
      <c r="DF14" s="587"/>
      <c r="DG14" s="587"/>
      <c r="DH14" s="587"/>
      <c r="DI14" s="587"/>
      <c r="DJ14" s="587"/>
      <c r="DK14" s="587"/>
      <c r="DL14" s="587"/>
      <c r="DM14" s="587"/>
      <c r="DN14" s="587"/>
      <c r="DO14" s="587"/>
      <c r="DP14" s="588"/>
      <c r="DQ14" s="592">
        <v>423657</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7000</v>
      </c>
      <c r="S15" s="587"/>
      <c r="T15" s="587"/>
      <c r="U15" s="587"/>
      <c r="V15" s="587"/>
      <c r="W15" s="587"/>
      <c r="X15" s="587"/>
      <c r="Y15" s="588"/>
      <c r="Z15" s="639">
        <v>0.1</v>
      </c>
      <c r="AA15" s="639"/>
      <c r="AB15" s="639"/>
      <c r="AC15" s="639"/>
      <c r="AD15" s="640">
        <v>7000</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282866</v>
      </c>
      <c r="BH15" s="587"/>
      <c r="BI15" s="587"/>
      <c r="BJ15" s="587"/>
      <c r="BK15" s="587"/>
      <c r="BL15" s="587"/>
      <c r="BM15" s="587"/>
      <c r="BN15" s="588"/>
      <c r="BO15" s="639">
        <v>8.1999999999999993</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1601167</v>
      </c>
      <c r="CS15" s="587"/>
      <c r="CT15" s="587"/>
      <c r="CU15" s="587"/>
      <c r="CV15" s="587"/>
      <c r="CW15" s="587"/>
      <c r="CX15" s="587"/>
      <c r="CY15" s="588"/>
      <c r="CZ15" s="639">
        <v>11.9</v>
      </c>
      <c r="DA15" s="639"/>
      <c r="DB15" s="639"/>
      <c r="DC15" s="639"/>
      <c r="DD15" s="592">
        <v>239365</v>
      </c>
      <c r="DE15" s="587"/>
      <c r="DF15" s="587"/>
      <c r="DG15" s="587"/>
      <c r="DH15" s="587"/>
      <c r="DI15" s="587"/>
      <c r="DJ15" s="587"/>
      <c r="DK15" s="587"/>
      <c r="DL15" s="587"/>
      <c r="DM15" s="587"/>
      <c r="DN15" s="587"/>
      <c r="DO15" s="587"/>
      <c r="DP15" s="588"/>
      <c r="DQ15" s="592">
        <v>908179</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2321707</v>
      </c>
      <c r="S16" s="587"/>
      <c r="T16" s="587"/>
      <c r="U16" s="587"/>
      <c r="V16" s="587"/>
      <c r="W16" s="587"/>
      <c r="X16" s="587"/>
      <c r="Y16" s="588"/>
      <c r="Z16" s="639">
        <v>16.8</v>
      </c>
      <c r="AA16" s="639"/>
      <c r="AB16" s="639"/>
      <c r="AC16" s="639"/>
      <c r="AD16" s="640">
        <v>2128079</v>
      </c>
      <c r="AE16" s="640"/>
      <c r="AF16" s="640"/>
      <c r="AG16" s="640"/>
      <c r="AH16" s="640"/>
      <c r="AI16" s="640"/>
      <c r="AJ16" s="640"/>
      <c r="AK16" s="640"/>
      <c r="AL16" s="609">
        <v>35.5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2128079</v>
      </c>
      <c r="S17" s="587"/>
      <c r="T17" s="587"/>
      <c r="U17" s="587"/>
      <c r="V17" s="587"/>
      <c r="W17" s="587"/>
      <c r="X17" s="587"/>
      <c r="Y17" s="588"/>
      <c r="Z17" s="639">
        <v>15.4</v>
      </c>
      <c r="AA17" s="639"/>
      <c r="AB17" s="639"/>
      <c r="AC17" s="639"/>
      <c r="AD17" s="640">
        <v>2128079</v>
      </c>
      <c r="AE17" s="640"/>
      <c r="AF17" s="640"/>
      <c r="AG17" s="640"/>
      <c r="AH17" s="640"/>
      <c r="AI17" s="640"/>
      <c r="AJ17" s="640"/>
      <c r="AK17" s="640"/>
      <c r="AL17" s="609">
        <v>35.5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1162295</v>
      </c>
      <c r="CS17" s="587"/>
      <c r="CT17" s="587"/>
      <c r="CU17" s="587"/>
      <c r="CV17" s="587"/>
      <c r="CW17" s="587"/>
      <c r="CX17" s="587"/>
      <c r="CY17" s="588"/>
      <c r="CZ17" s="639">
        <v>8.6</v>
      </c>
      <c r="DA17" s="639"/>
      <c r="DB17" s="639"/>
      <c r="DC17" s="639"/>
      <c r="DD17" s="592" t="s">
        <v>112</v>
      </c>
      <c r="DE17" s="587"/>
      <c r="DF17" s="587"/>
      <c r="DG17" s="587"/>
      <c r="DH17" s="587"/>
      <c r="DI17" s="587"/>
      <c r="DJ17" s="587"/>
      <c r="DK17" s="587"/>
      <c r="DL17" s="587"/>
      <c r="DM17" s="587"/>
      <c r="DN17" s="587"/>
      <c r="DO17" s="587"/>
      <c r="DP17" s="588"/>
      <c r="DQ17" s="592">
        <v>1162295</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193628</v>
      </c>
      <c r="S18" s="587"/>
      <c r="T18" s="587"/>
      <c r="U18" s="587"/>
      <c r="V18" s="587"/>
      <c r="W18" s="587"/>
      <c r="X18" s="587"/>
      <c r="Y18" s="588"/>
      <c r="Z18" s="639">
        <v>1.4</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6162318</v>
      </c>
      <c r="S20" s="587"/>
      <c r="T20" s="587"/>
      <c r="U20" s="587"/>
      <c r="V20" s="587"/>
      <c r="W20" s="587"/>
      <c r="X20" s="587"/>
      <c r="Y20" s="588"/>
      <c r="Z20" s="639">
        <v>44.6</v>
      </c>
      <c r="AA20" s="639"/>
      <c r="AB20" s="639"/>
      <c r="AC20" s="639"/>
      <c r="AD20" s="640">
        <v>5968690</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13462759</v>
      </c>
      <c r="CS20" s="587"/>
      <c r="CT20" s="587"/>
      <c r="CU20" s="587"/>
      <c r="CV20" s="587"/>
      <c r="CW20" s="587"/>
      <c r="CX20" s="587"/>
      <c r="CY20" s="588"/>
      <c r="CZ20" s="639">
        <v>100</v>
      </c>
      <c r="DA20" s="639"/>
      <c r="DB20" s="639"/>
      <c r="DC20" s="639"/>
      <c r="DD20" s="592">
        <v>3054674</v>
      </c>
      <c r="DE20" s="587"/>
      <c r="DF20" s="587"/>
      <c r="DG20" s="587"/>
      <c r="DH20" s="587"/>
      <c r="DI20" s="587"/>
      <c r="DJ20" s="587"/>
      <c r="DK20" s="587"/>
      <c r="DL20" s="587"/>
      <c r="DM20" s="587"/>
      <c r="DN20" s="587"/>
      <c r="DO20" s="587"/>
      <c r="DP20" s="588"/>
      <c r="DQ20" s="592">
        <v>7082521</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5803</v>
      </c>
      <c r="S21" s="587"/>
      <c r="T21" s="587"/>
      <c r="U21" s="587"/>
      <c r="V21" s="587"/>
      <c r="W21" s="587"/>
      <c r="X21" s="587"/>
      <c r="Y21" s="588"/>
      <c r="Z21" s="639">
        <v>0</v>
      </c>
      <c r="AA21" s="639"/>
      <c r="AB21" s="639"/>
      <c r="AC21" s="639"/>
      <c r="AD21" s="640">
        <v>5803</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510416</v>
      </c>
      <c r="S22" s="587"/>
      <c r="T22" s="587"/>
      <c r="U22" s="587"/>
      <c r="V22" s="587"/>
      <c r="W22" s="587"/>
      <c r="X22" s="587"/>
      <c r="Y22" s="588"/>
      <c r="Z22" s="639">
        <v>3.7</v>
      </c>
      <c r="AA22" s="639"/>
      <c r="AB22" s="639"/>
      <c r="AC22" s="639"/>
      <c r="AD22" s="640">
        <v>487</v>
      </c>
      <c r="AE22" s="640"/>
      <c r="AF22" s="640"/>
      <c r="AG22" s="640"/>
      <c r="AH22" s="640"/>
      <c r="AI22" s="640"/>
      <c r="AJ22" s="640"/>
      <c r="AK22" s="640"/>
      <c r="AL22" s="609">
        <v>0</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82036</v>
      </c>
      <c r="S23" s="587"/>
      <c r="T23" s="587"/>
      <c r="U23" s="587"/>
      <c r="V23" s="587"/>
      <c r="W23" s="587"/>
      <c r="X23" s="587"/>
      <c r="Y23" s="588"/>
      <c r="Z23" s="639">
        <v>0.6</v>
      </c>
      <c r="AA23" s="639"/>
      <c r="AB23" s="639"/>
      <c r="AC23" s="639"/>
      <c r="AD23" s="640">
        <v>9956</v>
      </c>
      <c r="AE23" s="640"/>
      <c r="AF23" s="640"/>
      <c r="AG23" s="640"/>
      <c r="AH23" s="640"/>
      <c r="AI23" s="640"/>
      <c r="AJ23" s="640"/>
      <c r="AK23" s="640"/>
      <c r="AL23" s="609">
        <v>0.2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22535</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5895050</v>
      </c>
      <c r="CS24" s="637"/>
      <c r="CT24" s="637"/>
      <c r="CU24" s="637"/>
      <c r="CV24" s="637"/>
      <c r="CW24" s="637"/>
      <c r="CX24" s="637"/>
      <c r="CY24" s="684"/>
      <c r="CZ24" s="688">
        <v>43.8</v>
      </c>
      <c r="DA24" s="689"/>
      <c r="DB24" s="689"/>
      <c r="DC24" s="690"/>
      <c r="DD24" s="683">
        <v>3390426</v>
      </c>
      <c r="DE24" s="637"/>
      <c r="DF24" s="637"/>
      <c r="DG24" s="637"/>
      <c r="DH24" s="637"/>
      <c r="DI24" s="637"/>
      <c r="DJ24" s="637"/>
      <c r="DK24" s="684"/>
      <c r="DL24" s="683">
        <v>3331719</v>
      </c>
      <c r="DM24" s="637"/>
      <c r="DN24" s="637"/>
      <c r="DO24" s="637"/>
      <c r="DP24" s="637"/>
      <c r="DQ24" s="637"/>
      <c r="DR24" s="637"/>
      <c r="DS24" s="637"/>
      <c r="DT24" s="637"/>
      <c r="DU24" s="637"/>
      <c r="DV24" s="684"/>
      <c r="DW24" s="685">
        <v>51.1</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1650065</v>
      </c>
      <c r="S25" s="587"/>
      <c r="T25" s="587"/>
      <c r="U25" s="587"/>
      <c r="V25" s="587"/>
      <c r="W25" s="587"/>
      <c r="X25" s="587"/>
      <c r="Y25" s="588"/>
      <c r="Z25" s="639">
        <v>12</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1638577</v>
      </c>
      <c r="CS25" s="605"/>
      <c r="CT25" s="605"/>
      <c r="CU25" s="605"/>
      <c r="CV25" s="605"/>
      <c r="CW25" s="605"/>
      <c r="CX25" s="605"/>
      <c r="CY25" s="606"/>
      <c r="CZ25" s="589">
        <v>12.2</v>
      </c>
      <c r="DA25" s="607"/>
      <c r="DB25" s="607"/>
      <c r="DC25" s="608"/>
      <c r="DD25" s="592">
        <v>1469357</v>
      </c>
      <c r="DE25" s="605"/>
      <c r="DF25" s="605"/>
      <c r="DG25" s="605"/>
      <c r="DH25" s="605"/>
      <c r="DI25" s="605"/>
      <c r="DJ25" s="605"/>
      <c r="DK25" s="606"/>
      <c r="DL25" s="592">
        <v>1452683</v>
      </c>
      <c r="DM25" s="605"/>
      <c r="DN25" s="605"/>
      <c r="DO25" s="605"/>
      <c r="DP25" s="605"/>
      <c r="DQ25" s="605"/>
      <c r="DR25" s="605"/>
      <c r="DS25" s="605"/>
      <c r="DT25" s="605"/>
      <c r="DU25" s="605"/>
      <c r="DV25" s="606"/>
      <c r="DW25" s="609">
        <v>22.3</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917095</v>
      </c>
      <c r="CS26" s="587"/>
      <c r="CT26" s="587"/>
      <c r="CU26" s="587"/>
      <c r="CV26" s="587"/>
      <c r="CW26" s="587"/>
      <c r="CX26" s="587"/>
      <c r="CY26" s="588"/>
      <c r="CZ26" s="589">
        <v>6.8</v>
      </c>
      <c r="DA26" s="607"/>
      <c r="DB26" s="607"/>
      <c r="DC26" s="608"/>
      <c r="DD26" s="592">
        <v>790483</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2918233</v>
      </c>
      <c r="S27" s="587"/>
      <c r="T27" s="587"/>
      <c r="U27" s="587"/>
      <c r="V27" s="587"/>
      <c r="W27" s="587"/>
      <c r="X27" s="587"/>
      <c r="Y27" s="588"/>
      <c r="Z27" s="639">
        <v>21.1</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3457487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3094178</v>
      </c>
      <c r="CS27" s="605"/>
      <c r="CT27" s="605"/>
      <c r="CU27" s="605"/>
      <c r="CV27" s="605"/>
      <c r="CW27" s="605"/>
      <c r="CX27" s="605"/>
      <c r="CY27" s="606"/>
      <c r="CZ27" s="589">
        <v>23</v>
      </c>
      <c r="DA27" s="607"/>
      <c r="DB27" s="607"/>
      <c r="DC27" s="608"/>
      <c r="DD27" s="592">
        <v>758774</v>
      </c>
      <c r="DE27" s="605"/>
      <c r="DF27" s="605"/>
      <c r="DG27" s="605"/>
      <c r="DH27" s="605"/>
      <c r="DI27" s="605"/>
      <c r="DJ27" s="605"/>
      <c r="DK27" s="606"/>
      <c r="DL27" s="592">
        <v>757762</v>
      </c>
      <c r="DM27" s="605"/>
      <c r="DN27" s="605"/>
      <c r="DO27" s="605"/>
      <c r="DP27" s="605"/>
      <c r="DQ27" s="605"/>
      <c r="DR27" s="605"/>
      <c r="DS27" s="605"/>
      <c r="DT27" s="605"/>
      <c r="DU27" s="605"/>
      <c r="DV27" s="606"/>
      <c r="DW27" s="609">
        <v>11.6</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115362</v>
      </c>
      <c r="S28" s="587"/>
      <c r="T28" s="587"/>
      <c r="U28" s="587"/>
      <c r="V28" s="587"/>
      <c r="W28" s="587"/>
      <c r="X28" s="587"/>
      <c r="Y28" s="588"/>
      <c r="Z28" s="639">
        <v>0.8</v>
      </c>
      <c r="AA28" s="639"/>
      <c r="AB28" s="639"/>
      <c r="AC28" s="639"/>
      <c r="AD28" s="640">
        <v>6378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1162295</v>
      </c>
      <c r="CS28" s="587"/>
      <c r="CT28" s="587"/>
      <c r="CU28" s="587"/>
      <c r="CV28" s="587"/>
      <c r="CW28" s="587"/>
      <c r="CX28" s="587"/>
      <c r="CY28" s="588"/>
      <c r="CZ28" s="589">
        <v>8.6</v>
      </c>
      <c r="DA28" s="607"/>
      <c r="DB28" s="607"/>
      <c r="DC28" s="608"/>
      <c r="DD28" s="592">
        <v>1162295</v>
      </c>
      <c r="DE28" s="587"/>
      <c r="DF28" s="587"/>
      <c r="DG28" s="587"/>
      <c r="DH28" s="587"/>
      <c r="DI28" s="587"/>
      <c r="DJ28" s="587"/>
      <c r="DK28" s="588"/>
      <c r="DL28" s="592">
        <v>1121274</v>
      </c>
      <c r="DM28" s="587"/>
      <c r="DN28" s="587"/>
      <c r="DO28" s="587"/>
      <c r="DP28" s="587"/>
      <c r="DQ28" s="587"/>
      <c r="DR28" s="587"/>
      <c r="DS28" s="587"/>
      <c r="DT28" s="587"/>
      <c r="DU28" s="587"/>
      <c r="DV28" s="588"/>
      <c r="DW28" s="609">
        <v>17.2</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3940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1159523</v>
      </c>
      <c r="CS29" s="605"/>
      <c r="CT29" s="605"/>
      <c r="CU29" s="605"/>
      <c r="CV29" s="605"/>
      <c r="CW29" s="605"/>
      <c r="CX29" s="605"/>
      <c r="CY29" s="606"/>
      <c r="CZ29" s="589">
        <v>8.6</v>
      </c>
      <c r="DA29" s="607"/>
      <c r="DB29" s="607"/>
      <c r="DC29" s="608"/>
      <c r="DD29" s="592">
        <v>1159523</v>
      </c>
      <c r="DE29" s="605"/>
      <c r="DF29" s="605"/>
      <c r="DG29" s="605"/>
      <c r="DH29" s="605"/>
      <c r="DI29" s="605"/>
      <c r="DJ29" s="605"/>
      <c r="DK29" s="606"/>
      <c r="DL29" s="592">
        <v>1118502</v>
      </c>
      <c r="DM29" s="605"/>
      <c r="DN29" s="605"/>
      <c r="DO29" s="605"/>
      <c r="DP29" s="605"/>
      <c r="DQ29" s="605"/>
      <c r="DR29" s="605"/>
      <c r="DS29" s="605"/>
      <c r="DT29" s="605"/>
      <c r="DU29" s="605"/>
      <c r="DV29" s="606"/>
      <c r="DW29" s="609">
        <v>17.2</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240435</v>
      </c>
      <c r="S30" s="587"/>
      <c r="T30" s="587"/>
      <c r="U30" s="587"/>
      <c r="V30" s="587"/>
      <c r="W30" s="587"/>
      <c r="X30" s="587"/>
      <c r="Y30" s="588"/>
      <c r="Z30" s="639">
        <v>1.7</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99.1</v>
      </c>
      <c r="BH30" s="653"/>
      <c r="BI30" s="653"/>
      <c r="BJ30" s="653"/>
      <c r="BK30" s="653"/>
      <c r="BL30" s="653"/>
      <c r="BM30" s="654">
        <v>96.8</v>
      </c>
      <c r="BN30" s="653"/>
      <c r="BO30" s="653"/>
      <c r="BP30" s="653"/>
      <c r="BQ30" s="655"/>
      <c r="BR30" s="652">
        <v>99.1</v>
      </c>
      <c r="BS30" s="653"/>
      <c r="BT30" s="653"/>
      <c r="BU30" s="653"/>
      <c r="BV30" s="653"/>
      <c r="BW30" s="653"/>
      <c r="BX30" s="654">
        <v>96</v>
      </c>
      <c r="BY30" s="653"/>
      <c r="BZ30" s="653"/>
      <c r="CA30" s="653"/>
      <c r="CB30" s="655"/>
      <c r="CD30" s="658"/>
      <c r="CE30" s="659"/>
      <c r="CF30" s="623" t="s">
        <v>292</v>
      </c>
      <c r="CG30" s="620"/>
      <c r="CH30" s="620"/>
      <c r="CI30" s="620"/>
      <c r="CJ30" s="620"/>
      <c r="CK30" s="620"/>
      <c r="CL30" s="620"/>
      <c r="CM30" s="620"/>
      <c r="CN30" s="620"/>
      <c r="CO30" s="620"/>
      <c r="CP30" s="620"/>
      <c r="CQ30" s="621"/>
      <c r="CR30" s="586">
        <v>955279</v>
      </c>
      <c r="CS30" s="587"/>
      <c r="CT30" s="587"/>
      <c r="CU30" s="587"/>
      <c r="CV30" s="587"/>
      <c r="CW30" s="587"/>
      <c r="CX30" s="587"/>
      <c r="CY30" s="588"/>
      <c r="CZ30" s="589">
        <v>7.1</v>
      </c>
      <c r="DA30" s="607"/>
      <c r="DB30" s="607"/>
      <c r="DC30" s="608"/>
      <c r="DD30" s="592">
        <v>955279</v>
      </c>
      <c r="DE30" s="587"/>
      <c r="DF30" s="587"/>
      <c r="DG30" s="587"/>
      <c r="DH30" s="587"/>
      <c r="DI30" s="587"/>
      <c r="DJ30" s="587"/>
      <c r="DK30" s="588"/>
      <c r="DL30" s="592">
        <v>914258</v>
      </c>
      <c r="DM30" s="587"/>
      <c r="DN30" s="587"/>
      <c r="DO30" s="587"/>
      <c r="DP30" s="587"/>
      <c r="DQ30" s="587"/>
      <c r="DR30" s="587"/>
      <c r="DS30" s="587"/>
      <c r="DT30" s="587"/>
      <c r="DU30" s="587"/>
      <c r="DV30" s="588"/>
      <c r="DW30" s="609">
        <v>14</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508566</v>
      </c>
      <c r="S31" s="587"/>
      <c r="T31" s="587"/>
      <c r="U31" s="587"/>
      <c r="V31" s="587"/>
      <c r="W31" s="587"/>
      <c r="X31" s="587"/>
      <c r="Y31" s="588"/>
      <c r="Z31" s="639">
        <v>3.7</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99.2</v>
      </c>
      <c r="BH31" s="605"/>
      <c r="BI31" s="605"/>
      <c r="BJ31" s="605"/>
      <c r="BK31" s="605"/>
      <c r="BL31" s="605"/>
      <c r="BM31" s="641">
        <v>97</v>
      </c>
      <c r="BN31" s="651"/>
      <c r="BO31" s="651"/>
      <c r="BP31" s="651"/>
      <c r="BQ31" s="615"/>
      <c r="BR31" s="650">
        <v>99.4</v>
      </c>
      <c r="BS31" s="605"/>
      <c r="BT31" s="605"/>
      <c r="BU31" s="605"/>
      <c r="BV31" s="605"/>
      <c r="BW31" s="605"/>
      <c r="BX31" s="641">
        <v>96.8</v>
      </c>
      <c r="BY31" s="651"/>
      <c r="BZ31" s="651"/>
      <c r="CA31" s="651"/>
      <c r="CB31" s="615"/>
      <c r="CD31" s="658"/>
      <c r="CE31" s="659"/>
      <c r="CF31" s="623" t="s">
        <v>296</v>
      </c>
      <c r="CG31" s="620"/>
      <c r="CH31" s="620"/>
      <c r="CI31" s="620"/>
      <c r="CJ31" s="620"/>
      <c r="CK31" s="620"/>
      <c r="CL31" s="620"/>
      <c r="CM31" s="620"/>
      <c r="CN31" s="620"/>
      <c r="CO31" s="620"/>
      <c r="CP31" s="620"/>
      <c r="CQ31" s="621"/>
      <c r="CR31" s="586">
        <v>204244</v>
      </c>
      <c r="CS31" s="605"/>
      <c r="CT31" s="605"/>
      <c r="CU31" s="605"/>
      <c r="CV31" s="605"/>
      <c r="CW31" s="605"/>
      <c r="CX31" s="605"/>
      <c r="CY31" s="606"/>
      <c r="CZ31" s="589">
        <v>1.5</v>
      </c>
      <c r="DA31" s="607"/>
      <c r="DB31" s="607"/>
      <c r="DC31" s="608"/>
      <c r="DD31" s="592">
        <v>204244</v>
      </c>
      <c r="DE31" s="605"/>
      <c r="DF31" s="605"/>
      <c r="DG31" s="605"/>
      <c r="DH31" s="605"/>
      <c r="DI31" s="605"/>
      <c r="DJ31" s="605"/>
      <c r="DK31" s="606"/>
      <c r="DL31" s="592">
        <v>204244</v>
      </c>
      <c r="DM31" s="605"/>
      <c r="DN31" s="605"/>
      <c r="DO31" s="605"/>
      <c r="DP31" s="605"/>
      <c r="DQ31" s="605"/>
      <c r="DR31" s="605"/>
      <c r="DS31" s="605"/>
      <c r="DT31" s="605"/>
      <c r="DU31" s="605"/>
      <c r="DV31" s="606"/>
      <c r="DW31" s="609">
        <v>3.1</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195483</v>
      </c>
      <c r="S32" s="587"/>
      <c r="T32" s="587"/>
      <c r="U32" s="587"/>
      <c r="V32" s="587"/>
      <c r="W32" s="587"/>
      <c r="X32" s="587"/>
      <c r="Y32" s="588"/>
      <c r="Z32" s="639">
        <v>1.4</v>
      </c>
      <c r="AA32" s="639"/>
      <c r="AB32" s="639"/>
      <c r="AC32" s="639"/>
      <c r="AD32" s="640">
        <v>11203</v>
      </c>
      <c r="AE32" s="640"/>
      <c r="AF32" s="640"/>
      <c r="AG32" s="640"/>
      <c r="AH32" s="640"/>
      <c r="AI32" s="640"/>
      <c r="AJ32" s="640"/>
      <c r="AK32" s="640"/>
      <c r="AL32" s="609">
        <v>0.2</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v>
      </c>
      <c r="BH32" s="571"/>
      <c r="BI32" s="571"/>
      <c r="BJ32" s="571"/>
      <c r="BK32" s="571"/>
      <c r="BL32" s="571"/>
      <c r="BM32" s="634">
        <v>96.2</v>
      </c>
      <c r="BN32" s="571"/>
      <c r="BO32" s="571"/>
      <c r="BP32" s="571"/>
      <c r="BQ32" s="628"/>
      <c r="BR32" s="649">
        <v>98.6</v>
      </c>
      <c r="BS32" s="571"/>
      <c r="BT32" s="571"/>
      <c r="BU32" s="571"/>
      <c r="BV32" s="571"/>
      <c r="BW32" s="571"/>
      <c r="BX32" s="634">
        <v>94.8</v>
      </c>
      <c r="BY32" s="571"/>
      <c r="BZ32" s="571"/>
      <c r="CA32" s="571"/>
      <c r="CB32" s="628"/>
      <c r="CD32" s="660"/>
      <c r="CE32" s="661"/>
      <c r="CF32" s="623" t="s">
        <v>299</v>
      </c>
      <c r="CG32" s="620"/>
      <c r="CH32" s="620"/>
      <c r="CI32" s="620"/>
      <c r="CJ32" s="620"/>
      <c r="CK32" s="620"/>
      <c r="CL32" s="620"/>
      <c r="CM32" s="620"/>
      <c r="CN32" s="620"/>
      <c r="CO32" s="620"/>
      <c r="CP32" s="620"/>
      <c r="CQ32" s="621"/>
      <c r="CR32" s="586">
        <v>2772</v>
      </c>
      <c r="CS32" s="587"/>
      <c r="CT32" s="587"/>
      <c r="CU32" s="587"/>
      <c r="CV32" s="587"/>
      <c r="CW32" s="587"/>
      <c r="CX32" s="587"/>
      <c r="CY32" s="588"/>
      <c r="CZ32" s="589">
        <v>0</v>
      </c>
      <c r="DA32" s="607"/>
      <c r="DB32" s="607"/>
      <c r="DC32" s="608"/>
      <c r="DD32" s="592">
        <v>2772</v>
      </c>
      <c r="DE32" s="587"/>
      <c r="DF32" s="587"/>
      <c r="DG32" s="587"/>
      <c r="DH32" s="587"/>
      <c r="DI32" s="587"/>
      <c r="DJ32" s="587"/>
      <c r="DK32" s="588"/>
      <c r="DL32" s="592">
        <v>2772</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1388400</v>
      </c>
      <c r="S33" s="587"/>
      <c r="T33" s="587"/>
      <c r="U33" s="587"/>
      <c r="V33" s="587"/>
      <c r="W33" s="587"/>
      <c r="X33" s="587"/>
      <c r="Y33" s="588"/>
      <c r="Z33" s="639">
        <v>10.1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4513035</v>
      </c>
      <c r="CS33" s="605"/>
      <c r="CT33" s="605"/>
      <c r="CU33" s="605"/>
      <c r="CV33" s="605"/>
      <c r="CW33" s="605"/>
      <c r="CX33" s="605"/>
      <c r="CY33" s="606"/>
      <c r="CZ33" s="589">
        <v>33.5</v>
      </c>
      <c r="DA33" s="607"/>
      <c r="DB33" s="607"/>
      <c r="DC33" s="608"/>
      <c r="DD33" s="592">
        <v>3347111</v>
      </c>
      <c r="DE33" s="605"/>
      <c r="DF33" s="605"/>
      <c r="DG33" s="605"/>
      <c r="DH33" s="605"/>
      <c r="DI33" s="605"/>
      <c r="DJ33" s="605"/>
      <c r="DK33" s="606"/>
      <c r="DL33" s="592">
        <v>2547052</v>
      </c>
      <c r="DM33" s="605"/>
      <c r="DN33" s="605"/>
      <c r="DO33" s="605"/>
      <c r="DP33" s="605"/>
      <c r="DQ33" s="605"/>
      <c r="DR33" s="605"/>
      <c r="DS33" s="605"/>
      <c r="DT33" s="605"/>
      <c r="DU33" s="605"/>
      <c r="DV33" s="606"/>
      <c r="DW33" s="609">
        <v>39.1</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1757615</v>
      </c>
      <c r="CS34" s="587"/>
      <c r="CT34" s="587"/>
      <c r="CU34" s="587"/>
      <c r="CV34" s="587"/>
      <c r="CW34" s="587"/>
      <c r="CX34" s="587"/>
      <c r="CY34" s="588"/>
      <c r="CZ34" s="589">
        <v>13.1</v>
      </c>
      <c r="DA34" s="607"/>
      <c r="DB34" s="607"/>
      <c r="DC34" s="608"/>
      <c r="DD34" s="592">
        <v>1066465</v>
      </c>
      <c r="DE34" s="587"/>
      <c r="DF34" s="587"/>
      <c r="DG34" s="587"/>
      <c r="DH34" s="587"/>
      <c r="DI34" s="587"/>
      <c r="DJ34" s="587"/>
      <c r="DK34" s="588"/>
      <c r="DL34" s="592">
        <v>913755</v>
      </c>
      <c r="DM34" s="587"/>
      <c r="DN34" s="587"/>
      <c r="DO34" s="587"/>
      <c r="DP34" s="587"/>
      <c r="DQ34" s="587"/>
      <c r="DR34" s="587"/>
      <c r="DS34" s="587"/>
      <c r="DT34" s="587"/>
      <c r="DU34" s="587"/>
      <c r="DV34" s="588"/>
      <c r="DW34" s="609">
        <v>14</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516000</v>
      </c>
      <c r="S35" s="587"/>
      <c r="T35" s="587"/>
      <c r="U35" s="587"/>
      <c r="V35" s="587"/>
      <c r="W35" s="587"/>
      <c r="X35" s="587"/>
      <c r="Y35" s="588"/>
      <c r="Z35" s="639">
        <v>3.7</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1177531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-493408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24675</v>
      </c>
      <c r="CS35" s="605"/>
      <c r="CT35" s="605"/>
      <c r="CU35" s="605"/>
      <c r="CV35" s="605"/>
      <c r="CW35" s="605"/>
      <c r="CX35" s="605"/>
      <c r="CY35" s="606"/>
      <c r="CZ35" s="589">
        <v>0.2</v>
      </c>
      <c r="DA35" s="607"/>
      <c r="DB35" s="607"/>
      <c r="DC35" s="608"/>
      <c r="DD35" s="592">
        <v>24675</v>
      </c>
      <c r="DE35" s="605"/>
      <c r="DF35" s="605"/>
      <c r="DG35" s="605"/>
      <c r="DH35" s="605"/>
      <c r="DI35" s="605"/>
      <c r="DJ35" s="605"/>
      <c r="DK35" s="606"/>
      <c r="DL35" s="592">
        <v>9007</v>
      </c>
      <c r="DM35" s="605"/>
      <c r="DN35" s="605"/>
      <c r="DO35" s="605"/>
      <c r="DP35" s="605"/>
      <c r="DQ35" s="605"/>
      <c r="DR35" s="605"/>
      <c r="DS35" s="605"/>
      <c r="DT35" s="605"/>
      <c r="DU35" s="605"/>
      <c r="DV35" s="606"/>
      <c r="DW35" s="609">
        <v>0.1</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13803592</v>
      </c>
      <c r="S36" s="627"/>
      <c r="T36" s="627"/>
      <c r="U36" s="627"/>
      <c r="V36" s="627"/>
      <c r="W36" s="627"/>
      <c r="X36" s="627"/>
      <c r="Y36" s="630"/>
      <c r="Z36" s="631">
        <v>100</v>
      </c>
      <c r="AA36" s="631"/>
      <c r="AB36" s="631"/>
      <c r="AC36" s="631"/>
      <c r="AD36" s="632">
        <v>6002517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202603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-591552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1339822</v>
      </c>
      <c r="CS36" s="587"/>
      <c r="CT36" s="587"/>
      <c r="CU36" s="587"/>
      <c r="CV36" s="587"/>
      <c r="CW36" s="587"/>
      <c r="CX36" s="587"/>
      <c r="CY36" s="588"/>
      <c r="CZ36" s="589">
        <v>10</v>
      </c>
      <c r="DA36" s="607"/>
      <c r="DB36" s="607"/>
      <c r="DC36" s="608"/>
      <c r="DD36" s="592">
        <v>1055196</v>
      </c>
      <c r="DE36" s="587"/>
      <c r="DF36" s="587"/>
      <c r="DG36" s="587"/>
      <c r="DH36" s="587"/>
      <c r="DI36" s="587"/>
      <c r="DJ36" s="587"/>
      <c r="DK36" s="588"/>
      <c r="DL36" s="592">
        <v>898849</v>
      </c>
      <c r="DM36" s="587"/>
      <c r="DN36" s="587"/>
      <c r="DO36" s="587"/>
      <c r="DP36" s="587"/>
      <c r="DQ36" s="587"/>
      <c r="DR36" s="587"/>
      <c r="DS36" s="587"/>
      <c r="DT36" s="587"/>
      <c r="DU36" s="587"/>
      <c r="DV36" s="588"/>
      <c r="DW36" s="609">
        <v>13.8</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t="s">
        <v>315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5314</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664086</v>
      </c>
      <c r="CS37" s="605"/>
      <c r="CT37" s="605"/>
      <c r="CU37" s="605"/>
      <c r="CV37" s="605"/>
      <c r="CW37" s="605"/>
      <c r="CX37" s="605"/>
      <c r="CY37" s="606"/>
      <c r="CZ37" s="589">
        <v>4.9000000000000004</v>
      </c>
      <c r="DA37" s="607"/>
      <c r="DB37" s="607"/>
      <c r="DC37" s="608"/>
      <c r="DD37" s="592">
        <v>649940</v>
      </c>
      <c r="DE37" s="605"/>
      <c r="DF37" s="605"/>
      <c r="DG37" s="605"/>
      <c r="DH37" s="605"/>
      <c r="DI37" s="605"/>
      <c r="DJ37" s="605"/>
      <c r="DK37" s="606"/>
      <c r="DL37" s="592">
        <v>583076</v>
      </c>
      <c r="DM37" s="605"/>
      <c r="DN37" s="605"/>
      <c r="DO37" s="605"/>
      <c r="DP37" s="605"/>
      <c r="DQ37" s="605"/>
      <c r="DR37" s="605"/>
      <c r="DS37" s="605"/>
      <c r="DT37" s="605"/>
      <c r="DU37" s="605"/>
      <c r="DV37" s="606"/>
      <c r="DW37" s="609">
        <v>8.9</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10838</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1177531</v>
      </c>
      <c r="CS38" s="587"/>
      <c r="CT38" s="587"/>
      <c r="CU38" s="587"/>
      <c r="CV38" s="587"/>
      <c r="CW38" s="587"/>
      <c r="CX38" s="587"/>
      <c r="CY38" s="588"/>
      <c r="CZ38" s="589">
        <v>8.6999999999999993</v>
      </c>
      <c r="DA38" s="607"/>
      <c r="DB38" s="607"/>
      <c r="DC38" s="608"/>
      <c r="DD38" s="592">
        <v>1020845</v>
      </c>
      <c r="DE38" s="587"/>
      <c r="DF38" s="587"/>
      <c r="DG38" s="587"/>
      <c r="DH38" s="587"/>
      <c r="DI38" s="587"/>
      <c r="DJ38" s="587"/>
      <c r="DK38" s="588"/>
      <c r="DL38" s="592">
        <v>725441</v>
      </c>
      <c r="DM38" s="587"/>
      <c r="DN38" s="587"/>
      <c r="DO38" s="587"/>
      <c r="DP38" s="587"/>
      <c r="DQ38" s="587"/>
      <c r="DR38" s="587"/>
      <c r="DS38" s="587"/>
      <c r="DT38" s="587"/>
      <c r="DU38" s="587"/>
      <c r="DV38" s="588"/>
      <c r="DW38" s="609">
        <v>11.1</v>
      </c>
      <c r="DX38" s="610"/>
      <c r="DY38" s="610"/>
      <c r="DZ38" s="610"/>
      <c r="EA38" s="610"/>
      <c r="EB38" s="610"/>
      <c r="EC38" s="611"/>
    </row>
    <row r="39" spans="2:133" ht="11.25" customHeight="1" x14ac:dyDescent="0.15">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62</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188392</v>
      </c>
      <c r="CS39" s="605"/>
      <c r="CT39" s="605"/>
      <c r="CU39" s="605"/>
      <c r="CV39" s="605"/>
      <c r="CW39" s="605"/>
      <c r="CX39" s="605"/>
      <c r="CY39" s="606"/>
      <c r="CZ39" s="589">
        <v>1.4</v>
      </c>
      <c r="DA39" s="607"/>
      <c r="DB39" s="607"/>
      <c r="DC39" s="608"/>
      <c r="DD39" s="592">
        <v>179930</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462599</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156</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25000</v>
      </c>
      <c r="CS40" s="587"/>
      <c r="CT40" s="587"/>
      <c r="CU40" s="587"/>
      <c r="CV40" s="587"/>
      <c r="CW40" s="587"/>
      <c r="CX40" s="587"/>
      <c r="CY40" s="588"/>
      <c r="CZ40" s="589">
        <v>0.2</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512329</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261</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3054674</v>
      </c>
      <c r="CS42" s="587"/>
      <c r="CT42" s="587"/>
      <c r="CU42" s="587"/>
      <c r="CV42" s="587"/>
      <c r="CW42" s="587"/>
      <c r="CX42" s="587"/>
      <c r="CY42" s="588"/>
      <c r="CZ42" s="589">
        <v>22.7</v>
      </c>
      <c r="DA42" s="590"/>
      <c r="DB42" s="590"/>
      <c r="DC42" s="591"/>
      <c r="DD42" s="592">
        <v>344984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96869</v>
      </c>
      <c r="CS43" s="605"/>
      <c r="CT43" s="605"/>
      <c r="CU43" s="605"/>
      <c r="CV43" s="605"/>
      <c r="CW43" s="605"/>
      <c r="CX43" s="605"/>
      <c r="CY43" s="606"/>
      <c r="CZ43" s="589">
        <v>0.7</v>
      </c>
      <c r="DA43" s="607"/>
      <c r="DB43" s="607"/>
      <c r="DC43" s="608"/>
      <c r="DD43" s="592">
        <v>85392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3054674</v>
      </c>
      <c r="CS44" s="587"/>
      <c r="CT44" s="587"/>
      <c r="CU44" s="587"/>
      <c r="CV44" s="587"/>
      <c r="CW44" s="587"/>
      <c r="CX44" s="587"/>
      <c r="CY44" s="588"/>
      <c r="CZ44" s="589">
        <v>22.7</v>
      </c>
      <c r="DA44" s="590"/>
      <c r="DB44" s="590"/>
      <c r="DC44" s="591"/>
      <c r="DD44" s="592">
        <v>344984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2556357</v>
      </c>
      <c r="CS45" s="605"/>
      <c r="CT45" s="605"/>
      <c r="CU45" s="605"/>
      <c r="CV45" s="605"/>
      <c r="CW45" s="605"/>
      <c r="CX45" s="605"/>
      <c r="CY45" s="606"/>
      <c r="CZ45" s="589">
        <v>19</v>
      </c>
      <c r="DA45" s="607"/>
      <c r="DB45" s="607"/>
      <c r="DC45" s="608"/>
      <c r="DD45" s="592">
        <v>98859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498317</v>
      </c>
      <c r="CS46" s="587"/>
      <c r="CT46" s="587"/>
      <c r="CU46" s="587"/>
      <c r="CV46" s="587"/>
      <c r="CW46" s="587"/>
      <c r="CX46" s="587"/>
      <c r="CY46" s="588"/>
      <c r="CZ46" s="589">
        <v>3.7</v>
      </c>
      <c r="DA46" s="590"/>
      <c r="DB46" s="590"/>
      <c r="DC46" s="591"/>
      <c r="DD46" s="592">
        <v>246125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13462759</v>
      </c>
      <c r="CS49" s="571"/>
      <c r="CT49" s="571"/>
      <c r="CU49" s="571"/>
      <c r="CV49" s="571"/>
      <c r="CW49" s="571"/>
      <c r="CX49" s="571"/>
      <c r="CY49" s="572"/>
      <c r="CZ49" s="573">
        <v>100</v>
      </c>
      <c r="DA49" s="574"/>
      <c r="DB49" s="574"/>
      <c r="DC49" s="575"/>
      <c r="DD49" s="576">
        <v>7082521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U114" zoomScale="55" zoomScaleNormal="55" zoomScaleSheetLayoutView="70" workbookViewId="0">
      <selection activeCell="AU82" sqref="AU82:AY8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13233</v>
      </c>
      <c r="R7" s="1099"/>
      <c r="S7" s="1099"/>
      <c r="T7" s="1099"/>
      <c r="U7" s="1099"/>
      <c r="V7" s="1099">
        <v>12992</v>
      </c>
      <c r="W7" s="1099"/>
      <c r="X7" s="1099"/>
      <c r="Y7" s="1099"/>
      <c r="Z7" s="1099"/>
      <c r="AA7" s="1099">
        <v>241</v>
      </c>
      <c r="AB7" s="1099"/>
      <c r="AC7" s="1099"/>
      <c r="AD7" s="1099"/>
      <c r="AE7" s="1100"/>
      <c r="AF7" s="1101">
        <v>177</v>
      </c>
      <c r="AG7" s="1102"/>
      <c r="AH7" s="1102"/>
      <c r="AI7" s="1102"/>
      <c r="AJ7" s="1103"/>
      <c r="AK7" s="1085">
        <v>244</v>
      </c>
      <c r="AL7" s="1086"/>
      <c r="AM7" s="1086"/>
      <c r="AN7" s="1086"/>
      <c r="AO7" s="1086"/>
      <c r="AP7" s="1086">
        <v>11806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25" t="s">
        <v>366</v>
      </c>
      <c r="C8" s="1026"/>
      <c r="D8" s="1026"/>
      <c r="E8" s="1026"/>
      <c r="F8" s="1026"/>
      <c r="G8" s="1026"/>
      <c r="H8" s="1026"/>
      <c r="I8" s="1026"/>
      <c r="J8" s="1026"/>
      <c r="K8" s="1026"/>
      <c r="L8" s="1026"/>
      <c r="M8" s="1026"/>
      <c r="N8" s="1026"/>
      <c r="O8" s="1026"/>
      <c r="P8" s="1027"/>
      <c r="Q8" s="1037">
        <v>1439</v>
      </c>
      <c r="R8" s="1038"/>
      <c r="S8" s="1038"/>
      <c r="T8" s="1038"/>
      <c r="U8" s="1038"/>
      <c r="V8" s="1038">
        <v>1339</v>
      </c>
      <c r="W8" s="1038"/>
      <c r="X8" s="1038"/>
      <c r="Y8" s="1038"/>
      <c r="Z8" s="1038"/>
      <c r="AA8" s="1038">
        <v>100</v>
      </c>
      <c r="AB8" s="1038"/>
      <c r="AC8" s="1038"/>
      <c r="AD8" s="1038"/>
      <c r="AE8" s="1039"/>
      <c r="AF8" s="1031">
        <v>3</v>
      </c>
      <c r="AG8" s="1032"/>
      <c r="AH8" s="1032"/>
      <c r="AI8" s="1032"/>
      <c r="AJ8" s="1033"/>
      <c r="AK8" s="1080">
        <v>406</v>
      </c>
      <c r="AL8" s="1081"/>
      <c r="AM8" s="1081"/>
      <c r="AN8" s="1081"/>
      <c r="AO8" s="1081"/>
      <c r="AP8" s="1081">
        <v>2267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v>13879</v>
      </c>
      <c r="R23" s="1063"/>
      <c r="S23" s="1063"/>
      <c r="T23" s="1063"/>
      <c r="U23" s="1063"/>
      <c r="V23" s="1063">
        <v>13538</v>
      </c>
      <c r="W23" s="1063"/>
      <c r="X23" s="1063"/>
      <c r="Y23" s="1063"/>
      <c r="Z23" s="1063"/>
      <c r="AA23" s="1063">
        <v>341</v>
      </c>
      <c r="AB23" s="1063"/>
      <c r="AC23" s="1063"/>
      <c r="AD23" s="1063"/>
      <c r="AE23" s="1064"/>
      <c r="AF23" s="1065">
        <v>180</v>
      </c>
      <c r="AG23" s="1063"/>
      <c r="AH23" s="1063"/>
      <c r="AI23" s="1063"/>
      <c r="AJ23" s="1066"/>
      <c r="AK23" s="1067"/>
      <c r="AL23" s="1068"/>
      <c r="AM23" s="1068"/>
      <c r="AN23" s="1068"/>
      <c r="AO23" s="1068"/>
      <c r="AP23" s="1063">
        <v>14073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4408</v>
      </c>
      <c r="R28" s="1048"/>
      <c r="S28" s="1048"/>
      <c r="T28" s="1048"/>
      <c r="U28" s="1048"/>
      <c r="V28" s="1048">
        <v>4902</v>
      </c>
      <c r="W28" s="1048"/>
      <c r="X28" s="1048"/>
      <c r="Y28" s="1048"/>
      <c r="Z28" s="1048"/>
      <c r="AA28" s="1048">
        <v>-494</v>
      </c>
      <c r="AB28" s="1048"/>
      <c r="AC28" s="1048"/>
      <c r="AD28" s="1048"/>
      <c r="AE28" s="1049"/>
      <c r="AF28" s="1050">
        <v>-493</v>
      </c>
      <c r="AG28" s="1048"/>
      <c r="AH28" s="1048"/>
      <c r="AI28" s="1048"/>
      <c r="AJ28" s="1051"/>
      <c r="AK28" s="1052">
        <v>463</v>
      </c>
      <c r="AL28" s="1040"/>
      <c r="AM28" s="1040"/>
      <c r="AN28" s="1040"/>
      <c r="AO28" s="1040"/>
      <c r="AP28" s="1040" t="s">
        <v>534</v>
      </c>
      <c r="AQ28" s="1040"/>
      <c r="AR28" s="1040"/>
      <c r="AS28" s="1040"/>
      <c r="AT28" s="1040"/>
      <c r="AU28" s="1040" t="s">
        <v>534</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381</v>
      </c>
      <c r="C29" s="1026"/>
      <c r="D29" s="1026"/>
      <c r="E29" s="1026"/>
      <c r="F29" s="1026"/>
      <c r="G29" s="1026"/>
      <c r="H29" s="1026"/>
      <c r="I29" s="1026"/>
      <c r="J29" s="1026"/>
      <c r="K29" s="1026"/>
      <c r="L29" s="1026"/>
      <c r="M29" s="1026"/>
      <c r="N29" s="1026"/>
      <c r="O29" s="1026"/>
      <c r="P29" s="1027"/>
      <c r="Q29" s="1037">
        <v>218</v>
      </c>
      <c r="R29" s="1038"/>
      <c r="S29" s="1038"/>
      <c r="T29" s="1038"/>
      <c r="U29" s="1038"/>
      <c r="V29" s="1038">
        <v>217</v>
      </c>
      <c r="W29" s="1038"/>
      <c r="X29" s="1038"/>
      <c r="Y29" s="1038"/>
      <c r="Z29" s="1038"/>
      <c r="AA29" s="1038">
        <v>1</v>
      </c>
      <c r="AB29" s="1038"/>
      <c r="AC29" s="1038"/>
      <c r="AD29" s="1038"/>
      <c r="AE29" s="1039"/>
      <c r="AF29" s="1031">
        <v>1</v>
      </c>
      <c r="AG29" s="1032"/>
      <c r="AH29" s="1032"/>
      <c r="AI29" s="1032"/>
      <c r="AJ29" s="1033"/>
      <c r="AK29" s="974">
        <v>61</v>
      </c>
      <c r="AL29" s="965"/>
      <c r="AM29" s="965"/>
      <c r="AN29" s="965"/>
      <c r="AO29" s="965"/>
      <c r="AP29" s="965" t="s">
        <v>535</v>
      </c>
      <c r="AQ29" s="965"/>
      <c r="AR29" s="965"/>
      <c r="AS29" s="965"/>
      <c r="AT29" s="965"/>
      <c r="AU29" s="965" t="s">
        <v>534</v>
      </c>
      <c r="AV29" s="965"/>
      <c r="AW29" s="965"/>
      <c r="AX29" s="965"/>
      <c r="AY29" s="965"/>
      <c r="AZ29" s="1036" t="s">
        <v>535</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382</v>
      </c>
      <c r="C30" s="1026"/>
      <c r="D30" s="1026"/>
      <c r="E30" s="1026"/>
      <c r="F30" s="1026"/>
      <c r="G30" s="1026"/>
      <c r="H30" s="1026"/>
      <c r="I30" s="1026"/>
      <c r="J30" s="1026"/>
      <c r="K30" s="1026"/>
      <c r="L30" s="1026"/>
      <c r="M30" s="1026"/>
      <c r="N30" s="1026"/>
      <c r="O30" s="1026"/>
      <c r="P30" s="1027"/>
      <c r="Q30" s="1037">
        <v>724</v>
      </c>
      <c r="R30" s="1038"/>
      <c r="S30" s="1038"/>
      <c r="T30" s="1038"/>
      <c r="U30" s="1038"/>
      <c r="V30" s="1038">
        <v>713</v>
      </c>
      <c r="W30" s="1038"/>
      <c r="X30" s="1038"/>
      <c r="Y30" s="1038"/>
      <c r="Z30" s="1038"/>
      <c r="AA30" s="1038">
        <v>11</v>
      </c>
      <c r="AB30" s="1038"/>
      <c r="AC30" s="1038"/>
      <c r="AD30" s="1038"/>
      <c r="AE30" s="1039"/>
      <c r="AF30" s="1031">
        <v>3</v>
      </c>
      <c r="AG30" s="1032"/>
      <c r="AH30" s="1032"/>
      <c r="AI30" s="1032"/>
      <c r="AJ30" s="1033"/>
      <c r="AK30" s="974">
        <v>172</v>
      </c>
      <c r="AL30" s="965"/>
      <c r="AM30" s="965"/>
      <c r="AN30" s="965"/>
      <c r="AO30" s="965"/>
      <c r="AP30" s="965">
        <v>2632</v>
      </c>
      <c r="AQ30" s="965"/>
      <c r="AR30" s="965"/>
      <c r="AS30" s="965"/>
      <c r="AT30" s="965"/>
      <c r="AU30" s="965">
        <v>1252</v>
      </c>
      <c r="AV30" s="965"/>
      <c r="AW30" s="965"/>
      <c r="AX30" s="965"/>
      <c r="AY30" s="965"/>
      <c r="AZ30" s="1036" t="s">
        <v>534</v>
      </c>
      <c r="BA30" s="1036"/>
      <c r="BB30" s="1036"/>
      <c r="BC30" s="1036"/>
      <c r="BD30" s="1036"/>
      <c r="BE30" s="1020" t="s">
        <v>383</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384</v>
      </c>
      <c r="C31" s="1026"/>
      <c r="D31" s="1026"/>
      <c r="E31" s="1026"/>
      <c r="F31" s="1026"/>
      <c r="G31" s="1026"/>
      <c r="H31" s="1026"/>
      <c r="I31" s="1026"/>
      <c r="J31" s="1026"/>
      <c r="K31" s="1026"/>
      <c r="L31" s="1026"/>
      <c r="M31" s="1026"/>
      <c r="N31" s="1026"/>
      <c r="O31" s="1026"/>
      <c r="P31" s="1027"/>
      <c r="Q31" s="1037">
        <v>37</v>
      </c>
      <c r="R31" s="1038"/>
      <c r="S31" s="1038"/>
      <c r="T31" s="1038"/>
      <c r="U31" s="1038"/>
      <c r="V31" s="1038">
        <v>36</v>
      </c>
      <c r="W31" s="1038"/>
      <c r="X31" s="1038"/>
      <c r="Y31" s="1038"/>
      <c r="Z31" s="1038"/>
      <c r="AA31" s="1038">
        <v>1</v>
      </c>
      <c r="AB31" s="1038"/>
      <c r="AC31" s="1038"/>
      <c r="AD31" s="1038"/>
      <c r="AE31" s="1039"/>
      <c r="AF31" s="1031">
        <v>1</v>
      </c>
      <c r="AG31" s="1032"/>
      <c r="AH31" s="1032"/>
      <c r="AI31" s="1032"/>
      <c r="AJ31" s="1033"/>
      <c r="AK31" s="974">
        <v>31</v>
      </c>
      <c r="AL31" s="965"/>
      <c r="AM31" s="965"/>
      <c r="AN31" s="965"/>
      <c r="AO31" s="965"/>
      <c r="AP31" s="965">
        <v>132</v>
      </c>
      <c r="AQ31" s="965"/>
      <c r="AR31" s="965"/>
      <c r="AS31" s="965"/>
      <c r="AT31" s="965"/>
      <c r="AU31" s="965">
        <v>106</v>
      </c>
      <c r="AV31" s="965"/>
      <c r="AW31" s="965"/>
      <c r="AX31" s="965"/>
      <c r="AY31" s="965"/>
      <c r="AZ31" s="1036" t="s">
        <v>534</v>
      </c>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-489</v>
      </c>
      <c r="AG63" s="953"/>
      <c r="AH63" s="953"/>
      <c r="AI63" s="953"/>
      <c r="AJ63" s="1018"/>
      <c r="AK63" s="1019"/>
      <c r="AL63" s="957"/>
      <c r="AM63" s="957"/>
      <c r="AN63" s="957"/>
      <c r="AO63" s="957"/>
      <c r="AP63" s="953">
        <v>2764</v>
      </c>
      <c r="AQ63" s="953"/>
      <c r="AR63" s="953"/>
      <c r="AS63" s="953"/>
      <c r="AT63" s="953"/>
      <c r="AU63" s="953">
        <v>1358</v>
      </c>
      <c r="AV63" s="953"/>
      <c r="AW63" s="953"/>
      <c r="AX63" s="953"/>
      <c r="AY63" s="953"/>
      <c r="AZ63" s="1013"/>
      <c r="BA63" s="1013"/>
      <c r="BB63" s="1013"/>
      <c r="BC63" s="1013"/>
      <c r="BD63" s="1013"/>
      <c r="BE63" s="954"/>
      <c r="BF63" s="954"/>
      <c r="BG63" s="954"/>
      <c r="BH63" s="954"/>
      <c r="BI63" s="955"/>
      <c r="BJ63" s="1014">
        <v>-309</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388</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389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257</v>
      </c>
      <c r="R68" s="976"/>
      <c r="S68" s="976"/>
      <c r="T68" s="976"/>
      <c r="U68" s="976"/>
      <c r="V68" s="976">
        <v>240</v>
      </c>
      <c r="W68" s="976"/>
      <c r="X68" s="976"/>
      <c r="Y68" s="976"/>
      <c r="Z68" s="976"/>
      <c r="AA68" s="976">
        <v>17</v>
      </c>
      <c r="AB68" s="976"/>
      <c r="AC68" s="976"/>
      <c r="AD68" s="976"/>
      <c r="AE68" s="976"/>
      <c r="AF68" s="976">
        <v>17</v>
      </c>
      <c r="AG68" s="976"/>
      <c r="AH68" s="976"/>
      <c r="AI68" s="976"/>
      <c r="AJ68" s="976"/>
      <c r="AK68" s="976">
        <v>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131418</v>
      </c>
      <c r="R69" s="965"/>
      <c r="S69" s="965"/>
      <c r="T69" s="965"/>
      <c r="U69" s="965"/>
      <c r="V69" s="965">
        <v>127699</v>
      </c>
      <c r="W69" s="965"/>
      <c r="X69" s="965"/>
      <c r="Y69" s="965"/>
      <c r="Z69" s="965"/>
      <c r="AA69" s="965">
        <v>3719</v>
      </c>
      <c r="AB69" s="965"/>
      <c r="AC69" s="965"/>
      <c r="AD69" s="965"/>
      <c r="AE69" s="965"/>
      <c r="AF69" s="965">
        <v>31719</v>
      </c>
      <c r="AG69" s="965"/>
      <c r="AH69" s="965"/>
      <c r="AI69" s="965"/>
      <c r="AJ69" s="965"/>
      <c r="AK69" s="965">
        <v>18</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1230</v>
      </c>
      <c r="R70" s="965"/>
      <c r="S70" s="965"/>
      <c r="T70" s="965"/>
      <c r="U70" s="965"/>
      <c r="V70" s="965">
        <v>1191</v>
      </c>
      <c r="W70" s="965"/>
      <c r="X70" s="965"/>
      <c r="Y70" s="965"/>
      <c r="Z70" s="965"/>
      <c r="AA70" s="965">
        <v>39</v>
      </c>
      <c r="AB70" s="965"/>
      <c r="AC70" s="965"/>
      <c r="AD70" s="965"/>
      <c r="AE70" s="965"/>
      <c r="AF70" s="965">
        <v>39</v>
      </c>
      <c r="AG70" s="965"/>
      <c r="AH70" s="965"/>
      <c r="AI70" s="965"/>
      <c r="AJ70" s="965"/>
      <c r="AK70" s="965">
        <v>34</v>
      </c>
      <c r="AL70" s="965"/>
      <c r="AM70" s="965"/>
      <c r="AN70" s="965"/>
      <c r="AO70" s="965"/>
      <c r="AP70" s="965">
        <v>34</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3300</v>
      </c>
      <c r="R71" s="965"/>
      <c r="S71" s="965"/>
      <c r="T71" s="965"/>
      <c r="U71" s="965"/>
      <c r="V71" s="965">
        <v>3139</v>
      </c>
      <c r="W71" s="965"/>
      <c r="X71" s="965"/>
      <c r="Y71" s="965"/>
      <c r="Z71" s="965"/>
      <c r="AA71" s="965">
        <v>161</v>
      </c>
      <c r="AB71" s="965"/>
      <c r="AC71" s="965"/>
      <c r="AD71" s="965"/>
      <c r="AE71" s="965"/>
      <c r="AF71" s="965">
        <v>157</v>
      </c>
      <c r="AG71" s="965"/>
      <c r="AH71" s="965"/>
      <c r="AI71" s="965"/>
      <c r="AJ71" s="965"/>
      <c r="AK71" s="965">
        <v>447</v>
      </c>
      <c r="AL71" s="965"/>
      <c r="AM71" s="965"/>
      <c r="AN71" s="965"/>
      <c r="AO71" s="965"/>
      <c r="AP71" s="965">
        <v>6360</v>
      </c>
      <c r="AQ71" s="965"/>
      <c r="AR71" s="965"/>
      <c r="AS71" s="965"/>
      <c r="AT71" s="965"/>
      <c r="AU71" s="965">
        <v>475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540</v>
      </c>
      <c r="C72" s="969"/>
      <c r="D72" s="969"/>
      <c r="E72" s="969"/>
      <c r="F72" s="969"/>
      <c r="G72" s="969"/>
      <c r="H72" s="969"/>
      <c r="I72" s="969"/>
      <c r="J72" s="969"/>
      <c r="K72" s="969"/>
      <c r="L72" s="969"/>
      <c r="M72" s="969"/>
      <c r="N72" s="969"/>
      <c r="O72" s="969"/>
      <c r="P72" s="970"/>
      <c r="Q72" s="971">
        <v>1259</v>
      </c>
      <c r="R72" s="965"/>
      <c r="S72" s="965"/>
      <c r="T72" s="965"/>
      <c r="U72" s="965"/>
      <c r="V72" s="965">
        <v>1110</v>
      </c>
      <c r="W72" s="965"/>
      <c r="X72" s="965"/>
      <c r="Y72" s="965"/>
      <c r="Z72" s="965"/>
      <c r="AA72" s="965">
        <v>149</v>
      </c>
      <c r="AB72" s="965"/>
      <c r="AC72" s="965"/>
      <c r="AD72" s="965"/>
      <c r="AE72" s="965"/>
      <c r="AF72" s="965">
        <v>8</v>
      </c>
      <c r="AG72" s="965"/>
      <c r="AH72" s="965"/>
      <c r="AI72" s="965"/>
      <c r="AJ72" s="965"/>
      <c r="AK72" s="965">
        <v>6</v>
      </c>
      <c r="AL72" s="965"/>
      <c r="AM72" s="965"/>
      <c r="AN72" s="965"/>
      <c r="AO72" s="965"/>
      <c r="AP72" s="965">
        <v>893</v>
      </c>
      <c r="AQ72" s="965"/>
      <c r="AR72" s="965"/>
      <c r="AS72" s="965"/>
      <c r="AT72" s="965"/>
      <c r="AU72" s="965">
        <v>142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541</v>
      </c>
      <c r="C73" s="969"/>
      <c r="D73" s="969"/>
      <c r="E73" s="969"/>
      <c r="F73" s="969"/>
      <c r="G73" s="969"/>
      <c r="H73" s="969"/>
      <c r="I73" s="969"/>
      <c r="J73" s="969"/>
      <c r="K73" s="969"/>
      <c r="L73" s="969"/>
      <c r="M73" s="969"/>
      <c r="N73" s="969"/>
      <c r="O73" s="969"/>
      <c r="P73" s="970"/>
      <c r="Q73" s="971">
        <v>15</v>
      </c>
      <c r="R73" s="965"/>
      <c r="S73" s="965"/>
      <c r="T73" s="965"/>
      <c r="U73" s="965"/>
      <c r="V73" s="965">
        <v>12</v>
      </c>
      <c r="W73" s="965"/>
      <c r="X73" s="965"/>
      <c r="Y73" s="965"/>
      <c r="Z73" s="965"/>
      <c r="AA73" s="965">
        <v>3</v>
      </c>
      <c r="AB73" s="965"/>
      <c r="AC73" s="965"/>
      <c r="AD73" s="965"/>
      <c r="AE73" s="965"/>
      <c r="AF73" s="965">
        <v>3</v>
      </c>
      <c r="AG73" s="965"/>
      <c r="AH73" s="965"/>
      <c r="AI73" s="965"/>
      <c r="AJ73" s="965"/>
      <c r="AK73" s="965">
        <v>5</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542</v>
      </c>
      <c r="C74" s="969"/>
      <c r="D74" s="969"/>
      <c r="E74" s="969"/>
      <c r="F74" s="969"/>
      <c r="G74" s="969"/>
      <c r="H74" s="969"/>
      <c r="I74" s="969"/>
      <c r="J74" s="969"/>
      <c r="K74" s="969"/>
      <c r="L74" s="969"/>
      <c r="M74" s="969"/>
      <c r="N74" s="969"/>
      <c r="O74" s="969"/>
      <c r="P74" s="970"/>
      <c r="Q74" s="971">
        <v>308</v>
      </c>
      <c r="R74" s="965"/>
      <c r="S74" s="965"/>
      <c r="T74" s="965"/>
      <c r="U74" s="965"/>
      <c r="V74" s="965">
        <v>278</v>
      </c>
      <c r="W74" s="965"/>
      <c r="X74" s="965"/>
      <c r="Y74" s="965"/>
      <c r="Z74" s="965"/>
      <c r="AA74" s="965">
        <v>30</v>
      </c>
      <c r="AB74" s="965"/>
      <c r="AC74" s="965"/>
      <c r="AD74" s="965"/>
      <c r="AE74" s="965"/>
      <c r="AF74" s="965">
        <v>30</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543</v>
      </c>
      <c r="C75" s="969"/>
      <c r="D75" s="969"/>
      <c r="E75" s="969"/>
      <c r="F75" s="969"/>
      <c r="G75" s="969"/>
      <c r="H75" s="969"/>
      <c r="I75" s="969"/>
      <c r="J75" s="969"/>
      <c r="K75" s="969"/>
      <c r="L75" s="969"/>
      <c r="M75" s="969"/>
      <c r="N75" s="969"/>
      <c r="O75" s="969"/>
      <c r="P75" s="970"/>
      <c r="Q75" s="972">
        <v>917</v>
      </c>
      <c r="R75" s="973"/>
      <c r="S75" s="973"/>
      <c r="T75" s="973"/>
      <c r="U75" s="974"/>
      <c r="V75" s="975">
        <v>885</v>
      </c>
      <c r="W75" s="973"/>
      <c r="X75" s="973"/>
      <c r="Y75" s="973"/>
      <c r="Z75" s="974"/>
      <c r="AA75" s="975">
        <v>32</v>
      </c>
      <c r="AB75" s="973"/>
      <c r="AC75" s="973"/>
      <c r="AD75" s="973"/>
      <c r="AE75" s="974"/>
      <c r="AF75" s="975">
        <v>31</v>
      </c>
      <c r="AG75" s="973"/>
      <c r="AH75" s="973"/>
      <c r="AI75" s="973"/>
      <c r="AJ75" s="974"/>
      <c r="AK75" s="975">
        <v>0</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544</v>
      </c>
      <c r="C76" s="969"/>
      <c r="D76" s="969"/>
      <c r="E76" s="969"/>
      <c r="F76" s="969"/>
      <c r="G76" s="969"/>
      <c r="H76" s="969"/>
      <c r="I76" s="969"/>
      <c r="J76" s="969"/>
      <c r="K76" s="969"/>
      <c r="L76" s="969"/>
      <c r="M76" s="969"/>
      <c r="N76" s="969"/>
      <c r="O76" s="969"/>
      <c r="P76" s="970"/>
      <c r="Q76" s="972">
        <v>27127</v>
      </c>
      <c r="R76" s="973"/>
      <c r="S76" s="973"/>
      <c r="T76" s="973"/>
      <c r="U76" s="974"/>
      <c r="V76" s="975">
        <v>26256</v>
      </c>
      <c r="W76" s="973"/>
      <c r="X76" s="973"/>
      <c r="Y76" s="973"/>
      <c r="Z76" s="974"/>
      <c r="AA76" s="975">
        <v>870</v>
      </c>
      <c r="AB76" s="973"/>
      <c r="AC76" s="973"/>
      <c r="AD76" s="973"/>
      <c r="AE76" s="974"/>
      <c r="AF76" s="975">
        <v>870</v>
      </c>
      <c r="AG76" s="973"/>
      <c r="AH76" s="973"/>
      <c r="AI76" s="973"/>
      <c r="AJ76" s="974"/>
      <c r="AK76" s="975">
        <v>0</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545</v>
      </c>
      <c r="C77" s="969"/>
      <c r="D77" s="969"/>
      <c r="E77" s="969"/>
      <c r="F77" s="969"/>
      <c r="G77" s="969"/>
      <c r="H77" s="969"/>
      <c r="I77" s="969"/>
      <c r="J77" s="969"/>
      <c r="K77" s="969"/>
      <c r="L77" s="969"/>
      <c r="M77" s="969"/>
      <c r="N77" s="969"/>
      <c r="O77" s="969"/>
      <c r="P77" s="970"/>
      <c r="Q77" s="972">
        <v>1429</v>
      </c>
      <c r="R77" s="973"/>
      <c r="S77" s="973"/>
      <c r="T77" s="973"/>
      <c r="U77" s="974"/>
      <c r="V77" s="975">
        <v>1356</v>
      </c>
      <c r="W77" s="973"/>
      <c r="X77" s="973"/>
      <c r="Y77" s="973"/>
      <c r="Z77" s="974"/>
      <c r="AA77" s="975">
        <v>73</v>
      </c>
      <c r="AB77" s="973"/>
      <c r="AC77" s="973"/>
      <c r="AD77" s="973"/>
      <c r="AE77" s="974"/>
      <c r="AF77" s="975">
        <v>1490</v>
      </c>
      <c r="AG77" s="973"/>
      <c r="AH77" s="973"/>
      <c r="AI77" s="973"/>
      <c r="AJ77" s="974"/>
      <c r="AK77" s="975">
        <v>0</v>
      </c>
      <c r="AL77" s="973"/>
      <c r="AM77" s="973"/>
      <c r="AN77" s="973"/>
      <c r="AO77" s="974"/>
      <c r="AP77" s="975">
        <v>1811</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546</v>
      </c>
      <c r="C78" s="969"/>
      <c r="D78" s="969"/>
      <c r="E78" s="969"/>
      <c r="F78" s="969"/>
      <c r="G78" s="969"/>
      <c r="H78" s="969"/>
      <c r="I78" s="969"/>
      <c r="J78" s="969"/>
      <c r="K78" s="969"/>
      <c r="L78" s="969"/>
      <c r="M78" s="969"/>
      <c r="N78" s="969"/>
      <c r="O78" s="969"/>
      <c r="P78" s="970"/>
      <c r="Q78" s="971">
        <v>181</v>
      </c>
      <c r="R78" s="965"/>
      <c r="S78" s="965"/>
      <c r="T78" s="965"/>
      <c r="U78" s="965"/>
      <c r="V78" s="965">
        <v>166</v>
      </c>
      <c r="W78" s="965"/>
      <c r="X78" s="965"/>
      <c r="Y78" s="965"/>
      <c r="Z78" s="965"/>
      <c r="AA78" s="965">
        <v>15</v>
      </c>
      <c r="AB78" s="965"/>
      <c r="AC78" s="965"/>
      <c r="AD78" s="965"/>
      <c r="AE78" s="965"/>
      <c r="AF78" s="965">
        <v>15</v>
      </c>
      <c r="AG78" s="965"/>
      <c r="AH78" s="965"/>
      <c r="AI78" s="965"/>
      <c r="AJ78" s="965"/>
      <c r="AK78" s="965">
        <v>0</v>
      </c>
      <c r="AL78" s="965"/>
      <c r="AM78" s="965"/>
      <c r="AN78" s="965"/>
      <c r="AO78" s="965"/>
      <c r="AP78" s="965">
        <v>140</v>
      </c>
      <c r="AQ78" s="965"/>
      <c r="AR78" s="965"/>
      <c r="AS78" s="965"/>
      <c r="AT78" s="965"/>
      <c r="AU78" s="965">
        <v>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547</v>
      </c>
      <c r="C79" s="969"/>
      <c r="D79" s="969"/>
      <c r="E79" s="969"/>
      <c r="F79" s="969"/>
      <c r="G79" s="969"/>
      <c r="H79" s="969"/>
      <c r="I79" s="969"/>
      <c r="J79" s="969"/>
      <c r="K79" s="969"/>
      <c r="L79" s="969"/>
      <c r="M79" s="969"/>
      <c r="N79" s="969"/>
      <c r="O79" s="969"/>
      <c r="P79" s="970"/>
      <c r="Q79" s="971">
        <v>15564</v>
      </c>
      <c r="R79" s="965"/>
      <c r="S79" s="965"/>
      <c r="T79" s="965"/>
      <c r="U79" s="965"/>
      <c r="V79" s="965">
        <v>14402</v>
      </c>
      <c r="W79" s="965"/>
      <c r="X79" s="965"/>
      <c r="Y79" s="965"/>
      <c r="Z79" s="965"/>
      <c r="AA79" s="965">
        <v>1162</v>
      </c>
      <c r="AB79" s="965"/>
      <c r="AC79" s="965"/>
      <c r="AD79" s="965"/>
      <c r="AE79" s="965"/>
      <c r="AF79" s="965">
        <v>1162</v>
      </c>
      <c r="AG79" s="965"/>
      <c r="AH79" s="965"/>
      <c r="AI79" s="965"/>
      <c r="AJ79" s="965"/>
      <c r="AK79" s="965">
        <v>0</v>
      </c>
      <c r="AL79" s="965"/>
      <c r="AM79" s="965"/>
      <c r="AN79" s="965"/>
      <c r="AO79" s="965"/>
      <c r="AP79" s="965">
        <v>0</v>
      </c>
      <c r="AQ79" s="965"/>
      <c r="AR79" s="965"/>
      <c r="AS79" s="965"/>
      <c r="AT79" s="965"/>
      <c r="AU79" s="965">
        <v>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548</v>
      </c>
      <c r="C80" s="969"/>
      <c r="D80" s="969"/>
      <c r="E80" s="969"/>
      <c r="F80" s="969"/>
      <c r="G80" s="969"/>
      <c r="H80" s="969"/>
      <c r="I80" s="969"/>
      <c r="J80" s="969"/>
      <c r="K80" s="969"/>
      <c r="L80" s="969"/>
      <c r="M80" s="969"/>
      <c r="N80" s="969"/>
      <c r="O80" s="969"/>
      <c r="P80" s="970"/>
      <c r="Q80" s="971">
        <v>250</v>
      </c>
      <c r="R80" s="965"/>
      <c r="S80" s="965"/>
      <c r="T80" s="965"/>
      <c r="U80" s="965"/>
      <c r="V80" s="965">
        <v>239</v>
      </c>
      <c r="W80" s="965"/>
      <c r="X80" s="965"/>
      <c r="Y80" s="965"/>
      <c r="Z80" s="965"/>
      <c r="AA80" s="965">
        <v>11</v>
      </c>
      <c r="AB80" s="965"/>
      <c r="AC80" s="965"/>
      <c r="AD80" s="965"/>
      <c r="AE80" s="965"/>
      <c r="AF80" s="965">
        <v>0</v>
      </c>
      <c r="AG80" s="965"/>
      <c r="AH80" s="965"/>
      <c r="AI80" s="965"/>
      <c r="AJ80" s="965"/>
      <c r="AK80" s="965">
        <v>0</v>
      </c>
      <c r="AL80" s="965"/>
      <c r="AM80" s="965"/>
      <c r="AN80" s="965"/>
      <c r="AO80" s="965"/>
      <c r="AP80" s="965">
        <v>0</v>
      </c>
      <c r="AQ80" s="965"/>
      <c r="AR80" s="965"/>
      <c r="AS80" s="965"/>
      <c r="AT80" s="965"/>
      <c r="AU80" s="965">
        <v>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t="s">
        <v>549</v>
      </c>
      <c r="C81" s="969"/>
      <c r="D81" s="969"/>
      <c r="E81" s="969"/>
      <c r="F81" s="969"/>
      <c r="G81" s="969"/>
      <c r="H81" s="969"/>
      <c r="I81" s="969"/>
      <c r="J81" s="969"/>
      <c r="K81" s="969"/>
      <c r="L81" s="969"/>
      <c r="M81" s="969"/>
      <c r="N81" s="969"/>
      <c r="O81" s="969"/>
      <c r="P81" s="970"/>
      <c r="Q81" s="971">
        <v>14</v>
      </c>
      <c r="R81" s="965"/>
      <c r="S81" s="965"/>
      <c r="T81" s="965"/>
      <c r="U81" s="965"/>
      <c r="V81" s="965">
        <v>11</v>
      </c>
      <c r="W81" s="965"/>
      <c r="X81" s="965"/>
      <c r="Y81" s="965"/>
      <c r="Z81" s="965"/>
      <c r="AA81" s="965">
        <v>3</v>
      </c>
      <c r="AB81" s="965"/>
      <c r="AC81" s="965"/>
      <c r="AD81" s="965"/>
      <c r="AE81" s="965"/>
      <c r="AF81" s="965">
        <v>3</v>
      </c>
      <c r="AG81" s="965"/>
      <c r="AH81" s="965"/>
      <c r="AI81" s="965"/>
      <c r="AJ81" s="965"/>
      <c r="AK81" s="965">
        <v>0</v>
      </c>
      <c r="AL81" s="965"/>
      <c r="AM81" s="965"/>
      <c r="AN81" s="965"/>
      <c r="AO81" s="965"/>
      <c r="AP81" s="965">
        <v>0</v>
      </c>
      <c r="AQ81" s="965"/>
      <c r="AR81" s="965"/>
      <c r="AS81" s="965"/>
      <c r="AT81" s="965"/>
      <c r="AU81" s="965">
        <v>0</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t="s">
        <v>550</v>
      </c>
      <c r="C82" s="969"/>
      <c r="D82" s="969"/>
      <c r="E82" s="969"/>
      <c r="F82" s="969"/>
      <c r="G82" s="969"/>
      <c r="H82" s="969"/>
      <c r="I82" s="969"/>
      <c r="J82" s="969"/>
      <c r="K82" s="969"/>
      <c r="L82" s="969"/>
      <c r="M82" s="969"/>
      <c r="N82" s="969"/>
      <c r="O82" s="969"/>
      <c r="P82" s="970"/>
      <c r="Q82" s="971">
        <v>902</v>
      </c>
      <c r="R82" s="965"/>
      <c r="S82" s="965"/>
      <c r="T82" s="965"/>
      <c r="U82" s="965"/>
      <c r="V82" s="965">
        <v>727</v>
      </c>
      <c r="W82" s="965"/>
      <c r="X82" s="965"/>
      <c r="Y82" s="965"/>
      <c r="Z82" s="965"/>
      <c r="AA82" s="965">
        <v>175</v>
      </c>
      <c r="AB82" s="965"/>
      <c r="AC82" s="965"/>
      <c r="AD82" s="965"/>
      <c r="AE82" s="965"/>
      <c r="AF82" s="965">
        <v>6</v>
      </c>
      <c r="AG82" s="965"/>
      <c r="AH82" s="965"/>
      <c r="AI82" s="965"/>
      <c r="AJ82" s="965"/>
      <c r="AK82" s="965">
        <v>0</v>
      </c>
      <c r="AL82" s="965"/>
      <c r="AM82" s="965"/>
      <c r="AN82" s="965"/>
      <c r="AO82" s="965"/>
      <c r="AP82" s="965">
        <v>652</v>
      </c>
      <c r="AQ82" s="965"/>
      <c r="AR82" s="965"/>
      <c r="AS82" s="965"/>
      <c r="AT82" s="965"/>
      <c r="AU82" s="965">
        <v>73</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SUM(AF68:AF87)</f>
        <v>35550</v>
      </c>
      <c r="AG88" s="953"/>
      <c r="AH88" s="953"/>
      <c r="AI88" s="953"/>
      <c r="AJ88" s="953"/>
      <c r="AK88" s="957"/>
      <c r="AL88" s="957"/>
      <c r="AM88" s="957"/>
      <c r="AN88" s="957"/>
      <c r="AO88" s="957"/>
      <c r="AP88" s="953">
        <f>SUM(AP68:AP87)</f>
        <v>9890</v>
      </c>
      <c r="AQ88" s="953"/>
      <c r="AR88" s="953"/>
      <c r="AS88" s="953"/>
      <c r="AT88" s="953"/>
      <c r="AU88" s="953">
        <f>SUM(AU68:AU87)</f>
        <v>690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x14ac:dyDescent="0.15">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1057633</v>
      </c>
      <c r="AB110" s="871"/>
      <c r="AC110" s="871"/>
      <c r="AD110" s="871"/>
      <c r="AE110" s="872"/>
      <c r="AF110" s="873">
        <v>1087768</v>
      </c>
      <c r="AG110" s="871"/>
      <c r="AH110" s="871"/>
      <c r="AI110" s="871"/>
      <c r="AJ110" s="872"/>
      <c r="AK110" s="873">
        <v>1118502</v>
      </c>
      <c r="AL110" s="871"/>
      <c r="AM110" s="871"/>
      <c r="AN110" s="871"/>
      <c r="AO110" s="872"/>
      <c r="AP110" s="874">
        <v>19.8</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13303884</v>
      </c>
      <c r="BR110" s="798"/>
      <c r="BS110" s="798"/>
      <c r="BT110" s="798"/>
      <c r="BU110" s="798"/>
      <c r="BV110" s="798">
        <v>13639471</v>
      </c>
      <c r="BW110" s="798"/>
      <c r="BX110" s="798"/>
      <c r="BY110" s="798"/>
      <c r="BZ110" s="798"/>
      <c r="CA110" s="798">
        <v>14072592</v>
      </c>
      <c r="CB110" s="798"/>
      <c r="CC110" s="798"/>
      <c r="CD110" s="798"/>
      <c r="CE110" s="798"/>
      <c r="CF110" s="859">
        <v>248.7</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1721527</v>
      </c>
      <c r="BR112" s="769"/>
      <c r="BS112" s="769"/>
      <c r="BT112" s="769"/>
      <c r="BU112" s="769"/>
      <c r="BV112" s="769">
        <v>1809789</v>
      </c>
      <c r="BW112" s="769"/>
      <c r="BX112" s="769"/>
      <c r="BY112" s="769"/>
      <c r="BZ112" s="769"/>
      <c r="CA112" s="769">
        <v>1817270</v>
      </c>
      <c r="CB112" s="769"/>
      <c r="CC112" s="769"/>
      <c r="CD112" s="769"/>
      <c r="CE112" s="769"/>
      <c r="CF112" s="846">
        <v>32.1</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118250</v>
      </c>
      <c r="AB113" s="907"/>
      <c r="AC113" s="907"/>
      <c r="AD113" s="907"/>
      <c r="AE113" s="908"/>
      <c r="AF113" s="909">
        <v>129023</v>
      </c>
      <c r="AG113" s="907"/>
      <c r="AH113" s="907"/>
      <c r="AI113" s="907"/>
      <c r="AJ113" s="908"/>
      <c r="AK113" s="909">
        <v>115758</v>
      </c>
      <c r="AL113" s="907"/>
      <c r="AM113" s="907"/>
      <c r="AN113" s="907"/>
      <c r="AO113" s="908"/>
      <c r="AP113" s="910">
        <v>2</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656144</v>
      </c>
      <c r="BR113" s="769"/>
      <c r="BS113" s="769"/>
      <c r="BT113" s="769"/>
      <c r="BU113" s="769"/>
      <c r="BV113" s="769">
        <v>606909</v>
      </c>
      <c r="BW113" s="769"/>
      <c r="BX113" s="769"/>
      <c r="BY113" s="769"/>
      <c r="BZ113" s="769"/>
      <c r="CA113" s="769">
        <v>704409</v>
      </c>
      <c r="CB113" s="769"/>
      <c r="CC113" s="769"/>
      <c r="CD113" s="769"/>
      <c r="CE113" s="769"/>
      <c r="CF113" s="846">
        <v>12.4</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80286</v>
      </c>
      <c r="AB114" s="782"/>
      <c r="AC114" s="782"/>
      <c r="AD114" s="782"/>
      <c r="AE114" s="783"/>
      <c r="AF114" s="784">
        <v>75228</v>
      </c>
      <c r="AG114" s="782"/>
      <c r="AH114" s="782"/>
      <c r="AI114" s="782"/>
      <c r="AJ114" s="783"/>
      <c r="AK114" s="784">
        <v>72703</v>
      </c>
      <c r="AL114" s="782"/>
      <c r="AM114" s="782"/>
      <c r="AN114" s="782"/>
      <c r="AO114" s="783"/>
      <c r="AP114" s="752">
        <v>1.3</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1117339</v>
      </c>
      <c r="BR114" s="769"/>
      <c r="BS114" s="769"/>
      <c r="BT114" s="769"/>
      <c r="BU114" s="769"/>
      <c r="BV114" s="769">
        <v>1134026</v>
      </c>
      <c r="BW114" s="769"/>
      <c r="BX114" s="769"/>
      <c r="BY114" s="769"/>
      <c r="BZ114" s="769"/>
      <c r="CA114" s="769">
        <v>1060980</v>
      </c>
      <c r="CB114" s="769"/>
      <c r="CC114" s="769"/>
      <c r="CD114" s="769"/>
      <c r="CE114" s="769"/>
      <c r="CF114" s="846">
        <v>18.7</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122</v>
      </c>
      <c r="AB116" s="782"/>
      <c r="AC116" s="782"/>
      <c r="AD116" s="782"/>
      <c r="AE116" s="783"/>
      <c r="AF116" s="784">
        <v>168</v>
      </c>
      <c r="AG116" s="782"/>
      <c r="AH116" s="782"/>
      <c r="AI116" s="782"/>
      <c r="AJ116" s="783"/>
      <c r="AK116" s="784">
        <v>241</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v>308877</v>
      </c>
      <c r="CB116" s="769"/>
      <c r="CC116" s="769"/>
      <c r="CD116" s="769"/>
      <c r="CE116" s="769"/>
      <c r="CF116" s="846">
        <v>5.5</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1256291</v>
      </c>
      <c r="AB117" s="893"/>
      <c r="AC117" s="893"/>
      <c r="AD117" s="893"/>
      <c r="AE117" s="894"/>
      <c r="AF117" s="896">
        <v>1292187</v>
      </c>
      <c r="AG117" s="893"/>
      <c r="AH117" s="893"/>
      <c r="AI117" s="893"/>
      <c r="AJ117" s="894"/>
      <c r="AK117" s="896">
        <v>1307204</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16798894</v>
      </c>
      <c r="BR118" s="856"/>
      <c r="BS118" s="856"/>
      <c r="BT118" s="856"/>
      <c r="BU118" s="856"/>
      <c r="BV118" s="856">
        <v>17190195</v>
      </c>
      <c r="BW118" s="856"/>
      <c r="BX118" s="856"/>
      <c r="BY118" s="856"/>
      <c r="BZ118" s="856"/>
      <c r="CA118" s="856">
        <v>17964128</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2548015</v>
      </c>
      <c r="BR119" s="798"/>
      <c r="BS119" s="798"/>
      <c r="BT119" s="798"/>
      <c r="BU119" s="798"/>
      <c r="BV119" s="798">
        <v>2702067</v>
      </c>
      <c r="BW119" s="798"/>
      <c r="BX119" s="798"/>
      <c r="BY119" s="798"/>
      <c r="BZ119" s="798"/>
      <c r="CA119" s="798">
        <v>2732366</v>
      </c>
      <c r="CB119" s="798"/>
      <c r="CC119" s="798"/>
      <c r="CD119" s="798"/>
      <c r="CE119" s="798"/>
      <c r="CF119" s="859">
        <v>48.3</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434</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1596855</v>
      </c>
      <c r="DH120" s="798"/>
      <c r="DI120" s="798"/>
      <c r="DJ120" s="798"/>
      <c r="DK120" s="798"/>
      <c r="DL120" s="798">
        <v>1686243</v>
      </c>
      <c r="DM120" s="798"/>
      <c r="DN120" s="798"/>
      <c r="DO120" s="798"/>
      <c r="DP120" s="798"/>
      <c r="DQ120" s="798">
        <v>1707885</v>
      </c>
      <c r="DR120" s="798"/>
      <c r="DS120" s="798"/>
      <c r="DT120" s="798"/>
      <c r="DU120" s="798"/>
      <c r="DV120" s="799">
        <v>30.2</v>
      </c>
      <c r="DW120" s="799"/>
      <c r="DX120" s="799"/>
      <c r="DY120" s="799"/>
      <c r="DZ120" s="800"/>
    </row>
    <row r="121" spans="1:130" s="197" customFormat="1" ht="26.25" customHeight="1" x14ac:dyDescent="0.15">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8742672</v>
      </c>
      <c r="BR121" s="856"/>
      <c r="BS121" s="856"/>
      <c r="BT121" s="856"/>
      <c r="BU121" s="856"/>
      <c r="BV121" s="856">
        <v>9009489</v>
      </c>
      <c r="BW121" s="856"/>
      <c r="BX121" s="856"/>
      <c r="BY121" s="856"/>
      <c r="BZ121" s="856"/>
      <c r="CA121" s="856">
        <v>9137251</v>
      </c>
      <c r="CB121" s="856"/>
      <c r="CC121" s="856"/>
      <c r="CD121" s="856"/>
      <c r="CE121" s="856"/>
      <c r="CF121" s="857">
        <v>161.5</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124672</v>
      </c>
      <c r="DH121" s="769"/>
      <c r="DI121" s="769"/>
      <c r="DJ121" s="769"/>
      <c r="DK121" s="769"/>
      <c r="DL121" s="769">
        <v>123546</v>
      </c>
      <c r="DM121" s="769"/>
      <c r="DN121" s="769"/>
      <c r="DO121" s="769"/>
      <c r="DP121" s="769"/>
      <c r="DQ121" s="769">
        <v>109385</v>
      </c>
      <c r="DR121" s="769"/>
      <c r="DS121" s="769"/>
      <c r="DT121" s="769"/>
      <c r="DU121" s="769"/>
      <c r="DV121" s="821">
        <v>1.9</v>
      </c>
      <c r="DW121" s="821"/>
      <c r="DX121" s="821"/>
      <c r="DY121" s="821"/>
      <c r="DZ121" s="822"/>
    </row>
    <row r="122" spans="1:130" s="197" customFormat="1" ht="26.25" customHeight="1" x14ac:dyDescent="0.15">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11290687</v>
      </c>
      <c r="BR122" s="838"/>
      <c r="BS122" s="838"/>
      <c r="BT122" s="838"/>
      <c r="BU122" s="838"/>
      <c r="BV122" s="838">
        <v>11711556</v>
      </c>
      <c r="BW122" s="838"/>
      <c r="BX122" s="838"/>
      <c r="BY122" s="838"/>
      <c r="BZ122" s="838"/>
      <c r="CA122" s="838">
        <v>11869617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96.4</v>
      </c>
      <c r="BR123" s="830"/>
      <c r="BS123" s="830"/>
      <c r="BT123" s="830"/>
      <c r="BU123" s="830"/>
      <c r="BV123" s="830">
        <v>100</v>
      </c>
      <c r="BW123" s="830"/>
      <c r="BX123" s="830"/>
      <c r="BY123" s="830"/>
      <c r="BZ123" s="830"/>
      <c r="CA123" s="830">
        <v>107.6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448</v>
      </c>
      <c r="AY127" s="756"/>
      <c r="AZ127" s="756"/>
      <c r="BA127" s="756"/>
      <c r="BB127" s="756"/>
      <c r="BC127" s="756"/>
      <c r="BD127" s="756"/>
      <c r="BE127" s="757"/>
      <c r="BF127" s="758" t="s">
        <v>112</v>
      </c>
      <c r="BG127" s="759"/>
      <c r="BH127" s="759"/>
      <c r="BI127" s="759"/>
      <c r="BJ127" s="759"/>
      <c r="BK127" s="759"/>
      <c r="BL127" s="760"/>
      <c r="BM127" s="758">
        <v>14.27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v>4.8099999999999996</v>
      </c>
      <c r="BG128" s="789"/>
      <c r="BH128" s="789"/>
      <c r="BI128" s="789"/>
      <c r="BJ128" s="789"/>
      <c r="BK128" s="789"/>
      <c r="BL128" s="790"/>
      <c r="BM128" s="788">
        <v>19.27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6415326</v>
      </c>
      <c r="AB129" s="782"/>
      <c r="AC129" s="782"/>
      <c r="AD129" s="782"/>
      <c r="AE129" s="783"/>
      <c r="AF129" s="784">
        <v>6199821</v>
      </c>
      <c r="AG129" s="782"/>
      <c r="AH129" s="782"/>
      <c r="AI129" s="782"/>
      <c r="AJ129" s="783"/>
      <c r="AK129" s="784">
        <v>6412968</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704021</v>
      </c>
      <c r="AB130" s="782"/>
      <c r="AC130" s="782"/>
      <c r="AD130" s="782"/>
      <c r="AE130" s="783"/>
      <c r="AF130" s="784">
        <v>722485</v>
      </c>
      <c r="AG130" s="782"/>
      <c r="AH130" s="782"/>
      <c r="AI130" s="782"/>
      <c r="AJ130" s="783"/>
      <c r="AK130" s="784">
        <v>753812</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107.6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5711305</v>
      </c>
      <c r="AB131" s="715"/>
      <c r="AC131" s="715"/>
      <c r="AD131" s="715"/>
      <c r="AE131" s="716"/>
      <c r="AF131" s="717">
        <v>5477336</v>
      </c>
      <c r="AG131" s="715"/>
      <c r="AH131" s="715"/>
      <c r="AI131" s="715"/>
      <c r="AJ131" s="716"/>
      <c r="AK131" s="717">
        <v>5659156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9.6697689929999999</v>
      </c>
      <c r="AB132" s="738"/>
      <c r="AC132" s="738"/>
      <c r="AD132" s="738"/>
      <c r="AE132" s="739"/>
      <c r="AF132" s="740">
        <v>10.40107819</v>
      </c>
      <c r="AG132" s="738"/>
      <c r="AH132" s="738"/>
      <c r="AI132" s="738"/>
      <c r="AJ132" s="739"/>
      <c r="AK132" s="740">
        <v>9.7787019829999995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10.8</v>
      </c>
      <c r="AB133" s="747"/>
      <c r="AC133" s="747"/>
      <c r="AD133" s="747"/>
      <c r="AE133" s="748"/>
      <c r="AF133" s="746">
        <v>10.4</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7" zoomScale="85" zoomScaleNormal="85" zoomScaleSheetLayoutView="85" workbookViewId="0">
      <selection activeCell="AF74" sqref="AF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election activeCell="AE28" sqref="AE28"/>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1" zoomScale="70" zoomScaleSheetLayoutView="70" workbookViewId="0">
      <selection activeCell="A26" sqref="A2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31" t="s">
        <v>469</v>
      </c>
      <c r="H9" s="1132"/>
      <c r="I9" s="1132"/>
      <c r="J9" s="1133"/>
      <c r="K9" s="263">
        <v>1638577</v>
      </c>
      <c r="L9" s="264">
        <v>44789</v>
      </c>
      <c r="M9" s="265">
        <v>58739</v>
      </c>
      <c r="N9" s="266">
        <v>-23.7</v>
      </c>
    </row>
    <row r="10" spans="1:16" x14ac:dyDescent="0.15">
      <c r="A10" s="248"/>
      <c r="B10" s="244"/>
      <c r="C10" s="244"/>
      <c r="D10" s="244"/>
      <c r="E10" s="244"/>
      <c r="F10" s="244"/>
      <c r="G10" s="1131" t="s">
        <v>470</v>
      </c>
      <c r="H10" s="1132"/>
      <c r="I10" s="1132"/>
      <c r="J10" s="1133"/>
      <c r="K10" s="267">
        <v>187162</v>
      </c>
      <c r="L10" s="268">
        <v>5116</v>
      </c>
      <c r="M10" s="269">
        <v>5215</v>
      </c>
      <c r="N10" s="270">
        <v>-1.9</v>
      </c>
    </row>
    <row r="11" spans="1:16" ht="13.5" customHeight="1" x14ac:dyDescent="0.15">
      <c r="A11" s="248"/>
      <c r="B11" s="244"/>
      <c r="C11" s="244"/>
      <c r="D11" s="244"/>
      <c r="E11" s="244"/>
      <c r="F11" s="244"/>
      <c r="G11" s="1131" t="s">
        <v>471</v>
      </c>
      <c r="H11" s="1132"/>
      <c r="I11" s="1132"/>
      <c r="J11" s="1133"/>
      <c r="K11" s="267">
        <v>356634</v>
      </c>
      <c r="L11" s="268">
        <v>9748</v>
      </c>
      <c r="M11" s="269">
        <v>7772</v>
      </c>
      <c r="N11" s="270">
        <v>25.4</v>
      </c>
    </row>
    <row r="12" spans="1:16" ht="13.5" customHeight="1" x14ac:dyDescent="0.15">
      <c r="A12" s="248"/>
      <c r="B12" s="244"/>
      <c r="C12" s="244"/>
      <c r="D12" s="244"/>
      <c r="E12" s="244"/>
      <c r="F12" s="244"/>
      <c r="G12" s="1131" t="s">
        <v>472</v>
      </c>
      <c r="H12" s="1132"/>
      <c r="I12" s="1132"/>
      <c r="J12" s="1133"/>
      <c r="K12" s="267" t="s">
        <v>473</v>
      </c>
      <c r="L12" s="268" t="s">
        <v>473</v>
      </c>
      <c r="M12" s="269">
        <v>135</v>
      </c>
      <c r="N12" s="270" t="s">
        <v>473</v>
      </c>
    </row>
    <row r="13" spans="1:16" ht="13.5" customHeight="1" x14ac:dyDescent="0.15">
      <c r="A13" s="248"/>
      <c r="B13" s="244"/>
      <c r="C13" s="244"/>
      <c r="D13" s="244"/>
      <c r="E13" s="244"/>
      <c r="F13" s="244"/>
      <c r="G13" s="1131" t="s">
        <v>474</v>
      </c>
      <c r="H13" s="1132"/>
      <c r="I13" s="1132"/>
      <c r="J13" s="1133"/>
      <c r="K13" s="267" t="s">
        <v>473</v>
      </c>
      <c r="L13" s="268" t="s">
        <v>473</v>
      </c>
      <c r="M13" s="269">
        <v>6</v>
      </c>
      <c r="N13" s="270" t="s">
        <v>473</v>
      </c>
    </row>
    <row r="14" spans="1:16" ht="13.5" customHeight="1" x14ac:dyDescent="0.15">
      <c r="A14" s="248"/>
      <c r="B14" s="244"/>
      <c r="C14" s="244"/>
      <c r="D14" s="244"/>
      <c r="E14" s="244"/>
      <c r="F14" s="244"/>
      <c r="G14" s="1131" t="s">
        <v>475</v>
      </c>
      <c r="H14" s="1132"/>
      <c r="I14" s="1132"/>
      <c r="J14" s="1133"/>
      <c r="K14" s="267">
        <v>165447</v>
      </c>
      <c r="L14" s="268">
        <v>4522</v>
      </c>
      <c r="M14" s="269">
        <v>2905</v>
      </c>
      <c r="N14" s="270">
        <v>55.7</v>
      </c>
    </row>
    <row r="15" spans="1:16" ht="13.5" customHeight="1" x14ac:dyDescent="0.15">
      <c r="A15" s="248"/>
      <c r="B15" s="244"/>
      <c r="C15" s="244"/>
      <c r="D15" s="244"/>
      <c r="E15" s="244"/>
      <c r="F15" s="244"/>
      <c r="G15" s="1131" t="s">
        <v>476</v>
      </c>
      <c r="H15" s="1132"/>
      <c r="I15" s="1132"/>
      <c r="J15" s="1133"/>
      <c r="K15" s="267">
        <v>96869</v>
      </c>
      <c r="L15" s="268">
        <v>2648</v>
      </c>
      <c r="M15" s="269">
        <v>1221</v>
      </c>
      <c r="N15" s="270">
        <v>116.9</v>
      </c>
    </row>
    <row r="16" spans="1:16" x14ac:dyDescent="0.15">
      <c r="A16" s="248"/>
      <c r="B16" s="244"/>
      <c r="C16" s="244"/>
      <c r="D16" s="244"/>
      <c r="E16" s="244"/>
      <c r="F16" s="244"/>
      <c r="G16" s="1134" t="s">
        <v>477</v>
      </c>
      <c r="H16" s="1135"/>
      <c r="I16" s="1135"/>
      <c r="J16" s="1136"/>
      <c r="K16" s="268">
        <v>-252160</v>
      </c>
      <c r="L16" s="268">
        <v>-6893</v>
      </c>
      <c r="M16" s="269">
        <v>-6578</v>
      </c>
      <c r="N16" s="270">
        <v>4.8</v>
      </c>
    </row>
    <row r="17" spans="1:16" x14ac:dyDescent="0.15">
      <c r="A17" s="248"/>
      <c r="B17" s="244"/>
      <c r="C17" s="244"/>
      <c r="D17" s="244"/>
      <c r="E17" s="244"/>
      <c r="F17" s="244"/>
      <c r="G17" s="1134" t="s">
        <v>170</v>
      </c>
      <c r="H17" s="1135"/>
      <c r="I17" s="1135"/>
      <c r="J17" s="1136"/>
      <c r="K17" s="268">
        <v>2192529</v>
      </c>
      <c r="L17" s="268">
        <v>59931</v>
      </c>
      <c r="M17" s="269">
        <v>69416</v>
      </c>
      <c r="N17" s="270">
        <v>-13.7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28" t="s">
        <v>482</v>
      </c>
      <c r="H21" s="1129"/>
      <c r="I21" s="1129"/>
      <c r="J21" s="1130"/>
      <c r="K21" s="280">
        <v>5.03</v>
      </c>
      <c r="L21" s="281">
        <v>6.74</v>
      </c>
      <c r="M21" s="282">
        <v>-1.71</v>
      </c>
      <c r="N21" s="249"/>
      <c r="O21" s="283"/>
      <c r="P21" s="279"/>
    </row>
    <row r="22" spans="1:16" s="284" customFormat="1" x14ac:dyDescent="0.15">
      <c r="A22" s="279"/>
      <c r="B22" s="249"/>
      <c r="C22" s="249"/>
      <c r="D22" s="249"/>
      <c r="E22" s="249"/>
      <c r="F22" s="249"/>
      <c r="G22" s="1128" t="s">
        <v>483</v>
      </c>
      <c r="H22" s="1129"/>
      <c r="I22" s="1129"/>
      <c r="J22" s="1130"/>
      <c r="K22" s="285">
        <v>100.1</v>
      </c>
      <c r="L22" s="286">
        <v>96.7</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19" t="s">
        <v>487</v>
      </c>
      <c r="H32" s="1120"/>
      <c r="I32" s="1120"/>
      <c r="J32" s="1121"/>
      <c r="K32" s="294">
        <v>1118502</v>
      </c>
      <c r="L32" s="294">
        <v>30574</v>
      </c>
      <c r="M32" s="295">
        <v>33867</v>
      </c>
      <c r="N32" s="296">
        <v>-9.6999999999999993</v>
      </c>
    </row>
    <row r="33" spans="1:16" ht="13.5" customHeight="1" x14ac:dyDescent="0.15">
      <c r="A33" s="248"/>
      <c r="B33" s="244"/>
      <c r="C33" s="244"/>
      <c r="D33" s="244"/>
      <c r="E33" s="244"/>
      <c r="F33" s="244"/>
      <c r="G33" s="1119" t="s">
        <v>488</v>
      </c>
      <c r="H33" s="1120"/>
      <c r="I33" s="1120"/>
      <c r="J33" s="1121"/>
      <c r="K33" s="294" t="s">
        <v>473</v>
      </c>
      <c r="L33" s="294" t="s">
        <v>473</v>
      </c>
      <c r="M33" s="295" t="s">
        <v>473</v>
      </c>
      <c r="N33" s="296" t="s">
        <v>473</v>
      </c>
    </row>
    <row r="34" spans="1:16" ht="27" customHeight="1" x14ac:dyDescent="0.15">
      <c r="A34" s="248"/>
      <c r="B34" s="244"/>
      <c r="C34" s="244"/>
      <c r="D34" s="244"/>
      <c r="E34" s="244"/>
      <c r="F34" s="244"/>
      <c r="G34" s="1119" t="s">
        <v>489</v>
      </c>
      <c r="H34" s="1120"/>
      <c r="I34" s="1120"/>
      <c r="J34" s="1121"/>
      <c r="K34" s="294" t="s">
        <v>473</v>
      </c>
      <c r="L34" s="294" t="s">
        <v>473</v>
      </c>
      <c r="M34" s="295">
        <v>5</v>
      </c>
      <c r="N34" s="296" t="s">
        <v>473</v>
      </c>
    </row>
    <row r="35" spans="1:16" ht="27" customHeight="1" x14ac:dyDescent="0.15">
      <c r="A35" s="248"/>
      <c r="B35" s="244"/>
      <c r="C35" s="244"/>
      <c r="D35" s="244"/>
      <c r="E35" s="244"/>
      <c r="F35" s="244"/>
      <c r="G35" s="1119" t="s">
        <v>490</v>
      </c>
      <c r="H35" s="1120"/>
      <c r="I35" s="1120"/>
      <c r="J35" s="1121"/>
      <c r="K35" s="294">
        <v>115758</v>
      </c>
      <c r="L35" s="294">
        <v>3164</v>
      </c>
      <c r="M35" s="295">
        <v>10553</v>
      </c>
      <c r="N35" s="296">
        <v>-70</v>
      </c>
    </row>
    <row r="36" spans="1:16" ht="27" customHeight="1" x14ac:dyDescent="0.15">
      <c r="A36" s="248"/>
      <c r="B36" s="244"/>
      <c r="C36" s="244"/>
      <c r="D36" s="244"/>
      <c r="E36" s="244"/>
      <c r="F36" s="244"/>
      <c r="G36" s="1119" t="s">
        <v>491</v>
      </c>
      <c r="H36" s="1120"/>
      <c r="I36" s="1120"/>
      <c r="J36" s="1121"/>
      <c r="K36" s="294">
        <v>72703</v>
      </c>
      <c r="L36" s="294">
        <v>1987</v>
      </c>
      <c r="M36" s="295">
        <v>2741</v>
      </c>
      <c r="N36" s="296">
        <v>-27.5</v>
      </c>
    </row>
    <row r="37" spans="1:16" ht="13.5" customHeight="1" x14ac:dyDescent="0.15">
      <c r="A37" s="248"/>
      <c r="B37" s="244"/>
      <c r="C37" s="244"/>
      <c r="D37" s="244"/>
      <c r="E37" s="244"/>
      <c r="F37" s="244"/>
      <c r="G37" s="1119" t="s">
        <v>492</v>
      </c>
      <c r="H37" s="1120"/>
      <c r="I37" s="1120"/>
      <c r="J37" s="1121"/>
      <c r="K37" s="294" t="s">
        <v>473</v>
      </c>
      <c r="L37" s="294" t="s">
        <v>473</v>
      </c>
      <c r="M37" s="295">
        <v>1442</v>
      </c>
      <c r="N37" s="296" t="s">
        <v>473</v>
      </c>
    </row>
    <row r="38" spans="1:16" ht="27" customHeight="1" x14ac:dyDescent="0.15">
      <c r="A38" s="248"/>
      <c r="B38" s="244"/>
      <c r="C38" s="244"/>
      <c r="D38" s="244"/>
      <c r="E38" s="244"/>
      <c r="F38" s="244"/>
      <c r="G38" s="1122" t="s">
        <v>493</v>
      </c>
      <c r="H38" s="1123"/>
      <c r="I38" s="1123"/>
      <c r="J38" s="1124"/>
      <c r="K38" s="297">
        <v>241</v>
      </c>
      <c r="L38" s="297">
        <v>7</v>
      </c>
      <c r="M38" s="298">
        <v>2</v>
      </c>
      <c r="N38" s="299">
        <v>250</v>
      </c>
      <c r="O38" s="293"/>
    </row>
    <row r="39" spans="1:16" x14ac:dyDescent="0.15">
      <c r="A39" s="248"/>
      <c r="B39" s="244"/>
      <c r="C39" s="244"/>
      <c r="D39" s="244"/>
      <c r="E39" s="244"/>
      <c r="F39" s="244"/>
      <c r="G39" s="1122" t="s">
        <v>494</v>
      </c>
      <c r="H39" s="1123"/>
      <c r="I39" s="1123"/>
      <c r="J39" s="1124"/>
      <c r="K39" s="300" t="s">
        <v>473</v>
      </c>
      <c r="L39" s="300" t="s">
        <v>473</v>
      </c>
      <c r="M39" s="301">
        <v>-3178</v>
      </c>
      <c r="N39" s="302" t="s">
        <v>473</v>
      </c>
      <c r="O39" s="293"/>
    </row>
    <row r="40" spans="1:16" ht="27" customHeight="1" x14ac:dyDescent="0.15">
      <c r="A40" s="248"/>
      <c r="B40" s="244"/>
      <c r="C40" s="244"/>
      <c r="D40" s="244"/>
      <c r="E40" s="244"/>
      <c r="F40" s="244"/>
      <c r="G40" s="1119" t="s">
        <v>495</v>
      </c>
      <c r="H40" s="1120"/>
      <c r="I40" s="1120"/>
      <c r="J40" s="1121"/>
      <c r="K40" s="300">
        <v>-753812</v>
      </c>
      <c r="L40" s="300">
        <v>-20605</v>
      </c>
      <c r="M40" s="301">
        <v>-30469</v>
      </c>
      <c r="N40" s="302">
        <v>-32.4</v>
      </c>
      <c r="O40" s="293"/>
    </row>
    <row r="41" spans="1:16" x14ac:dyDescent="0.15">
      <c r="A41" s="248"/>
      <c r="B41" s="244"/>
      <c r="C41" s="244"/>
      <c r="D41" s="244"/>
      <c r="E41" s="244"/>
      <c r="F41" s="244"/>
      <c r="G41" s="1125" t="s">
        <v>280</v>
      </c>
      <c r="H41" s="1126"/>
      <c r="I41" s="1126"/>
      <c r="J41" s="1127"/>
      <c r="K41" s="294">
        <v>553392</v>
      </c>
      <c r="L41" s="300">
        <v>15127</v>
      </c>
      <c r="M41" s="301">
        <v>14963</v>
      </c>
      <c r="N41" s="302">
        <v>1.1000000000000001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2" t="s">
        <v>464</v>
      </c>
      <c r="J49" s="1114" t="s">
        <v>499</v>
      </c>
      <c r="K49" s="1115"/>
      <c r="L49" s="1115"/>
      <c r="M49" s="1115"/>
      <c r="N49" s="1116"/>
    </row>
    <row r="50" spans="1:14" x14ac:dyDescent="0.15">
      <c r="A50" s="248"/>
      <c r="B50" s="244"/>
      <c r="C50" s="244"/>
      <c r="D50" s="244"/>
      <c r="E50" s="244"/>
      <c r="F50" s="244"/>
      <c r="G50" s="312"/>
      <c r="H50" s="313"/>
      <c r="I50" s="1113"/>
      <c r="J50" s="314" t="s">
        <v>500</v>
      </c>
      <c r="K50" s="315" t="s">
        <v>501</v>
      </c>
      <c r="L50" s="316" t="s">
        <v>502</v>
      </c>
      <c r="M50" s="317" t="s">
        <v>503</v>
      </c>
      <c r="N50" s="318" t="s">
        <v>504</v>
      </c>
    </row>
    <row r="51" spans="1:14" x14ac:dyDescent="0.15">
      <c r="A51" s="248"/>
      <c r="B51" s="244"/>
      <c r="C51" s="244"/>
      <c r="D51" s="244"/>
      <c r="E51" s="244"/>
      <c r="F51" s="244"/>
      <c r="G51" s="310" t="s">
        <v>505</v>
      </c>
      <c r="H51" s="311"/>
      <c r="I51" s="319">
        <v>3278194</v>
      </c>
      <c r="J51" s="320">
        <v>94366</v>
      </c>
      <c r="K51" s="321">
        <v>-2.6</v>
      </c>
      <c r="L51" s="322">
        <v>47258</v>
      </c>
      <c r="M51" s="323">
        <v>34.5</v>
      </c>
      <c r="N51" s="324">
        <v>-37.1</v>
      </c>
    </row>
    <row r="52" spans="1:14" x14ac:dyDescent="0.15">
      <c r="A52" s="248"/>
      <c r="B52" s="244"/>
      <c r="C52" s="244"/>
      <c r="D52" s="244"/>
      <c r="E52" s="244"/>
      <c r="F52" s="244"/>
      <c r="G52" s="325"/>
      <c r="H52" s="326" t="s">
        <v>506</v>
      </c>
      <c r="I52" s="327">
        <v>848221</v>
      </c>
      <c r="J52" s="328">
        <v>24417</v>
      </c>
      <c r="K52" s="329">
        <v>61.7</v>
      </c>
      <c r="L52" s="330">
        <v>27842</v>
      </c>
      <c r="M52" s="331">
        <v>35.9</v>
      </c>
      <c r="N52" s="332">
        <v>25.8</v>
      </c>
    </row>
    <row r="53" spans="1:14" x14ac:dyDescent="0.15">
      <c r="A53" s="248"/>
      <c r="B53" s="244"/>
      <c r="C53" s="244"/>
      <c r="D53" s="244"/>
      <c r="E53" s="244"/>
      <c r="F53" s="244"/>
      <c r="G53" s="310" t="s">
        <v>507</v>
      </c>
      <c r="H53" s="311"/>
      <c r="I53" s="319">
        <v>3707399</v>
      </c>
      <c r="J53" s="320">
        <v>105513</v>
      </c>
      <c r="K53" s="321">
        <v>11.8</v>
      </c>
      <c r="L53" s="322">
        <v>49426</v>
      </c>
      <c r="M53" s="323">
        <v>4.5999999999999996</v>
      </c>
      <c r="N53" s="324">
        <v>7.2</v>
      </c>
    </row>
    <row r="54" spans="1:14" x14ac:dyDescent="0.15">
      <c r="A54" s="248"/>
      <c r="B54" s="244"/>
      <c r="C54" s="244"/>
      <c r="D54" s="244"/>
      <c r="E54" s="244"/>
      <c r="F54" s="244"/>
      <c r="G54" s="325"/>
      <c r="H54" s="326" t="s">
        <v>506</v>
      </c>
      <c r="I54" s="327">
        <v>600864</v>
      </c>
      <c r="J54" s="328">
        <v>17101</v>
      </c>
      <c r="K54" s="329">
        <v>-30</v>
      </c>
      <c r="L54" s="330">
        <v>26568</v>
      </c>
      <c r="M54" s="331">
        <v>-4.5999999999999996</v>
      </c>
      <c r="N54" s="332">
        <v>-25.4</v>
      </c>
    </row>
    <row r="55" spans="1:14" x14ac:dyDescent="0.15">
      <c r="A55" s="248"/>
      <c r="B55" s="244"/>
      <c r="C55" s="244"/>
      <c r="D55" s="244"/>
      <c r="E55" s="244"/>
      <c r="F55" s="244"/>
      <c r="G55" s="310" t="s">
        <v>508</v>
      </c>
      <c r="H55" s="311"/>
      <c r="I55" s="319">
        <v>2492789</v>
      </c>
      <c r="J55" s="320">
        <v>70040</v>
      </c>
      <c r="K55" s="321">
        <v>-33.6</v>
      </c>
      <c r="L55" s="322">
        <v>42839</v>
      </c>
      <c r="M55" s="323">
        <v>-13.3</v>
      </c>
      <c r="N55" s="324">
        <v>-20.3</v>
      </c>
    </row>
    <row r="56" spans="1:14" x14ac:dyDescent="0.15">
      <c r="A56" s="248"/>
      <c r="B56" s="244"/>
      <c r="C56" s="244"/>
      <c r="D56" s="244"/>
      <c r="E56" s="244"/>
      <c r="F56" s="244"/>
      <c r="G56" s="325"/>
      <c r="H56" s="326" t="s">
        <v>506</v>
      </c>
      <c r="I56" s="327">
        <v>477035</v>
      </c>
      <c r="J56" s="328">
        <v>13403</v>
      </c>
      <c r="K56" s="329">
        <v>-21.6</v>
      </c>
      <c r="L56" s="330">
        <v>22027</v>
      </c>
      <c r="M56" s="331">
        <v>-17.100000000000001</v>
      </c>
      <c r="N56" s="332">
        <v>-4.5</v>
      </c>
    </row>
    <row r="57" spans="1:14" x14ac:dyDescent="0.15">
      <c r="A57" s="248"/>
      <c r="B57" s="244"/>
      <c r="C57" s="244"/>
      <c r="D57" s="244"/>
      <c r="E57" s="244"/>
      <c r="F57" s="244"/>
      <c r="G57" s="310" t="s">
        <v>509</v>
      </c>
      <c r="H57" s="311"/>
      <c r="I57" s="319">
        <v>2485084</v>
      </c>
      <c r="J57" s="320">
        <v>69143</v>
      </c>
      <c r="K57" s="321">
        <v>-1.3</v>
      </c>
      <c r="L57" s="322">
        <v>46819</v>
      </c>
      <c r="M57" s="323">
        <v>9.3000000000000007</v>
      </c>
      <c r="N57" s="324">
        <v>-10.6</v>
      </c>
    </row>
    <row r="58" spans="1:14" x14ac:dyDescent="0.15">
      <c r="A58" s="248"/>
      <c r="B58" s="244"/>
      <c r="C58" s="244"/>
      <c r="D58" s="244"/>
      <c r="E58" s="244"/>
      <c r="F58" s="244"/>
      <c r="G58" s="325"/>
      <c r="H58" s="326" t="s">
        <v>506</v>
      </c>
      <c r="I58" s="327">
        <v>482239</v>
      </c>
      <c r="J58" s="328">
        <v>13418</v>
      </c>
      <c r="K58" s="329">
        <v>0.1</v>
      </c>
      <c r="L58" s="330">
        <v>24121</v>
      </c>
      <c r="M58" s="331">
        <v>9.5</v>
      </c>
      <c r="N58" s="332">
        <v>-9.4</v>
      </c>
    </row>
    <row r="59" spans="1:14" x14ac:dyDescent="0.15">
      <c r="A59" s="248"/>
      <c r="B59" s="244"/>
      <c r="C59" s="244"/>
      <c r="D59" s="244"/>
      <c r="E59" s="244"/>
      <c r="F59" s="244"/>
      <c r="G59" s="310" t="s">
        <v>510</v>
      </c>
      <c r="H59" s="311"/>
      <c r="I59" s="319">
        <v>3054674</v>
      </c>
      <c r="J59" s="320">
        <v>83498</v>
      </c>
      <c r="K59" s="321">
        <v>20.8</v>
      </c>
      <c r="L59" s="322">
        <v>53270</v>
      </c>
      <c r="M59" s="323">
        <v>13.8</v>
      </c>
      <c r="N59" s="324">
        <v>7</v>
      </c>
    </row>
    <row r="60" spans="1:14" x14ac:dyDescent="0.15">
      <c r="A60" s="248"/>
      <c r="B60" s="244"/>
      <c r="C60" s="244"/>
      <c r="D60" s="244"/>
      <c r="E60" s="244"/>
      <c r="F60" s="244"/>
      <c r="G60" s="325"/>
      <c r="H60" s="326" t="s">
        <v>506</v>
      </c>
      <c r="I60" s="333">
        <v>498317</v>
      </c>
      <c r="J60" s="328">
        <v>13621</v>
      </c>
      <c r="K60" s="329">
        <v>1.5</v>
      </c>
      <c r="L60" s="330">
        <v>24316</v>
      </c>
      <c r="M60" s="331">
        <v>0.8</v>
      </c>
      <c r="N60" s="332">
        <v>0.7</v>
      </c>
    </row>
    <row r="61" spans="1:14" x14ac:dyDescent="0.15">
      <c r="A61" s="248"/>
      <c r="B61" s="244"/>
      <c r="C61" s="244"/>
      <c r="D61" s="244"/>
      <c r="E61" s="244"/>
      <c r="F61" s="244"/>
      <c r="G61" s="310" t="s">
        <v>511</v>
      </c>
      <c r="H61" s="334"/>
      <c r="I61" s="335">
        <v>3003628</v>
      </c>
      <c r="J61" s="336">
        <v>84512</v>
      </c>
      <c r="K61" s="337">
        <v>-1</v>
      </c>
      <c r="L61" s="338">
        <v>47922</v>
      </c>
      <c r="M61" s="339">
        <v>9.8000000000000007</v>
      </c>
      <c r="N61" s="324">
        <v>-10.8</v>
      </c>
    </row>
    <row r="62" spans="1:14" x14ac:dyDescent="0.15">
      <c r="A62" s="248"/>
      <c r="B62" s="244"/>
      <c r="C62" s="244"/>
      <c r="D62" s="244"/>
      <c r="E62" s="244"/>
      <c r="F62" s="244"/>
      <c r="G62" s="325"/>
      <c r="H62" s="326" t="s">
        <v>506</v>
      </c>
      <c r="I62" s="327">
        <v>581335</v>
      </c>
      <c r="J62" s="328">
        <v>16392</v>
      </c>
      <c r="K62" s="329">
        <v>2.2999999999999998</v>
      </c>
      <c r="L62" s="330">
        <v>24975</v>
      </c>
      <c r="M62" s="331">
        <v>4.9000000000000004</v>
      </c>
      <c r="N62" s="332">
        <v>-2.6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AE28" sqref="AE2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33.869999999999997</v>
      </c>
      <c r="G47" s="12">
        <v>35.97</v>
      </c>
      <c r="H47" s="12">
        <v>26.91</v>
      </c>
      <c r="I47" s="12">
        <v>31.25</v>
      </c>
      <c r="J47" s="13">
        <v>30.75</v>
      </c>
    </row>
    <row r="48" spans="2:10" ht="57.75" customHeight="1" x14ac:dyDescent="0.15">
      <c r="B48" s="14"/>
      <c r="C48" s="1139" t="s">
        <v>4</v>
      </c>
      <c r="D48" s="1139"/>
      <c r="E48" s="1140"/>
      <c r="F48" s="15">
        <v>2.86</v>
      </c>
      <c r="G48" s="16">
        <v>3.63</v>
      </c>
      <c r="H48" s="16">
        <v>2.75</v>
      </c>
      <c r="I48" s="16">
        <v>5.34</v>
      </c>
      <c r="J48" s="17">
        <v>2.81</v>
      </c>
    </row>
    <row r="49" spans="2:10" ht="57.75" customHeight="1" thickBot="1" x14ac:dyDescent="0.2">
      <c r="B49" s="18"/>
      <c r="C49" s="1141" t="s">
        <v>5</v>
      </c>
      <c r="D49" s="1141"/>
      <c r="E49" s="1142"/>
      <c r="F49" s="19">
        <v>2.56</v>
      </c>
      <c r="G49" s="20">
        <v>4.54</v>
      </c>
      <c r="H49" s="20" t="s">
        <v>518</v>
      </c>
      <c r="I49" s="20">
        <v>5.9</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85" zoomScaleNormal="85" zoomScaleSheetLayoutView="100" workbookViewId="0">
      <selection activeCell="AE28" sqref="AE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520</v>
      </c>
      <c r="D34" s="1149"/>
      <c r="E34" s="1150"/>
      <c r="F34" s="32" t="s">
        <v>521</v>
      </c>
      <c r="G34" s="33" t="s">
        <v>522</v>
      </c>
      <c r="H34" s="33" t="s">
        <v>523</v>
      </c>
      <c r="I34" s="33" t="s">
        <v>524</v>
      </c>
      <c r="J34" s="34" t="s">
        <v>525</v>
      </c>
      <c r="K34" s="22"/>
      <c r="L34" s="22"/>
      <c r="M34" s="22"/>
      <c r="N34" s="22"/>
      <c r="O34" s="22"/>
      <c r="P34" s="22"/>
    </row>
    <row r="35" spans="1:16" ht="39" customHeight="1" x14ac:dyDescent="0.15">
      <c r="A35" s="22"/>
      <c r="B35" s="35"/>
      <c r="C35" s="1143" t="s">
        <v>526</v>
      </c>
      <c r="D35" s="1144"/>
      <c r="E35" s="1145"/>
      <c r="F35" s="36">
        <v>2.82</v>
      </c>
      <c r="G35" s="37">
        <v>3.59</v>
      </c>
      <c r="H35" s="37">
        <v>2.73</v>
      </c>
      <c r="I35" s="37">
        <v>5.28</v>
      </c>
      <c r="J35" s="38">
        <v>2.76</v>
      </c>
      <c r="K35" s="22"/>
      <c r="L35" s="22"/>
      <c r="M35" s="22"/>
      <c r="N35" s="22"/>
      <c r="O35" s="22"/>
      <c r="P35" s="22"/>
    </row>
    <row r="36" spans="1:16" ht="39" customHeight="1" x14ac:dyDescent="0.15">
      <c r="A36" s="22"/>
      <c r="B36" s="35"/>
      <c r="C36" s="1143" t="s">
        <v>527</v>
      </c>
      <c r="D36" s="1144"/>
      <c r="E36" s="1145"/>
      <c r="F36" s="36">
        <v>0.04</v>
      </c>
      <c r="G36" s="37">
        <v>0.04</v>
      </c>
      <c r="H36" s="37">
        <v>0.03</v>
      </c>
      <c r="I36" s="37">
        <v>0.05</v>
      </c>
      <c r="J36" s="38">
        <v>0.04</v>
      </c>
      <c r="K36" s="22"/>
      <c r="L36" s="22"/>
      <c r="M36" s="22"/>
      <c r="N36" s="22"/>
      <c r="O36" s="22"/>
      <c r="P36" s="22"/>
    </row>
    <row r="37" spans="1:16" ht="39" customHeight="1" x14ac:dyDescent="0.15">
      <c r="A37" s="22"/>
      <c r="B37" s="35"/>
      <c r="C37" s="1143" t="s">
        <v>528</v>
      </c>
      <c r="D37" s="1144"/>
      <c r="E37" s="1145"/>
      <c r="F37" s="36">
        <v>0.06</v>
      </c>
      <c r="G37" s="37">
        <v>0.08</v>
      </c>
      <c r="H37" s="37">
        <v>0.04</v>
      </c>
      <c r="I37" s="37">
        <v>7.0000000000000007E-2</v>
      </c>
      <c r="J37" s="38">
        <v>0.04</v>
      </c>
      <c r="K37" s="22"/>
      <c r="L37" s="22"/>
      <c r="M37" s="22"/>
      <c r="N37" s="22"/>
      <c r="O37" s="22"/>
      <c r="P37" s="22"/>
    </row>
    <row r="38" spans="1:16" ht="39" customHeight="1" x14ac:dyDescent="0.15">
      <c r="A38" s="22"/>
      <c r="B38" s="35"/>
      <c r="C38" s="1143" t="s">
        <v>529</v>
      </c>
      <c r="D38" s="1144"/>
      <c r="E38" s="1145"/>
      <c r="F38" s="36">
        <v>0.03</v>
      </c>
      <c r="G38" s="37">
        <v>0.04</v>
      </c>
      <c r="H38" s="37">
        <v>0.02</v>
      </c>
      <c r="I38" s="37">
        <v>7.0000000000000007E-2</v>
      </c>
      <c r="J38" s="38">
        <v>0.01</v>
      </c>
      <c r="K38" s="22"/>
      <c r="L38" s="22"/>
      <c r="M38" s="22"/>
      <c r="N38" s="22"/>
      <c r="O38" s="22"/>
      <c r="P38" s="22"/>
    </row>
    <row r="39" spans="1:16" ht="39" customHeight="1" x14ac:dyDescent="0.15">
      <c r="A39" s="22"/>
      <c r="B39" s="35"/>
      <c r="C39" s="1143" t="s">
        <v>530</v>
      </c>
      <c r="D39" s="1144"/>
      <c r="E39" s="1145"/>
      <c r="F39" s="36">
        <v>0.03</v>
      </c>
      <c r="G39" s="37">
        <v>0.04</v>
      </c>
      <c r="H39" s="37">
        <v>0.03</v>
      </c>
      <c r="I39" s="37">
        <v>0.02</v>
      </c>
      <c r="J39" s="38">
        <v>0.01</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531</v>
      </c>
      <c r="D42" s="1144"/>
      <c r="E42" s="1145"/>
      <c r="F42" s="36" t="s">
        <v>532</v>
      </c>
      <c r="G42" s="37" t="s">
        <v>473</v>
      </c>
      <c r="H42" s="37" t="s">
        <v>473</v>
      </c>
      <c r="I42" s="37" t="s">
        <v>473</v>
      </c>
      <c r="J42" s="38" t="s">
        <v>473</v>
      </c>
      <c r="K42" s="22"/>
      <c r="L42" s="22"/>
      <c r="M42" s="22"/>
      <c r="N42" s="22"/>
      <c r="O42" s="22"/>
      <c r="P42" s="22"/>
    </row>
    <row r="43" spans="1:16" ht="39" customHeight="1" thickBot="1" x14ac:dyDescent="0.2">
      <c r="A43" s="22"/>
      <c r="B43" s="40"/>
      <c r="C43" s="1146" t="s">
        <v>533</v>
      </c>
      <c r="D43" s="1147"/>
      <c r="E43" s="1148"/>
      <c r="F43" s="41" t="s">
        <v>473</v>
      </c>
      <c r="G43" s="42">
        <v>0</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8" zoomScale="70" zoomScaleNormal="70" zoomScaleSheetLayoutView="55" workbookViewId="0">
      <selection activeCell="AE28" sqref="AE2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1080</v>
      </c>
      <c r="L45" s="60">
        <v>1095</v>
      </c>
      <c r="M45" s="60">
        <v>1058</v>
      </c>
      <c r="N45" s="60">
        <v>1088</v>
      </c>
      <c r="O45" s="61">
        <v>1119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15</v>
      </c>
      <c r="F48" s="1153"/>
      <c r="G48" s="1153"/>
      <c r="H48" s="1153"/>
      <c r="I48" s="1153"/>
      <c r="J48" s="1154"/>
      <c r="K48" s="63">
        <v>107</v>
      </c>
      <c r="L48" s="64">
        <v>119</v>
      </c>
      <c r="M48" s="64">
        <v>118</v>
      </c>
      <c r="N48" s="64">
        <v>129</v>
      </c>
      <c r="O48" s="65">
        <v>116</v>
      </c>
      <c r="P48" s="48"/>
      <c r="Q48" s="48"/>
      <c r="R48" s="48"/>
      <c r="S48" s="48"/>
      <c r="T48" s="48"/>
      <c r="U48" s="48"/>
    </row>
    <row r="49" spans="1:21" ht="30.75" customHeight="1" x14ac:dyDescent="0.15">
      <c r="A49" s="48"/>
      <c r="B49" s="1161"/>
      <c r="C49" s="1162"/>
      <c r="D49" s="62"/>
      <c r="E49" s="1153" t="s">
        <v>16</v>
      </c>
      <c r="F49" s="1153"/>
      <c r="G49" s="1153"/>
      <c r="H49" s="1153"/>
      <c r="I49" s="1153"/>
      <c r="J49" s="1154"/>
      <c r="K49" s="63">
        <v>90</v>
      </c>
      <c r="L49" s="64">
        <v>105</v>
      </c>
      <c r="M49" s="64">
        <v>80</v>
      </c>
      <c r="N49" s="64">
        <v>75</v>
      </c>
      <c r="O49" s="65">
        <v>73</v>
      </c>
      <c r="P49" s="48"/>
      <c r="Q49" s="48"/>
      <c r="R49" s="48"/>
      <c r="S49" s="48"/>
      <c r="T49" s="48"/>
      <c r="U49" s="48"/>
    </row>
    <row r="50" spans="1:21" ht="30.75" customHeight="1" x14ac:dyDescent="0.15">
      <c r="A50" s="48"/>
      <c r="B50" s="1161"/>
      <c r="C50" s="1162"/>
      <c r="D50" s="62"/>
      <c r="E50" s="1153" t="s">
        <v>17</v>
      </c>
      <c r="F50" s="1153"/>
      <c r="G50" s="1153"/>
      <c r="H50" s="1153"/>
      <c r="I50" s="1153"/>
      <c r="J50" s="1154"/>
      <c r="K50" s="63">
        <v>3</v>
      </c>
      <c r="L50" s="64" t="s">
        <v>473</v>
      </c>
      <c r="M50" s="64" t="s">
        <v>473</v>
      </c>
      <c r="N50" s="64" t="s">
        <v>473</v>
      </c>
      <c r="O50" s="65" t="s">
        <v>473</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666</v>
      </c>
      <c r="L52" s="64">
        <v>708</v>
      </c>
      <c r="M52" s="64">
        <v>704</v>
      </c>
      <c r="N52" s="64">
        <v>723</v>
      </c>
      <c r="O52" s="65">
        <v>754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614</v>
      </c>
      <c r="L53" s="69">
        <v>611</v>
      </c>
      <c r="M53" s="69">
        <v>552</v>
      </c>
      <c r="N53" s="69">
        <v>569</v>
      </c>
      <c r="O53" s="70">
        <v>554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2016-01-21T02:40:54Z</cp:lastPrinted>
  <dcterms:created xsi:type="dcterms:W3CDTF">2015-02-17T08:00:11Z</dcterms:created>
  <dcterms:modified xsi:type="dcterms:W3CDTF">2016-01-21T02:41:05Z</dcterms:modified>
  <cp:category/>
</cp:coreProperties>
</file>