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tabRatio="9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P6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s="1"/>
  <c r="BE35" i="9" s="1"/>
  <c r="BE36" i="9" s="1"/>
</calcChain>
</file>

<file path=xl/sharedStrings.xml><?xml version="1.0" encoding="utf-8"?>
<sst xmlns="http://schemas.openxmlformats.org/spreadsheetml/2006/main" count="966" uniqueCount="534">
  <si>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</si>
  <si>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</si>
  <si>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</si>
  <si>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</si>
  <si>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</si>
  <si>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</si>
  <si>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</si>
  <si>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</si>
  <si>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</si>
  <si>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</si>
  <si>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</si>
  <si>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</si>
  <si>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</si>
  <si>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</si>
  <si>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</si>
  <si>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</si>
  <si>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</si>
  <si>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</si>
  <si>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</si>
  <si>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</si>
  <si>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</si>
  <si>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</si>
  <si>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</si>
  <si>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</si>
  <si>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</si>
  <si>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</si>
  <si>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</si>
  <si>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</si>
  <si>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</si>
  <si>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</si>
  <si>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</si>
  <si>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</si>
  <si>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</si>
  <si>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</si>
  <si>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</si>
  <si>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</si>
  <si>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</si>
  <si>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</si>
  <si>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</si>
  <si>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</si>
  <si>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</si>
  <si>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</si>
  <si>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</si>
  <si>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</si>
  <si>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</si>
  <si>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</si>
  <si>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</si>
  <si>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</si>
  <si>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</si>
  <si>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</si>
  <si>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</si>
  <si>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</si>
  <si>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</si>
  <si>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</si>
  <si>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</si>
  <si>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</si>
  <si>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</si>
  <si>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</si>
  <si>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</si>
  <si>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</si>
  <si>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</si>
  <si>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</si>
  <si>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</si>
  <si>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</si>
  <si>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</si>
  <si>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</si>
  <si>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</si>
  <si>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</si>
  <si>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</si>
  <si>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</si>
  <si>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</si>
  <si>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</si>
  <si>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</si>
  <si>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</si>
  <si>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</si>
  <si>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</si>
  <si>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</si>
  <si>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</si>
  <si>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</si>
  <si>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</si>
  <si>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</si>
  <si>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</si>
  <si>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宮古島市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</si>
  <si>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</si>
  <si>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</si>
  <si>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</si>
  <si>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</si>
  <si>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</si>
  <si>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</si>
  <si>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</si>
  <si>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</si>
  <si>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</si>
  <si>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</si>
  <si>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</si>
  <si>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</si>
  <si>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</si>
  <si>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</si>
  <si>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</si>
  <si>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</si>
  <si>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</si>
  <si>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</si>
  <si>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</si>
  <si>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</si>
  <si>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</si>
  <si>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</si>
  <si>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</si>
  <si>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</si>
  <si>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</si>
  <si>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</si>
  <si>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</si>
  <si>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</si>
  <si>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</si>
  <si>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</si>
  <si>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</si>
  <si>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</si>
  <si>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</si>
  <si>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</si>
  <si>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</si>
  <si>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</si>
  <si>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</si>
  <si>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</si>
  <si>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</si>
  <si>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</si>
  <si>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</si>
  <si>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</si>
  <si>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</si>
  <si>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</si>
  <si>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</si>
  <si>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</si>
  <si>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</si>
  <si>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</si>
  <si>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</si>
  <si>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</si>
  <si>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</si>
  <si>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</si>
  <si>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</si>
  <si>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</si>
  <si>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</si>
  <si>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</si>
  <si>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</si>
  <si>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</si>
  <si>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</si>
  <si>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</si>
  <si>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</si>
  <si>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</si>
  <si>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</si>
  <si>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</si>
  <si>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</si>
  <si>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</si>
  <si>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</si>
  <si>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</si>
  <si>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</si>
  <si>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</si>
  <si>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</si>
  <si>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</si>
  <si>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</si>
  <si>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</si>
  <si>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</si>
  <si>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</si>
  <si>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</si>
  <si>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</si>
  <si>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</si>
  <si>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</si>
  <si>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</si>
  <si>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</si>
  <si>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</si>
  <si>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</si>
  <si>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</si>
  <si>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</si>
  <si>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</si>
  <si>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</si>
  <si>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</si>
  <si>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</si>
  <si>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</si>
  <si>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</si>
  <si>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</si>
  <si>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</si>
  <si>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</si>
  <si>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</si>
  <si>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</si>
  <si>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</si>
  <si>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</si>
  <si>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</si>
  <si>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</si>
  <si>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</si>
  <si>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</si>
  <si>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</si>
  <si>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</si>
  <si>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</si>
  <si>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</si>
  <si>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</si>
  <si>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</si>
  <si>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</si>
  <si>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</si>
  <si>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沖縄県宮古島市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</si>
  <si>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</si>
  <si>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</si>
  <si>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</si>
  <si>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</si>
  <si>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</si>
  <si>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</si>
  <si>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</si>
  <si>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</si>
  <si>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</si>
  <si>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</si>
  <si>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</si>
  <si>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</si>
  <si>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</si>
  <si>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</si>
  <si>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</si>
  <si>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</si>
  <si>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</si>
  <si>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</si>
  <si>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</si>
  <si>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</si>
  <si>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</si>
  <si>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</si>
  <si>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</si>
  <si>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</si>
  <si>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</si>
  <si>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</si>
  <si>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</si>
  <si>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</si>
  <si>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</si>
  <si>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</si>
  <si>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</si>
  <si>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</si>
  <si>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</si>
  <si>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</si>
  <si>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</si>
  <si>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</si>
  <si>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</si>
  <si>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</si>
  <si>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</si>
  <si>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</si>
  <si>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</si>
  <si>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</si>
  <si>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</si>
  <si>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</si>
  <si>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</si>
  <si>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</si>
  <si>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</si>
  <si>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</si>
  <si>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</si>
  <si>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</si>
  <si>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</si>
  <si>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</si>
  <si>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</si>
  <si>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</si>
  <si>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</si>
  <si>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</si>
  <si>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</si>
  <si>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</si>
  <si>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</si>
  <si>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</si>
  <si>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</si>
  <si>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</si>
  <si>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</si>
  <si>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</si>
  <si>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</si>
  <si>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</si>
  <si>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</si>
  <si>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</si>
  <si>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</si>
  <si>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</si>
  <si>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</si>
  <si>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</si>
  <si>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</si>
  <si>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</si>
  <si>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</si>
  <si>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</si>
  <si>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</si>
  <si>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</si>
  <si>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</si>
  <si>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</si>
  <si>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</si>
  <si>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</si>
  <si>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</si>
  <si>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</si>
  <si>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</si>
  <si>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</si>
  <si>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</si>
  <si>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</si>
  <si>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</si>
  <si>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</si>
  <si>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</si>
  <si>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</si>
  <si>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</si>
  <si>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</si>
  <si>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</si>
  <si>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</si>
  <si>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</si>
  <si>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</si>
  <si>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</si>
  <si>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</si>
  <si>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</si>
  <si>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</si>
  <si>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</si>
  <si>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</si>
  <si>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</si>
  <si>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</si>
  <si>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</si>
  <si>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</si>
  <si>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</si>
  <si>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</si>
  <si>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</si>
  <si>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</si>
  <si>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</si>
  <si>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</si>
  <si>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</si>
  <si>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</si>
  <si>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</si>
  <si>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</si>
  <si>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</si>
  <si>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</si>
  <si>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</si>
  <si>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港湾整備</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</si>
  <si>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</si>
  <si>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</si>
  <si>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</si>
  <si>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</si>
  <si>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</si>
  <si>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</si>
  <si>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</si>
  <si>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</si>
  <si>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</si>
  <si>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</si>
  <si>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</si>
  <si>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</si>
  <si>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</si>
  <si>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</si>
  <si>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</si>
  <si>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</si>
  <si>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</si>
  <si>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</si>
  <si>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</si>
  <si>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</si>
  <si>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</si>
  <si>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</si>
  <si>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</si>
  <si>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</si>
  <si>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</si>
  <si>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</si>
  <si>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</si>
  <si>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沖縄県宮古島市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</si>
  <si>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</si>
  <si>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</si>
  <si>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</si>
  <si>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</si>
  <si>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</si>
  <si>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</si>
  <si>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</si>
  <si>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</si>
  <si>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</si>
  <si>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</si>
  <si>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</si>
  <si>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</si>
  <si>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</si>
  <si>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</si>
  <si>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</si>
  <si>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</si>
  <si>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</si>
  <si>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</si>
  <si>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</si>
  <si>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</si>
  <si>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</si>
  <si>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</si>
  <si>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</si>
  <si>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</si>
  <si>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</si>
  <si>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</si>
  <si>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</si>
  <si>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</si>
  <si>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</si>
  <si>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</si>
  <si>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</si>
  <si>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</si>
  <si>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</si>
  <si>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</si>
  <si>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</si>
  <si>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</si>
  <si>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</si>
  <si>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法適用企業</t>
    <phoneticPr fontId="5"/>
  </si>
  <si>
    <t>港湾事業特別会計</t>
    <phoneticPr fontId="5"/>
  </si>
  <si>
    <t>法非適用企業</t>
    <phoneticPr fontId="5"/>
  </si>
  <si>
    <t>公共下水道事業特別会計</t>
    <phoneticPr fontId="5"/>
  </si>
  <si>
    <t>農漁業集落排水事業特別会計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</si>
  <si>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</si>
  <si>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</si>
  <si>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</si>
  <si>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</si>
  <si>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</si>
  <si>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</si>
  <si>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</si>
  <si>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</si>
  <si>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</si>
  <si>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</si>
  <si>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</si>
  <si>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</si>
  <si>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</si>
  <si>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</si>
  <si>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</si>
  <si>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</si>
  <si>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</si>
  <si>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</si>
  <si>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</si>
  <si>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</si>
  <si>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</si>
  <si>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</si>
  <si>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</si>
  <si>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</si>
  <si>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</si>
  <si>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</si>
  <si>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</si>
  <si>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</si>
  <si>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</si>
  <si>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</si>
  <si>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</si>
  <si>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</si>
  <si>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</si>
  <si>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</si>
  <si>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</si>
  <si>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</si>
  <si>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</si>
  <si>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</si>
  <si>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</si>
  <si>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</si>
  <si>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</si>
  <si>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</si>
  <si>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</si>
  <si>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</si>
  <si>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</si>
  <si>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</si>
  <si>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</si>
  <si>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</si>
  <si>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</si>
  <si>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</si>
  <si>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</si>
  <si>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</si>
  <si>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</si>
  <si>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</si>
  <si>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</si>
  <si>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</si>
  <si>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</si>
  <si>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</si>
  <si>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</si>
  <si>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</si>
  <si>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</si>
  <si>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</si>
  <si>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</si>
  <si>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</si>
  <si>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</si>
  <si>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</si>
  <si>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</si>
  <si>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</si>
  <si>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</si>
  <si>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</si>
  <si>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</si>
  <si>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</si>
  <si>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</si>
  <si>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</si>
  <si>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</si>
  <si>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</si>
  <si>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</si>
  <si>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</si>
  <si>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</si>
  <si>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</si>
  <si>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</si>
  <si>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</si>
  <si>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</si>
  <si>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</si>
  <si>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</si>
  <si>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</si>
  <si>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</si>
  <si>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</si>
  <si>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</si>
  <si>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</si>
  <si>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</si>
  <si>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</si>
  <si>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</si>
  <si>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</si>
  <si>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</si>
  <si>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</si>
  <si>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</si>
  <si>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</si>
  <si>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</si>
  <si>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</si>
  <si>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</si>
  <si>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</si>
  <si>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</si>
  <si>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</si>
  <si>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</si>
  <si>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</si>
  <si>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</si>
  <si>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</si>
  <si>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</si>
  <si>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</si>
  <si>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</si>
  <si>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</si>
  <si>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</si>
  <si>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</si>
  <si>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</si>
  <si>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</si>
  <si>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</si>
  <si>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</si>
  <si>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</si>
  <si>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</si>
  <si>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</si>
  <si>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</si>
  <si>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</si>
  <si>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</si>
  <si>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</si>
  <si>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</si>
  <si>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</si>
  <si>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</si>
  <si>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</si>
  <si>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</si>
  <si>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</si>
  <si>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</si>
  <si>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</si>
  <si>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</si>
  <si>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水道事業特別会計</t>
  </si>
  <si>
    <t>介護保険特別会計</t>
  </si>
  <si>
    <t>国民健康保険事業特別会計</t>
  </si>
  <si>
    <t>後期高齢者医療特別会計</t>
  </si>
  <si>
    <t>港湾事業特別会計</t>
  </si>
  <si>
    <t>公共下水道事業特別会計</t>
  </si>
  <si>
    <t>農漁業集落排水事業特別会計</t>
  </si>
  <si>
    <t>その他会計（赤字）</t>
  </si>
  <si>
    <t>その他会計（黒字）</t>
  </si>
  <si>
    <t>-</t>
    <phoneticPr fontId="2"/>
  </si>
  <si>
    <t>宮古島市マリンターミナル（株）</t>
    <rPh sb="0" eb="4">
      <t>ミヤコジマシ</t>
    </rPh>
    <rPh sb="12" eb="15">
      <t>カブ</t>
    </rPh>
    <phoneticPr fontId="2"/>
  </si>
  <si>
    <t>コーラルベジタブル（株）</t>
    <rPh sb="9" eb="12">
      <t>カブ</t>
    </rPh>
    <phoneticPr fontId="2"/>
  </si>
  <si>
    <t>（株）宮古食肉センター</t>
    <rPh sb="0" eb="3">
      <t>カブ</t>
    </rPh>
    <rPh sb="3" eb="5">
      <t>ミヤコ</t>
    </rPh>
    <rPh sb="5" eb="7">
      <t>ショクニク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</si>
</sst>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208685</c:v>
                </c:pt>
                <c:pt idx="1">
                  <c:v>188822</c:v>
                </c:pt>
                <c:pt idx="2">
                  <c:v>153345</c:v>
                </c:pt>
                <c:pt idx="3">
                  <c:v>151728</c:v>
                </c:pt>
                <c:pt idx="4">
                  <c:v>177711</c:v>
                </c:pt>
              </c:numCache>
            </c:numRef>
          </c:val>
          <c:smooth val="0"/>
        </c:ser>
        <c:dLbls>
          <c:showLegendKey val="0"/>
          <c:showVal val="0"/>
          <c:showCatName val="0"/>
          <c:showSerName val="0"/>
          <c:showPercent val="0"/>
          <c:showBubbleSize val="0"/>
        </c:dLbls>
        <c:marker val="1"/>
        <c:smooth val="0"/>
        <c:axId val="110359680"/>
        <c:axId val="110361600"/>
      </c:lineChart>
      <c:catAx>
        <c:axId val="110359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61600"/>
        <c:crosses val="autoZero"/>
        <c:auto val="1"/>
        <c:lblAlgn val="ctr"/>
        <c:lblOffset val="100"/>
        <c:tickLblSkip val="1"/>
        <c:tickMarkSkip val="1"/>
        <c:noMultiLvlLbl val="0"/>
      </c:catAx>
      <c:valAx>
        <c:axId val="11036160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59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7.89</c:v>
                </c:pt>
                <c:pt idx="1">
                  <c:v>13.74</c:v>
                </c:pt>
                <c:pt idx="2">
                  <c:v>11.15</c:v>
                </c:pt>
                <c:pt idx="3">
                  <c:v>9.94</c:v>
                </c:pt>
                <c:pt idx="4">
                  <c:v>11.3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5.19</c:v>
                </c:pt>
                <c:pt idx="1">
                  <c:v>11.41</c:v>
                </c:pt>
                <c:pt idx="2">
                  <c:v>18.989999999999998</c:v>
                </c:pt>
                <c:pt idx="3">
                  <c:v>23.3</c:v>
                </c:pt>
                <c:pt idx="4">
                  <c:v>28.07</c:v>
                </c:pt>
              </c:numCache>
            </c:numRef>
          </c:val>
        </c:ser>
        <c:dLbls>
          <c:showLegendKey val="0"/>
          <c:showVal val="0"/>
          <c:showCatName val="0"/>
          <c:showSerName val="0"/>
          <c:showPercent val="0"/>
          <c:showBubbleSize val="0"/>
        </c:dLbls>
        <c:gapWidth val="250"/>
        <c:overlap val="100"/>
        <c:axId val="111387392"/>
        <c:axId val="11138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5.89</c:v>
                </c:pt>
                <c:pt idx="1">
                  <c:v>12.65</c:v>
                </c:pt>
                <c:pt idx="2">
                  <c:v>7</c:v>
                </c:pt>
                <c:pt idx="3">
                  <c:v>4.5599999999999996</c:v>
                </c:pt>
                <c:pt idx="4">
                  <c:v>6.52</c:v>
                </c:pt>
              </c:numCache>
            </c:numRef>
          </c:val>
          <c:smooth val="0"/>
        </c:ser>
        <c:dLbls>
          <c:showLegendKey val="0"/>
          <c:showVal val="0"/>
          <c:showCatName val="0"/>
          <c:showSerName val="0"/>
          <c:showPercent val="0"/>
          <c:showBubbleSize val="0"/>
        </c:dLbls>
        <c:marker val="1"/>
        <c:smooth val="0"/>
        <c:axId val="111387392"/>
        <c:axId val="111389312"/>
      </c:lineChart>
      <c:catAx>
        <c:axId val="11138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389312"/>
        <c:crosses val="autoZero"/>
        <c:auto val="1"/>
        <c:lblAlgn val="ctr"/>
        <c:lblOffset val="100"/>
        <c:tickLblSkip val="1"/>
        <c:tickMarkSkip val="1"/>
        <c:noMultiLvlLbl val="0"/>
      </c:catAx>
      <c:valAx>
        <c:axId val="11138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8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0.37</c:v>
                </c:pt>
                <c:pt idx="4">
                  <c:v>#N/A</c:v>
                </c:pt>
                <c:pt idx="5">
                  <c:v>0.13</c:v>
                </c:pt>
                <c:pt idx="6">
                  <c:v>#N/A</c:v>
                </c:pt>
                <c:pt idx="7">
                  <c:v>0.01</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0.02</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c:v>
                </c:pt>
                <c:pt idx="4">
                  <c:v>#N/A</c:v>
                </c:pt>
                <c:pt idx="5">
                  <c:v>0</c:v>
                </c:pt>
                <c:pt idx="6">
                  <c:v>#N/A</c:v>
                </c:pt>
                <c:pt idx="7">
                  <c:v>0.01</c:v>
                </c:pt>
                <c:pt idx="8">
                  <c:v>#N/A</c:v>
                </c:pt>
                <c:pt idx="9">
                  <c:v>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0.41</c:v>
                </c:pt>
                <c:pt idx="2">
                  <c:v>#N/A</c:v>
                </c:pt>
                <c:pt idx="3">
                  <c:v>0.2</c:v>
                </c:pt>
                <c:pt idx="4">
                  <c:v>#N/A</c:v>
                </c:pt>
                <c:pt idx="5">
                  <c:v>0.03</c:v>
                </c:pt>
                <c:pt idx="6">
                  <c:v>#N/A</c:v>
                </c:pt>
                <c:pt idx="7">
                  <c:v>0.04</c:v>
                </c:pt>
                <c:pt idx="8">
                  <c:v>#N/A</c:v>
                </c:pt>
                <c:pt idx="9">
                  <c:v>0.1</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2.0699999999999998</c:v>
                </c:pt>
                <c:pt idx="2">
                  <c:v>#N/A</c:v>
                </c:pt>
                <c:pt idx="3">
                  <c:v>1.78</c:v>
                </c:pt>
                <c:pt idx="4">
                  <c:v>#N/A</c:v>
                </c:pt>
                <c:pt idx="5">
                  <c:v>2.57</c:v>
                </c:pt>
                <c:pt idx="6">
                  <c:v>#N/A</c:v>
                </c:pt>
                <c:pt idx="7">
                  <c:v>3.13</c:v>
                </c:pt>
                <c:pt idx="8">
                  <c:v>#N/A</c:v>
                </c:pt>
                <c:pt idx="9">
                  <c:v>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7.89</c:v>
                </c:pt>
                <c:pt idx="2">
                  <c:v>#N/A</c:v>
                </c:pt>
                <c:pt idx="3">
                  <c:v>13.74</c:v>
                </c:pt>
                <c:pt idx="4">
                  <c:v>#N/A</c:v>
                </c:pt>
                <c:pt idx="5">
                  <c:v>11.15</c:v>
                </c:pt>
                <c:pt idx="6">
                  <c:v>#N/A</c:v>
                </c:pt>
                <c:pt idx="7">
                  <c:v>9.94</c:v>
                </c:pt>
                <c:pt idx="8">
                  <c:v>#N/A</c:v>
                </c:pt>
                <c:pt idx="9">
                  <c:v>11.3</c:v>
                </c:pt>
              </c:numCache>
            </c:numRef>
          </c:val>
        </c:ser>
        <c:dLbls>
          <c:showLegendKey val="0"/>
          <c:showVal val="0"/>
          <c:showCatName val="0"/>
          <c:showSerName val="0"/>
          <c:showPercent val="0"/>
          <c:showBubbleSize val="0"/>
        </c:dLbls>
        <c:gapWidth val="150"/>
        <c:overlap val="100"/>
        <c:axId val="111520384"/>
        <c:axId val="111522176"/>
      </c:barChart>
      <c:catAx>
        <c:axId val="1115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22176"/>
        <c:crosses val="autoZero"/>
        <c:auto val="1"/>
        <c:lblAlgn val="ctr"/>
        <c:lblOffset val="100"/>
        <c:tickLblSkip val="1"/>
        <c:tickMarkSkip val="1"/>
        <c:noMultiLvlLbl val="0"/>
      </c:catAx>
      <c:valAx>
        <c:axId val="11152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20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2480</c:v>
                </c:pt>
                <c:pt idx="5">
                  <c:v>2365</c:v>
                </c:pt>
                <c:pt idx="8">
                  <c:v>2473</c:v>
                </c:pt>
                <c:pt idx="11">
                  <c:v>2424</c:v>
                </c:pt>
                <c:pt idx="14">
                  <c:v>2554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c:v>
                </c:pt>
                <c:pt idx="3">
                  <c:v>14</c:v>
                </c:pt>
                <c:pt idx="6">
                  <c:v>18</c:v>
                </c:pt>
                <c:pt idx="9">
                  <c:v>11</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155</c:v>
                </c:pt>
                <c:pt idx="3">
                  <c:v>173</c:v>
                </c:pt>
                <c:pt idx="6">
                  <c:v>175</c:v>
                </c:pt>
                <c:pt idx="9">
                  <c:v>184</c:v>
                </c:pt>
                <c:pt idx="12">
                  <c:v>201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4023</c:v>
                </c:pt>
                <c:pt idx="3">
                  <c:v>3910</c:v>
                </c:pt>
                <c:pt idx="6">
                  <c:v>3843</c:v>
                </c:pt>
                <c:pt idx="9">
                  <c:v>3598</c:v>
                </c:pt>
                <c:pt idx="12">
                  <c:v>3626</c:v>
                </c:pt>
              </c:numCache>
            </c:numRef>
          </c:val>
        </c:ser>
        <c:dLbls>
          <c:showLegendKey val="0"/>
          <c:showVal val="0"/>
          <c:showCatName val="0"/>
          <c:showSerName val="0"/>
          <c:showPercent val="0"/>
          <c:showBubbleSize val="0"/>
        </c:dLbls>
        <c:gapWidth val="100"/>
        <c:overlap val="100"/>
        <c:axId val="112081536"/>
        <c:axId val="112083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1715</c:v>
                </c:pt>
                <c:pt idx="2">
                  <c:v>#N/A</c:v>
                </c:pt>
                <c:pt idx="3">
                  <c:v>#N/A</c:v>
                </c:pt>
                <c:pt idx="4">
                  <c:v>1732</c:v>
                </c:pt>
                <c:pt idx="5">
                  <c:v>#N/A</c:v>
                </c:pt>
                <c:pt idx="6">
                  <c:v>#N/A</c:v>
                </c:pt>
                <c:pt idx="7">
                  <c:v>1563</c:v>
                </c:pt>
                <c:pt idx="8">
                  <c:v>#N/A</c:v>
                </c:pt>
                <c:pt idx="9">
                  <c:v>#N/A</c:v>
                </c:pt>
                <c:pt idx="10">
                  <c:v>1369</c:v>
                </c:pt>
                <c:pt idx="11">
                  <c:v>#N/A</c:v>
                </c:pt>
                <c:pt idx="12">
                  <c:v>#N/A</c:v>
                </c:pt>
                <c:pt idx="13">
                  <c:v>1281</c:v>
                </c:pt>
                <c:pt idx="14">
                  <c:v>#N/A</c:v>
                </c:pt>
              </c:numCache>
            </c:numRef>
          </c:val>
          <c:smooth val="0"/>
        </c:ser>
        <c:dLbls>
          <c:showLegendKey val="0"/>
          <c:showVal val="0"/>
          <c:showCatName val="0"/>
          <c:showSerName val="0"/>
          <c:showPercent val="0"/>
          <c:showBubbleSize val="0"/>
        </c:dLbls>
        <c:marker val="1"/>
        <c:smooth val="0"/>
        <c:axId val="112081536"/>
        <c:axId val="112083712"/>
      </c:lineChart>
      <c:catAx>
        <c:axId val="11208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083712"/>
        <c:crosses val="autoZero"/>
        <c:auto val="1"/>
        <c:lblAlgn val="ctr"/>
        <c:lblOffset val="100"/>
        <c:tickLblSkip val="1"/>
        <c:tickMarkSkip val="1"/>
        <c:noMultiLvlLbl val="0"/>
      </c:catAx>
      <c:valAx>
        <c:axId val="11208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8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20086</c:v>
                </c:pt>
                <c:pt idx="5">
                  <c:v>20648</c:v>
                </c:pt>
                <c:pt idx="8">
                  <c:v>19756</c:v>
                </c:pt>
                <c:pt idx="11">
                  <c:v>21815</c:v>
                </c:pt>
                <c:pt idx="14">
                  <c:v>23329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2409</c:v>
                </c:pt>
                <c:pt idx="5">
                  <c:v>2016</c:v>
                </c:pt>
                <c:pt idx="8">
                  <c:v>1945</c:v>
                </c:pt>
                <c:pt idx="11">
                  <c:v>1794</c:v>
                </c:pt>
                <c:pt idx="14">
                  <c:v>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2020</c:v>
                </c:pt>
                <c:pt idx="5">
                  <c:v>3301</c:v>
                </c:pt>
                <c:pt idx="8">
                  <c:v>5633</c:v>
                </c:pt>
                <c:pt idx="11">
                  <c:v>6372</c:v>
                </c:pt>
                <c:pt idx="14">
                  <c:v>7483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288</c:v>
                </c:pt>
                <c:pt idx="3">
                  <c:v>51</c:v>
                </c:pt>
                <c:pt idx="6">
                  <c:v>3</c:v>
                </c:pt>
                <c:pt idx="9">
                  <c:v>37</c:v>
                </c:pt>
                <c:pt idx="12">
                  <c:v>32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6261</c:v>
                </c:pt>
                <c:pt idx="3">
                  <c:v>6093</c:v>
                </c:pt>
                <c:pt idx="6">
                  <c:v>5509</c:v>
                </c:pt>
                <c:pt idx="9">
                  <c:v>4359</c:v>
                </c:pt>
                <c:pt idx="12">
                  <c:v>4460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2358</c:v>
                </c:pt>
                <c:pt idx="3">
                  <c:v>2697</c:v>
                </c:pt>
                <c:pt idx="6">
                  <c:v>2270</c:v>
                </c:pt>
                <c:pt idx="9">
                  <c:v>2240</c:v>
                </c:pt>
                <c:pt idx="12">
                  <c:v>2200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61</c:v>
                </c:pt>
                <c:pt idx="3">
                  <c:v>84</c:v>
                </c:pt>
                <c:pt idx="6">
                  <c:v>63</c:v>
                </c:pt>
                <c:pt idx="9">
                  <c:v>43</c:v>
                </c:pt>
                <c:pt idx="12">
                  <c:v>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33892</c:v>
                </c:pt>
                <c:pt idx="3">
                  <c:v>34981</c:v>
                </c:pt>
                <c:pt idx="6">
                  <c:v>34887</c:v>
                </c:pt>
                <c:pt idx="9">
                  <c:v>34921</c:v>
                </c:pt>
                <c:pt idx="12">
                  <c:v>35084</c:v>
                </c:pt>
              </c:numCache>
            </c:numRef>
          </c:val>
        </c:ser>
        <c:dLbls>
          <c:showLegendKey val="0"/>
          <c:showVal val="0"/>
          <c:showCatName val="0"/>
          <c:showSerName val="0"/>
          <c:showPercent val="0"/>
          <c:showBubbleSize val="0"/>
        </c:dLbls>
        <c:gapWidth val="100"/>
        <c:overlap val="100"/>
        <c:axId val="114492928"/>
        <c:axId val="114494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18344</c:v>
                </c:pt>
                <c:pt idx="2">
                  <c:v>#N/A</c:v>
                </c:pt>
                <c:pt idx="3">
                  <c:v>#N/A</c:v>
                </c:pt>
                <c:pt idx="4">
                  <c:v>17942</c:v>
                </c:pt>
                <c:pt idx="5">
                  <c:v>#N/A</c:v>
                </c:pt>
                <c:pt idx="6">
                  <c:v>#N/A</c:v>
                </c:pt>
                <c:pt idx="7">
                  <c:v>15400</c:v>
                </c:pt>
                <c:pt idx="8">
                  <c:v>#N/A</c:v>
                </c:pt>
                <c:pt idx="9">
                  <c:v>#N/A</c:v>
                </c:pt>
                <c:pt idx="10">
                  <c:v>11618</c:v>
                </c:pt>
                <c:pt idx="11">
                  <c:v>#N/A</c:v>
                </c:pt>
                <c:pt idx="12">
                  <c:v>#N/A</c:v>
                </c:pt>
                <c:pt idx="13">
                  <c:v>10907</c:v>
                </c:pt>
                <c:pt idx="14">
                  <c:v>#N/A</c:v>
                </c:pt>
              </c:numCache>
            </c:numRef>
          </c:val>
          <c:smooth val="0"/>
        </c:ser>
        <c:dLbls>
          <c:showLegendKey val="0"/>
          <c:showVal val="0"/>
          <c:showCatName val="0"/>
          <c:showSerName val="0"/>
          <c:showPercent val="0"/>
          <c:showBubbleSize val="0"/>
        </c:dLbls>
        <c:marker val="1"/>
        <c:smooth val="0"/>
        <c:axId val="114492928"/>
        <c:axId val="114494848"/>
      </c:lineChart>
      <c:catAx>
        <c:axId val="1144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494848"/>
        <c:crosses val="autoZero"/>
        <c:auto val="1"/>
        <c:lblAlgn val="ctr"/>
        <c:lblOffset val="100"/>
        <c:tickLblSkip val="1"/>
        <c:tickMarkSkip val="1"/>
        <c:noMultiLvlLbl val="0"/>
      </c:catAx>
      <c:valAx>
        <c:axId val="11449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55,006
54,802
204.60
39,664,333
37,372,518
2,170,049
19,207,851
35,083,728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・滞納整理を推進し、市税</a:t>
          </a:r>
          <a:r>
            <a:rPr lang="ja-JP" altLang="en-US" sz="1100" b="0" i="0" baseline="0">
              <a:solidFill>
                <a:schemeClr val="dk1"/>
              </a:solidFill>
              <a:effectLst/>
              <a:latin typeface="+mn-lt"/>
              <a:ea typeface="+mn-ea"/>
              <a:cs typeface="+mn-cs"/>
            </a:rPr>
            <a:t>・保険料等</a:t>
          </a:r>
          <a:r>
            <a:rPr lang="ja-JP" altLang="ja-JP" sz="1100" b="0" i="0" baseline="0">
              <a:solidFill>
                <a:schemeClr val="dk1"/>
              </a:solidFill>
              <a:effectLst/>
              <a:latin typeface="+mn-lt"/>
              <a:ea typeface="+mn-ea"/>
              <a:cs typeface="+mn-cs"/>
            </a:rPr>
            <a:t>の徴収強化に努めているが、本来より所得層の低い地域であること、また、大型事業所がないことなどから、税収の大きな伸びが見込めず、依然として類似団体や全国平均を大きく下回っている状況にある。</a:t>
          </a:r>
          <a:endParaRPr lang="ja-JP" altLang="ja-JP" sz="1400">
            <a:effectLst/>
          </a:endParaRPr>
        </a:p>
        <a:p>
          <a:pPr rtl="0"/>
          <a:r>
            <a:rPr lang="ja-JP" altLang="ja-JP" sz="1100" b="0" i="0" baseline="0">
              <a:solidFill>
                <a:schemeClr val="dk1"/>
              </a:solidFill>
              <a:effectLst/>
              <a:latin typeface="+mn-lt"/>
              <a:ea typeface="+mn-ea"/>
              <a:cs typeface="+mn-cs"/>
            </a:rPr>
            <a:t>・現在進めている定員管理の適正化による人件費の削減の他、</a:t>
          </a:r>
          <a:r>
            <a:rPr lang="ja-JP" altLang="en-US" sz="1100" b="0" i="0" baseline="0">
              <a:solidFill>
                <a:schemeClr val="dk1"/>
              </a:solidFill>
              <a:effectLst/>
              <a:latin typeface="+mn-lt"/>
              <a:ea typeface="+mn-ea"/>
              <a:cs typeface="+mn-cs"/>
            </a:rPr>
            <a:t>公共施設当総合管理計画の策定し、</a:t>
          </a:r>
          <a:r>
            <a:rPr lang="ja-JP" altLang="ja-JP" sz="1100" b="0" i="0" baseline="0">
              <a:solidFill>
                <a:schemeClr val="dk1"/>
              </a:solidFill>
              <a:effectLst/>
              <a:latin typeface="+mn-lt"/>
              <a:ea typeface="+mn-ea"/>
              <a:cs typeface="+mn-cs"/>
            </a:rPr>
            <a:t>類似施設の統廃合等も視野に入れ財政の健全化を図る。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40869</xdr:rowOff>
    </xdr:from>
    <xdr:ext cx="762000" cy="259045"/>
    <xdr:sp macro="" textlink="">
      <xdr:nvSpPr>
        <xdr:cNvPr id="88"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・合併後大きくなっていた人件費</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、新規採用者数の抑制等により、ここ数年の全体値の改善に大きく影響していた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a:t>
          </a:r>
          <a:r>
            <a:rPr lang="en-US" altLang="ja-JP" sz="1100" b="0" i="0" baseline="0">
              <a:solidFill>
                <a:schemeClr val="dk1"/>
              </a:solidFill>
              <a:effectLst/>
              <a:latin typeface="+mn-lt"/>
              <a:ea typeface="+mn-ea"/>
              <a:cs typeface="+mn-cs"/>
            </a:rPr>
            <a:t>8.2</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改善と</a:t>
          </a:r>
          <a:r>
            <a:rPr lang="ja-JP" altLang="ja-JP" sz="1100" b="0" i="0" baseline="0">
              <a:solidFill>
                <a:schemeClr val="dk1"/>
              </a:solidFill>
              <a:effectLst/>
              <a:latin typeface="+mn-lt"/>
              <a:ea typeface="+mn-ea"/>
              <a:cs typeface="+mn-cs"/>
            </a:rPr>
            <a:t>となり、類似団体や全国平均</a:t>
          </a:r>
          <a:r>
            <a:rPr lang="ja-JP" altLang="en-US" sz="1100" b="0" i="0" baseline="0">
              <a:solidFill>
                <a:schemeClr val="dk1"/>
              </a:solidFill>
              <a:effectLst/>
              <a:latin typeface="+mn-lt"/>
              <a:ea typeface="+mn-ea"/>
              <a:cs typeface="+mn-cs"/>
            </a:rPr>
            <a:t>よりよい</a:t>
          </a:r>
          <a:r>
            <a:rPr lang="ja-JP" altLang="ja-JP" sz="1100" b="0" i="0" baseline="0">
              <a:solidFill>
                <a:schemeClr val="dk1"/>
              </a:solidFill>
              <a:effectLst/>
              <a:latin typeface="+mn-lt"/>
              <a:ea typeface="+mn-ea"/>
              <a:cs typeface="+mn-cs"/>
            </a:rPr>
            <a:t>状況となった。</a:t>
          </a:r>
          <a:r>
            <a:rPr lang="ja-JP" altLang="en-US" sz="1100" b="0" i="0" baseline="0">
              <a:solidFill>
                <a:schemeClr val="dk1"/>
              </a:solidFill>
              <a:effectLst/>
              <a:latin typeface="+mn-lt"/>
              <a:ea typeface="+mn-ea"/>
              <a:cs typeface="+mn-cs"/>
            </a:rPr>
            <a:t>主な要因としては、</a:t>
          </a:r>
          <a:r>
            <a:rPr lang="ja-JP" altLang="ja-JP" sz="1100" b="0" i="0" baseline="0">
              <a:solidFill>
                <a:schemeClr val="dk1"/>
              </a:solidFill>
              <a:effectLst/>
              <a:latin typeface="+mn-lt"/>
              <a:ea typeface="+mn-ea"/>
              <a:cs typeface="+mn-cs"/>
            </a:rPr>
            <a:t>前年度比について</a:t>
          </a:r>
          <a:r>
            <a:rPr lang="ja-JP" altLang="en-US" sz="1100" b="0" i="0" baseline="0">
              <a:solidFill>
                <a:schemeClr val="dk1"/>
              </a:solidFill>
              <a:effectLst/>
              <a:latin typeface="+mn-lt"/>
              <a:ea typeface="+mn-ea"/>
              <a:cs typeface="+mn-cs"/>
            </a:rPr>
            <a:t>公債費で</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補助費等の</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ポイントのそれぞれの増</a:t>
          </a:r>
          <a:r>
            <a:rPr lang="ja-JP" altLang="en-US" sz="1100" b="0" i="0" baseline="0">
              <a:solidFill>
                <a:schemeClr val="dk1"/>
              </a:solidFill>
              <a:effectLst/>
              <a:latin typeface="+mn-lt"/>
              <a:ea typeface="+mn-ea"/>
              <a:cs typeface="+mn-cs"/>
            </a:rPr>
            <a:t>及び地方税のコンビニ収納による収納率の増・交付税の新算定費目</a:t>
          </a:r>
          <a:r>
            <a:rPr lang="ja-JP" altLang="ja-JP" sz="1100" b="0" i="0" baseline="0">
              <a:solidFill>
                <a:schemeClr val="dk1"/>
              </a:solidFill>
              <a:effectLst/>
              <a:latin typeface="+mn-lt"/>
              <a:ea typeface="+mn-ea"/>
              <a:cs typeface="+mn-cs"/>
            </a:rPr>
            <a:t>が主な要因となっており、今後、物件費の計画的かつ継続的な抑制や、扶助費を含めた社会保障費関連経費の給付適正化に努める。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63077</xdr:rowOff>
    </xdr:from>
    <xdr:to>
      <xdr:col>7</xdr:col>
      <xdr:colOff>152400</xdr:colOff>
      <xdr:row>63</xdr:row>
      <xdr:rowOff>49954</xdr:rowOff>
    </xdr:to>
    <xdr:cxnSp macro="">
      <xdr:nvCxnSpPr>
        <xdr:cNvPr id="131" name="直線コネクタ 130"/>
        <xdr:cNvCxnSpPr/>
      </xdr:nvCxnSpPr>
      <xdr:spPr>
        <a:xfrm flipV="1">
          <a:off x="4114800" y="10521527"/>
          <a:ext cx="8382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72602</xdr:rowOff>
    </xdr:from>
    <xdr:to>
      <xdr:col>6</xdr:col>
      <xdr:colOff>0</xdr:colOff>
      <xdr:row>63</xdr:row>
      <xdr:rowOff>49954</xdr:rowOff>
    </xdr:to>
    <xdr:cxnSp macro="">
      <xdr:nvCxnSpPr>
        <xdr:cNvPr id="134" name="直線コネクタ 133"/>
        <xdr:cNvCxnSpPr/>
      </xdr:nvCxnSpPr>
      <xdr:spPr>
        <a:xfrm>
          <a:off x="3225800" y="10702502"/>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24342</xdr:rowOff>
    </xdr:from>
    <xdr:to>
      <xdr:col>4</xdr:col>
      <xdr:colOff>482600</xdr:colOff>
      <xdr:row>62</xdr:row>
      <xdr:rowOff>72602</xdr:rowOff>
    </xdr:to>
    <xdr:cxnSp macro="">
      <xdr:nvCxnSpPr>
        <xdr:cNvPr id="137" name="直線コネクタ 136"/>
        <xdr:cNvCxnSpPr/>
      </xdr:nvCxnSpPr>
      <xdr:spPr>
        <a:xfrm>
          <a:off x="2336800" y="106542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24342</xdr:rowOff>
    </xdr:from>
    <xdr:to>
      <xdr:col>3</xdr:col>
      <xdr:colOff>279400</xdr:colOff>
      <xdr:row>63</xdr:row>
      <xdr:rowOff>5715</xdr:rowOff>
    </xdr:to>
    <xdr:cxnSp macro="">
      <xdr:nvCxnSpPr>
        <xdr:cNvPr id="140" name="直線コネクタ 139"/>
        <xdr:cNvCxnSpPr/>
      </xdr:nvCxnSpPr>
      <xdr:spPr>
        <a:xfrm flipV="1">
          <a:off x="1447800" y="10654242"/>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12277</xdr:rowOff>
    </xdr:from>
    <xdr:to>
      <xdr:col>7</xdr:col>
      <xdr:colOff>203200</xdr:colOff>
      <xdr:row>61</xdr:row>
      <xdr:rowOff>113877</xdr:rowOff>
    </xdr:to>
    <xdr:sp macro="" textlink="">
      <xdr:nvSpPr>
        <xdr:cNvPr id="150" name="円/楕円 149"/>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28804</xdr:rowOff>
    </xdr:from>
    <xdr:ext cx="762000" cy="259045"/>
    <xdr:sp macro="" textlink="">
      <xdr:nvSpPr>
        <xdr:cNvPr id="151"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170604</xdr:rowOff>
    </xdr:from>
    <xdr:to>
      <xdr:col>6</xdr:col>
      <xdr:colOff>50800</xdr:colOff>
      <xdr:row>63</xdr:row>
      <xdr:rowOff>100754</xdr:rowOff>
    </xdr:to>
    <xdr:sp macro="" textlink="">
      <xdr:nvSpPr>
        <xdr:cNvPr id="152" name="円/楕円 151"/>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85531</xdr:rowOff>
    </xdr:from>
    <xdr:ext cx="736600" cy="259045"/>
    <xdr:sp macro="" textlink="">
      <xdr:nvSpPr>
        <xdr:cNvPr id="153" name="テキスト ボックス 152"/>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21802</xdr:rowOff>
    </xdr:from>
    <xdr:to>
      <xdr:col>4</xdr:col>
      <xdr:colOff>533400</xdr:colOff>
      <xdr:row>62</xdr:row>
      <xdr:rowOff>123402</xdr:rowOff>
    </xdr:to>
    <xdr:sp macro="" textlink="">
      <xdr:nvSpPr>
        <xdr:cNvPr id="154" name="円/楕円 153"/>
        <xdr:cNvSpPr/>
      </xdr:nvSpPr>
      <xdr:spPr>
        <a:xfrm>
          <a:off x="3175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133579</xdr:rowOff>
    </xdr:from>
    <xdr:ext cx="762000" cy="259045"/>
    <xdr:sp macro="" textlink="">
      <xdr:nvSpPr>
        <xdr:cNvPr id="155" name="テキスト ボックス 154"/>
        <xdr:cNvSpPr txBox="1"/>
      </xdr:nvSpPr>
      <xdr:spPr>
        <a:xfrm>
          <a:off x="2844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144992</xdr:rowOff>
    </xdr:from>
    <xdr:to>
      <xdr:col>3</xdr:col>
      <xdr:colOff>330200</xdr:colOff>
      <xdr:row>62</xdr:row>
      <xdr:rowOff>75142</xdr:rowOff>
    </xdr:to>
    <xdr:sp macro="" textlink="">
      <xdr:nvSpPr>
        <xdr:cNvPr id="156" name="円/楕円 155"/>
        <xdr:cNvSpPr/>
      </xdr:nvSpPr>
      <xdr:spPr>
        <a:xfrm>
          <a:off x="2286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85319</xdr:rowOff>
    </xdr:from>
    <xdr:ext cx="762000" cy="259045"/>
    <xdr:sp macro="" textlink="">
      <xdr:nvSpPr>
        <xdr:cNvPr id="157" name="テキスト ボックス 156"/>
        <xdr:cNvSpPr txBox="1"/>
      </xdr:nvSpPr>
      <xdr:spPr>
        <a:xfrm>
          <a:off x="1955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126365</xdr:rowOff>
    </xdr:from>
    <xdr:to>
      <xdr:col>2</xdr:col>
      <xdr:colOff>127000</xdr:colOff>
      <xdr:row>63</xdr:row>
      <xdr:rowOff>56515</xdr:rowOff>
    </xdr:to>
    <xdr:sp macro="" textlink="">
      <xdr:nvSpPr>
        <xdr:cNvPr id="158" name="円/楕円 157"/>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66692</xdr:rowOff>
    </xdr:from>
    <xdr:ext cx="762000" cy="259045"/>
    <xdr:sp macro="" textlink="">
      <xdr:nvSpPr>
        <xdr:cNvPr id="159" name="テキスト ボックス 158"/>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[184,770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・人件費については、新規採用者数の抑制等により、定員管理の適正化を図っているところであるが、依然として類似団体、県平均と比較してかなり高い水準にある。引き続き現行の抑制策を推進していく。</a:t>
          </a:r>
          <a:endParaRPr lang="ja-JP" altLang="ja-JP" sz="1400">
            <a:effectLst/>
          </a:endParaRPr>
        </a:p>
        <a:p>
          <a:pPr rtl="0"/>
          <a:r>
            <a:rPr lang="ja-JP" altLang="ja-JP" sz="1100" b="0" i="0" baseline="0">
              <a:solidFill>
                <a:schemeClr val="dk1"/>
              </a:solidFill>
              <a:effectLst/>
              <a:latin typeface="+mn-lt"/>
              <a:ea typeface="+mn-ea"/>
              <a:cs typeface="+mn-cs"/>
            </a:rPr>
            <a:t>・物件費については、</a:t>
          </a:r>
          <a:r>
            <a:rPr lang="ja-JP" altLang="en-US" sz="1100" b="0" i="0" baseline="0">
              <a:solidFill>
                <a:schemeClr val="dk1"/>
              </a:solidFill>
              <a:effectLst/>
              <a:latin typeface="+mn-lt"/>
              <a:ea typeface="+mn-ea"/>
              <a:cs typeface="+mn-cs"/>
            </a:rPr>
            <a:t>沖縄振興特別推進交付金に伴う物件費の増又は</a:t>
          </a:r>
          <a:r>
            <a:rPr lang="ja-JP" altLang="ja-JP" sz="1100" b="0" i="0" baseline="0">
              <a:solidFill>
                <a:schemeClr val="dk1"/>
              </a:solidFill>
              <a:effectLst/>
              <a:latin typeface="+mn-lt"/>
              <a:ea typeface="+mn-ea"/>
              <a:cs typeface="+mn-cs"/>
            </a:rPr>
            <a:t>離島県における離島という地理的な条件において、出張にかかる旅費をはじめ、運送費による物価への影響等</a:t>
          </a:r>
          <a:r>
            <a:rPr lang="ja-JP" altLang="en-US" sz="1100" b="0" i="0" baseline="0">
              <a:solidFill>
                <a:schemeClr val="dk1"/>
              </a:solidFill>
              <a:effectLst/>
              <a:latin typeface="+mn-lt"/>
              <a:ea typeface="+mn-ea"/>
              <a:cs typeface="+mn-cs"/>
            </a:rPr>
            <a:t>あり、</a:t>
          </a:r>
          <a:r>
            <a:rPr lang="ja-JP" altLang="ja-JP" sz="1100" b="0" i="0" baseline="0">
              <a:solidFill>
                <a:schemeClr val="dk1"/>
              </a:solidFill>
              <a:effectLst/>
              <a:latin typeface="+mn-lt"/>
              <a:ea typeface="+mn-ea"/>
              <a:cs typeface="+mn-cs"/>
            </a:rPr>
            <a:t>類似団体及び全国平均を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回っている状況にある。平成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年度は前年度比</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ポイントの増と</a:t>
          </a:r>
          <a:r>
            <a:rPr lang="ja-JP" altLang="en-US" sz="1100" b="0" i="0" baseline="0">
              <a:solidFill>
                <a:schemeClr val="dk1"/>
              </a:solidFill>
              <a:effectLst/>
              <a:latin typeface="+mn-lt"/>
              <a:ea typeface="+mn-ea"/>
              <a:cs typeface="+mn-cs"/>
            </a:rPr>
            <a:t>なっているため</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計画的かつ継続的な抑制に努めていく。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2778</xdr:rowOff>
    </xdr:from>
    <xdr:to>
      <xdr:col>7</xdr:col>
      <xdr:colOff>152400</xdr:colOff>
      <xdr:row>82</xdr:row>
      <xdr:rowOff>9037</xdr:rowOff>
    </xdr:to>
    <xdr:cxnSp macro="">
      <xdr:nvCxnSpPr>
        <xdr:cNvPr id="195" name="直線コネクタ 194"/>
        <xdr:cNvCxnSpPr/>
      </xdr:nvCxnSpPr>
      <xdr:spPr>
        <a:xfrm flipV="1">
          <a:off x="4114800" y="14061678"/>
          <a:ext cx="8382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124</xdr:rowOff>
    </xdr:from>
    <xdr:to>
      <xdr:col>6</xdr:col>
      <xdr:colOff>0</xdr:colOff>
      <xdr:row>82</xdr:row>
      <xdr:rowOff>9037</xdr:rowOff>
    </xdr:to>
    <xdr:cxnSp macro="">
      <xdr:nvCxnSpPr>
        <xdr:cNvPr id="198" name="直線コネクタ 197"/>
        <xdr:cNvCxnSpPr/>
      </xdr:nvCxnSpPr>
      <xdr:spPr>
        <a:xfrm>
          <a:off x="3225800" y="14059024"/>
          <a:ext cx="8890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124</xdr:rowOff>
    </xdr:from>
    <xdr:to>
      <xdr:col>4</xdr:col>
      <xdr:colOff>482600</xdr:colOff>
      <xdr:row>82</xdr:row>
      <xdr:rowOff>12288</xdr:rowOff>
    </xdr:to>
    <xdr:cxnSp macro="">
      <xdr:nvCxnSpPr>
        <xdr:cNvPr id="201" name="直線コネクタ 200"/>
        <xdr:cNvCxnSpPr/>
      </xdr:nvCxnSpPr>
      <xdr:spPr>
        <a:xfrm flipV="1">
          <a:off x="2336800" y="14059024"/>
          <a:ext cx="889000" cy="1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1881</xdr:rowOff>
    </xdr:from>
    <xdr:to>
      <xdr:col>3</xdr:col>
      <xdr:colOff>279400</xdr:colOff>
      <xdr:row>82</xdr:row>
      <xdr:rowOff>12288</xdr:rowOff>
    </xdr:to>
    <xdr:cxnSp macro="">
      <xdr:nvCxnSpPr>
        <xdr:cNvPr id="204" name="直線コネクタ 203"/>
        <xdr:cNvCxnSpPr/>
      </xdr:nvCxnSpPr>
      <xdr:spPr>
        <a:xfrm>
          <a:off x="1447800" y="14060781"/>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123428</xdr:rowOff>
    </xdr:from>
    <xdr:to>
      <xdr:col>7</xdr:col>
      <xdr:colOff>203200</xdr:colOff>
      <xdr:row>82</xdr:row>
      <xdr:rowOff>53578</xdr:rowOff>
    </xdr:to>
    <xdr:sp macro="" textlink="">
      <xdr:nvSpPr>
        <xdr:cNvPr id="214" name="円/楕円 213"/>
        <xdr:cNvSpPr/>
      </xdr:nvSpPr>
      <xdr:spPr>
        <a:xfrm>
          <a:off x="4902200" y="140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95505</xdr:rowOff>
    </xdr:from>
    <xdr:ext cx="762000" cy="259045"/>
    <xdr:sp macro="" textlink="">
      <xdr:nvSpPr>
        <xdr:cNvPr id="215" name="人件費・物件費等の状況該当値テキスト"/>
        <xdr:cNvSpPr txBox="1"/>
      </xdr:nvSpPr>
      <xdr:spPr>
        <a:xfrm>
          <a:off x="5041900" y="1398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184,770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129687</xdr:rowOff>
    </xdr:from>
    <xdr:to>
      <xdr:col>6</xdr:col>
      <xdr:colOff>50800</xdr:colOff>
      <xdr:row>82</xdr:row>
      <xdr:rowOff>59837</xdr:rowOff>
    </xdr:to>
    <xdr:sp macro="" textlink="">
      <xdr:nvSpPr>
        <xdr:cNvPr id="216" name="円/楕円 215"/>
        <xdr:cNvSpPr/>
      </xdr:nvSpPr>
      <xdr:spPr>
        <a:xfrm>
          <a:off x="4064000" y="140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44614</xdr:rowOff>
    </xdr:from>
    <xdr:ext cx="736600" cy="259045"/>
    <xdr:sp macro="" textlink="">
      <xdr:nvSpPr>
        <xdr:cNvPr id="217" name="テキスト ボックス 216"/>
        <xdr:cNvSpPr txBox="1"/>
      </xdr:nvSpPr>
      <xdr:spPr>
        <a:xfrm>
          <a:off x="3733800" y="14103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120774</xdr:rowOff>
    </xdr:from>
    <xdr:to>
      <xdr:col>4</xdr:col>
      <xdr:colOff>533400</xdr:colOff>
      <xdr:row>82</xdr:row>
      <xdr:rowOff>50924</xdr:rowOff>
    </xdr:to>
    <xdr:sp macro="" textlink="">
      <xdr:nvSpPr>
        <xdr:cNvPr id="218" name="円/楕円 217"/>
        <xdr:cNvSpPr/>
      </xdr:nvSpPr>
      <xdr:spPr>
        <a:xfrm>
          <a:off x="3175000" y="1400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35701</xdr:rowOff>
    </xdr:from>
    <xdr:ext cx="762000" cy="259045"/>
    <xdr:sp macro="" textlink="">
      <xdr:nvSpPr>
        <xdr:cNvPr id="219" name="テキスト ボックス 218"/>
        <xdr:cNvSpPr txBox="1"/>
      </xdr:nvSpPr>
      <xdr:spPr>
        <a:xfrm>
          <a:off x="2844800" y="1409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183,230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132938</xdr:rowOff>
    </xdr:from>
    <xdr:to>
      <xdr:col>3</xdr:col>
      <xdr:colOff>330200</xdr:colOff>
      <xdr:row>82</xdr:row>
      <xdr:rowOff>63088</xdr:rowOff>
    </xdr:to>
    <xdr:sp macro="" textlink="">
      <xdr:nvSpPr>
        <xdr:cNvPr id="220" name="円/楕円 219"/>
        <xdr:cNvSpPr/>
      </xdr:nvSpPr>
      <xdr:spPr>
        <a:xfrm>
          <a:off x="2286000" y="140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47865</xdr:rowOff>
    </xdr:from>
    <xdr:ext cx="762000" cy="259045"/>
    <xdr:sp macro="" textlink="">
      <xdr:nvSpPr>
        <xdr:cNvPr id="221" name="テキスト ボックス 220"/>
        <xdr:cNvSpPr txBox="1"/>
      </xdr:nvSpPr>
      <xdr:spPr>
        <a:xfrm>
          <a:off x="1955800" y="1410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190,287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122531</xdr:rowOff>
    </xdr:from>
    <xdr:to>
      <xdr:col>2</xdr:col>
      <xdr:colOff>127000</xdr:colOff>
      <xdr:row>82</xdr:row>
      <xdr:rowOff>52681</xdr:rowOff>
    </xdr:to>
    <xdr:sp macro="" textlink="">
      <xdr:nvSpPr>
        <xdr:cNvPr id="222" name="円/楕円 221"/>
        <xdr:cNvSpPr/>
      </xdr:nvSpPr>
      <xdr:spPr>
        <a:xfrm>
          <a:off x="1397000" y="140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37458</xdr:rowOff>
    </xdr:from>
    <xdr:ext cx="762000" cy="259045"/>
    <xdr:sp macro="" textlink="">
      <xdr:nvSpPr>
        <xdr:cNvPr id="223" name="テキスト ボックス 222"/>
        <xdr:cNvSpPr txBox="1"/>
      </xdr:nvSpPr>
      <xdr:spPr>
        <a:xfrm>
          <a:off x="1066800" y="1409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・類似団体及び全国平均を下回っている。平成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年度からは期限付き措置による国家公務員給与の引下を受け、</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付近の数値となっているが、以降はまた大きく数値が低下することが予想される。</a:t>
          </a:r>
          <a:endParaRPr lang="ja-JP" altLang="ja-JP" sz="1400">
            <a:effectLst/>
          </a:endParaRPr>
        </a:p>
        <a:p>
          <a:r>
            <a:rPr lang="ja-JP" altLang="ja-JP" sz="1100" b="0" i="0" baseline="0">
              <a:solidFill>
                <a:schemeClr val="dk1"/>
              </a:solidFill>
              <a:effectLst/>
              <a:latin typeface="+mn-lt"/>
              <a:ea typeface="+mn-ea"/>
              <a:cs typeface="+mn-cs"/>
            </a:rPr>
            <a:t>・本市は、指数については類似団体、平均を下回っているが、職員数や人件費が大きく上回っている為、人件費の抑制の課題を踏まえ、適正な給与水準を見極めていくよう努める。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87</xdr:row>
      <xdr:rowOff>58843</xdr:rowOff>
    </xdr:to>
    <xdr:cxnSp macro="">
      <xdr:nvCxnSpPr>
        <xdr:cNvPr id="257" name="直線コネクタ 256"/>
        <xdr:cNvCxnSpPr/>
      </xdr:nvCxnSpPr>
      <xdr:spPr>
        <a:xfrm flipV="1">
          <a:off x="16179800" y="14403916"/>
          <a:ext cx="8382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58843</xdr:rowOff>
    </xdr:from>
    <xdr:to>
      <xdr:col>23</xdr:col>
      <xdr:colOff>406400</xdr:colOff>
      <xdr:row>87</xdr:row>
      <xdr:rowOff>99061</xdr:rowOff>
    </xdr:to>
    <xdr:cxnSp macro="">
      <xdr:nvCxnSpPr>
        <xdr:cNvPr id="260" name="直線コネクタ 259"/>
        <xdr:cNvCxnSpPr/>
      </xdr:nvCxnSpPr>
      <xdr:spPr>
        <a:xfrm flipV="1">
          <a:off x="15290800" y="1497499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87</xdr:row>
      <xdr:rowOff>99061</xdr:rowOff>
    </xdr:to>
    <xdr:cxnSp macro="">
      <xdr:nvCxnSpPr>
        <xdr:cNvPr id="263" name="直線コネクタ 262"/>
        <xdr:cNvCxnSpPr/>
      </xdr:nvCxnSpPr>
      <xdr:spPr>
        <a:xfrm>
          <a:off x="14401800" y="14371743"/>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83</xdr:row>
      <xdr:rowOff>149437</xdr:rowOff>
    </xdr:to>
    <xdr:cxnSp macro="">
      <xdr:nvCxnSpPr>
        <xdr:cNvPr id="266" name="直線コネクタ 265"/>
        <xdr:cNvCxnSpPr/>
      </xdr:nvCxnSpPr>
      <xdr:spPr>
        <a:xfrm flipV="1">
          <a:off x="13512800" y="143717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6" name="円/楕円 275"/>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77"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8043</xdr:rowOff>
    </xdr:from>
    <xdr:to>
      <xdr:col>23</xdr:col>
      <xdr:colOff>457200</xdr:colOff>
      <xdr:row>87</xdr:row>
      <xdr:rowOff>109643</xdr:rowOff>
    </xdr:to>
    <xdr:sp macro="" textlink="">
      <xdr:nvSpPr>
        <xdr:cNvPr id="278" name="円/楕円 277"/>
        <xdr:cNvSpPr/>
      </xdr:nvSpPr>
      <xdr:spPr>
        <a:xfrm>
          <a:off x="16129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119820</xdr:rowOff>
    </xdr:from>
    <xdr:ext cx="736600" cy="259045"/>
    <xdr:sp macro="" textlink="">
      <xdr:nvSpPr>
        <xdr:cNvPr id="279" name="テキスト ボックス 278"/>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48261</xdr:rowOff>
    </xdr:from>
    <xdr:to>
      <xdr:col>22</xdr:col>
      <xdr:colOff>254000</xdr:colOff>
      <xdr:row>87</xdr:row>
      <xdr:rowOff>149861</xdr:rowOff>
    </xdr:to>
    <xdr:sp macro="" textlink="">
      <xdr:nvSpPr>
        <xdr:cNvPr id="280" name="円/楕円 279"/>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160038</xdr:rowOff>
    </xdr:from>
    <xdr:ext cx="762000" cy="259045"/>
    <xdr:sp macro="" textlink="">
      <xdr:nvSpPr>
        <xdr:cNvPr id="281" name="テキスト ボックス 280"/>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90593</xdr:rowOff>
    </xdr:from>
    <xdr:to>
      <xdr:col>21</xdr:col>
      <xdr:colOff>50800</xdr:colOff>
      <xdr:row>84</xdr:row>
      <xdr:rowOff>20743</xdr:rowOff>
    </xdr:to>
    <xdr:sp macro="" textlink="">
      <xdr:nvSpPr>
        <xdr:cNvPr id="282" name="円/楕円 281"/>
        <xdr:cNvSpPr/>
      </xdr:nvSpPr>
      <xdr:spPr>
        <a:xfrm>
          <a:off x="14351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30920</xdr:rowOff>
    </xdr:from>
    <xdr:ext cx="762000" cy="259045"/>
    <xdr:sp macro="" textlink="">
      <xdr:nvSpPr>
        <xdr:cNvPr id="283" name="テキスト ボックス 282"/>
        <xdr:cNvSpPr txBox="1"/>
      </xdr:nvSpPr>
      <xdr:spPr>
        <a:xfrm>
          <a:off x="14020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98637</xdr:rowOff>
    </xdr:from>
    <xdr:to>
      <xdr:col>19</xdr:col>
      <xdr:colOff>533400</xdr:colOff>
      <xdr:row>84</xdr:row>
      <xdr:rowOff>28787</xdr:rowOff>
    </xdr:to>
    <xdr:sp macro="" textlink="">
      <xdr:nvSpPr>
        <xdr:cNvPr id="284" name="円/楕円 283"/>
        <xdr:cNvSpPr/>
      </xdr:nvSpPr>
      <xdr:spPr>
        <a:xfrm>
          <a:off x="13462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38964</xdr:rowOff>
    </xdr:from>
    <xdr:ext cx="762000" cy="259045"/>
    <xdr:sp macro="" textlink="">
      <xdr:nvSpPr>
        <xdr:cNvPr id="285" name="テキスト ボックス 284"/>
        <xdr:cNvSpPr txBox="1"/>
      </xdr:nvSpPr>
      <xdr:spPr>
        <a:xfrm>
          <a:off x="13131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及び県平均を大きく上回っている。近年、新規採用者数の抑制等により、緩やかに下降しているが、分庁方式による旧市町村単位での支所の配置や、離島特有の各種方面での行政サービス展開の必要性から、職員を急激に削減することが出来ない状況にある。今後も現行の抑制策を推進し、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69245</xdr:rowOff>
    </xdr:from>
    <xdr:to>
      <xdr:col>24</xdr:col>
      <xdr:colOff>558800</xdr:colOff>
      <xdr:row>64</xdr:row>
      <xdr:rowOff>134741</xdr:rowOff>
    </xdr:to>
    <xdr:cxnSp macro="">
      <xdr:nvCxnSpPr>
        <xdr:cNvPr id="322" name="直線コネクタ 321"/>
        <xdr:cNvCxnSpPr/>
      </xdr:nvCxnSpPr>
      <xdr:spPr>
        <a:xfrm flipV="1">
          <a:off x="16179800" y="11042045"/>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134741</xdr:rowOff>
    </xdr:from>
    <xdr:to>
      <xdr:col>23</xdr:col>
      <xdr:colOff>406400</xdr:colOff>
      <xdr:row>64</xdr:row>
      <xdr:rowOff>145083</xdr:rowOff>
    </xdr:to>
    <xdr:cxnSp macro="">
      <xdr:nvCxnSpPr>
        <xdr:cNvPr id="325" name="直線コネクタ 324"/>
        <xdr:cNvCxnSpPr/>
      </xdr:nvCxnSpPr>
      <xdr:spPr>
        <a:xfrm flipV="1">
          <a:off x="15290800" y="111075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145083</xdr:rowOff>
    </xdr:from>
    <xdr:to>
      <xdr:col>22</xdr:col>
      <xdr:colOff>203200</xdr:colOff>
      <xdr:row>65</xdr:row>
      <xdr:rowOff>60960</xdr:rowOff>
    </xdr:to>
    <xdr:cxnSp macro="">
      <xdr:nvCxnSpPr>
        <xdr:cNvPr id="328" name="直線コネクタ 327"/>
        <xdr:cNvCxnSpPr/>
      </xdr:nvCxnSpPr>
      <xdr:spPr>
        <a:xfrm flipV="1">
          <a:off x="14401800" y="11117883"/>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60960</xdr:rowOff>
    </xdr:from>
    <xdr:to>
      <xdr:col>21</xdr:col>
      <xdr:colOff>0</xdr:colOff>
      <xdr:row>65</xdr:row>
      <xdr:rowOff>121859</xdr:rowOff>
    </xdr:to>
    <xdr:cxnSp macro="">
      <xdr:nvCxnSpPr>
        <xdr:cNvPr id="331" name="直線コネクタ 330"/>
        <xdr:cNvCxnSpPr/>
      </xdr:nvCxnSpPr>
      <xdr:spPr>
        <a:xfrm flipV="1">
          <a:off x="13512800" y="11205210"/>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18445</xdr:rowOff>
    </xdr:from>
    <xdr:to>
      <xdr:col>24</xdr:col>
      <xdr:colOff>609600</xdr:colOff>
      <xdr:row>64</xdr:row>
      <xdr:rowOff>120045</xdr:rowOff>
    </xdr:to>
    <xdr:sp macro="" textlink="">
      <xdr:nvSpPr>
        <xdr:cNvPr id="341" name="円/楕円 340"/>
        <xdr:cNvSpPr/>
      </xdr:nvSpPr>
      <xdr:spPr>
        <a:xfrm>
          <a:off x="16967200" y="109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161972</xdr:rowOff>
    </xdr:from>
    <xdr:ext cx="762000" cy="259045"/>
    <xdr:sp macro="" textlink="">
      <xdr:nvSpPr>
        <xdr:cNvPr id="342" name="定員管理の状況該当値テキスト"/>
        <xdr:cNvSpPr txBox="1"/>
      </xdr:nvSpPr>
      <xdr:spPr>
        <a:xfrm>
          <a:off x="17106900" y="1096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83941</xdr:rowOff>
    </xdr:from>
    <xdr:to>
      <xdr:col>23</xdr:col>
      <xdr:colOff>457200</xdr:colOff>
      <xdr:row>65</xdr:row>
      <xdr:rowOff>14091</xdr:rowOff>
    </xdr:to>
    <xdr:sp macro="" textlink="">
      <xdr:nvSpPr>
        <xdr:cNvPr id="343" name="円/楕円 342"/>
        <xdr:cNvSpPr/>
      </xdr:nvSpPr>
      <xdr:spPr>
        <a:xfrm>
          <a:off x="16129000" y="110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170318</xdr:rowOff>
    </xdr:from>
    <xdr:ext cx="736600" cy="259045"/>
    <xdr:sp macro="" textlink="">
      <xdr:nvSpPr>
        <xdr:cNvPr id="344" name="テキスト ボックス 343"/>
        <xdr:cNvSpPr txBox="1"/>
      </xdr:nvSpPr>
      <xdr:spPr>
        <a:xfrm>
          <a:off x="15798800" y="11143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94283</xdr:rowOff>
    </xdr:from>
    <xdr:to>
      <xdr:col>22</xdr:col>
      <xdr:colOff>254000</xdr:colOff>
      <xdr:row>65</xdr:row>
      <xdr:rowOff>24433</xdr:rowOff>
    </xdr:to>
    <xdr:sp macro="" textlink="">
      <xdr:nvSpPr>
        <xdr:cNvPr id="345" name="円/楕円 344"/>
        <xdr:cNvSpPr/>
      </xdr:nvSpPr>
      <xdr:spPr>
        <a:xfrm>
          <a:off x="15240000" y="110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9210</xdr:rowOff>
    </xdr:from>
    <xdr:ext cx="762000" cy="259045"/>
    <xdr:sp macro="" textlink="">
      <xdr:nvSpPr>
        <xdr:cNvPr id="346" name="テキスト ボックス 345"/>
        <xdr:cNvSpPr txBox="1"/>
      </xdr:nvSpPr>
      <xdr:spPr>
        <a:xfrm>
          <a:off x="14909800" y="1115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10160</xdr:rowOff>
    </xdr:from>
    <xdr:to>
      <xdr:col>21</xdr:col>
      <xdr:colOff>50800</xdr:colOff>
      <xdr:row>65</xdr:row>
      <xdr:rowOff>111760</xdr:rowOff>
    </xdr:to>
    <xdr:sp macro="" textlink="">
      <xdr:nvSpPr>
        <xdr:cNvPr id="347" name="円/楕円 346"/>
        <xdr:cNvSpPr/>
      </xdr:nvSpPr>
      <xdr:spPr>
        <a:xfrm>
          <a:off x="14351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96537</xdr:rowOff>
    </xdr:from>
    <xdr:ext cx="762000" cy="259045"/>
    <xdr:sp macro="" textlink="">
      <xdr:nvSpPr>
        <xdr:cNvPr id="348" name="テキスト ボックス 347"/>
        <xdr:cNvSpPr txBox="1"/>
      </xdr:nvSpPr>
      <xdr:spPr>
        <a:xfrm>
          <a:off x="14020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71059</xdr:rowOff>
    </xdr:from>
    <xdr:to>
      <xdr:col>19</xdr:col>
      <xdr:colOff>533400</xdr:colOff>
      <xdr:row>66</xdr:row>
      <xdr:rowOff>1209</xdr:rowOff>
    </xdr:to>
    <xdr:sp macro="" textlink="">
      <xdr:nvSpPr>
        <xdr:cNvPr id="349" name="円/楕円 348"/>
        <xdr:cNvSpPr/>
      </xdr:nvSpPr>
      <xdr:spPr>
        <a:xfrm>
          <a:off x="13462000" y="112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157436</xdr:rowOff>
    </xdr:from>
    <xdr:ext cx="762000" cy="259045"/>
    <xdr:sp macro="" textlink="">
      <xdr:nvSpPr>
        <xdr:cNvPr id="350" name="テキスト ボックス 349"/>
        <xdr:cNvSpPr txBox="1"/>
      </xdr:nvSpPr>
      <xdr:spPr>
        <a:xfrm>
          <a:off x="13131800" y="1130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・合併前旧市町村分の地方債償還ピークを過ぎたことや、新団体移行後の借入抑制により、近年は年々緩やかな改善が見られ</a:t>
          </a:r>
          <a:r>
            <a:rPr lang="ja-JP" altLang="en-US" sz="1100" b="0" i="0" baseline="0">
              <a:solidFill>
                <a:schemeClr val="dk1"/>
              </a:solidFill>
              <a:effectLst/>
              <a:latin typeface="+mn-lt"/>
              <a:ea typeface="+mn-ea"/>
              <a:cs typeface="+mn-cs"/>
            </a:rPr>
            <a:t>る。また、平成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年度で繰上償還を行っているため、</a:t>
          </a:r>
          <a:r>
            <a:rPr lang="ja-JP" altLang="ja-JP" sz="1100" b="0" i="0" baseline="0">
              <a:solidFill>
                <a:schemeClr val="dk1"/>
              </a:solidFill>
              <a:effectLst/>
              <a:latin typeface="+mn-lt"/>
              <a:ea typeface="+mn-ea"/>
              <a:cs typeface="+mn-cs"/>
            </a:rPr>
            <a:t>類似団体及び全国平均を下回っている。今後、合併特例債活用による大型事業の展開を見込んでいるが、他の事業等と調整を図りながら、健全な財政運営に努める。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18415</xdr:rowOff>
    </xdr:from>
    <xdr:to>
      <xdr:col>24</xdr:col>
      <xdr:colOff>558800</xdr:colOff>
      <xdr:row>40</xdr:row>
      <xdr:rowOff>66675</xdr:rowOff>
    </xdr:to>
    <xdr:cxnSp macro="">
      <xdr:nvCxnSpPr>
        <xdr:cNvPr id="380" name="直線コネクタ 379"/>
        <xdr:cNvCxnSpPr/>
      </xdr:nvCxnSpPr>
      <xdr:spPr>
        <a:xfrm flipV="1">
          <a:off x="16179800" y="687641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66675</xdr:rowOff>
    </xdr:from>
    <xdr:to>
      <xdr:col>23</xdr:col>
      <xdr:colOff>406400</xdr:colOff>
      <xdr:row>40</xdr:row>
      <xdr:rowOff>108903</xdr:rowOff>
    </xdr:to>
    <xdr:cxnSp macro="">
      <xdr:nvCxnSpPr>
        <xdr:cNvPr id="383" name="直線コネクタ 382"/>
        <xdr:cNvCxnSpPr/>
      </xdr:nvCxnSpPr>
      <xdr:spPr>
        <a:xfrm flipV="1">
          <a:off x="15290800" y="692467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108903</xdr:rowOff>
    </xdr:from>
    <xdr:to>
      <xdr:col>22</xdr:col>
      <xdr:colOff>203200</xdr:colOff>
      <xdr:row>40</xdr:row>
      <xdr:rowOff>157163</xdr:rowOff>
    </xdr:to>
    <xdr:cxnSp macro="">
      <xdr:nvCxnSpPr>
        <xdr:cNvPr id="386" name="直線コネクタ 385"/>
        <xdr:cNvCxnSpPr/>
      </xdr:nvCxnSpPr>
      <xdr:spPr>
        <a:xfrm flipV="1">
          <a:off x="14401800" y="69669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46038</xdr:rowOff>
    </xdr:to>
    <xdr:cxnSp macro="">
      <xdr:nvCxnSpPr>
        <xdr:cNvPr id="389" name="直線コネクタ 388"/>
        <xdr:cNvCxnSpPr/>
      </xdr:nvCxnSpPr>
      <xdr:spPr>
        <a:xfrm flipV="1">
          <a:off x="13512800" y="701516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99" name="円/楕円 398"/>
        <xdr:cNvSpPr/>
      </xdr:nvSpPr>
      <xdr:spPr>
        <a:xfrm>
          <a:off x="16967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155592</xdr:rowOff>
    </xdr:from>
    <xdr:ext cx="762000" cy="259045"/>
    <xdr:sp macro="" textlink="">
      <xdr:nvSpPr>
        <xdr:cNvPr id="400" name="公債費負担の状況該当値テキスト"/>
        <xdr:cNvSpPr txBox="1"/>
      </xdr:nvSpPr>
      <xdr:spPr>
        <a:xfrm>
          <a:off x="17106900" y="66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401" name="円/楕円 400"/>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402" name="テキスト ボックス 401"/>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58103</xdr:rowOff>
    </xdr:from>
    <xdr:to>
      <xdr:col>22</xdr:col>
      <xdr:colOff>254000</xdr:colOff>
      <xdr:row>40</xdr:row>
      <xdr:rowOff>159703</xdr:rowOff>
    </xdr:to>
    <xdr:sp macro="" textlink="">
      <xdr:nvSpPr>
        <xdr:cNvPr id="403" name="円/楕円 402"/>
        <xdr:cNvSpPr/>
      </xdr:nvSpPr>
      <xdr:spPr>
        <a:xfrm>
          <a:off x="15240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404" name="テキスト ボックス 403"/>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106363</xdr:rowOff>
    </xdr:from>
    <xdr:to>
      <xdr:col>21</xdr:col>
      <xdr:colOff>50800</xdr:colOff>
      <xdr:row>41</xdr:row>
      <xdr:rowOff>36513</xdr:rowOff>
    </xdr:to>
    <xdr:sp macro="" textlink="">
      <xdr:nvSpPr>
        <xdr:cNvPr id="405" name="円/楕円 404"/>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46690</xdr:rowOff>
    </xdr:from>
    <xdr:ext cx="762000" cy="259045"/>
    <xdr:sp macro="" textlink="">
      <xdr:nvSpPr>
        <xdr:cNvPr id="406" name="テキスト ボックス 405"/>
        <xdr:cNvSpPr txBox="1"/>
      </xdr:nvSpPr>
      <xdr:spPr>
        <a:xfrm>
          <a:off x="14020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166688</xdr:rowOff>
    </xdr:from>
    <xdr:to>
      <xdr:col>19</xdr:col>
      <xdr:colOff>533400</xdr:colOff>
      <xdr:row>41</xdr:row>
      <xdr:rowOff>96838</xdr:rowOff>
    </xdr:to>
    <xdr:sp macro="" textlink="">
      <xdr:nvSpPr>
        <xdr:cNvPr id="407" name="円/楕円 406"/>
        <xdr:cNvSpPr/>
      </xdr:nvSpPr>
      <xdr:spPr>
        <a:xfrm>
          <a:off x="13462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107015</xdr:rowOff>
    </xdr:from>
    <xdr:ext cx="762000" cy="259045"/>
    <xdr:sp macro="" textlink="">
      <xdr:nvSpPr>
        <xdr:cNvPr id="408" name="テキスト ボックス 407"/>
        <xdr:cNvSpPr txBox="1"/>
      </xdr:nvSpPr>
      <xdr:spPr>
        <a:xfrm>
          <a:off x="13131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依然として全国平均、県平均を上回っているが、各種抑制による充当可能基金残高増の影響から、年々の改善が見られている。しかし今後、合併特例債活用による大型事業の展開や、合併算定替終了の影響を見据え、バランスを考慮しつつ、更なる改善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45593</xdr:rowOff>
    </xdr:from>
    <xdr:to>
      <xdr:col>24</xdr:col>
      <xdr:colOff>558800</xdr:colOff>
      <xdr:row>17</xdr:row>
      <xdr:rowOff>73946</xdr:rowOff>
    </xdr:to>
    <xdr:cxnSp macro="">
      <xdr:nvCxnSpPr>
        <xdr:cNvPr id="438" name="直線コネクタ 437"/>
        <xdr:cNvCxnSpPr/>
      </xdr:nvCxnSpPr>
      <xdr:spPr>
        <a:xfrm flipV="1">
          <a:off x="16179800" y="2960243"/>
          <a:ext cx="8382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73946</xdr:rowOff>
    </xdr:from>
    <xdr:to>
      <xdr:col>23</xdr:col>
      <xdr:colOff>406400</xdr:colOff>
      <xdr:row>18</xdr:row>
      <xdr:rowOff>26162</xdr:rowOff>
    </xdr:to>
    <xdr:cxnSp macro="">
      <xdr:nvCxnSpPr>
        <xdr:cNvPr id="441" name="直線コネクタ 440"/>
        <xdr:cNvCxnSpPr/>
      </xdr:nvCxnSpPr>
      <xdr:spPr>
        <a:xfrm flipV="1">
          <a:off x="15290800" y="2988596"/>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26162</xdr:rowOff>
    </xdr:from>
    <xdr:to>
      <xdr:col>22</xdr:col>
      <xdr:colOff>203200</xdr:colOff>
      <xdr:row>18</xdr:row>
      <xdr:rowOff>100965</xdr:rowOff>
    </xdr:to>
    <xdr:cxnSp macro="">
      <xdr:nvCxnSpPr>
        <xdr:cNvPr id="444" name="直線コネクタ 443"/>
        <xdr:cNvCxnSpPr/>
      </xdr:nvCxnSpPr>
      <xdr:spPr>
        <a:xfrm flipV="1">
          <a:off x="14401800" y="3112262"/>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100965</xdr:rowOff>
    </xdr:from>
    <xdr:to>
      <xdr:col>21</xdr:col>
      <xdr:colOff>0</xdr:colOff>
      <xdr:row>18</xdr:row>
      <xdr:rowOff>148622</xdr:rowOff>
    </xdr:to>
    <xdr:cxnSp macro="">
      <xdr:nvCxnSpPr>
        <xdr:cNvPr id="447" name="直線コネクタ 446"/>
        <xdr:cNvCxnSpPr/>
      </xdr:nvCxnSpPr>
      <xdr:spPr>
        <a:xfrm flipV="1">
          <a:off x="13512800" y="3187065"/>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166243</xdr:rowOff>
    </xdr:from>
    <xdr:to>
      <xdr:col>24</xdr:col>
      <xdr:colOff>609600</xdr:colOff>
      <xdr:row>17</xdr:row>
      <xdr:rowOff>96393</xdr:rowOff>
    </xdr:to>
    <xdr:sp macro="" textlink="">
      <xdr:nvSpPr>
        <xdr:cNvPr id="457" name="円/楕円 456"/>
        <xdr:cNvSpPr/>
      </xdr:nvSpPr>
      <xdr:spPr>
        <a:xfrm>
          <a:off x="169672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138320</xdr:rowOff>
    </xdr:from>
    <xdr:ext cx="762000" cy="259045"/>
    <xdr:sp macro="" textlink="">
      <xdr:nvSpPr>
        <xdr:cNvPr id="458" name="将来負担の状況該当値テキスト"/>
        <xdr:cNvSpPr txBox="1"/>
      </xdr:nvSpPr>
      <xdr:spPr>
        <a:xfrm>
          <a:off x="17106900" y="28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23146</xdr:rowOff>
    </xdr:from>
    <xdr:to>
      <xdr:col>23</xdr:col>
      <xdr:colOff>457200</xdr:colOff>
      <xdr:row>17</xdr:row>
      <xdr:rowOff>124746</xdr:rowOff>
    </xdr:to>
    <xdr:sp macro="" textlink="">
      <xdr:nvSpPr>
        <xdr:cNvPr id="459" name="円/楕円 458"/>
        <xdr:cNvSpPr/>
      </xdr:nvSpPr>
      <xdr:spPr>
        <a:xfrm>
          <a:off x="16129000" y="293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109523</xdr:rowOff>
    </xdr:from>
    <xdr:ext cx="736600" cy="259045"/>
    <xdr:sp macro="" textlink="">
      <xdr:nvSpPr>
        <xdr:cNvPr id="460" name="テキスト ボックス 459"/>
        <xdr:cNvSpPr txBox="1"/>
      </xdr:nvSpPr>
      <xdr:spPr>
        <a:xfrm>
          <a:off x="15798800" y="302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146812</xdr:rowOff>
    </xdr:from>
    <xdr:to>
      <xdr:col>22</xdr:col>
      <xdr:colOff>254000</xdr:colOff>
      <xdr:row>18</xdr:row>
      <xdr:rowOff>76962</xdr:rowOff>
    </xdr:to>
    <xdr:sp macro="" textlink="">
      <xdr:nvSpPr>
        <xdr:cNvPr id="461" name="円/楕円 460"/>
        <xdr:cNvSpPr/>
      </xdr:nvSpPr>
      <xdr:spPr>
        <a:xfrm>
          <a:off x="15240000" y="30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61739</xdr:rowOff>
    </xdr:from>
    <xdr:ext cx="762000" cy="259045"/>
    <xdr:sp macro="" textlink="">
      <xdr:nvSpPr>
        <xdr:cNvPr id="462" name="テキスト ボックス 461"/>
        <xdr:cNvSpPr txBox="1"/>
      </xdr:nvSpPr>
      <xdr:spPr>
        <a:xfrm>
          <a:off x="14909800" y="314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50165</xdr:rowOff>
    </xdr:from>
    <xdr:to>
      <xdr:col>21</xdr:col>
      <xdr:colOff>50800</xdr:colOff>
      <xdr:row>18</xdr:row>
      <xdr:rowOff>151765</xdr:rowOff>
    </xdr:to>
    <xdr:sp macro="" textlink="">
      <xdr:nvSpPr>
        <xdr:cNvPr id="463" name="円/楕円 462"/>
        <xdr:cNvSpPr/>
      </xdr:nvSpPr>
      <xdr:spPr>
        <a:xfrm>
          <a:off x="14351000" y="31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136542</xdr:rowOff>
    </xdr:from>
    <xdr:ext cx="762000" cy="259045"/>
    <xdr:sp macro="" textlink="">
      <xdr:nvSpPr>
        <xdr:cNvPr id="464" name="テキスト ボックス 463"/>
        <xdr:cNvSpPr txBox="1"/>
      </xdr:nvSpPr>
      <xdr:spPr>
        <a:xfrm>
          <a:off x="14020800" y="322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97822</xdr:rowOff>
    </xdr:from>
    <xdr:to>
      <xdr:col>19</xdr:col>
      <xdr:colOff>533400</xdr:colOff>
      <xdr:row>19</xdr:row>
      <xdr:rowOff>27972</xdr:rowOff>
    </xdr:to>
    <xdr:sp macro="" textlink="">
      <xdr:nvSpPr>
        <xdr:cNvPr id="465" name="円/楕円 464"/>
        <xdr:cNvSpPr/>
      </xdr:nvSpPr>
      <xdr:spPr>
        <a:xfrm>
          <a:off x="13462000" y="31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12749</xdr:rowOff>
    </xdr:from>
    <xdr:ext cx="762000" cy="259045"/>
    <xdr:sp macro="" textlink="">
      <xdr:nvSpPr>
        <xdr:cNvPr id="466" name="テキスト ボックス 465"/>
        <xdr:cNvSpPr txBox="1"/>
      </xdr:nvSpPr>
      <xdr:spPr>
        <a:xfrm>
          <a:off x="13131800" y="32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55,006
54,802
204.60
39,664,333
37,372,518
2,170,049
19,207,851
35,083,728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・新規採用者数の抑制等により、定員管理の適正化を図っているところであるが、依然として類似団体、県平均と比較してかなり高い水準にある。引き続き現行の抑制策を推進していく。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81280</xdr:rowOff>
    </xdr:from>
    <xdr:to>
      <xdr:col>7</xdr:col>
      <xdr:colOff>15875</xdr:colOff>
      <xdr:row>40</xdr:row>
      <xdr:rowOff>149860</xdr:rowOff>
    </xdr:to>
    <xdr:cxnSp macro="">
      <xdr:nvCxnSpPr>
        <xdr:cNvPr id="65" name="直線コネクタ 64"/>
        <xdr:cNvCxnSpPr/>
      </xdr:nvCxnSpPr>
      <xdr:spPr>
        <a:xfrm flipV="1">
          <a:off x="3987800" y="6939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104140</xdr:rowOff>
    </xdr:from>
    <xdr:to>
      <xdr:col>5</xdr:col>
      <xdr:colOff>549275</xdr:colOff>
      <xdr:row>40</xdr:row>
      <xdr:rowOff>149860</xdr:rowOff>
    </xdr:to>
    <xdr:cxnSp macro="">
      <xdr:nvCxnSpPr>
        <xdr:cNvPr id="68" name="直線コネクタ 67"/>
        <xdr:cNvCxnSpPr/>
      </xdr:nvCxnSpPr>
      <xdr:spPr>
        <a:xfrm>
          <a:off x="3098800" y="696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104140</xdr:rowOff>
    </xdr:from>
    <xdr:to>
      <xdr:col>4</xdr:col>
      <xdr:colOff>346075</xdr:colOff>
      <xdr:row>41</xdr:row>
      <xdr:rowOff>1270</xdr:rowOff>
    </xdr:to>
    <xdr:cxnSp macro="">
      <xdr:nvCxnSpPr>
        <xdr:cNvPr id="71" name="直線コネクタ 70"/>
        <xdr:cNvCxnSpPr/>
      </xdr:nvCxnSpPr>
      <xdr:spPr>
        <a:xfrm flipV="1">
          <a:off x="2209800" y="696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1270</xdr:rowOff>
    </xdr:from>
    <xdr:to>
      <xdr:col>3</xdr:col>
      <xdr:colOff>142875</xdr:colOff>
      <xdr:row>42</xdr:row>
      <xdr:rowOff>35560</xdr:rowOff>
    </xdr:to>
    <xdr:cxnSp macro="">
      <xdr:nvCxnSpPr>
        <xdr:cNvPr id="74" name="直線コネクタ 73"/>
        <xdr:cNvCxnSpPr/>
      </xdr:nvCxnSpPr>
      <xdr:spPr>
        <a:xfrm flipV="1">
          <a:off x="1320800" y="70307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30480</xdr:rowOff>
    </xdr:from>
    <xdr:to>
      <xdr:col>7</xdr:col>
      <xdr:colOff>66675</xdr:colOff>
      <xdr:row>40</xdr:row>
      <xdr:rowOff>132080</xdr:rowOff>
    </xdr:to>
    <xdr:sp macro="" textlink="">
      <xdr:nvSpPr>
        <xdr:cNvPr id="84" name="円/楕円 83"/>
        <xdr:cNvSpPr/>
      </xdr:nvSpPr>
      <xdr:spPr>
        <a:xfrm>
          <a:off x="4775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2557</xdr:rowOff>
    </xdr:from>
    <xdr:ext cx="762000" cy="259045"/>
    <xdr:sp macro="" textlink="">
      <xdr:nvSpPr>
        <xdr:cNvPr id="85" name="人件費該当値テキスト"/>
        <xdr:cNvSpPr txBox="1"/>
      </xdr:nvSpPr>
      <xdr:spPr>
        <a:xfrm>
          <a:off x="49149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99060</xdr:rowOff>
    </xdr:from>
    <xdr:to>
      <xdr:col>5</xdr:col>
      <xdr:colOff>600075</xdr:colOff>
      <xdr:row>41</xdr:row>
      <xdr:rowOff>29210</xdr:rowOff>
    </xdr:to>
    <xdr:sp macro="" textlink="">
      <xdr:nvSpPr>
        <xdr:cNvPr id="86" name="円/楕円 85"/>
        <xdr:cNvSpPr/>
      </xdr:nvSpPr>
      <xdr:spPr>
        <a:xfrm>
          <a:off x="3937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13987</xdr:rowOff>
    </xdr:from>
    <xdr:ext cx="736600" cy="259045"/>
    <xdr:sp macro="" textlink="">
      <xdr:nvSpPr>
        <xdr:cNvPr id="87" name="テキスト ボックス 86"/>
        <xdr:cNvSpPr txBox="1"/>
      </xdr:nvSpPr>
      <xdr:spPr>
        <a:xfrm>
          <a:off x="3606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53340</xdr:rowOff>
    </xdr:from>
    <xdr:to>
      <xdr:col>4</xdr:col>
      <xdr:colOff>396875</xdr:colOff>
      <xdr:row>40</xdr:row>
      <xdr:rowOff>154940</xdr:rowOff>
    </xdr:to>
    <xdr:sp macro="" textlink="">
      <xdr:nvSpPr>
        <xdr:cNvPr id="88" name="円/楕円 87"/>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139717</xdr:rowOff>
    </xdr:from>
    <xdr:ext cx="762000" cy="259045"/>
    <xdr:sp macro="" textlink="">
      <xdr:nvSpPr>
        <xdr:cNvPr id="89" name="テキスト ボックス 88"/>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121920</xdr:rowOff>
    </xdr:from>
    <xdr:to>
      <xdr:col>3</xdr:col>
      <xdr:colOff>193675</xdr:colOff>
      <xdr:row>41</xdr:row>
      <xdr:rowOff>52070</xdr:rowOff>
    </xdr:to>
    <xdr:sp macro="" textlink="">
      <xdr:nvSpPr>
        <xdr:cNvPr id="90" name="円/楕円 89"/>
        <xdr:cNvSpPr/>
      </xdr:nvSpPr>
      <xdr:spPr>
        <a:xfrm>
          <a:off x="2159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36847</xdr:rowOff>
    </xdr:from>
    <xdr:ext cx="762000" cy="259045"/>
    <xdr:sp macro="" textlink="">
      <xdr:nvSpPr>
        <xdr:cNvPr id="91" name="テキスト ボックス 90"/>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156210</xdr:rowOff>
    </xdr:from>
    <xdr:to>
      <xdr:col>1</xdr:col>
      <xdr:colOff>676275</xdr:colOff>
      <xdr:row>42</xdr:row>
      <xdr:rowOff>86360</xdr:rowOff>
    </xdr:to>
    <xdr:sp macro="" textlink="">
      <xdr:nvSpPr>
        <xdr:cNvPr id="92" name="円/楕円 91"/>
        <xdr:cNvSpPr/>
      </xdr:nvSpPr>
      <xdr:spPr>
        <a:xfrm>
          <a:off x="1270000" y="71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71137</xdr:rowOff>
    </xdr:from>
    <xdr:ext cx="762000" cy="259045"/>
    <xdr:sp macro="" textlink="">
      <xdr:nvSpPr>
        <xdr:cNvPr id="93" name="テキスト ボックス 92"/>
        <xdr:cNvSpPr txBox="1"/>
      </xdr:nvSpPr>
      <xdr:spPr>
        <a:xfrm>
          <a:off x="939800" y="727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離島県における離島という地理的な条件において、出張にかかる旅費をはじめ、運送費による物価への影響等もある中、歳出抑制努力により、若干だが類似団体及び全国平均を下回っている状況にあ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年度は前年度比</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ポイントの増としている為、今後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計画的かつ継続的な抑制に努めていく。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104140</xdr:rowOff>
    </xdr:to>
    <xdr:cxnSp macro="">
      <xdr:nvCxnSpPr>
        <xdr:cNvPr id="126" name="直線コネクタ 125"/>
        <xdr:cNvCxnSpPr/>
      </xdr:nvCxnSpPr>
      <xdr:spPr>
        <a:xfrm>
          <a:off x="15671800" y="2801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16</xdr:row>
      <xdr:rowOff>58420</xdr:rowOff>
    </xdr:to>
    <xdr:cxnSp macro="">
      <xdr:nvCxnSpPr>
        <xdr:cNvPr id="129" name="直線コネクタ 128"/>
        <xdr:cNvCxnSpPr/>
      </xdr:nvCxnSpPr>
      <xdr:spPr>
        <a:xfrm>
          <a:off x="14782800" y="2694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15</xdr:row>
      <xdr:rowOff>168910</xdr:rowOff>
    </xdr:to>
    <xdr:cxnSp macro="">
      <xdr:nvCxnSpPr>
        <xdr:cNvPr id="132" name="直線コネクタ 131"/>
        <xdr:cNvCxnSpPr/>
      </xdr:nvCxnSpPr>
      <xdr:spPr>
        <a:xfrm flipV="1">
          <a:off x="13893800" y="269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168910</xdr:rowOff>
    </xdr:to>
    <xdr:cxnSp macro="">
      <xdr:nvCxnSpPr>
        <xdr:cNvPr id="135" name="直線コネクタ 134"/>
        <xdr:cNvCxnSpPr/>
      </xdr:nvCxnSpPr>
      <xdr:spPr>
        <a:xfrm>
          <a:off x="13004800" y="2618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5" name="円/楕円 144"/>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6"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7" name="円/楕円 146"/>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8" name="テキスト ボックス 147"/>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49" name="円/楕円 148"/>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50" name="テキスト ボックス 149"/>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1" name="円/楕円 150"/>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2" name="テキスト ボックス 151"/>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3" name="円/楕円 152"/>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4" name="テキスト ボックス 153"/>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・扶助費は年々伸び続け、平成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年度においては前年度比</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回復</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今後も上昇傾向が見込まれることから、給付適正化に努める。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129286</xdr:rowOff>
    </xdr:from>
    <xdr:to>
      <xdr:col>7</xdr:col>
      <xdr:colOff>15875</xdr:colOff>
      <xdr:row>55</xdr:row>
      <xdr:rowOff>138430</xdr:rowOff>
    </xdr:to>
    <xdr:cxnSp macro="">
      <xdr:nvCxnSpPr>
        <xdr:cNvPr id="185" name="直線コネクタ 184"/>
        <xdr:cNvCxnSpPr/>
      </xdr:nvCxnSpPr>
      <xdr:spPr>
        <a:xfrm flipV="1">
          <a:off x="3987800" y="95590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92710</xdr:rowOff>
    </xdr:from>
    <xdr:to>
      <xdr:col>5</xdr:col>
      <xdr:colOff>549275</xdr:colOff>
      <xdr:row>55</xdr:row>
      <xdr:rowOff>138430</xdr:rowOff>
    </xdr:to>
    <xdr:cxnSp macro="">
      <xdr:nvCxnSpPr>
        <xdr:cNvPr id="188" name="直線コネクタ 187"/>
        <xdr:cNvCxnSpPr/>
      </xdr:nvCxnSpPr>
      <xdr:spPr>
        <a:xfrm>
          <a:off x="3098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145288</xdr:rowOff>
    </xdr:from>
    <xdr:to>
      <xdr:col>4</xdr:col>
      <xdr:colOff>346075</xdr:colOff>
      <xdr:row>55</xdr:row>
      <xdr:rowOff>92710</xdr:rowOff>
    </xdr:to>
    <xdr:cxnSp macro="">
      <xdr:nvCxnSpPr>
        <xdr:cNvPr id="191" name="直線コネクタ 190"/>
        <xdr:cNvCxnSpPr/>
      </xdr:nvCxnSpPr>
      <xdr:spPr>
        <a:xfrm>
          <a:off x="2209800" y="94035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90424</xdr:rowOff>
    </xdr:from>
    <xdr:to>
      <xdr:col>3</xdr:col>
      <xdr:colOff>142875</xdr:colOff>
      <xdr:row>54</xdr:row>
      <xdr:rowOff>145288</xdr:rowOff>
    </xdr:to>
    <xdr:cxnSp macro="">
      <xdr:nvCxnSpPr>
        <xdr:cNvPr id="194" name="直線コネクタ 193"/>
        <xdr:cNvCxnSpPr/>
      </xdr:nvCxnSpPr>
      <xdr:spPr>
        <a:xfrm>
          <a:off x="1320800" y="93487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78486</xdr:rowOff>
    </xdr:from>
    <xdr:to>
      <xdr:col>7</xdr:col>
      <xdr:colOff>66675</xdr:colOff>
      <xdr:row>56</xdr:row>
      <xdr:rowOff>8636</xdr:rowOff>
    </xdr:to>
    <xdr:sp macro="" textlink="">
      <xdr:nvSpPr>
        <xdr:cNvPr id="204" name="円/楕円 203"/>
        <xdr:cNvSpPr/>
      </xdr:nvSpPr>
      <xdr:spPr>
        <a:xfrm>
          <a:off x="4775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95013</xdr:rowOff>
    </xdr:from>
    <xdr:ext cx="762000" cy="259045"/>
    <xdr:sp macro="" textlink="">
      <xdr:nvSpPr>
        <xdr:cNvPr id="205" name="扶助費該当値テキスト"/>
        <xdr:cNvSpPr txBox="1"/>
      </xdr:nvSpPr>
      <xdr:spPr>
        <a:xfrm>
          <a:off x="4914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06" name="円/楕円 205"/>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207" name="テキスト ボックス 206"/>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41910</xdr:rowOff>
    </xdr:from>
    <xdr:to>
      <xdr:col>4</xdr:col>
      <xdr:colOff>396875</xdr:colOff>
      <xdr:row>55</xdr:row>
      <xdr:rowOff>143510</xdr:rowOff>
    </xdr:to>
    <xdr:sp macro="" textlink="">
      <xdr:nvSpPr>
        <xdr:cNvPr id="208" name="円/楕円 207"/>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209" name="テキスト ボックス 208"/>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94488</xdr:rowOff>
    </xdr:from>
    <xdr:to>
      <xdr:col>3</xdr:col>
      <xdr:colOff>193675</xdr:colOff>
      <xdr:row>55</xdr:row>
      <xdr:rowOff>24638</xdr:rowOff>
    </xdr:to>
    <xdr:sp macro="" textlink="">
      <xdr:nvSpPr>
        <xdr:cNvPr id="210" name="円/楕円 209"/>
        <xdr:cNvSpPr/>
      </xdr:nvSpPr>
      <xdr:spPr>
        <a:xfrm>
          <a:off x="2159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34815</xdr:rowOff>
    </xdr:from>
    <xdr:ext cx="762000" cy="259045"/>
    <xdr:sp macro="" textlink="">
      <xdr:nvSpPr>
        <xdr:cNvPr id="211" name="テキスト ボックス 210"/>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39624</xdr:rowOff>
    </xdr:from>
    <xdr:to>
      <xdr:col>1</xdr:col>
      <xdr:colOff>676275</xdr:colOff>
      <xdr:row>54</xdr:row>
      <xdr:rowOff>141224</xdr:rowOff>
    </xdr:to>
    <xdr:sp macro="" textlink="">
      <xdr:nvSpPr>
        <xdr:cNvPr id="212" name="円/楕円 211"/>
        <xdr:cNvSpPr/>
      </xdr:nvSpPr>
      <xdr:spPr>
        <a:xfrm>
          <a:off x="1270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151401</xdr:rowOff>
    </xdr:from>
    <xdr:ext cx="762000" cy="259045"/>
    <xdr:sp macro="" textlink="">
      <xdr:nvSpPr>
        <xdr:cNvPr id="213" name="テキスト ボックス 212"/>
        <xdr:cNvSpPr txBox="1"/>
      </xdr:nvSpPr>
      <xdr:spPr>
        <a:xfrm>
          <a:off x="939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繰出金の基準見直しに伴い</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ポイント回復し、全国平均及び沖縄県平均を下回ったが、依然として</a:t>
          </a:r>
          <a:r>
            <a:rPr lang="ja-JP" altLang="ja-JP" sz="1100" b="0" i="0" baseline="0">
              <a:solidFill>
                <a:schemeClr val="dk1"/>
              </a:solidFill>
              <a:effectLst/>
              <a:latin typeface="+mn-lt"/>
              <a:ea typeface="+mn-ea"/>
              <a:cs typeface="+mn-cs"/>
            </a:rPr>
            <a:t>社会保障関連</a:t>
          </a:r>
          <a:r>
            <a:rPr lang="ja-JP" altLang="en-US" sz="1100" b="0" i="0" baseline="0">
              <a:solidFill>
                <a:schemeClr val="dk1"/>
              </a:solidFill>
              <a:effectLst/>
              <a:latin typeface="+mn-lt"/>
              <a:ea typeface="+mn-ea"/>
              <a:cs typeface="+mn-cs"/>
            </a:rPr>
            <a:t>の増もあり操出金は増額となっている。</a:t>
          </a:r>
          <a:r>
            <a:rPr lang="ja-JP" altLang="ja-JP" sz="1100" b="0" i="0" baseline="0">
              <a:solidFill>
                <a:schemeClr val="dk1"/>
              </a:solidFill>
              <a:effectLst/>
              <a:latin typeface="+mn-lt"/>
              <a:ea typeface="+mn-ea"/>
              <a:cs typeface="+mn-cs"/>
            </a:rPr>
            <a:t>扶助費の伸びと一体の問題として捉え、早期の給付適正化に努める。</a:t>
          </a:r>
          <a:endParaRPr lang="ja-JP" altLang="ja-JP" sz="1400">
            <a:effectLst/>
          </a:endParaRPr>
        </a:p>
        <a:p>
          <a:pPr rtl="0"/>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56</xdr:row>
      <xdr:rowOff>149860</xdr:rowOff>
    </xdr:to>
    <xdr:cxnSp macro="">
      <xdr:nvCxnSpPr>
        <xdr:cNvPr id="246" name="直線コネクタ 245"/>
        <xdr:cNvCxnSpPr/>
      </xdr:nvCxnSpPr>
      <xdr:spPr>
        <a:xfrm flipV="1">
          <a:off x="15671800" y="944626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149860</xdr:rowOff>
    </xdr:to>
    <xdr:cxnSp macro="">
      <xdr:nvCxnSpPr>
        <xdr:cNvPr id="249" name="直線コネクタ 248"/>
        <xdr:cNvCxnSpPr/>
      </xdr:nvCxnSpPr>
      <xdr:spPr>
        <a:xfrm>
          <a:off x="14782800" y="9591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161290</xdr:rowOff>
    </xdr:to>
    <xdr:cxnSp macro="">
      <xdr:nvCxnSpPr>
        <xdr:cNvPr id="252" name="直線コネクタ 251"/>
        <xdr:cNvCxnSpPr/>
      </xdr:nvCxnSpPr>
      <xdr:spPr>
        <a:xfrm>
          <a:off x="13893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56</xdr:row>
      <xdr:rowOff>127000</xdr:rowOff>
    </xdr:to>
    <xdr:cxnSp macro="">
      <xdr:nvCxnSpPr>
        <xdr:cNvPr id="255" name="直線コネクタ 254"/>
        <xdr:cNvCxnSpPr/>
      </xdr:nvCxnSpPr>
      <xdr:spPr>
        <a:xfrm flipV="1">
          <a:off x="13004800" y="95605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65" name="円/楕円 264"/>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66"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7" name="円/楕円 266"/>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8" name="テキスト ボックス 267"/>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69" name="円/楕円 268"/>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0" name="テキスト ボックス 269"/>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1" name="円/楕円 270"/>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2" name="テキスト ボックス 271"/>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3" name="円/楕円 272"/>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4" name="テキスト ボックス 27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・全国平均及び県平均を大きく下回っており、その推移もほぼ横ばいとなっているが、単独補助金については年々増加傾向にある。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年度からの合併算定替による普通交付税の減額も考慮し、</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年間のサンセット方式の徹底等による見直しを行い、健全な財政運営を図る。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143002</xdr:rowOff>
    </xdr:from>
    <xdr:to>
      <xdr:col>24</xdr:col>
      <xdr:colOff>31750</xdr:colOff>
      <xdr:row>34</xdr:row>
      <xdr:rowOff>35560</xdr:rowOff>
    </xdr:to>
    <xdr:cxnSp macro="">
      <xdr:nvCxnSpPr>
        <xdr:cNvPr id="304" name="直線コネクタ 303"/>
        <xdr:cNvCxnSpPr/>
      </xdr:nvCxnSpPr>
      <xdr:spPr>
        <a:xfrm flipV="1">
          <a:off x="15671800" y="58008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21844</xdr:rowOff>
    </xdr:from>
    <xdr:to>
      <xdr:col>22</xdr:col>
      <xdr:colOff>565150</xdr:colOff>
      <xdr:row>34</xdr:row>
      <xdr:rowOff>35560</xdr:rowOff>
    </xdr:to>
    <xdr:cxnSp macro="">
      <xdr:nvCxnSpPr>
        <xdr:cNvPr id="307" name="直線コネクタ 306"/>
        <xdr:cNvCxnSpPr/>
      </xdr:nvCxnSpPr>
      <xdr:spPr>
        <a:xfrm>
          <a:off x="14782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76708</xdr:rowOff>
    </xdr:to>
    <xdr:cxnSp macro="">
      <xdr:nvCxnSpPr>
        <xdr:cNvPr id="310" name="直線コネクタ 309"/>
        <xdr:cNvCxnSpPr/>
      </xdr:nvCxnSpPr>
      <xdr:spPr>
        <a:xfrm flipV="1">
          <a:off x="13893800" y="58511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76708</xdr:rowOff>
    </xdr:from>
    <xdr:to>
      <xdr:col>20</xdr:col>
      <xdr:colOff>158750</xdr:colOff>
      <xdr:row>34</xdr:row>
      <xdr:rowOff>94996</xdr:rowOff>
    </xdr:to>
    <xdr:cxnSp macro="">
      <xdr:nvCxnSpPr>
        <xdr:cNvPr id="313" name="直線コネクタ 312"/>
        <xdr:cNvCxnSpPr/>
      </xdr:nvCxnSpPr>
      <xdr:spPr>
        <a:xfrm flipV="1">
          <a:off x="13004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92202</xdr:rowOff>
    </xdr:from>
    <xdr:to>
      <xdr:col>24</xdr:col>
      <xdr:colOff>82550</xdr:colOff>
      <xdr:row>34</xdr:row>
      <xdr:rowOff>22352</xdr:rowOff>
    </xdr:to>
    <xdr:sp macro="" textlink="">
      <xdr:nvSpPr>
        <xdr:cNvPr id="323" name="円/楕円 322"/>
        <xdr:cNvSpPr/>
      </xdr:nvSpPr>
      <xdr:spPr>
        <a:xfrm>
          <a:off x="164592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779</xdr:rowOff>
    </xdr:from>
    <xdr:ext cx="762000" cy="259045"/>
    <xdr:sp macro="" textlink="">
      <xdr:nvSpPr>
        <xdr:cNvPr id="324" name="補助費等該当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156210</xdr:rowOff>
    </xdr:from>
    <xdr:to>
      <xdr:col>22</xdr:col>
      <xdr:colOff>615950</xdr:colOff>
      <xdr:row>34</xdr:row>
      <xdr:rowOff>86360</xdr:rowOff>
    </xdr:to>
    <xdr:sp macro="" textlink="">
      <xdr:nvSpPr>
        <xdr:cNvPr id="325" name="円/楕円 324"/>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96537</xdr:rowOff>
    </xdr:from>
    <xdr:ext cx="736600" cy="259045"/>
    <xdr:sp macro="" textlink="">
      <xdr:nvSpPr>
        <xdr:cNvPr id="326" name="テキスト ボックス 325"/>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142494</xdr:rowOff>
    </xdr:from>
    <xdr:to>
      <xdr:col>21</xdr:col>
      <xdr:colOff>412750</xdr:colOff>
      <xdr:row>34</xdr:row>
      <xdr:rowOff>72644</xdr:rowOff>
    </xdr:to>
    <xdr:sp macro="" textlink="">
      <xdr:nvSpPr>
        <xdr:cNvPr id="327" name="円/楕円 326"/>
        <xdr:cNvSpPr/>
      </xdr:nvSpPr>
      <xdr:spPr>
        <a:xfrm>
          <a:off x="14732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82821</xdr:rowOff>
    </xdr:from>
    <xdr:ext cx="762000" cy="259045"/>
    <xdr:sp macro="" textlink="">
      <xdr:nvSpPr>
        <xdr:cNvPr id="328" name="テキスト ボックス 327"/>
        <xdr:cNvSpPr txBox="1"/>
      </xdr:nvSpPr>
      <xdr:spPr>
        <a:xfrm>
          <a:off x="14401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25908</xdr:rowOff>
    </xdr:from>
    <xdr:to>
      <xdr:col>20</xdr:col>
      <xdr:colOff>209550</xdr:colOff>
      <xdr:row>34</xdr:row>
      <xdr:rowOff>127508</xdr:rowOff>
    </xdr:to>
    <xdr:sp macro="" textlink="">
      <xdr:nvSpPr>
        <xdr:cNvPr id="329" name="円/楕円 328"/>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137685</xdr:rowOff>
    </xdr:from>
    <xdr:ext cx="762000" cy="259045"/>
    <xdr:sp macro="" textlink="">
      <xdr:nvSpPr>
        <xdr:cNvPr id="330" name="テキスト ボックス 329"/>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44196</xdr:rowOff>
    </xdr:from>
    <xdr:to>
      <xdr:col>19</xdr:col>
      <xdr:colOff>6350</xdr:colOff>
      <xdr:row>34</xdr:row>
      <xdr:rowOff>145796</xdr:rowOff>
    </xdr:to>
    <xdr:sp macro="" textlink="">
      <xdr:nvSpPr>
        <xdr:cNvPr id="331" name="円/楕円 330"/>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155973</xdr:rowOff>
    </xdr:from>
    <xdr:ext cx="762000" cy="259045"/>
    <xdr:sp macro="" textlink="">
      <xdr:nvSpPr>
        <xdr:cNvPr id="332" name="テキスト ボックス 331"/>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年度においては、利率の高い長期債の繰上償還を行った為、</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ポイントの回復となったが</a:t>
          </a:r>
          <a:r>
            <a:rPr lang="ja-JP" altLang="ja-JP" sz="1100" b="0" i="0" baseline="0">
              <a:solidFill>
                <a:schemeClr val="dk1"/>
              </a:solidFill>
              <a:effectLst/>
              <a:latin typeface="+mn-lt"/>
              <a:ea typeface="+mn-ea"/>
              <a:cs typeface="+mn-cs"/>
            </a:rPr>
            <a:t>、基本的にはほぼ横ばいで推移している。今後、合併特例債活用による大型事業の展開を見込んでいる為、「起債の質」及び「発行の量」の計画管理徹底に加え、繰上償還も考慮しながら、適正な財政運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113285</xdr:rowOff>
    </xdr:to>
    <xdr:cxnSp macro="">
      <xdr:nvCxnSpPr>
        <xdr:cNvPr id="362" name="直線コネクタ 361"/>
        <xdr:cNvCxnSpPr/>
      </xdr:nvCxnSpPr>
      <xdr:spPr>
        <a:xfrm flipV="1">
          <a:off x="3987800" y="13376656"/>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113285</xdr:rowOff>
    </xdr:from>
    <xdr:to>
      <xdr:col>5</xdr:col>
      <xdr:colOff>549275</xdr:colOff>
      <xdr:row>78</xdr:row>
      <xdr:rowOff>168148</xdr:rowOff>
    </xdr:to>
    <xdr:cxnSp macro="">
      <xdr:nvCxnSpPr>
        <xdr:cNvPr id="365" name="直線コネクタ 364"/>
        <xdr:cNvCxnSpPr/>
      </xdr:nvCxnSpPr>
      <xdr:spPr>
        <a:xfrm flipV="1">
          <a:off x="3098800" y="134863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67563</xdr:rowOff>
    </xdr:from>
    <xdr:to>
      <xdr:col>4</xdr:col>
      <xdr:colOff>346075</xdr:colOff>
      <xdr:row>78</xdr:row>
      <xdr:rowOff>168148</xdr:rowOff>
    </xdr:to>
    <xdr:cxnSp macro="">
      <xdr:nvCxnSpPr>
        <xdr:cNvPr id="368" name="直線コネクタ 367"/>
        <xdr:cNvCxnSpPr/>
      </xdr:nvCxnSpPr>
      <xdr:spPr>
        <a:xfrm>
          <a:off x="2209800" y="13440663"/>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67563</xdr:rowOff>
    </xdr:from>
    <xdr:to>
      <xdr:col>3</xdr:col>
      <xdr:colOff>142875</xdr:colOff>
      <xdr:row>78</xdr:row>
      <xdr:rowOff>99568</xdr:rowOff>
    </xdr:to>
    <xdr:cxnSp macro="">
      <xdr:nvCxnSpPr>
        <xdr:cNvPr id="371" name="直線コネクタ 370"/>
        <xdr:cNvCxnSpPr/>
      </xdr:nvCxnSpPr>
      <xdr:spPr>
        <a:xfrm flipV="1">
          <a:off x="1320800" y="134406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1" name="円/楕円 380"/>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140733</xdr:rowOff>
    </xdr:from>
    <xdr:ext cx="762000" cy="259045"/>
    <xdr:sp macro="" textlink="">
      <xdr:nvSpPr>
        <xdr:cNvPr id="382" name="公債費該当値テキスト"/>
        <xdr:cNvSpPr txBox="1"/>
      </xdr:nvSpPr>
      <xdr:spPr>
        <a:xfrm>
          <a:off x="4914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62485</xdr:rowOff>
    </xdr:from>
    <xdr:to>
      <xdr:col>5</xdr:col>
      <xdr:colOff>600075</xdr:colOff>
      <xdr:row>78</xdr:row>
      <xdr:rowOff>164085</xdr:rowOff>
    </xdr:to>
    <xdr:sp macro="" textlink="">
      <xdr:nvSpPr>
        <xdr:cNvPr id="383" name="円/楕円 382"/>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148862</xdr:rowOff>
    </xdr:from>
    <xdr:ext cx="736600" cy="259045"/>
    <xdr:sp macro="" textlink="">
      <xdr:nvSpPr>
        <xdr:cNvPr id="384" name="テキスト ボックス 383"/>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85" name="円/楕円 384"/>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86" name="テキスト ボックス 385"/>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xdr:rowOff>
    </xdr:from>
    <xdr:to>
      <xdr:col>3</xdr:col>
      <xdr:colOff>193675</xdr:colOff>
      <xdr:row>78</xdr:row>
      <xdr:rowOff>118363</xdr:rowOff>
    </xdr:to>
    <xdr:sp macro="" textlink="">
      <xdr:nvSpPr>
        <xdr:cNvPr id="387" name="円/楕円 386"/>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88" name="テキスト ボックス 387"/>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89" name="円/楕円 388"/>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160545</xdr:rowOff>
    </xdr:from>
    <xdr:ext cx="762000" cy="259045"/>
    <xdr:sp macro="" textlink="">
      <xdr:nvSpPr>
        <xdr:cNvPr id="390" name="テキスト ボックス 389"/>
        <xdr:cNvSpPr txBox="1"/>
      </xdr:nvSpPr>
      <xdr:spPr>
        <a:xfrm>
          <a:off x="939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・繰出金の基準見直しに伴い</a:t>
          </a:r>
          <a:r>
            <a:rPr lang="ja-JP" altLang="en-US" sz="1100" b="0" i="0" baseline="0">
              <a:solidFill>
                <a:schemeClr val="dk1"/>
              </a:solidFill>
              <a:effectLst/>
              <a:latin typeface="+mn-lt"/>
              <a:ea typeface="+mn-ea"/>
              <a:cs typeface="+mn-cs"/>
            </a:rPr>
            <a:t>、全国平均及び沖縄県平均を下回っており</a:t>
          </a:r>
          <a:r>
            <a:rPr lang="ja-JP" altLang="ja-JP" sz="1100" b="0" i="0" baseline="0">
              <a:solidFill>
                <a:schemeClr val="dk1"/>
              </a:solidFill>
              <a:effectLst/>
              <a:latin typeface="+mn-lt"/>
              <a:ea typeface="+mn-ea"/>
              <a:cs typeface="+mn-cs"/>
            </a:rPr>
            <a:t>良好な状態</a:t>
          </a:r>
          <a:r>
            <a:rPr lang="ja-JP" altLang="en-US" sz="1100" b="0" i="0" baseline="0">
              <a:solidFill>
                <a:schemeClr val="dk1"/>
              </a:solidFill>
              <a:effectLst/>
              <a:latin typeface="+mn-lt"/>
              <a:ea typeface="+mn-ea"/>
              <a:cs typeface="+mn-cs"/>
            </a:rPr>
            <a:t>だが、依然として人件費は全国平均及び沖縄県平均は上回っている。また、今後扶助費の上昇傾向が見込まれることから、引き続き抑制策・給付適正化に努める。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85089</xdr:rowOff>
    </xdr:from>
    <xdr:to>
      <xdr:col>24</xdr:col>
      <xdr:colOff>31750</xdr:colOff>
      <xdr:row>77</xdr:row>
      <xdr:rowOff>134620</xdr:rowOff>
    </xdr:to>
    <xdr:cxnSp macro="">
      <xdr:nvCxnSpPr>
        <xdr:cNvPr id="423" name="直線コネクタ 422"/>
        <xdr:cNvCxnSpPr/>
      </xdr:nvCxnSpPr>
      <xdr:spPr>
        <a:xfrm flipV="1">
          <a:off x="15671800" y="13115289"/>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119380</xdr:rowOff>
    </xdr:from>
    <xdr:to>
      <xdr:col>22</xdr:col>
      <xdr:colOff>565150</xdr:colOff>
      <xdr:row>77</xdr:row>
      <xdr:rowOff>134620</xdr:rowOff>
    </xdr:to>
    <xdr:cxnSp macro="">
      <xdr:nvCxnSpPr>
        <xdr:cNvPr id="426" name="直線コネクタ 425"/>
        <xdr:cNvCxnSpPr/>
      </xdr:nvCxnSpPr>
      <xdr:spPr>
        <a:xfrm>
          <a:off x="14782800" y="131495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119380</xdr:rowOff>
    </xdr:from>
    <xdr:to>
      <xdr:col>21</xdr:col>
      <xdr:colOff>361950</xdr:colOff>
      <xdr:row>76</xdr:row>
      <xdr:rowOff>157480</xdr:rowOff>
    </xdr:to>
    <xdr:cxnSp macro="">
      <xdr:nvCxnSpPr>
        <xdr:cNvPr id="429" name="直線コネクタ 428"/>
        <xdr:cNvCxnSpPr/>
      </xdr:nvCxnSpPr>
      <xdr:spPr>
        <a:xfrm flipV="1">
          <a:off x="13893800" y="1314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157480</xdr:rowOff>
    </xdr:from>
    <xdr:to>
      <xdr:col>20</xdr:col>
      <xdr:colOff>158750</xdr:colOff>
      <xdr:row>77</xdr:row>
      <xdr:rowOff>104139</xdr:rowOff>
    </xdr:to>
    <xdr:cxnSp macro="">
      <xdr:nvCxnSpPr>
        <xdr:cNvPr id="432" name="直線コネクタ 431"/>
        <xdr:cNvCxnSpPr/>
      </xdr:nvCxnSpPr>
      <xdr:spPr>
        <a:xfrm flipV="1">
          <a:off x="13004800" y="131876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34289</xdr:rowOff>
    </xdr:from>
    <xdr:to>
      <xdr:col>24</xdr:col>
      <xdr:colOff>82550</xdr:colOff>
      <xdr:row>76</xdr:row>
      <xdr:rowOff>135889</xdr:rowOff>
    </xdr:to>
    <xdr:sp macro="" textlink="">
      <xdr:nvSpPr>
        <xdr:cNvPr id="442" name="円/楕円 441"/>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50817</xdr:rowOff>
    </xdr:from>
    <xdr:ext cx="762000" cy="259045"/>
    <xdr:sp macro="" textlink="">
      <xdr:nvSpPr>
        <xdr:cNvPr id="443" name="公債費以外該当値テキスト"/>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44" name="円/楕円 443"/>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24147</xdr:rowOff>
    </xdr:from>
    <xdr:ext cx="736600" cy="259045"/>
    <xdr:sp macro="" textlink="">
      <xdr:nvSpPr>
        <xdr:cNvPr id="445" name="テキスト ボックス 444"/>
        <xdr:cNvSpPr txBox="1"/>
      </xdr:nvSpPr>
      <xdr:spPr>
        <a:xfrm>
          <a:off x="15290800" y="1305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68580</xdr:rowOff>
    </xdr:from>
    <xdr:to>
      <xdr:col>21</xdr:col>
      <xdr:colOff>412750</xdr:colOff>
      <xdr:row>76</xdr:row>
      <xdr:rowOff>170180</xdr:rowOff>
    </xdr:to>
    <xdr:sp macro="" textlink="">
      <xdr:nvSpPr>
        <xdr:cNvPr id="446" name="円/楕円 445"/>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8907</xdr:rowOff>
    </xdr:from>
    <xdr:ext cx="762000" cy="259045"/>
    <xdr:sp macro="" textlink="">
      <xdr:nvSpPr>
        <xdr:cNvPr id="447" name="テキスト ボックス 446"/>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106680</xdr:rowOff>
    </xdr:from>
    <xdr:to>
      <xdr:col>20</xdr:col>
      <xdr:colOff>209550</xdr:colOff>
      <xdr:row>77</xdr:row>
      <xdr:rowOff>36830</xdr:rowOff>
    </xdr:to>
    <xdr:sp macro="" textlink="">
      <xdr:nvSpPr>
        <xdr:cNvPr id="448" name="円/楕円 447"/>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47007</xdr:rowOff>
    </xdr:from>
    <xdr:ext cx="762000" cy="259045"/>
    <xdr:sp macro="" textlink="">
      <xdr:nvSpPr>
        <xdr:cNvPr id="449" name="テキスト ボックス 448"/>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0" name="円/楕円 449"/>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51" name="テキスト ボックス 450"/>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沖縄県宮古島市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104755</xdr:rowOff>
    </xdr:from>
    <xdr:to>
      <xdr:col>4</xdr:col>
      <xdr:colOff>1117600</xdr:colOff>
      <xdr:row>20</xdr:row>
      <xdr:rowOff>71918</xdr:rowOff>
    </xdr:to>
    <xdr:cxnSp macro="">
      <xdr:nvCxnSpPr>
        <xdr:cNvPr id="47" name="直線コネクタ 46"/>
        <xdr:cNvCxnSpPr/>
      </xdr:nvCxnSpPr>
      <xdr:spPr bwMode="auto">
        <a:xfrm flipV="1">
          <a:off x="5651500" y="2209780"/>
          <a:ext cx="0" cy="1338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43995</xdr:rowOff>
    </xdr:from>
    <xdr:ext cx="762000" cy="259045"/>
    <xdr:sp macro="" textlink="">
      <xdr:nvSpPr>
        <xdr:cNvPr id="48" name="人口1人当たり決算額の推移最小値テキスト130"/>
        <xdr:cNvSpPr txBox="1"/>
      </xdr:nvSpPr>
      <xdr:spPr>
        <a:xfrm>
          <a:off x="5740400" y="352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71918</xdr:rowOff>
    </xdr:from>
    <xdr:to>
      <xdr:col>5</xdr:col>
      <xdr:colOff>73025</xdr:colOff>
      <xdr:row>20</xdr:row>
      <xdr:rowOff>71918</xdr:rowOff>
    </xdr:to>
    <xdr:cxnSp macro="">
      <xdr:nvCxnSpPr>
        <xdr:cNvPr id="49" name="直線コネクタ 48"/>
        <xdr:cNvCxnSpPr/>
      </xdr:nvCxnSpPr>
      <xdr:spPr bwMode="auto">
        <a:xfrm>
          <a:off x="5562600" y="35485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19682</xdr:rowOff>
    </xdr:from>
    <xdr:ext cx="762000" cy="259045"/>
    <xdr:sp macro="" textlink="">
      <xdr:nvSpPr>
        <xdr:cNvPr id="50" name="人口1人当たり決算額の推移最大値テキスト130"/>
        <xdr:cNvSpPr txBox="1"/>
      </xdr:nvSpPr>
      <xdr:spPr>
        <a:xfrm>
          <a:off x="5740400" y="195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12</xdr:row>
      <xdr:rowOff>104755</xdr:rowOff>
    </xdr:from>
    <xdr:to>
      <xdr:col>5</xdr:col>
      <xdr:colOff>73025</xdr:colOff>
      <xdr:row>12</xdr:row>
      <xdr:rowOff>104755</xdr:rowOff>
    </xdr:to>
    <xdr:cxnSp macro="">
      <xdr:nvCxnSpPr>
        <xdr:cNvPr id="51" name="直線コネクタ 50"/>
        <xdr:cNvCxnSpPr/>
      </xdr:nvCxnSpPr>
      <xdr:spPr bwMode="auto">
        <a:xfrm>
          <a:off x="5562600" y="220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166820</xdr:rowOff>
    </xdr:from>
    <xdr:to>
      <xdr:col>4</xdr:col>
      <xdr:colOff>1117600</xdr:colOff>
      <xdr:row>13</xdr:row>
      <xdr:rowOff>60113</xdr:rowOff>
    </xdr:to>
    <xdr:cxnSp macro="">
      <xdr:nvCxnSpPr>
        <xdr:cNvPr id="52" name="直線コネクタ 51"/>
        <xdr:cNvCxnSpPr/>
      </xdr:nvCxnSpPr>
      <xdr:spPr bwMode="auto">
        <a:xfrm>
          <a:off x="5003800" y="2271845"/>
          <a:ext cx="647700" cy="6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41805</xdr:rowOff>
    </xdr:from>
    <xdr:ext cx="762000" cy="259045"/>
    <xdr:sp macro="" textlink="">
      <xdr:nvSpPr>
        <xdr:cNvPr id="53" name="人口1人当たり決算額の推移平均値テキスト130"/>
        <xdr:cNvSpPr txBox="1"/>
      </xdr:nvSpPr>
      <xdr:spPr>
        <a:xfrm>
          <a:off x="5740400" y="30040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69728</xdr:rowOff>
    </xdr:from>
    <xdr:to>
      <xdr:col>5</xdr:col>
      <xdr:colOff>34925</xdr:colOff>
      <xdr:row>17</xdr:row>
      <xdr:rowOff>171328</xdr:rowOff>
    </xdr:to>
    <xdr:sp macro="" textlink="">
      <xdr:nvSpPr>
        <xdr:cNvPr id="54" name="フローチャート : 判断 53"/>
        <xdr:cNvSpPr/>
      </xdr:nvSpPr>
      <xdr:spPr bwMode="auto">
        <a:xfrm>
          <a:off x="56007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59411</xdr:rowOff>
    </xdr:from>
    <xdr:to>
      <xdr:col>4</xdr:col>
      <xdr:colOff>469900</xdr:colOff>
      <xdr:row>12</xdr:row>
      <xdr:rowOff>166820</xdr:rowOff>
    </xdr:to>
    <xdr:cxnSp macro="">
      <xdr:nvCxnSpPr>
        <xdr:cNvPr id="55" name="直線コネクタ 54"/>
        <xdr:cNvCxnSpPr/>
      </xdr:nvCxnSpPr>
      <xdr:spPr bwMode="auto">
        <a:xfrm>
          <a:off x="4305300" y="2164436"/>
          <a:ext cx="698500" cy="10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37986</xdr:rowOff>
    </xdr:from>
    <xdr:to>
      <xdr:col>4</xdr:col>
      <xdr:colOff>520700</xdr:colOff>
      <xdr:row>17</xdr:row>
      <xdr:rowOff>139586</xdr:rowOff>
    </xdr:to>
    <xdr:sp macro="" textlink="">
      <xdr:nvSpPr>
        <xdr:cNvPr id="56" name="フローチャート : 判断 55"/>
        <xdr:cNvSpPr/>
      </xdr:nvSpPr>
      <xdr:spPr bwMode="auto">
        <a:xfrm>
          <a:off x="4953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124363</xdr:rowOff>
    </xdr:from>
    <xdr:ext cx="736600" cy="259045"/>
    <xdr:sp macro="" textlink="">
      <xdr:nvSpPr>
        <xdr:cNvPr id="57" name="テキスト ボックス 56"/>
        <xdr:cNvSpPr txBox="1"/>
      </xdr:nvSpPr>
      <xdr:spPr>
        <a:xfrm>
          <a:off x="4622800" y="308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16924</xdr:rowOff>
    </xdr:from>
    <xdr:to>
      <xdr:col>3</xdr:col>
      <xdr:colOff>904875</xdr:colOff>
      <xdr:row>12</xdr:row>
      <xdr:rowOff>59411</xdr:rowOff>
    </xdr:to>
    <xdr:cxnSp macro="">
      <xdr:nvCxnSpPr>
        <xdr:cNvPr id="58" name="直線コネクタ 57"/>
        <xdr:cNvCxnSpPr/>
      </xdr:nvCxnSpPr>
      <xdr:spPr bwMode="auto">
        <a:xfrm>
          <a:off x="3606800" y="2121949"/>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234</xdr:rowOff>
    </xdr:from>
    <xdr:to>
      <xdr:col>3</xdr:col>
      <xdr:colOff>955675</xdr:colOff>
      <xdr:row>17</xdr:row>
      <xdr:rowOff>101834</xdr:rowOff>
    </xdr:to>
    <xdr:sp macro="" textlink="">
      <xdr:nvSpPr>
        <xdr:cNvPr id="59" name="フローチャート : 判断 58"/>
        <xdr:cNvSpPr/>
      </xdr:nvSpPr>
      <xdr:spPr bwMode="auto">
        <a:xfrm>
          <a:off x="4254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86611</xdr:rowOff>
    </xdr:from>
    <xdr:ext cx="762000" cy="259045"/>
    <xdr:sp macro="" textlink="">
      <xdr:nvSpPr>
        <xdr:cNvPr id="60" name="テキスト ボックス 59"/>
        <xdr:cNvSpPr txBox="1"/>
      </xdr:nvSpPr>
      <xdr:spPr>
        <a:xfrm>
          <a:off x="3924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922</xdr:rowOff>
    </xdr:from>
    <xdr:to>
      <xdr:col>3</xdr:col>
      <xdr:colOff>206375</xdr:colOff>
      <xdr:row>12</xdr:row>
      <xdr:rowOff>16924</xdr:rowOff>
    </xdr:to>
    <xdr:cxnSp macro="">
      <xdr:nvCxnSpPr>
        <xdr:cNvPr id="61" name="直線コネクタ 60"/>
        <xdr:cNvCxnSpPr/>
      </xdr:nvCxnSpPr>
      <xdr:spPr bwMode="auto">
        <a:xfrm>
          <a:off x="2908300" y="2105947"/>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105945</xdr:rowOff>
    </xdr:from>
    <xdr:to>
      <xdr:col>3</xdr:col>
      <xdr:colOff>257175</xdr:colOff>
      <xdr:row>17</xdr:row>
      <xdr:rowOff>36095</xdr:rowOff>
    </xdr:to>
    <xdr:sp macro="" textlink="">
      <xdr:nvSpPr>
        <xdr:cNvPr id="62" name="フローチャート : 判断 61"/>
        <xdr:cNvSpPr/>
      </xdr:nvSpPr>
      <xdr:spPr bwMode="auto">
        <a:xfrm>
          <a:off x="35560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20872</xdr:rowOff>
    </xdr:from>
    <xdr:ext cx="762000" cy="259045"/>
    <xdr:sp macro="" textlink="">
      <xdr:nvSpPr>
        <xdr:cNvPr id="63" name="テキスト ボックス 62"/>
        <xdr:cNvSpPr txBox="1"/>
      </xdr:nvSpPr>
      <xdr:spPr>
        <a:xfrm>
          <a:off x="32258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91609</xdr:rowOff>
    </xdr:from>
    <xdr:to>
      <xdr:col>2</xdr:col>
      <xdr:colOff>692150</xdr:colOff>
      <xdr:row>17</xdr:row>
      <xdr:rowOff>21759</xdr:rowOff>
    </xdr:to>
    <xdr:sp macro="" textlink="">
      <xdr:nvSpPr>
        <xdr:cNvPr id="64" name="フローチャート : 判断 63"/>
        <xdr:cNvSpPr/>
      </xdr:nvSpPr>
      <xdr:spPr bwMode="auto">
        <a:xfrm>
          <a:off x="2857500" y="2882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6536</xdr:rowOff>
    </xdr:from>
    <xdr:ext cx="762000" cy="259045"/>
    <xdr:sp macro="" textlink="">
      <xdr:nvSpPr>
        <xdr:cNvPr id="65" name="テキスト ボックス 64"/>
        <xdr:cNvSpPr txBox="1"/>
      </xdr:nvSpPr>
      <xdr:spPr>
        <a:xfrm>
          <a:off x="2527300" y="296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9313</xdr:rowOff>
    </xdr:from>
    <xdr:to>
      <xdr:col>5</xdr:col>
      <xdr:colOff>34925</xdr:colOff>
      <xdr:row>13</xdr:row>
      <xdr:rowOff>110913</xdr:rowOff>
    </xdr:to>
    <xdr:sp macro="" textlink="">
      <xdr:nvSpPr>
        <xdr:cNvPr id="71" name="円/楕円 70"/>
        <xdr:cNvSpPr/>
      </xdr:nvSpPr>
      <xdr:spPr bwMode="auto">
        <a:xfrm>
          <a:off x="5600700" y="228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89340</xdr:rowOff>
    </xdr:from>
    <xdr:ext cx="762000" cy="259045"/>
    <xdr:sp macro="" textlink="">
      <xdr:nvSpPr>
        <xdr:cNvPr id="72" name="人口1人当たり決算額の推移該当値テキスト130"/>
        <xdr:cNvSpPr txBox="1"/>
      </xdr:nvSpPr>
      <xdr:spPr>
        <a:xfrm>
          <a:off x="5740400" y="219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118,013</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116020</xdr:rowOff>
    </xdr:from>
    <xdr:to>
      <xdr:col>4</xdr:col>
      <xdr:colOff>520700</xdr:colOff>
      <xdr:row>13</xdr:row>
      <xdr:rowOff>46170</xdr:rowOff>
    </xdr:to>
    <xdr:sp macro="" textlink="">
      <xdr:nvSpPr>
        <xdr:cNvPr id="73" name="円/楕円 72"/>
        <xdr:cNvSpPr/>
      </xdr:nvSpPr>
      <xdr:spPr bwMode="auto">
        <a:xfrm>
          <a:off x="4953000" y="222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56347</xdr:rowOff>
    </xdr:from>
    <xdr:ext cx="736600" cy="259045"/>
    <xdr:sp macro="" textlink="">
      <xdr:nvSpPr>
        <xdr:cNvPr id="74" name="テキスト ボックス 73"/>
        <xdr:cNvSpPr txBox="1"/>
      </xdr:nvSpPr>
      <xdr:spPr>
        <a:xfrm>
          <a:off x="4622800" y="1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121,978</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8611</xdr:rowOff>
    </xdr:from>
    <xdr:to>
      <xdr:col>3</xdr:col>
      <xdr:colOff>955675</xdr:colOff>
      <xdr:row>12</xdr:row>
      <xdr:rowOff>110211</xdr:rowOff>
    </xdr:to>
    <xdr:sp macro="" textlink="">
      <xdr:nvSpPr>
        <xdr:cNvPr id="75" name="円/楕円 74"/>
        <xdr:cNvSpPr/>
      </xdr:nvSpPr>
      <xdr:spPr bwMode="auto">
        <a:xfrm>
          <a:off x="4254500" y="211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120388</xdr:rowOff>
    </xdr:from>
    <xdr:ext cx="762000" cy="259045"/>
    <xdr:sp macro="" textlink="">
      <xdr:nvSpPr>
        <xdr:cNvPr id="76" name="テキスト ボックス 75"/>
        <xdr:cNvSpPr txBox="1"/>
      </xdr:nvSpPr>
      <xdr:spPr>
        <a:xfrm>
          <a:off x="3924300" y="188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128,556</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137574</xdr:rowOff>
    </xdr:from>
    <xdr:to>
      <xdr:col>3</xdr:col>
      <xdr:colOff>257175</xdr:colOff>
      <xdr:row>12</xdr:row>
      <xdr:rowOff>67724</xdr:rowOff>
    </xdr:to>
    <xdr:sp macro="" textlink="">
      <xdr:nvSpPr>
        <xdr:cNvPr id="77" name="円/楕円 76"/>
        <xdr:cNvSpPr/>
      </xdr:nvSpPr>
      <xdr:spPr bwMode="auto">
        <a:xfrm>
          <a:off x="3556000" y="207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77901</xdr:rowOff>
    </xdr:from>
    <xdr:ext cx="762000" cy="259045"/>
    <xdr:sp macro="" textlink="">
      <xdr:nvSpPr>
        <xdr:cNvPr id="78" name="テキスト ボックス 77"/>
        <xdr:cNvSpPr txBox="1"/>
      </xdr:nvSpPr>
      <xdr:spPr>
        <a:xfrm>
          <a:off x="3225800" y="184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131,158</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121572</xdr:rowOff>
    </xdr:from>
    <xdr:to>
      <xdr:col>2</xdr:col>
      <xdr:colOff>692150</xdr:colOff>
      <xdr:row>12</xdr:row>
      <xdr:rowOff>51722</xdr:rowOff>
    </xdr:to>
    <xdr:sp macro="" textlink="">
      <xdr:nvSpPr>
        <xdr:cNvPr id="79" name="円/楕円 78"/>
        <xdr:cNvSpPr/>
      </xdr:nvSpPr>
      <xdr:spPr bwMode="auto">
        <a:xfrm>
          <a:off x="2857500" y="205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61899</xdr:rowOff>
    </xdr:from>
    <xdr:ext cx="762000" cy="259045"/>
    <xdr:sp macro="" textlink="">
      <xdr:nvSpPr>
        <xdr:cNvPr id="80" name="テキスト ボックス 79"/>
        <xdr:cNvSpPr txBox="1"/>
      </xdr:nvSpPr>
      <xdr:spPr>
        <a:xfrm>
          <a:off x="2527300" y="182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7" name="直線コネクタ 106"/>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8"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9" name="直線コネクタ 108"/>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10"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11" name="直線コネクタ 110"/>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295684</xdr:rowOff>
    </xdr:from>
    <xdr:to>
      <xdr:col>4</xdr:col>
      <xdr:colOff>1117600</xdr:colOff>
      <xdr:row>35</xdr:row>
      <xdr:rowOff>337700</xdr:rowOff>
    </xdr:to>
    <xdr:cxnSp macro="">
      <xdr:nvCxnSpPr>
        <xdr:cNvPr id="112" name="直線コネクタ 111"/>
        <xdr:cNvCxnSpPr/>
      </xdr:nvCxnSpPr>
      <xdr:spPr bwMode="auto">
        <a:xfrm>
          <a:off x="5003800" y="6906034"/>
          <a:ext cx="647700" cy="42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3"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4" name="フローチャート : 判断 113"/>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217686</xdr:rowOff>
    </xdr:from>
    <xdr:to>
      <xdr:col>4</xdr:col>
      <xdr:colOff>469900</xdr:colOff>
      <xdr:row>35</xdr:row>
      <xdr:rowOff>295684</xdr:rowOff>
    </xdr:to>
    <xdr:cxnSp macro="">
      <xdr:nvCxnSpPr>
        <xdr:cNvPr id="115" name="直線コネクタ 114"/>
        <xdr:cNvCxnSpPr/>
      </xdr:nvCxnSpPr>
      <xdr:spPr bwMode="auto">
        <a:xfrm>
          <a:off x="4305300" y="6828036"/>
          <a:ext cx="698500" cy="77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6" name="フローチャート : 判断 115"/>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7" name="テキスト ボックス 116"/>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146225</xdr:rowOff>
    </xdr:from>
    <xdr:to>
      <xdr:col>3</xdr:col>
      <xdr:colOff>904875</xdr:colOff>
      <xdr:row>35</xdr:row>
      <xdr:rowOff>217686</xdr:rowOff>
    </xdr:to>
    <xdr:cxnSp macro="">
      <xdr:nvCxnSpPr>
        <xdr:cNvPr id="118" name="直線コネクタ 117"/>
        <xdr:cNvCxnSpPr/>
      </xdr:nvCxnSpPr>
      <xdr:spPr bwMode="auto">
        <a:xfrm>
          <a:off x="3606800" y="6756575"/>
          <a:ext cx="698500" cy="71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9" name="フローチャート : 判断 118"/>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20" name="テキスト ボックス 119"/>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146225</xdr:rowOff>
    </xdr:from>
    <xdr:to>
      <xdr:col>3</xdr:col>
      <xdr:colOff>206375</xdr:colOff>
      <xdr:row>35</xdr:row>
      <xdr:rowOff>154729</xdr:rowOff>
    </xdr:to>
    <xdr:cxnSp macro="">
      <xdr:nvCxnSpPr>
        <xdr:cNvPr id="121" name="直線コネクタ 120"/>
        <xdr:cNvCxnSpPr/>
      </xdr:nvCxnSpPr>
      <xdr:spPr bwMode="auto">
        <a:xfrm flipV="1">
          <a:off x="2908300" y="6756575"/>
          <a:ext cx="698500" cy="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2" name="フローチャート : 判断 121"/>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3" name="テキスト ボックス 122"/>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4" name="フローチャート : 判断 123"/>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5" name="テキスト ボックス 124"/>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286900</xdr:rowOff>
    </xdr:from>
    <xdr:to>
      <xdr:col>5</xdr:col>
      <xdr:colOff>34925</xdr:colOff>
      <xdr:row>36</xdr:row>
      <xdr:rowOff>45600</xdr:rowOff>
    </xdr:to>
    <xdr:sp macro="" textlink="">
      <xdr:nvSpPr>
        <xdr:cNvPr id="131" name="円/楕円 130"/>
        <xdr:cNvSpPr/>
      </xdr:nvSpPr>
      <xdr:spPr bwMode="auto">
        <a:xfrm>
          <a:off x="5600700" y="689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131977</xdr:rowOff>
    </xdr:from>
    <xdr:ext cx="762000" cy="259045"/>
    <xdr:sp macro="" textlink="">
      <xdr:nvSpPr>
        <xdr:cNvPr id="132" name="人口1人当たり決算額の推移該当値テキスト445"/>
        <xdr:cNvSpPr txBox="1"/>
      </xdr:nvSpPr>
      <xdr:spPr>
        <a:xfrm>
          <a:off x="5740400" y="67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244884</xdr:rowOff>
    </xdr:from>
    <xdr:to>
      <xdr:col>4</xdr:col>
      <xdr:colOff>520700</xdr:colOff>
      <xdr:row>36</xdr:row>
      <xdr:rowOff>3584</xdr:rowOff>
    </xdr:to>
    <xdr:sp macro="" textlink="">
      <xdr:nvSpPr>
        <xdr:cNvPr id="133" name="円/楕円 132"/>
        <xdr:cNvSpPr/>
      </xdr:nvSpPr>
      <xdr:spPr bwMode="auto">
        <a:xfrm>
          <a:off x="4953000" y="685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13761</xdr:rowOff>
    </xdr:from>
    <xdr:ext cx="736600" cy="259045"/>
    <xdr:sp macro="" textlink="">
      <xdr:nvSpPr>
        <xdr:cNvPr id="134" name="テキスト ボックス 133"/>
        <xdr:cNvSpPr txBox="1"/>
      </xdr:nvSpPr>
      <xdr:spPr>
        <a:xfrm>
          <a:off x="4622800" y="662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166886</xdr:rowOff>
    </xdr:from>
    <xdr:to>
      <xdr:col>3</xdr:col>
      <xdr:colOff>955675</xdr:colOff>
      <xdr:row>35</xdr:row>
      <xdr:rowOff>268486</xdr:rowOff>
    </xdr:to>
    <xdr:sp macro="" textlink="">
      <xdr:nvSpPr>
        <xdr:cNvPr id="135" name="円/楕円 134"/>
        <xdr:cNvSpPr/>
      </xdr:nvSpPr>
      <xdr:spPr bwMode="auto">
        <a:xfrm>
          <a:off x="4254500" y="677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278663</xdr:rowOff>
    </xdr:from>
    <xdr:ext cx="762000" cy="259045"/>
    <xdr:sp macro="" textlink="">
      <xdr:nvSpPr>
        <xdr:cNvPr id="136" name="テキスト ボックス 135"/>
        <xdr:cNvSpPr txBox="1"/>
      </xdr:nvSpPr>
      <xdr:spPr>
        <a:xfrm>
          <a:off x="3924300" y="654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95425</xdr:rowOff>
    </xdr:from>
    <xdr:to>
      <xdr:col>3</xdr:col>
      <xdr:colOff>257175</xdr:colOff>
      <xdr:row>35</xdr:row>
      <xdr:rowOff>197025</xdr:rowOff>
    </xdr:to>
    <xdr:sp macro="" textlink="">
      <xdr:nvSpPr>
        <xdr:cNvPr id="137" name="円/楕円 136"/>
        <xdr:cNvSpPr/>
      </xdr:nvSpPr>
      <xdr:spPr bwMode="auto">
        <a:xfrm>
          <a:off x="3556000" y="6705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207202</xdr:rowOff>
    </xdr:from>
    <xdr:ext cx="762000" cy="259045"/>
    <xdr:sp macro="" textlink="">
      <xdr:nvSpPr>
        <xdr:cNvPr id="138" name="テキスト ボックス 137"/>
        <xdr:cNvSpPr txBox="1"/>
      </xdr:nvSpPr>
      <xdr:spPr>
        <a:xfrm>
          <a:off x="3225800" y="64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103929</xdr:rowOff>
    </xdr:from>
    <xdr:to>
      <xdr:col>2</xdr:col>
      <xdr:colOff>692150</xdr:colOff>
      <xdr:row>35</xdr:row>
      <xdr:rowOff>205529</xdr:rowOff>
    </xdr:to>
    <xdr:sp macro="" textlink="">
      <xdr:nvSpPr>
        <xdr:cNvPr id="139" name="円/楕円 138"/>
        <xdr:cNvSpPr/>
      </xdr:nvSpPr>
      <xdr:spPr bwMode="auto">
        <a:xfrm>
          <a:off x="2857500" y="671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215706</xdr:rowOff>
    </xdr:from>
    <xdr:ext cx="762000" cy="259045"/>
    <xdr:sp macro="" textlink="">
      <xdr:nvSpPr>
        <xdr:cNvPr id="140" name="テキスト ボックス 139"/>
        <xdr:cNvSpPr txBox="1"/>
      </xdr:nvSpPr>
      <xdr:spPr>
        <a:xfrm>
          <a:off x="2527300" y="648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・合併後、算定替による普通交付税増により、財政調整期金への積立が順調に増推移している。しかし、この状況は普通交付税に大きく依存しており、算定替の段階的減額が始まる平成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年度以降の実質収支及び基金状況は厳しくなることが予想される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・今後、交付税の段階的減額に備え、人件費をはじめとした各歳出抑制を徹底し、健全な財政運営を図る。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・一般会計については、合併後、算定替えによる普通交付税増により、財政状況が好転し、黒字額を伸ばし続けてきたが、</a:t>
          </a:r>
          <a:r>
            <a:rPr lang="ja-JP" altLang="en-US" sz="1400" b="0" i="0" baseline="0">
              <a:solidFill>
                <a:schemeClr val="dk1"/>
              </a:solidFill>
              <a:effectLst/>
              <a:latin typeface="+mn-lt"/>
              <a:ea typeface="+mn-ea"/>
              <a:cs typeface="+mn-cs"/>
            </a:rPr>
            <a:t>依然として</a:t>
          </a:r>
          <a:r>
            <a:rPr lang="ja-JP" altLang="ja-JP" sz="1400" b="0" i="0" baseline="0">
              <a:solidFill>
                <a:schemeClr val="dk1"/>
              </a:solidFill>
              <a:effectLst/>
              <a:latin typeface="+mn-lt"/>
              <a:ea typeface="+mn-ea"/>
              <a:cs typeface="+mn-cs"/>
            </a:rPr>
            <a:t>普通交付税額による部分が大きいことを示している。</a:t>
          </a:r>
          <a:endParaRPr lang="ja-JP" altLang="ja-JP" sz="1800">
            <a:effectLst/>
          </a:endParaRPr>
        </a:p>
        <a:p>
          <a:pPr rtl="0"/>
          <a:r>
            <a:rPr lang="ja-JP" altLang="ja-JP" sz="1400" b="0" i="0" baseline="0">
              <a:solidFill>
                <a:schemeClr val="dk1"/>
              </a:solidFill>
              <a:effectLst/>
              <a:latin typeface="+mn-lt"/>
              <a:ea typeface="+mn-ea"/>
              <a:cs typeface="+mn-cs"/>
            </a:rPr>
            <a:t>・また、各種特別会計について、赤字額は発生していないものの、公営企業関連特別会計についてはその不足分を、社会保障関連特別会計については、その年々伸びている支出に比例した分を、それぞれ一般会計から操出金として支出していることから、こちらも合併算定替による潤沢な一般財源のおかげで、現状を保つことができている状況にある。</a:t>
          </a:r>
          <a:endParaRPr lang="ja-JP" altLang="ja-JP" sz="1800">
            <a:effectLst/>
          </a:endParaRPr>
        </a:p>
        <a:p>
          <a:pPr rtl="0"/>
          <a:r>
            <a:rPr lang="ja-JP" altLang="ja-JP" sz="1400" b="0" i="0" baseline="0">
              <a:solidFill>
                <a:schemeClr val="dk1"/>
              </a:solidFill>
              <a:effectLst/>
              <a:latin typeface="+mn-lt"/>
              <a:ea typeface="+mn-ea"/>
              <a:cs typeface="+mn-cs"/>
            </a:rPr>
            <a:t>・今後、算定替の段階的減額を踏まえ、市全体の問題として、人件費をはじめとした各歳出抑制の徹底を図りながら、各種特別会計についても意識を据え、適正な使用料や保険料等の設定と徴収、及び社会保障関連経費の給付適正化による一般会計の負担減に努め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・算入公債費等についてはほぼ横ばいの状況で推移しているが、元利償還金等については、平成</a:t>
          </a:r>
          <a:r>
            <a:rPr lang="en-US" altLang="ja-JP" sz="1400" b="0" i="0" baseline="0">
              <a:solidFill>
                <a:schemeClr val="dk1"/>
              </a:solidFill>
              <a:effectLst/>
              <a:latin typeface="+mn-lt"/>
              <a:ea typeface="+mn-ea"/>
              <a:cs typeface="+mn-cs"/>
            </a:rPr>
            <a:t>23</a:t>
          </a:r>
          <a:r>
            <a:rPr lang="ja-JP" altLang="en-US"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年度の繰上償還</a:t>
          </a:r>
          <a:r>
            <a:rPr lang="ja-JP" altLang="en-US" sz="1400" b="0" i="0" baseline="0">
              <a:solidFill>
                <a:schemeClr val="dk1"/>
              </a:solidFill>
              <a:effectLst/>
              <a:latin typeface="+mn-lt"/>
              <a:ea typeface="+mn-ea"/>
              <a:cs typeface="+mn-cs"/>
            </a:rPr>
            <a:t>行っているものの</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年度について</a:t>
          </a:r>
          <a:r>
            <a:rPr lang="ja-JP" altLang="en-US" sz="1400" b="0" i="0" baseline="0">
              <a:solidFill>
                <a:schemeClr val="dk1"/>
              </a:solidFill>
              <a:effectLst/>
              <a:latin typeface="+mn-lt"/>
              <a:ea typeface="+mn-ea"/>
              <a:cs typeface="+mn-cs"/>
            </a:rPr>
            <a:t>増</a:t>
          </a:r>
          <a:r>
            <a:rPr lang="ja-JP" altLang="ja-JP" sz="1400" b="0" i="0" baseline="0">
              <a:solidFill>
                <a:schemeClr val="dk1"/>
              </a:solidFill>
              <a:effectLst/>
              <a:latin typeface="+mn-lt"/>
              <a:ea typeface="+mn-ea"/>
              <a:cs typeface="+mn-cs"/>
            </a:rPr>
            <a:t>となっている。</a:t>
          </a:r>
          <a:endParaRPr lang="ja-JP" altLang="ja-JP" sz="1800">
            <a:effectLst/>
          </a:endParaRPr>
        </a:p>
        <a:p>
          <a:pPr rtl="0"/>
          <a:r>
            <a:rPr lang="ja-JP" altLang="ja-JP" sz="1400" b="0" i="0" baseline="0">
              <a:solidFill>
                <a:schemeClr val="dk1"/>
              </a:solidFill>
              <a:effectLst/>
              <a:latin typeface="+mn-lt"/>
              <a:ea typeface="+mn-ea"/>
              <a:cs typeface="+mn-cs"/>
            </a:rPr>
            <a:t>・今後、合併特例債活用による大型事業の展開が見込まれることから、「起債の質」及び「発行の量」の計画管理徹底に加え、繰上償還も考慮しながら、適正な財政運営を図る。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・退職者のピークを過ぎたこと、また、平成</a:t>
          </a:r>
          <a:r>
            <a:rPr lang="en-US" altLang="ja-JP" sz="1400" b="0" i="0" baseline="0">
              <a:solidFill>
                <a:schemeClr val="dk1"/>
              </a:solidFill>
              <a:effectLst/>
              <a:latin typeface="+mn-lt"/>
              <a:ea typeface="+mn-ea"/>
              <a:cs typeface="+mn-cs"/>
            </a:rPr>
            <a:t>23</a:t>
          </a:r>
          <a:r>
            <a:rPr lang="ja-JP" altLang="en-US"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年度において繰上償還を行ったことなどから、平成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年度において</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将来負担額に改善が見られる。また、各種基金残高を増やしていることから、充当可能財源等も増加している。</a:t>
          </a:r>
          <a:endParaRPr lang="ja-JP" altLang="ja-JP" sz="1800">
            <a:effectLst/>
          </a:endParaRPr>
        </a:p>
        <a:p>
          <a:pPr rtl="0"/>
          <a:r>
            <a:rPr lang="ja-JP" altLang="ja-JP" sz="1400" b="0" i="0" baseline="0">
              <a:solidFill>
                <a:schemeClr val="dk1"/>
              </a:solidFill>
              <a:effectLst/>
              <a:latin typeface="+mn-lt"/>
              <a:ea typeface="+mn-ea"/>
              <a:cs typeface="+mn-cs"/>
            </a:rPr>
            <a:t>・算定替の段階的減額と合併特例債活用による大型事業の展開を踏まえ、人件費をはじめとした各歳出抑制による基金残高管理、また「起債の質」及び「発行の量」の計画管理徹底による起債残高管理をしっかりと行い、健全でバランスの良い財政を保っていけるよう努める。</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39664333</v>
      </c>
      <c r="BO4" s="349"/>
      <c r="BP4" s="349"/>
      <c r="BQ4" s="349"/>
      <c r="BR4" s="349"/>
      <c r="BS4" s="349"/>
      <c r="BT4" s="349"/>
      <c r="BU4" s="350"/>
      <c r="BV4" s="348">
        <v>37906804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11.3</v>
      </c>
      <c r="CU4" s="355"/>
      <c r="CV4" s="355"/>
      <c r="CW4" s="355"/>
      <c r="CX4" s="355"/>
      <c r="CY4" s="355"/>
      <c r="CZ4" s="355"/>
      <c r="DA4" s="356"/>
      <c r="DB4" s="354">
        <v>9.9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37372518</v>
      </c>
      <c r="BO5" s="386"/>
      <c r="BP5" s="386"/>
      <c r="BQ5" s="386"/>
      <c r="BR5" s="386"/>
      <c r="BS5" s="386"/>
      <c r="BT5" s="386"/>
      <c r="BU5" s="387"/>
      <c r="BV5" s="385">
        <v>35611063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83.2</v>
      </c>
      <c r="CU5" s="383"/>
      <c r="CV5" s="383"/>
      <c r="CW5" s="383"/>
      <c r="CX5" s="383"/>
      <c r="CY5" s="383"/>
      <c r="CZ5" s="383"/>
      <c r="DA5" s="384"/>
      <c r="DB5" s="382">
        <v>91.4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2291815</v>
      </c>
      <c r="BO6" s="386"/>
      <c r="BP6" s="386"/>
      <c r="BQ6" s="386"/>
      <c r="BR6" s="386"/>
      <c r="BS6" s="386"/>
      <c r="BT6" s="386"/>
      <c r="BU6" s="387"/>
      <c r="BV6" s="385">
        <v>2295741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88.1</v>
      </c>
      <c r="CU6" s="423"/>
      <c r="CV6" s="423"/>
      <c r="CW6" s="423"/>
      <c r="CX6" s="423"/>
      <c r="CY6" s="423"/>
      <c r="CZ6" s="423"/>
      <c r="DA6" s="424"/>
      <c r="DB6" s="422">
        <v>96.8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121766</v>
      </c>
      <c r="BO7" s="386"/>
      <c r="BP7" s="386"/>
      <c r="BQ7" s="386"/>
      <c r="BR7" s="386"/>
      <c r="BS7" s="386"/>
      <c r="BT7" s="386"/>
      <c r="BU7" s="387"/>
      <c r="BV7" s="385">
        <v>409199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19207851</v>
      </c>
      <c r="CU7" s="386"/>
      <c r="CV7" s="386"/>
      <c r="CW7" s="386"/>
      <c r="CX7" s="386"/>
      <c r="CY7" s="386"/>
      <c r="CZ7" s="386"/>
      <c r="DA7" s="387"/>
      <c r="DB7" s="385">
        <v>18986172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2170049</v>
      </c>
      <c r="BO8" s="386"/>
      <c r="BP8" s="386"/>
      <c r="BQ8" s="386"/>
      <c r="BR8" s="386"/>
      <c r="BS8" s="386"/>
      <c r="BT8" s="386"/>
      <c r="BU8" s="387"/>
      <c r="BV8" s="385">
        <v>1886542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52039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283507</v>
      </c>
      <c r="BO9" s="386"/>
      <c r="BP9" s="386"/>
      <c r="BQ9" s="386"/>
      <c r="BR9" s="386"/>
      <c r="BS9" s="386"/>
      <c r="BT9" s="386"/>
      <c r="BU9" s="387"/>
      <c r="BV9" s="385">
        <v>-278190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14.7</v>
      </c>
      <c r="CU9" s="383"/>
      <c r="CV9" s="383"/>
      <c r="CW9" s="383"/>
      <c r="CX9" s="383"/>
      <c r="CY9" s="383"/>
      <c r="CZ9" s="383"/>
      <c r="DA9" s="384"/>
      <c r="DB9" s="382">
        <v>16.399999999999999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53493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967907</v>
      </c>
      <c r="BO10" s="386"/>
      <c r="BP10" s="386"/>
      <c r="BQ10" s="386"/>
      <c r="BR10" s="386"/>
      <c r="BS10" s="386"/>
      <c r="BT10" s="386"/>
      <c r="BU10" s="387"/>
      <c r="BV10" s="385">
        <v>736450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407360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55006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54802</v>
      </c>
      <c r="S13" s="467"/>
      <c r="T13" s="467"/>
      <c r="U13" s="467"/>
      <c r="V13" s="468"/>
      <c r="W13" s="401" t="s">
        <v>123</v>
      </c>
      <c r="X13" s="402"/>
      <c r="Y13" s="402"/>
      <c r="Z13" s="402"/>
      <c r="AA13" s="402"/>
      <c r="AB13" s="392"/>
      <c r="AC13" s="436">
        <v>5133</v>
      </c>
      <c r="AD13" s="437"/>
      <c r="AE13" s="437"/>
      <c r="AF13" s="437"/>
      <c r="AG13" s="476"/>
      <c r="AH13" s="436">
        <v>5848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1251414</v>
      </c>
      <c r="BO13" s="386"/>
      <c r="BP13" s="386"/>
      <c r="BQ13" s="386"/>
      <c r="BR13" s="386"/>
      <c r="BS13" s="386"/>
      <c r="BT13" s="386"/>
      <c r="BU13" s="387"/>
      <c r="BV13" s="385">
        <v>865620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8.1999999999999993</v>
      </c>
      <c r="CU13" s="383"/>
      <c r="CV13" s="383"/>
      <c r="CW13" s="383"/>
      <c r="CX13" s="383"/>
      <c r="CY13" s="383"/>
      <c r="CZ13" s="383"/>
      <c r="DA13" s="384"/>
      <c r="DB13" s="382">
        <v>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54519</v>
      </c>
      <c r="S14" s="467"/>
      <c r="T14" s="467"/>
      <c r="U14" s="467"/>
      <c r="V14" s="468"/>
      <c r="W14" s="375"/>
      <c r="X14" s="376"/>
      <c r="Y14" s="376"/>
      <c r="Z14" s="376"/>
      <c r="AA14" s="376"/>
      <c r="AB14" s="365"/>
      <c r="AC14" s="469">
        <v>22.4</v>
      </c>
      <c r="AD14" s="470"/>
      <c r="AE14" s="470"/>
      <c r="AF14" s="470"/>
      <c r="AG14" s="471"/>
      <c r="AH14" s="469">
        <v>23.7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64.400000000000006</v>
      </c>
      <c r="CU14" s="481"/>
      <c r="CV14" s="481"/>
      <c r="CW14" s="481"/>
      <c r="CX14" s="481"/>
      <c r="CY14" s="481"/>
      <c r="CZ14" s="481"/>
      <c r="DA14" s="482"/>
      <c r="DB14" s="480">
        <v>69.099999999999994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54310</v>
      </c>
      <c r="S15" s="467"/>
      <c r="T15" s="467"/>
      <c r="U15" s="467"/>
      <c r="V15" s="468"/>
      <c r="W15" s="401" t="s">
        <v>130</v>
      </c>
      <c r="X15" s="402"/>
      <c r="Y15" s="402"/>
      <c r="Z15" s="402"/>
      <c r="AA15" s="402"/>
      <c r="AB15" s="392"/>
      <c r="AC15" s="436">
        <v>3382</v>
      </c>
      <c r="AD15" s="437"/>
      <c r="AE15" s="437"/>
      <c r="AF15" s="437"/>
      <c r="AG15" s="476"/>
      <c r="AH15" s="436">
        <v>3891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4323161</v>
      </c>
      <c r="BO15" s="349"/>
      <c r="BP15" s="349"/>
      <c r="BQ15" s="349"/>
      <c r="BR15" s="349"/>
      <c r="BS15" s="349"/>
      <c r="BT15" s="349"/>
      <c r="BU15" s="350"/>
      <c r="BV15" s="348">
        <v>4259235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14.8</v>
      </c>
      <c r="AD16" s="470"/>
      <c r="AE16" s="470"/>
      <c r="AF16" s="470"/>
      <c r="AG16" s="471"/>
      <c r="AH16" s="469">
        <v>15.8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13770784</v>
      </c>
      <c r="BO16" s="386"/>
      <c r="BP16" s="386"/>
      <c r="BQ16" s="386"/>
      <c r="BR16" s="386"/>
      <c r="BS16" s="386"/>
      <c r="BT16" s="386"/>
      <c r="BU16" s="387"/>
      <c r="BV16" s="385">
        <v>13616417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14369</v>
      </c>
      <c r="AD17" s="437"/>
      <c r="AE17" s="437"/>
      <c r="AF17" s="437"/>
      <c r="AG17" s="476"/>
      <c r="AH17" s="436">
        <v>14764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5539566</v>
      </c>
      <c r="BO17" s="386"/>
      <c r="BP17" s="386"/>
      <c r="BQ17" s="386"/>
      <c r="BR17" s="386"/>
      <c r="BS17" s="386"/>
      <c r="BT17" s="386"/>
      <c r="BU17" s="387"/>
      <c r="BV17" s="385">
        <v>5449595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204.6</v>
      </c>
      <c r="M18" s="498"/>
      <c r="N18" s="498"/>
      <c r="O18" s="498"/>
      <c r="P18" s="498"/>
      <c r="Q18" s="498"/>
      <c r="R18" s="499"/>
      <c r="S18" s="499"/>
      <c r="T18" s="499"/>
      <c r="U18" s="499"/>
      <c r="V18" s="500"/>
      <c r="W18" s="403"/>
      <c r="X18" s="404"/>
      <c r="Y18" s="404"/>
      <c r="Z18" s="404"/>
      <c r="AA18" s="404"/>
      <c r="AB18" s="395"/>
      <c r="AC18" s="501">
        <v>62.8</v>
      </c>
      <c r="AD18" s="502"/>
      <c r="AE18" s="502"/>
      <c r="AF18" s="502"/>
      <c r="AG18" s="503"/>
      <c r="AH18" s="501">
        <v>59.8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16141953</v>
      </c>
      <c r="BO18" s="386"/>
      <c r="BP18" s="386"/>
      <c r="BQ18" s="386"/>
      <c r="BR18" s="386"/>
      <c r="BS18" s="386"/>
      <c r="BT18" s="386"/>
      <c r="BU18" s="387"/>
      <c r="BV18" s="385">
        <v>17418645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254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22869568</v>
      </c>
      <c r="BO19" s="386"/>
      <c r="BP19" s="386"/>
      <c r="BQ19" s="386"/>
      <c r="BR19" s="386"/>
      <c r="BS19" s="386"/>
      <c r="BT19" s="386"/>
      <c r="BU19" s="387"/>
      <c r="BV19" s="385">
        <v>22879330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21196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35083728</v>
      </c>
      <c r="BO23" s="386"/>
      <c r="BP23" s="386"/>
      <c r="BQ23" s="386"/>
      <c r="BR23" s="386"/>
      <c r="BS23" s="386"/>
      <c r="BT23" s="386"/>
      <c r="BU23" s="387"/>
      <c r="BV23" s="385">
        <v>34920966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8300</v>
      </c>
      <c r="R24" s="437"/>
      <c r="S24" s="437"/>
      <c r="T24" s="437"/>
      <c r="U24" s="437"/>
      <c r="V24" s="476"/>
      <c r="W24" s="531"/>
      <c r="X24" s="519"/>
      <c r="Y24" s="520"/>
      <c r="Z24" s="435" t="s">
        <v>153</v>
      </c>
      <c r="AA24" s="415"/>
      <c r="AB24" s="415"/>
      <c r="AC24" s="415"/>
      <c r="AD24" s="415"/>
      <c r="AE24" s="415"/>
      <c r="AF24" s="415"/>
      <c r="AG24" s="416"/>
      <c r="AH24" s="436">
        <v>675</v>
      </c>
      <c r="AI24" s="437"/>
      <c r="AJ24" s="437"/>
      <c r="AK24" s="437"/>
      <c r="AL24" s="476"/>
      <c r="AM24" s="436">
        <v>2114775</v>
      </c>
      <c r="AN24" s="437"/>
      <c r="AO24" s="437"/>
      <c r="AP24" s="437"/>
      <c r="AQ24" s="437"/>
      <c r="AR24" s="476"/>
      <c r="AS24" s="436">
        <v>3133</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30841330</v>
      </c>
      <c r="BO24" s="386"/>
      <c r="BP24" s="386"/>
      <c r="BQ24" s="386"/>
      <c r="BR24" s="386"/>
      <c r="BS24" s="386"/>
      <c r="BT24" s="386"/>
      <c r="BU24" s="387"/>
      <c r="BV24" s="385">
        <v>30230331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6600</v>
      </c>
      <c r="R25" s="437"/>
      <c r="S25" s="437"/>
      <c r="T25" s="437"/>
      <c r="U25" s="437"/>
      <c r="V25" s="476"/>
      <c r="W25" s="531"/>
      <c r="X25" s="519"/>
      <c r="Y25" s="520"/>
      <c r="Z25" s="435" t="s">
        <v>156</v>
      </c>
      <c r="AA25" s="415"/>
      <c r="AB25" s="415"/>
      <c r="AC25" s="415"/>
      <c r="AD25" s="415"/>
      <c r="AE25" s="415"/>
      <c r="AF25" s="415"/>
      <c r="AG25" s="416"/>
      <c r="AH25" s="436">
        <v>90</v>
      </c>
      <c r="AI25" s="437"/>
      <c r="AJ25" s="437"/>
      <c r="AK25" s="437"/>
      <c r="AL25" s="476"/>
      <c r="AM25" s="436">
        <v>279270</v>
      </c>
      <c r="AN25" s="437"/>
      <c r="AO25" s="437"/>
      <c r="AP25" s="437"/>
      <c r="AQ25" s="437"/>
      <c r="AR25" s="476"/>
      <c r="AS25" s="436">
        <v>3103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5284903</v>
      </c>
      <c r="BO25" s="349"/>
      <c r="BP25" s="349"/>
      <c r="BQ25" s="349"/>
      <c r="BR25" s="349"/>
      <c r="BS25" s="349"/>
      <c r="BT25" s="349"/>
      <c r="BU25" s="350"/>
      <c r="BV25" s="348">
        <v>1520397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6200</v>
      </c>
      <c r="R26" s="437"/>
      <c r="S26" s="437"/>
      <c r="T26" s="437"/>
      <c r="U26" s="437"/>
      <c r="V26" s="476"/>
      <c r="W26" s="531"/>
      <c r="X26" s="519"/>
      <c r="Y26" s="520"/>
      <c r="Z26" s="435" t="s">
        <v>159</v>
      </c>
      <c r="AA26" s="539"/>
      <c r="AB26" s="539"/>
      <c r="AC26" s="539"/>
      <c r="AD26" s="539"/>
      <c r="AE26" s="539"/>
      <c r="AF26" s="539"/>
      <c r="AG26" s="540"/>
      <c r="AH26" s="436">
        <v>10</v>
      </c>
      <c r="AI26" s="437"/>
      <c r="AJ26" s="437"/>
      <c r="AK26" s="437"/>
      <c r="AL26" s="476"/>
      <c r="AM26" s="436">
        <v>34370</v>
      </c>
      <c r="AN26" s="437"/>
      <c r="AO26" s="437"/>
      <c r="AP26" s="437"/>
      <c r="AQ26" s="437"/>
      <c r="AR26" s="476"/>
      <c r="AS26" s="436">
        <v>3437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4150</v>
      </c>
      <c r="R27" s="437"/>
      <c r="S27" s="437"/>
      <c r="T27" s="437"/>
      <c r="U27" s="437"/>
      <c r="V27" s="476"/>
      <c r="W27" s="531"/>
      <c r="X27" s="519"/>
      <c r="Y27" s="520"/>
      <c r="Z27" s="435" t="s">
        <v>162</v>
      </c>
      <c r="AA27" s="415"/>
      <c r="AB27" s="415"/>
      <c r="AC27" s="415"/>
      <c r="AD27" s="415"/>
      <c r="AE27" s="415"/>
      <c r="AF27" s="415"/>
      <c r="AG27" s="416"/>
      <c r="AH27" s="436">
        <v>21</v>
      </c>
      <c r="AI27" s="437"/>
      <c r="AJ27" s="437"/>
      <c r="AK27" s="437"/>
      <c r="AL27" s="476"/>
      <c r="AM27" s="436">
        <v>72366</v>
      </c>
      <c r="AN27" s="437"/>
      <c r="AO27" s="437"/>
      <c r="AP27" s="437"/>
      <c r="AQ27" s="437"/>
      <c r="AR27" s="476"/>
      <c r="AS27" s="436">
        <v>3446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v>15358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3630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5391272</v>
      </c>
      <c r="BO28" s="349"/>
      <c r="BP28" s="349"/>
      <c r="BQ28" s="349"/>
      <c r="BR28" s="349"/>
      <c r="BS28" s="349"/>
      <c r="BT28" s="349"/>
      <c r="BU28" s="350"/>
      <c r="BV28" s="348">
        <v>4423365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24</v>
      </c>
      <c r="M29" s="437"/>
      <c r="N29" s="437"/>
      <c r="O29" s="437"/>
      <c r="P29" s="476"/>
      <c r="Q29" s="436">
        <v>3420</v>
      </c>
      <c r="R29" s="437"/>
      <c r="S29" s="437"/>
      <c r="T29" s="437"/>
      <c r="U29" s="437"/>
      <c r="V29" s="476"/>
      <c r="W29" s="531"/>
      <c r="X29" s="519"/>
      <c r="Y29" s="520"/>
      <c r="Z29" s="435" t="s">
        <v>169</v>
      </c>
      <c r="AA29" s="415"/>
      <c r="AB29" s="415"/>
      <c r="AC29" s="415"/>
      <c r="AD29" s="415"/>
      <c r="AE29" s="415"/>
      <c r="AF29" s="415"/>
      <c r="AG29" s="416"/>
      <c r="AH29" s="436">
        <v>696</v>
      </c>
      <c r="AI29" s="437"/>
      <c r="AJ29" s="437"/>
      <c r="AK29" s="437"/>
      <c r="AL29" s="476"/>
      <c r="AM29" s="436">
        <v>2187141</v>
      </c>
      <c r="AN29" s="437"/>
      <c r="AO29" s="437"/>
      <c r="AP29" s="437"/>
      <c r="AQ29" s="437"/>
      <c r="AR29" s="476"/>
      <c r="AS29" s="436">
        <v>3142</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221068</v>
      </c>
      <c r="BO29" s="386"/>
      <c r="BP29" s="386"/>
      <c r="BQ29" s="386"/>
      <c r="BR29" s="386"/>
      <c r="BS29" s="386"/>
      <c r="BT29" s="386"/>
      <c r="BU29" s="387"/>
      <c r="BV29" s="385">
        <v>121068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92.5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3871843</v>
      </c>
      <c r="BO30" s="553"/>
      <c r="BP30" s="553"/>
      <c r="BQ30" s="553"/>
      <c r="BR30" s="553"/>
      <c r="BS30" s="553"/>
      <c r="BT30" s="553"/>
      <c r="BU30" s="554"/>
      <c r="BV30" s="552">
        <v>3403180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水道事業特別会計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港湾事業特別会計</v>
      </c>
      <c r="BH34" s="565"/>
      <c r="BI34" s="565"/>
      <c r="BJ34" s="565"/>
      <c r="BK34" s="565"/>
      <c r="BL34" s="565"/>
      <c r="BM34" s="565"/>
      <c r="BN34" s="565"/>
      <c r="BO34" s="565"/>
      <c r="BP34" s="565"/>
      <c r="BQ34" s="565"/>
      <c r="BR34" s="565"/>
      <c r="BS34" s="565"/>
      <c r="BT34" s="565"/>
      <c r="BU34" s="565"/>
      <c r="BV34" s="165"/>
      <c r="BW34" s="564" t="str">
        <f>IF(BY34="","",MAX(C34:D43,U34:V43,AM34:AN43,BE34:BF43)+1)</f>
        <v/>
      </c>
      <c r="BX34" s="564"/>
      <c r="BY34" s="565" t="str">
        <f>IF('各会計、関係団体の財政状況及び健全化判断比率'!B68="","",'各会計、関係団体の財政状況及び健全化判断比率'!B68)</f>
        <v/>
      </c>
      <c r="BZ34" s="565"/>
      <c r="CA34" s="565"/>
      <c r="CB34" s="565"/>
      <c r="CC34" s="565"/>
      <c r="CD34" s="565"/>
      <c r="CE34" s="565"/>
      <c r="CF34" s="565"/>
      <c r="CG34" s="565"/>
      <c r="CH34" s="565"/>
      <c r="CI34" s="565"/>
      <c r="CJ34" s="565"/>
      <c r="CK34" s="565"/>
      <c r="CL34" s="565"/>
      <c r="CM34" s="565"/>
      <c r="CN34" s="165"/>
      <c r="CO34" s="564">
        <f>IF(CQ34="","",MAX(C34:D43,U34:V43,AM34:AN43,BE34:BF43,BW34:BX43)+1)</f>
        <v>9</v>
      </c>
      <c r="CP34" s="564"/>
      <c r="CQ34" s="565" t="str">
        <f>IF('各会計、関係団体の財政状況及び健全化判断比率'!BS7="","",'各会計、関係団体の財政状況及び健全化判断比率'!BS7)</f>
        <v>宮古島市マリンターミナル（株）</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t="str">
        <f t="shared" ref="BW35:BW43" si="2">IF(BY35="","",BW34+1)</f>
        <v/>
      </c>
      <c r="BX35" s="564"/>
      <c r="BY35" s="565" t="str">
        <f>IF('各会計、関係団体の財政状況及び健全化判断比率'!B69="","",'各会計、関係団体の財政状況及び健全化判断比率'!B69)</f>
        <v/>
      </c>
      <c r="BZ35" s="565"/>
      <c r="CA35" s="565"/>
      <c r="CB35" s="565"/>
      <c r="CC35" s="565"/>
      <c r="CD35" s="565"/>
      <c r="CE35" s="565"/>
      <c r="CF35" s="565"/>
      <c r="CG35" s="565"/>
      <c r="CH35" s="565"/>
      <c r="CI35" s="565"/>
      <c r="CJ35" s="565"/>
      <c r="CK35" s="565"/>
      <c r="CL35" s="565"/>
      <c r="CM35" s="565"/>
      <c r="CN35" s="165"/>
      <c r="CO35" s="564">
        <f t="shared" ref="CO35:CO43" si="3">IF(CQ35="","",CO34+1)</f>
        <v>10</v>
      </c>
      <c r="CP35" s="564"/>
      <c r="CQ35" s="565" t="str">
        <f>IF('各会計、関係団体の財政状況及び健全化判断比率'!BS8="","",'各会計、関係団体の財政状況及び健全化判断比率'!BS8)</f>
        <v>コーラルベジタブル（株）</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農漁業集落排水事業特別会計</v>
      </c>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f t="shared" si="3"/>
        <v>11</v>
      </c>
      <c r="CP36" s="564"/>
      <c r="CQ36" s="565" t="str">
        <f>IF('各会計、関係団体の財政状況及び健全化判断比率'!BS9="","",'各会計、関係団体の財政状況及び健全化判断比率'!BS9)</f>
        <v>（株）宮古食肉センター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7" t="s">
        <v>24</v>
      </c>
      <c r="C41" s="1168"/>
      <c r="D41" s="81"/>
      <c r="E41" s="1173" t="s">
        <v>25</v>
      </c>
      <c r="F41" s="1173"/>
      <c r="G41" s="1173"/>
      <c r="H41" s="1174"/>
      <c r="I41" s="82">
        <v>33892</v>
      </c>
      <c r="J41" s="83">
        <v>34981</v>
      </c>
      <c r="K41" s="83">
        <v>34887</v>
      </c>
      <c r="L41" s="83">
        <v>34921</v>
      </c>
      <c r="M41" s="84">
        <v>35084</v>
      </c>
    </row>
    <row r="42" spans="2:13" ht="27.75" customHeight="1" x14ac:dyDescent="0.15">
      <c r="B42" s="1169"/>
      <c r="C42" s="1170"/>
      <c r="D42" s="85"/>
      <c r="E42" s="1175" t="s">
        <v>26</v>
      </c>
      <c r="F42" s="1175"/>
      <c r="G42" s="1175"/>
      <c r="H42" s="1176"/>
      <c r="I42" s="86">
        <v>61</v>
      </c>
      <c r="J42" s="87">
        <v>84</v>
      </c>
      <c r="K42" s="87">
        <v>63</v>
      </c>
      <c r="L42" s="87">
        <v>43</v>
      </c>
      <c r="M42" s="88">
        <v>29</v>
      </c>
    </row>
    <row r="43" spans="2:13" ht="27.75" customHeight="1" x14ac:dyDescent="0.15">
      <c r="B43" s="1169"/>
      <c r="C43" s="1170"/>
      <c r="D43" s="85"/>
      <c r="E43" s="1175" t="s">
        <v>27</v>
      </c>
      <c r="F43" s="1175"/>
      <c r="G43" s="1175"/>
      <c r="H43" s="1176"/>
      <c r="I43" s="86">
        <v>2358</v>
      </c>
      <c r="J43" s="87">
        <v>2697</v>
      </c>
      <c r="K43" s="87">
        <v>2270</v>
      </c>
      <c r="L43" s="87">
        <v>2240</v>
      </c>
      <c r="M43" s="88">
        <v>2200</v>
      </c>
    </row>
    <row r="44" spans="2:13" ht="27.75" customHeight="1" x14ac:dyDescent="0.15">
      <c r="B44" s="1169"/>
      <c r="C44" s="1170"/>
      <c r="D44" s="85"/>
      <c r="E44" s="1175" t="s">
        <v>28</v>
      </c>
      <c r="F44" s="1175"/>
      <c r="G44" s="1175"/>
      <c r="H44" s="1176"/>
      <c r="I44" s="86" t="s">
        <v>475</v>
      </c>
      <c r="J44" s="87" t="s">
        <v>475</v>
      </c>
      <c r="K44" s="87" t="s">
        <v>475</v>
      </c>
      <c r="L44" s="87" t="s">
        <v>475</v>
      </c>
      <c r="M44" s="88" t="s">
        <v>475</v>
      </c>
    </row>
    <row r="45" spans="2:13" ht="27.75" customHeight="1" x14ac:dyDescent="0.15">
      <c r="B45" s="1169"/>
      <c r="C45" s="1170"/>
      <c r="D45" s="85"/>
      <c r="E45" s="1175" t="s">
        <v>29</v>
      </c>
      <c r="F45" s="1175"/>
      <c r="G45" s="1175"/>
      <c r="H45" s="1176"/>
      <c r="I45" s="86">
        <v>6261</v>
      </c>
      <c r="J45" s="87">
        <v>6093</v>
      </c>
      <c r="K45" s="87">
        <v>5509</v>
      </c>
      <c r="L45" s="87">
        <v>4359</v>
      </c>
      <c r="M45" s="88">
        <v>4460</v>
      </c>
    </row>
    <row r="46" spans="2:13" ht="27.75" customHeight="1" x14ac:dyDescent="0.15">
      <c r="B46" s="1169"/>
      <c r="C46" s="1170"/>
      <c r="D46" s="85"/>
      <c r="E46" s="1175" t="s">
        <v>30</v>
      </c>
      <c r="F46" s="1175"/>
      <c r="G46" s="1175"/>
      <c r="H46" s="1176"/>
      <c r="I46" s="86">
        <v>288</v>
      </c>
      <c r="J46" s="87">
        <v>51</v>
      </c>
      <c r="K46" s="87">
        <v>3</v>
      </c>
      <c r="L46" s="87">
        <v>37</v>
      </c>
      <c r="M46" s="88">
        <v>32</v>
      </c>
    </row>
    <row r="47" spans="2:13" ht="27.75" customHeight="1" x14ac:dyDescent="0.15">
      <c r="B47" s="1169"/>
      <c r="C47" s="1170"/>
      <c r="D47" s="85"/>
      <c r="E47" s="1175" t="s">
        <v>31</v>
      </c>
      <c r="F47" s="1175"/>
      <c r="G47" s="1175"/>
      <c r="H47" s="1176"/>
      <c r="I47" s="86" t="s">
        <v>475</v>
      </c>
      <c r="J47" s="87" t="s">
        <v>475</v>
      </c>
      <c r="K47" s="87" t="s">
        <v>475</v>
      </c>
      <c r="L47" s="87" t="s">
        <v>475</v>
      </c>
      <c r="M47" s="88" t="s">
        <v>475</v>
      </c>
    </row>
    <row r="48" spans="2:13" ht="27.75" customHeight="1" x14ac:dyDescent="0.15">
      <c r="B48" s="1171"/>
      <c r="C48" s="1172"/>
      <c r="D48" s="85"/>
      <c r="E48" s="1175" t="s">
        <v>32</v>
      </c>
      <c r="F48" s="1175"/>
      <c r="G48" s="1175"/>
      <c r="H48" s="1176"/>
      <c r="I48" s="86" t="s">
        <v>475</v>
      </c>
      <c r="J48" s="87" t="s">
        <v>475</v>
      </c>
      <c r="K48" s="87" t="s">
        <v>475</v>
      </c>
      <c r="L48" s="87" t="s">
        <v>475</v>
      </c>
      <c r="M48" s="88" t="s">
        <v>475</v>
      </c>
    </row>
    <row r="49" spans="2:13" ht="27.75" customHeight="1" x14ac:dyDescent="0.15">
      <c r="B49" s="1177" t="s">
        <v>33</v>
      </c>
      <c r="C49" s="1178"/>
      <c r="D49" s="89"/>
      <c r="E49" s="1175" t="s">
        <v>34</v>
      </c>
      <c r="F49" s="1175"/>
      <c r="G49" s="1175"/>
      <c r="H49" s="1176"/>
      <c r="I49" s="86">
        <v>2020</v>
      </c>
      <c r="J49" s="87">
        <v>3301</v>
      </c>
      <c r="K49" s="87">
        <v>5633</v>
      </c>
      <c r="L49" s="87">
        <v>6372</v>
      </c>
      <c r="M49" s="88">
        <v>7483</v>
      </c>
    </row>
    <row r="50" spans="2:13" ht="27.75" customHeight="1" x14ac:dyDescent="0.15">
      <c r="B50" s="1169"/>
      <c r="C50" s="1170"/>
      <c r="D50" s="85"/>
      <c r="E50" s="1175" t="s">
        <v>35</v>
      </c>
      <c r="F50" s="1175"/>
      <c r="G50" s="1175"/>
      <c r="H50" s="1176"/>
      <c r="I50" s="86">
        <v>2409</v>
      </c>
      <c r="J50" s="87">
        <v>2016</v>
      </c>
      <c r="K50" s="87">
        <v>1945</v>
      </c>
      <c r="L50" s="87">
        <v>1794</v>
      </c>
      <c r="M50" s="88">
        <v>86</v>
      </c>
    </row>
    <row r="51" spans="2:13" ht="27.75" customHeight="1" x14ac:dyDescent="0.15">
      <c r="B51" s="1171"/>
      <c r="C51" s="1172"/>
      <c r="D51" s="85"/>
      <c r="E51" s="1175" t="s">
        <v>36</v>
      </c>
      <c r="F51" s="1175"/>
      <c r="G51" s="1175"/>
      <c r="H51" s="1176"/>
      <c r="I51" s="86">
        <v>20086</v>
      </c>
      <c r="J51" s="87">
        <v>20648</v>
      </c>
      <c r="K51" s="87">
        <v>19756</v>
      </c>
      <c r="L51" s="87">
        <v>21815</v>
      </c>
      <c r="M51" s="88">
        <v>23329</v>
      </c>
    </row>
    <row r="52" spans="2:13" ht="27.75" customHeight="1" thickBot="1" x14ac:dyDescent="0.2">
      <c r="B52" s="1179" t="s">
        <v>37</v>
      </c>
      <c r="C52" s="1180"/>
      <c r="D52" s="90"/>
      <c r="E52" s="1181" t="s">
        <v>38</v>
      </c>
      <c r="F52" s="1181"/>
      <c r="G52" s="1181"/>
      <c r="H52" s="1182"/>
      <c r="I52" s="91">
        <v>18344</v>
      </c>
      <c r="J52" s="92">
        <v>17942</v>
      </c>
      <c r="K52" s="92">
        <v>15400</v>
      </c>
      <c r="L52" s="92">
        <v>11618</v>
      </c>
      <c r="M52" s="93">
        <v>10907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208685</v>
      </c>
      <c r="E3" s="116"/>
      <c r="F3" s="117">
        <v>58009</v>
      </c>
      <c r="G3" s="118"/>
      <c r="H3" s="119"/>
    </row>
    <row r="4" spans="1:8" x14ac:dyDescent="0.15">
      <c r="A4" s="120"/>
      <c r="B4" s="121"/>
      <c r="C4" s="122"/>
      <c r="D4" s="123">
        <v>29318</v>
      </c>
      <c r="E4" s="124"/>
      <c r="F4" s="125">
        <v>32190</v>
      </c>
      <c r="G4" s="126"/>
      <c r="H4" s="127"/>
    </row>
    <row r="5" spans="1:8" x14ac:dyDescent="0.15">
      <c r="A5" s="108" t="s">
        <v>509</v>
      </c>
      <c r="B5" s="113"/>
      <c r="C5" s="114"/>
      <c r="D5" s="115">
        <v>188822</v>
      </c>
      <c r="E5" s="116"/>
      <c r="F5" s="117">
        <v>61882</v>
      </c>
      <c r="G5" s="118"/>
      <c r="H5" s="119"/>
    </row>
    <row r="6" spans="1:8" x14ac:dyDescent="0.15">
      <c r="A6" s="120"/>
      <c r="B6" s="121"/>
      <c r="C6" s="122"/>
      <c r="D6" s="123">
        <v>44111</v>
      </c>
      <c r="E6" s="124"/>
      <c r="F6" s="125">
        <v>32175</v>
      </c>
      <c r="G6" s="126"/>
      <c r="H6" s="127"/>
    </row>
    <row r="7" spans="1:8" x14ac:dyDescent="0.15">
      <c r="A7" s="108" t="s">
        <v>510</v>
      </c>
      <c r="B7" s="113"/>
      <c r="C7" s="114"/>
      <c r="D7" s="115">
        <v>153345</v>
      </c>
      <c r="E7" s="116"/>
      <c r="F7" s="117">
        <v>47569</v>
      </c>
      <c r="G7" s="118"/>
      <c r="H7" s="119"/>
    </row>
    <row r="8" spans="1:8" x14ac:dyDescent="0.15">
      <c r="A8" s="120"/>
      <c r="B8" s="121"/>
      <c r="C8" s="122"/>
      <c r="D8" s="123">
        <v>25034</v>
      </c>
      <c r="E8" s="124"/>
      <c r="F8" s="125">
        <v>26255</v>
      </c>
      <c r="G8" s="126"/>
      <c r="H8" s="127"/>
    </row>
    <row r="9" spans="1:8" x14ac:dyDescent="0.15">
      <c r="A9" s="108" t="s">
        <v>511</v>
      </c>
      <c r="B9" s="113"/>
      <c r="C9" s="114"/>
      <c r="D9" s="115">
        <v>151728</v>
      </c>
      <c r="E9" s="116"/>
      <c r="F9" s="117">
        <v>50880</v>
      </c>
      <c r="G9" s="118"/>
      <c r="H9" s="119"/>
    </row>
    <row r="10" spans="1:8" x14ac:dyDescent="0.15">
      <c r="A10" s="120"/>
      <c r="B10" s="121"/>
      <c r="C10" s="122"/>
      <c r="D10" s="123">
        <v>18746</v>
      </c>
      <c r="E10" s="124"/>
      <c r="F10" s="125">
        <v>26879</v>
      </c>
      <c r="G10" s="126"/>
      <c r="H10" s="127"/>
    </row>
    <row r="11" spans="1:8" x14ac:dyDescent="0.15">
      <c r="A11" s="108" t="s">
        <v>512</v>
      </c>
      <c r="B11" s="113"/>
      <c r="C11" s="114"/>
      <c r="D11" s="115">
        <v>177711</v>
      </c>
      <c r="E11" s="116"/>
      <c r="F11" s="117">
        <v>63956</v>
      </c>
      <c r="G11" s="118"/>
      <c r="H11" s="119"/>
    </row>
    <row r="12" spans="1:8" x14ac:dyDescent="0.15">
      <c r="A12" s="120"/>
      <c r="B12" s="121"/>
      <c r="C12" s="128"/>
      <c r="D12" s="123">
        <v>12169</v>
      </c>
      <c r="E12" s="124"/>
      <c r="F12" s="125">
        <v>29239</v>
      </c>
      <c r="G12" s="126"/>
      <c r="H12" s="127"/>
    </row>
    <row r="13" spans="1:8" x14ac:dyDescent="0.15">
      <c r="A13" s="108"/>
      <c r="B13" s="113"/>
      <c r="C13" s="129"/>
      <c r="D13" s="130">
        <v>176058</v>
      </c>
      <c r="E13" s="131"/>
      <c r="F13" s="132">
        <v>56459</v>
      </c>
      <c r="G13" s="133"/>
      <c r="H13" s="119"/>
    </row>
    <row r="14" spans="1:8" x14ac:dyDescent="0.15">
      <c r="A14" s="120"/>
      <c r="B14" s="121"/>
      <c r="C14" s="122"/>
      <c r="D14" s="123">
        <v>25876</v>
      </c>
      <c r="E14" s="124"/>
      <c r="F14" s="125">
        <v>29348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7.89</v>
      </c>
      <c r="C19" s="134">
        <f>ROUND(VALUE(SUBSTITUTE(実質収支比率等に係る経年分析!G$48,"▲","-")),2)</f>
        <v>13.74</v>
      </c>
      <c r="D19" s="134">
        <f>ROUND(VALUE(SUBSTITUTE(実質収支比率等に係る経年分析!H$48,"▲","-")),2)</f>
        <v>11.15</v>
      </c>
      <c r="E19" s="134">
        <f>ROUND(VALUE(SUBSTITUTE(実質収支比率等に係る経年分析!I$48,"▲","-")),2)</f>
        <v>9.94</v>
      </c>
      <c r="F19" s="134">
        <f>ROUND(VALUE(SUBSTITUTE(実質収支比率等に係る経年分析!J$48,"▲","-")),2)</f>
        <v>11.3</v>
      </c>
    </row>
    <row r="20" spans="1:11" x14ac:dyDescent="0.15">
      <c r="A20" s="134" t="s">
        <v>43</v>
      </c>
      <c r="B20" s="134">
        <f>ROUND(VALUE(SUBSTITUTE(実質収支比率等に係る経年分析!F$47,"▲","-")),2)</f>
        <v>5.19</v>
      </c>
      <c r="C20" s="134">
        <f>ROUND(VALUE(SUBSTITUTE(実質収支比率等に係る経年分析!G$47,"▲","-")),2)</f>
        <v>11.41</v>
      </c>
      <c r="D20" s="134">
        <f>ROUND(VALUE(SUBSTITUTE(実質収支比率等に係る経年分析!H$47,"▲","-")),2)</f>
        <v>18.989999999999998</v>
      </c>
      <c r="E20" s="134">
        <f>ROUND(VALUE(SUBSTITUTE(実質収支比率等に係る経年分析!I$47,"▲","-")),2)</f>
        <v>23.3</v>
      </c>
      <c r="F20" s="134">
        <f>ROUND(VALUE(SUBSTITUTE(実質収支比率等に係る経年分析!J$47,"▲","-")),2)</f>
        <v>28.07</v>
      </c>
    </row>
    <row r="21" spans="1:11" x14ac:dyDescent="0.15">
      <c r="A21" s="134" t="s">
        <v>44</v>
      </c>
      <c r="B21" s="134">
        <f>IF(ISNUMBER(VALUE(SUBSTITUTE(実質収支比率等に係る経年分析!F$49,"▲","-"))),ROUND(VALUE(SUBSTITUTE(実質収支比率等に係る経年分析!F$49,"▲","-")),2),NA())</f>
        <v>5.89</v>
      </c>
      <c r="C21" s="134">
        <f>IF(ISNUMBER(VALUE(SUBSTITUTE(実質収支比率等に係る経年分析!G$49,"▲","-"))),ROUND(VALUE(SUBSTITUTE(実質収支比率等に係る経年分析!G$49,"▲","-")),2),NA())</f>
        <v>12.65</v>
      </c>
      <c r="D21" s="134">
        <f>IF(ISNUMBER(VALUE(SUBSTITUTE(実質収支比率等に係る経年分析!H$49,"▲","-"))),ROUND(VALUE(SUBSTITUTE(実質収支比率等に係る経年分析!H$49,"▲","-")),2),NA())</f>
        <v>7</v>
      </c>
      <c r="E21" s="134">
        <f>IF(ISNUMBER(VALUE(SUBSTITUTE(実質収支比率等に係る経年分析!I$49,"▲","-"))),ROUND(VALUE(SUBSTITUTE(実質収支比率等に係る経年分析!I$49,"▲","-")),2),NA())</f>
        <v>4.5599999999999996</v>
      </c>
      <c r="F21" s="134">
        <f>IF(ISNUMBER(VALUE(SUBSTITUTE(実質収支比率等に係る経年分析!J$49,"▲","-"))),ROUND(VALUE(SUBSTITUTE(実質収支比率等に係る経年分析!J$49,"▲","-")),2),NA())</f>
        <v>6.52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港湾事業特別会計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v>
      </c>
    </row>
    <row r="35" spans="1:16" x14ac:dyDescent="0.15">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2.0699999999999998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11.3</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2480</v>
      </c>
      <c r="E42" s="136"/>
      <c r="F42" s="136"/>
      <c r="G42" s="136">
        <f>'実質公債費比率（分子）の構造'!L$52</f>
        <v>2365</v>
      </c>
      <c r="H42" s="136"/>
      <c r="I42" s="136"/>
      <c r="J42" s="136">
        <f>'実質公債費比率（分子）の構造'!M$52</f>
        <v>2473</v>
      </c>
      <c r="K42" s="136"/>
      <c r="L42" s="136"/>
      <c r="M42" s="136">
        <f>'実質公債費比率（分子）の構造'!N$52</f>
        <v>2424</v>
      </c>
      <c r="N42" s="136"/>
      <c r="O42" s="136"/>
      <c r="P42" s="136">
        <f>'実質公債費比率（分子）の構造'!O$52</f>
        <v>2554</v>
      </c>
    </row>
    <row r="43" spans="1:16" x14ac:dyDescent="0.15">
      <c r="A43" s="136" t="s">
        <v>52</v>
      </c>
      <c r="B43" s="136">
        <f>'実質公債費比率（分子）の構造'!K$51</f>
        <v>2</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15</v>
      </c>
      <c r="C44" s="136"/>
      <c r="D44" s="136"/>
      <c r="E44" s="136">
        <f>'実質公債費比率（分子）の構造'!L$50</f>
        <v>14</v>
      </c>
      <c r="F44" s="136"/>
      <c r="G44" s="136"/>
      <c r="H44" s="136">
        <f>'実質公債費比率（分子）の構造'!M$50</f>
        <v>18</v>
      </c>
      <c r="I44" s="136"/>
      <c r="J44" s="136"/>
      <c r="K44" s="136">
        <f>'実質公債費比率（分子）の構造'!N$50</f>
        <v>11</v>
      </c>
      <c r="L44" s="136"/>
      <c r="M44" s="136"/>
      <c r="N44" s="136">
        <f>'実質公債費比率（分子）の構造'!O$50</f>
        <v>8</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155</v>
      </c>
      <c r="C46" s="136"/>
      <c r="D46" s="136"/>
      <c r="E46" s="136">
        <f>'実質公債費比率（分子）の構造'!L$48</f>
        <v>173</v>
      </c>
      <c r="F46" s="136"/>
      <c r="G46" s="136"/>
      <c r="H46" s="136">
        <f>'実質公債費比率（分子）の構造'!M$48</f>
        <v>175</v>
      </c>
      <c r="I46" s="136"/>
      <c r="J46" s="136"/>
      <c r="K46" s="136">
        <f>'実質公債費比率（分子）の構造'!N$48</f>
        <v>184</v>
      </c>
      <c r="L46" s="136"/>
      <c r="M46" s="136"/>
      <c r="N46" s="136">
        <f>'実質公債費比率（分子）の構造'!O$48</f>
        <v>201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4023</v>
      </c>
      <c r="C49" s="136"/>
      <c r="D49" s="136"/>
      <c r="E49" s="136">
        <f>'実質公債費比率（分子）の構造'!L$45</f>
        <v>3910</v>
      </c>
      <c r="F49" s="136"/>
      <c r="G49" s="136"/>
      <c r="H49" s="136">
        <f>'実質公債費比率（分子）の構造'!M$45</f>
        <v>3843</v>
      </c>
      <c r="I49" s="136"/>
      <c r="J49" s="136"/>
      <c r="K49" s="136">
        <f>'実質公債費比率（分子）の構造'!N$45</f>
        <v>3598</v>
      </c>
      <c r="L49" s="136"/>
      <c r="M49" s="136"/>
      <c r="N49" s="136">
        <f>'実質公債費比率（分子）の構造'!O$45</f>
        <v>3626</v>
      </c>
      <c r="O49" s="136"/>
      <c r="P49" s="136"/>
    </row>
    <row r="50" spans="1:16" x14ac:dyDescent="0.15">
      <c r="A50" s="136" t="s">
        <v>59</v>
      </c>
      <c r="B50" s="136" t="e">
        <f>NA()</f>
        <v>#N/A</v>
      </c>
      <c r="C50" s="136">
        <f>IF(ISNUMBER('実質公債費比率（分子）の構造'!K$53),'実質公債費比率（分子）の構造'!K$53,NA())</f>
        <v>1715</v>
      </c>
      <c r="D50" s="136" t="e">
        <f>NA()</f>
        <v>#N/A</v>
      </c>
      <c r="E50" s="136" t="e">
        <f>NA()</f>
        <v>#N/A</v>
      </c>
      <c r="F50" s="136">
        <f>IF(ISNUMBER('実質公債費比率（分子）の構造'!L$53),'実質公債費比率（分子）の構造'!L$53,NA())</f>
        <v>1732</v>
      </c>
      <c r="G50" s="136" t="e">
        <f>NA()</f>
        <v>#N/A</v>
      </c>
      <c r="H50" s="136" t="e">
        <f>NA()</f>
        <v>#N/A</v>
      </c>
      <c r="I50" s="136">
        <f>IF(ISNUMBER('実質公債費比率（分子）の構造'!M$53),'実質公債費比率（分子）の構造'!M$53,NA())</f>
        <v>1563</v>
      </c>
      <c r="J50" s="136" t="e">
        <f>NA()</f>
        <v>#N/A</v>
      </c>
      <c r="K50" s="136" t="e">
        <f>NA()</f>
        <v>#N/A</v>
      </c>
      <c r="L50" s="136">
        <f>IF(ISNUMBER('実質公債費比率（分子）の構造'!N$53),'実質公債費比率（分子）の構造'!N$53,NA())</f>
        <v>1369</v>
      </c>
      <c r="M50" s="136" t="e">
        <f>NA()</f>
        <v>#N/A</v>
      </c>
      <c r="N50" s="136" t="e">
        <f>NA()</f>
        <v>#N/A</v>
      </c>
      <c r="O50" s="136">
        <f>IF(ISNUMBER('実質公債費比率（分子）の構造'!O$53),'実質公債費比率（分子）の構造'!O$53,NA())</f>
        <v>1281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20086</v>
      </c>
      <c r="E56" s="135"/>
      <c r="F56" s="135"/>
      <c r="G56" s="135">
        <f>'将来負担比率（分子）の構造'!J$51</f>
        <v>20648</v>
      </c>
      <c r="H56" s="135"/>
      <c r="I56" s="135"/>
      <c r="J56" s="135">
        <f>'将来負担比率（分子）の構造'!K$51</f>
        <v>19756</v>
      </c>
      <c r="K56" s="135"/>
      <c r="L56" s="135"/>
      <c r="M56" s="135">
        <f>'将来負担比率（分子）の構造'!L$51</f>
        <v>21815</v>
      </c>
      <c r="N56" s="135"/>
      <c r="O56" s="135"/>
      <c r="P56" s="135">
        <f>'将来負担比率（分子）の構造'!M$51</f>
        <v>23329</v>
      </c>
    </row>
    <row r="57" spans="1:16" x14ac:dyDescent="0.15">
      <c r="A57" s="135" t="s">
        <v>35</v>
      </c>
      <c r="B57" s="135"/>
      <c r="C57" s="135"/>
      <c r="D57" s="135">
        <f>'将来負担比率（分子）の構造'!I$50</f>
        <v>2409</v>
      </c>
      <c r="E57" s="135"/>
      <c r="F57" s="135"/>
      <c r="G57" s="135">
        <f>'将来負担比率（分子）の構造'!J$50</f>
        <v>2016</v>
      </c>
      <c r="H57" s="135"/>
      <c r="I57" s="135"/>
      <c r="J57" s="135">
        <f>'将来負担比率（分子）の構造'!K$50</f>
        <v>1945</v>
      </c>
      <c r="K57" s="135"/>
      <c r="L57" s="135"/>
      <c r="M57" s="135">
        <f>'将来負担比率（分子）の構造'!L$50</f>
        <v>1794</v>
      </c>
      <c r="N57" s="135"/>
      <c r="O57" s="135"/>
      <c r="P57" s="135">
        <f>'将来負担比率（分子）の構造'!M$50</f>
        <v>86</v>
      </c>
    </row>
    <row r="58" spans="1:16" x14ac:dyDescent="0.15">
      <c r="A58" s="135" t="s">
        <v>34</v>
      </c>
      <c r="B58" s="135"/>
      <c r="C58" s="135"/>
      <c r="D58" s="135">
        <f>'将来負担比率（分子）の構造'!I$49</f>
        <v>2020</v>
      </c>
      <c r="E58" s="135"/>
      <c r="F58" s="135"/>
      <c r="G58" s="135">
        <f>'将来負担比率（分子）の構造'!J$49</f>
        <v>3301</v>
      </c>
      <c r="H58" s="135"/>
      <c r="I58" s="135"/>
      <c r="J58" s="135">
        <f>'将来負担比率（分子）の構造'!K$49</f>
        <v>5633</v>
      </c>
      <c r="K58" s="135"/>
      <c r="L58" s="135"/>
      <c r="M58" s="135">
        <f>'将来負担比率（分子）の構造'!L$49</f>
        <v>6372</v>
      </c>
      <c r="N58" s="135"/>
      <c r="O58" s="135"/>
      <c r="P58" s="135">
        <f>'将来負担比率（分子）の構造'!M$49</f>
        <v>7483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288</v>
      </c>
      <c r="C61" s="135"/>
      <c r="D61" s="135"/>
      <c r="E61" s="135">
        <f>'将来負担比率（分子）の構造'!J$46</f>
        <v>51</v>
      </c>
      <c r="F61" s="135"/>
      <c r="G61" s="135"/>
      <c r="H61" s="135">
        <f>'将来負担比率（分子）の構造'!K$46</f>
        <v>3</v>
      </c>
      <c r="I61" s="135"/>
      <c r="J61" s="135"/>
      <c r="K61" s="135">
        <f>'将来負担比率（分子）の構造'!L$46</f>
        <v>37</v>
      </c>
      <c r="L61" s="135"/>
      <c r="M61" s="135"/>
      <c r="N61" s="135">
        <f>'将来負担比率（分子）の構造'!M$46</f>
        <v>32</v>
      </c>
      <c r="O61" s="135"/>
      <c r="P61" s="135"/>
    </row>
    <row r="62" spans="1:16" x14ac:dyDescent="0.15">
      <c r="A62" s="135" t="s">
        <v>29</v>
      </c>
      <c r="B62" s="135">
        <f>'将来負担比率（分子）の構造'!I$45</f>
        <v>6261</v>
      </c>
      <c r="C62" s="135"/>
      <c r="D62" s="135"/>
      <c r="E62" s="135">
        <f>'将来負担比率（分子）の構造'!J$45</f>
        <v>6093</v>
      </c>
      <c r="F62" s="135"/>
      <c r="G62" s="135"/>
      <c r="H62" s="135">
        <f>'将来負担比率（分子）の構造'!K$45</f>
        <v>5509</v>
      </c>
      <c r="I62" s="135"/>
      <c r="J62" s="135"/>
      <c r="K62" s="135">
        <f>'将来負担比率（分子）の構造'!L$45</f>
        <v>4359</v>
      </c>
      <c r="L62" s="135"/>
      <c r="M62" s="135"/>
      <c r="N62" s="135">
        <f>'将来負担比率（分子）の構造'!M$45</f>
        <v>4460</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2358</v>
      </c>
      <c r="C64" s="135"/>
      <c r="D64" s="135"/>
      <c r="E64" s="135">
        <f>'将来負担比率（分子）の構造'!J$43</f>
        <v>2697</v>
      </c>
      <c r="F64" s="135"/>
      <c r="G64" s="135"/>
      <c r="H64" s="135">
        <f>'将来負担比率（分子）の構造'!K$43</f>
        <v>2270</v>
      </c>
      <c r="I64" s="135"/>
      <c r="J64" s="135"/>
      <c r="K64" s="135">
        <f>'将来負担比率（分子）の構造'!L$43</f>
        <v>2240</v>
      </c>
      <c r="L64" s="135"/>
      <c r="M64" s="135"/>
      <c r="N64" s="135">
        <f>'将来負担比率（分子）の構造'!M$43</f>
        <v>2200</v>
      </c>
      <c r="O64" s="135"/>
      <c r="P64" s="135"/>
    </row>
    <row r="65" spans="1:16" x14ac:dyDescent="0.15">
      <c r="A65" s="135" t="s">
        <v>26</v>
      </c>
      <c r="B65" s="135">
        <f>'将来負担比率（分子）の構造'!I$42</f>
        <v>61</v>
      </c>
      <c r="C65" s="135"/>
      <c r="D65" s="135"/>
      <c r="E65" s="135">
        <f>'将来負担比率（分子）の構造'!J$42</f>
        <v>84</v>
      </c>
      <c r="F65" s="135"/>
      <c r="G65" s="135"/>
      <c r="H65" s="135">
        <f>'将来負担比率（分子）の構造'!K$42</f>
        <v>63</v>
      </c>
      <c r="I65" s="135"/>
      <c r="J65" s="135"/>
      <c r="K65" s="135">
        <f>'将来負担比率（分子）の構造'!L$42</f>
        <v>43</v>
      </c>
      <c r="L65" s="135"/>
      <c r="M65" s="135"/>
      <c r="N65" s="135">
        <f>'将来負担比率（分子）の構造'!M$42</f>
        <v>29</v>
      </c>
      <c r="O65" s="135"/>
      <c r="P65" s="135"/>
    </row>
    <row r="66" spans="1:16" x14ac:dyDescent="0.15">
      <c r="A66" s="135" t="s">
        <v>25</v>
      </c>
      <c r="B66" s="135">
        <f>'将来負担比率（分子）の構造'!I$41</f>
        <v>33892</v>
      </c>
      <c r="C66" s="135"/>
      <c r="D66" s="135"/>
      <c r="E66" s="135">
        <f>'将来負担比率（分子）の構造'!J$41</f>
        <v>34981</v>
      </c>
      <c r="F66" s="135"/>
      <c r="G66" s="135"/>
      <c r="H66" s="135">
        <f>'将来負担比率（分子）の構造'!K$41</f>
        <v>34887</v>
      </c>
      <c r="I66" s="135"/>
      <c r="J66" s="135"/>
      <c r="K66" s="135">
        <f>'将来負担比率（分子）の構造'!L$41</f>
        <v>34921</v>
      </c>
      <c r="L66" s="135"/>
      <c r="M66" s="135"/>
      <c r="N66" s="135">
        <f>'将来負担比率（分子）の構造'!M$41</f>
        <v>35084</v>
      </c>
      <c r="O66" s="135"/>
      <c r="P66" s="135"/>
    </row>
    <row r="67" spans="1:16" x14ac:dyDescent="0.15">
      <c r="A67" s="135" t="s">
        <v>63</v>
      </c>
      <c r="B67" s="135" t="e">
        <f>NA()</f>
        <v>#N/A</v>
      </c>
      <c r="C67" s="135">
        <f>IF(ISNUMBER('将来負担比率（分子）の構造'!I$52), IF('将来負担比率（分子）の構造'!I$52 &lt; 0, 0, '将来負担比率（分子）の構造'!I$52), NA())</f>
        <v>18344</v>
      </c>
      <c r="D67" s="135" t="e">
        <f>NA()</f>
        <v>#N/A</v>
      </c>
      <c r="E67" s="135" t="e">
        <f>NA()</f>
        <v>#N/A</v>
      </c>
      <c r="F67" s="135">
        <f>IF(ISNUMBER('将来負担比率（分子）の構造'!J$52), IF('将来負担比率（分子）の構造'!J$52 &lt; 0, 0, '将来負担比率（分子）の構造'!J$52), NA())</f>
        <v>17942</v>
      </c>
      <c r="G67" s="135" t="e">
        <f>NA()</f>
        <v>#N/A</v>
      </c>
      <c r="H67" s="135" t="e">
        <f>NA()</f>
        <v>#N/A</v>
      </c>
      <c r="I67" s="135">
        <f>IF(ISNUMBER('将来負担比率（分子）の構造'!K$52), IF('将来負担比率（分子）の構造'!K$52 &lt; 0, 0, '将来負担比率（分子）の構造'!K$52), NA())</f>
        <v>15400</v>
      </c>
      <c r="J67" s="135" t="e">
        <f>NA()</f>
        <v>#N/A</v>
      </c>
      <c r="K67" s="135" t="e">
        <f>NA()</f>
        <v>#N/A</v>
      </c>
      <c r="L67" s="135">
        <f>IF(ISNUMBER('将来負担比率（分子）の構造'!L$52), IF('将来負担比率（分子）の構造'!L$52 &lt; 0, 0, '将来負担比率（分子）の構造'!L$52), NA())</f>
        <v>11618</v>
      </c>
      <c r="M67" s="135" t="e">
        <f>NA()</f>
        <v>#N/A</v>
      </c>
      <c r="N67" s="135" t="e">
        <f>NA()</f>
        <v>#N/A</v>
      </c>
      <c r="O67" s="135">
        <f>IF(ISNUMBER('将来負担比率（分子）の構造'!M$52), IF('将来負担比率（分子）の構造'!M$52 &lt; 0, 0, '将来負担比率（分子）の構造'!M$52), NA())</f>
        <v>10907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CR17" sqref="CR17:CY1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4685997</v>
      </c>
      <c r="S5" s="581"/>
      <c r="T5" s="581"/>
      <c r="U5" s="581"/>
      <c r="V5" s="581"/>
      <c r="W5" s="581"/>
      <c r="X5" s="581"/>
      <c r="Y5" s="582"/>
      <c r="Z5" s="583">
        <v>11.8</v>
      </c>
      <c r="AA5" s="583"/>
      <c r="AB5" s="583"/>
      <c r="AC5" s="583"/>
      <c r="AD5" s="584">
        <v>4685997</v>
      </c>
      <c r="AE5" s="584"/>
      <c r="AF5" s="584"/>
      <c r="AG5" s="584"/>
      <c r="AH5" s="584"/>
      <c r="AI5" s="584"/>
      <c r="AJ5" s="584"/>
      <c r="AK5" s="584"/>
      <c r="AL5" s="585">
        <v>25.6</v>
      </c>
      <c r="AM5" s="586"/>
      <c r="AN5" s="586"/>
      <c r="AO5" s="587"/>
      <c r="AP5" s="577" t="s">
        <v>207</v>
      </c>
      <c r="AQ5" s="578"/>
      <c r="AR5" s="578"/>
      <c r="AS5" s="578"/>
      <c r="AT5" s="578"/>
      <c r="AU5" s="578"/>
      <c r="AV5" s="578"/>
      <c r="AW5" s="578"/>
      <c r="AX5" s="578"/>
      <c r="AY5" s="578"/>
      <c r="AZ5" s="578"/>
      <c r="BA5" s="578"/>
      <c r="BB5" s="578"/>
      <c r="BC5" s="578"/>
      <c r="BD5" s="578"/>
      <c r="BE5" s="578"/>
      <c r="BF5" s="579"/>
      <c r="BG5" s="591">
        <v>4679218</v>
      </c>
      <c r="BH5" s="592"/>
      <c r="BI5" s="592"/>
      <c r="BJ5" s="592"/>
      <c r="BK5" s="592"/>
      <c r="BL5" s="592"/>
      <c r="BM5" s="592"/>
      <c r="BN5" s="593"/>
      <c r="BO5" s="594">
        <v>99.9</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363949</v>
      </c>
      <c r="S6" s="592"/>
      <c r="T6" s="592"/>
      <c r="U6" s="592"/>
      <c r="V6" s="592"/>
      <c r="W6" s="592"/>
      <c r="X6" s="592"/>
      <c r="Y6" s="593"/>
      <c r="Z6" s="594">
        <v>0.9</v>
      </c>
      <c r="AA6" s="594"/>
      <c r="AB6" s="594"/>
      <c r="AC6" s="594"/>
      <c r="AD6" s="595">
        <v>363949</v>
      </c>
      <c r="AE6" s="595"/>
      <c r="AF6" s="595"/>
      <c r="AG6" s="595"/>
      <c r="AH6" s="595"/>
      <c r="AI6" s="595"/>
      <c r="AJ6" s="595"/>
      <c r="AK6" s="595"/>
      <c r="AL6" s="596">
        <v>2</v>
      </c>
      <c r="AM6" s="597"/>
      <c r="AN6" s="597"/>
      <c r="AO6" s="598"/>
      <c r="AP6" s="588" t="s">
        <v>213</v>
      </c>
      <c r="AQ6" s="589"/>
      <c r="AR6" s="589"/>
      <c r="AS6" s="589"/>
      <c r="AT6" s="589"/>
      <c r="AU6" s="589"/>
      <c r="AV6" s="589"/>
      <c r="AW6" s="589"/>
      <c r="AX6" s="589"/>
      <c r="AY6" s="589"/>
      <c r="AZ6" s="589"/>
      <c r="BA6" s="589"/>
      <c r="BB6" s="589"/>
      <c r="BC6" s="589"/>
      <c r="BD6" s="589"/>
      <c r="BE6" s="589"/>
      <c r="BF6" s="590"/>
      <c r="BG6" s="591">
        <v>4679218</v>
      </c>
      <c r="BH6" s="592"/>
      <c r="BI6" s="592"/>
      <c r="BJ6" s="592"/>
      <c r="BK6" s="592"/>
      <c r="BL6" s="592"/>
      <c r="BM6" s="592"/>
      <c r="BN6" s="593"/>
      <c r="BO6" s="594">
        <v>99.9</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261187</v>
      </c>
      <c r="CS6" s="592"/>
      <c r="CT6" s="592"/>
      <c r="CU6" s="592"/>
      <c r="CV6" s="592"/>
      <c r="CW6" s="592"/>
      <c r="CX6" s="592"/>
      <c r="CY6" s="593"/>
      <c r="CZ6" s="594">
        <v>0.7</v>
      </c>
      <c r="DA6" s="594"/>
      <c r="DB6" s="594"/>
      <c r="DC6" s="594"/>
      <c r="DD6" s="600" t="s">
        <v>208</v>
      </c>
      <c r="DE6" s="592"/>
      <c r="DF6" s="592"/>
      <c r="DG6" s="592"/>
      <c r="DH6" s="592"/>
      <c r="DI6" s="592"/>
      <c r="DJ6" s="592"/>
      <c r="DK6" s="592"/>
      <c r="DL6" s="592"/>
      <c r="DM6" s="592"/>
      <c r="DN6" s="592"/>
      <c r="DO6" s="592"/>
      <c r="DP6" s="593"/>
      <c r="DQ6" s="600">
        <v>260923</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9221</v>
      </c>
      <c r="S7" s="592"/>
      <c r="T7" s="592"/>
      <c r="U7" s="592"/>
      <c r="V7" s="592"/>
      <c r="W7" s="592"/>
      <c r="X7" s="592"/>
      <c r="Y7" s="593"/>
      <c r="Z7" s="594">
        <v>0</v>
      </c>
      <c r="AA7" s="594"/>
      <c r="AB7" s="594"/>
      <c r="AC7" s="594"/>
      <c r="AD7" s="595">
        <v>9221</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1738173</v>
      </c>
      <c r="BH7" s="592"/>
      <c r="BI7" s="592"/>
      <c r="BJ7" s="592"/>
      <c r="BK7" s="592"/>
      <c r="BL7" s="592"/>
      <c r="BM7" s="592"/>
      <c r="BN7" s="593"/>
      <c r="BO7" s="594">
        <v>37.1</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6780666</v>
      </c>
      <c r="CS7" s="592"/>
      <c r="CT7" s="592"/>
      <c r="CU7" s="592"/>
      <c r="CV7" s="592"/>
      <c r="CW7" s="592"/>
      <c r="CX7" s="592"/>
      <c r="CY7" s="593"/>
      <c r="CZ7" s="594">
        <v>18.100000000000001</v>
      </c>
      <c r="DA7" s="594"/>
      <c r="DB7" s="594"/>
      <c r="DC7" s="594"/>
      <c r="DD7" s="600">
        <v>1273360</v>
      </c>
      <c r="DE7" s="592"/>
      <c r="DF7" s="592"/>
      <c r="DG7" s="592"/>
      <c r="DH7" s="592"/>
      <c r="DI7" s="592"/>
      <c r="DJ7" s="592"/>
      <c r="DK7" s="592"/>
      <c r="DL7" s="592"/>
      <c r="DM7" s="592"/>
      <c r="DN7" s="592"/>
      <c r="DO7" s="592"/>
      <c r="DP7" s="593"/>
      <c r="DQ7" s="600">
        <v>4727824</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6543</v>
      </c>
      <c r="S8" s="592"/>
      <c r="T8" s="592"/>
      <c r="U8" s="592"/>
      <c r="V8" s="592"/>
      <c r="W8" s="592"/>
      <c r="X8" s="592"/>
      <c r="Y8" s="593"/>
      <c r="Z8" s="594">
        <v>0</v>
      </c>
      <c r="AA8" s="594"/>
      <c r="AB8" s="594"/>
      <c r="AC8" s="594"/>
      <c r="AD8" s="595">
        <v>6543</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54758</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10485408</v>
      </c>
      <c r="CS8" s="592"/>
      <c r="CT8" s="592"/>
      <c r="CU8" s="592"/>
      <c r="CV8" s="592"/>
      <c r="CW8" s="592"/>
      <c r="CX8" s="592"/>
      <c r="CY8" s="593"/>
      <c r="CZ8" s="594">
        <v>28.1</v>
      </c>
      <c r="DA8" s="594"/>
      <c r="DB8" s="594"/>
      <c r="DC8" s="594"/>
      <c r="DD8" s="600">
        <v>184192</v>
      </c>
      <c r="DE8" s="592"/>
      <c r="DF8" s="592"/>
      <c r="DG8" s="592"/>
      <c r="DH8" s="592"/>
      <c r="DI8" s="592"/>
      <c r="DJ8" s="592"/>
      <c r="DK8" s="592"/>
      <c r="DL8" s="592"/>
      <c r="DM8" s="592"/>
      <c r="DN8" s="592"/>
      <c r="DO8" s="592"/>
      <c r="DP8" s="593"/>
      <c r="DQ8" s="600">
        <v>5484760</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10721</v>
      </c>
      <c r="S9" s="592"/>
      <c r="T9" s="592"/>
      <c r="U9" s="592"/>
      <c r="V9" s="592"/>
      <c r="W9" s="592"/>
      <c r="X9" s="592"/>
      <c r="Y9" s="593"/>
      <c r="Z9" s="594">
        <v>0</v>
      </c>
      <c r="AA9" s="594"/>
      <c r="AB9" s="594"/>
      <c r="AC9" s="594"/>
      <c r="AD9" s="595">
        <v>10721</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1385385</v>
      </c>
      <c r="BH9" s="592"/>
      <c r="BI9" s="592"/>
      <c r="BJ9" s="592"/>
      <c r="BK9" s="592"/>
      <c r="BL9" s="592"/>
      <c r="BM9" s="592"/>
      <c r="BN9" s="593"/>
      <c r="BO9" s="594">
        <v>29.6</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2125175</v>
      </c>
      <c r="CS9" s="592"/>
      <c r="CT9" s="592"/>
      <c r="CU9" s="592"/>
      <c r="CV9" s="592"/>
      <c r="CW9" s="592"/>
      <c r="CX9" s="592"/>
      <c r="CY9" s="593"/>
      <c r="CZ9" s="594">
        <v>5.7</v>
      </c>
      <c r="DA9" s="594"/>
      <c r="DB9" s="594"/>
      <c r="DC9" s="594"/>
      <c r="DD9" s="600">
        <v>783487</v>
      </c>
      <c r="DE9" s="592"/>
      <c r="DF9" s="592"/>
      <c r="DG9" s="592"/>
      <c r="DH9" s="592"/>
      <c r="DI9" s="592"/>
      <c r="DJ9" s="592"/>
      <c r="DK9" s="592"/>
      <c r="DL9" s="592"/>
      <c r="DM9" s="592"/>
      <c r="DN9" s="592"/>
      <c r="DO9" s="592"/>
      <c r="DP9" s="593"/>
      <c r="DQ9" s="600">
        <v>923864</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392908</v>
      </c>
      <c r="S10" s="592"/>
      <c r="T10" s="592"/>
      <c r="U10" s="592"/>
      <c r="V10" s="592"/>
      <c r="W10" s="592"/>
      <c r="X10" s="592"/>
      <c r="Y10" s="593"/>
      <c r="Z10" s="594">
        <v>1</v>
      </c>
      <c r="AA10" s="594"/>
      <c r="AB10" s="594"/>
      <c r="AC10" s="594"/>
      <c r="AD10" s="595">
        <v>392908</v>
      </c>
      <c r="AE10" s="595"/>
      <c r="AF10" s="595"/>
      <c r="AG10" s="595"/>
      <c r="AH10" s="595"/>
      <c r="AI10" s="595"/>
      <c r="AJ10" s="595"/>
      <c r="AK10" s="595"/>
      <c r="AL10" s="596">
        <v>2.1</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115068</v>
      </c>
      <c r="BH10" s="592"/>
      <c r="BI10" s="592"/>
      <c r="BJ10" s="592"/>
      <c r="BK10" s="592"/>
      <c r="BL10" s="592"/>
      <c r="BM10" s="592"/>
      <c r="BN10" s="593"/>
      <c r="BO10" s="594">
        <v>2.5</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11007</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v>11007</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38713</v>
      </c>
      <c r="S11" s="592"/>
      <c r="T11" s="592"/>
      <c r="U11" s="592"/>
      <c r="V11" s="592"/>
      <c r="W11" s="592"/>
      <c r="X11" s="592"/>
      <c r="Y11" s="593"/>
      <c r="Z11" s="594">
        <v>0.1</v>
      </c>
      <c r="AA11" s="594"/>
      <c r="AB11" s="594"/>
      <c r="AC11" s="594"/>
      <c r="AD11" s="595">
        <v>38713</v>
      </c>
      <c r="AE11" s="595"/>
      <c r="AF11" s="595"/>
      <c r="AG11" s="595"/>
      <c r="AH11" s="595"/>
      <c r="AI11" s="595"/>
      <c r="AJ11" s="595"/>
      <c r="AK11" s="595"/>
      <c r="AL11" s="596">
        <v>0.2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182962</v>
      </c>
      <c r="BH11" s="592"/>
      <c r="BI11" s="592"/>
      <c r="BJ11" s="592"/>
      <c r="BK11" s="592"/>
      <c r="BL11" s="592"/>
      <c r="BM11" s="592"/>
      <c r="BN11" s="593"/>
      <c r="BO11" s="594">
        <v>3.9</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6205124</v>
      </c>
      <c r="CS11" s="592"/>
      <c r="CT11" s="592"/>
      <c r="CU11" s="592"/>
      <c r="CV11" s="592"/>
      <c r="CW11" s="592"/>
      <c r="CX11" s="592"/>
      <c r="CY11" s="593"/>
      <c r="CZ11" s="594">
        <v>16.600000000000001</v>
      </c>
      <c r="DA11" s="594"/>
      <c r="DB11" s="594"/>
      <c r="DC11" s="594"/>
      <c r="DD11" s="600">
        <v>4439295</v>
      </c>
      <c r="DE11" s="592"/>
      <c r="DF11" s="592"/>
      <c r="DG11" s="592"/>
      <c r="DH11" s="592"/>
      <c r="DI11" s="592"/>
      <c r="DJ11" s="592"/>
      <c r="DK11" s="592"/>
      <c r="DL11" s="592"/>
      <c r="DM11" s="592"/>
      <c r="DN11" s="592"/>
      <c r="DO11" s="592"/>
      <c r="DP11" s="593"/>
      <c r="DQ11" s="600">
        <v>1231828</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2381595</v>
      </c>
      <c r="BH12" s="592"/>
      <c r="BI12" s="592"/>
      <c r="BJ12" s="592"/>
      <c r="BK12" s="592"/>
      <c r="BL12" s="592"/>
      <c r="BM12" s="592"/>
      <c r="BN12" s="593"/>
      <c r="BO12" s="594">
        <v>50.8</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980139</v>
      </c>
      <c r="CS12" s="592"/>
      <c r="CT12" s="592"/>
      <c r="CU12" s="592"/>
      <c r="CV12" s="592"/>
      <c r="CW12" s="592"/>
      <c r="CX12" s="592"/>
      <c r="CY12" s="593"/>
      <c r="CZ12" s="594">
        <v>2.6</v>
      </c>
      <c r="DA12" s="594"/>
      <c r="DB12" s="594"/>
      <c r="DC12" s="594"/>
      <c r="DD12" s="600">
        <v>545394</v>
      </c>
      <c r="DE12" s="592"/>
      <c r="DF12" s="592"/>
      <c r="DG12" s="592"/>
      <c r="DH12" s="592"/>
      <c r="DI12" s="592"/>
      <c r="DJ12" s="592"/>
      <c r="DK12" s="592"/>
      <c r="DL12" s="592"/>
      <c r="DM12" s="592"/>
      <c r="DN12" s="592"/>
      <c r="DO12" s="592"/>
      <c r="DP12" s="593"/>
      <c r="DQ12" s="600">
        <v>312640</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64948</v>
      </c>
      <c r="S13" s="592"/>
      <c r="T13" s="592"/>
      <c r="U13" s="592"/>
      <c r="V13" s="592"/>
      <c r="W13" s="592"/>
      <c r="X13" s="592"/>
      <c r="Y13" s="593"/>
      <c r="Z13" s="594">
        <v>0.2</v>
      </c>
      <c r="AA13" s="594"/>
      <c r="AB13" s="594"/>
      <c r="AC13" s="594"/>
      <c r="AD13" s="595">
        <v>64948</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2270602</v>
      </c>
      <c r="BH13" s="592"/>
      <c r="BI13" s="592"/>
      <c r="BJ13" s="592"/>
      <c r="BK13" s="592"/>
      <c r="BL13" s="592"/>
      <c r="BM13" s="592"/>
      <c r="BN13" s="593"/>
      <c r="BO13" s="594">
        <v>48.5</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2829326</v>
      </c>
      <c r="CS13" s="592"/>
      <c r="CT13" s="592"/>
      <c r="CU13" s="592"/>
      <c r="CV13" s="592"/>
      <c r="CW13" s="592"/>
      <c r="CX13" s="592"/>
      <c r="CY13" s="593"/>
      <c r="CZ13" s="594">
        <v>7.6</v>
      </c>
      <c r="DA13" s="594"/>
      <c r="DB13" s="594"/>
      <c r="DC13" s="594"/>
      <c r="DD13" s="600">
        <v>1834030</v>
      </c>
      <c r="DE13" s="592"/>
      <c r="DF13" s="592"/>
      <c r="DG13" s="592"/>
      <c r="DH13" s="592"/>
      <c r="DI13" s="592"/>
      <c r="DJ13" s="592"/>
      <c r="DK13" s="592"/>
      <c r="DL13" s="592"/>
      <c r="DM13" s="592"/>
      <c r="DN13" s="592"/>
      <c r="DO13" s="592"/>
      <c r="DP13" s="593"/>
      <c r="DQ13" s="600">
        <v>971470</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167889</v>
      </c>
      <c r="BH14" s="592"/>
      <c r="BI14" s="592"/>
      <c r="BJ14" s="592"/>
      <c r="BK14" s="592"/>
      <c r="BL14" s="592"/>
      <c r="BM14" s="592"/>
      <c r="BN14" s="593"/>
      <c r="BO14" s="594">
        <v>3.6</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829143</v>
      </c>
      <c r="CS14" s="592"/>
      <c r="CT14" s="592"/>
      <c r="CU14" s="592"/>
      <c r="CV14" s="592"/>
      <c r="CW14" s="592"/>
      <c r="CX14" s="592"/>
      <c r="CY14" s="593"/>
      <c r="CZ14" s="594">
        <v>2.2000000000000002</v>
      </c>
      <c r="DA14" s="594"/>
      <c r="DB14" s="594"/>
      <c r="DC14" s="594"/>
      <c r="DD14" s="600">
        <v>7807</v>
      </c>
      <c r="DE14" s="592"/>
      <c r="DF14" s="592"/>
      <c r="DG14" s="592"/>
      <c r="DH14" s="592"/>
      <c r="DI14" s="592"/>
      <c r="DJ14" s="592"/>
      <c r="DK14" s="592"/>
      <c r="DL14" s="592"/>
      <c r="DM14" s="592"/>
      <c r="DN14" s="592"/>
      <c r="DO14" s="592"/>
      <c r="DP14" s="593"/>
      <c r="DQ14" s="600">
        <v>743289</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5660</v>
      </c>
      <c r="S15" s="592"/>
      <c r="T15" s="592"/>
      <c r="U15" s="592"/>
      <c r="V15" s="592"/>
      <c r="W15" s="592"/>
      <c r="X15" s="592"/>
      <c r="Y15" s="593"/>
      <c r="Z15" s="594">
        <v>0</v>
      </c>
      <c r="AA15" s="594"/>
      <c r="AB15" s="594"/>
      <c r="AC15" s="594"/>
      <c r="AD15" s="595">
        <v>5660</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391172</v>
      </c>
      <c r="BH15" s="592"/>
      <c r="BI15" s="592"/>
      <c r="BJ15" s="592"/>
      <c r="BK15" s="592"/>
      <c r="BL15" s="592"/>
      <c r="BM15" s="592"/>
      <c r="BN15" s="593"/>
      <c r="BO15" s="594">
        <v>8.3000000000000007</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3007120</v>
      </c>
      <c r="CS15" s="592"/>
      <c r="CT15" s="592"/>
      <c r="CU15" s="592"/>
      <c r="CV15" s="592"/>
      <c r="CW15" s="592"/>
      <c r="CX15" s="592"/>
      <c r="CY15" s="593"/>
      <c r="CZ15" s="594">
        <v>8</v>
      </c>
      <c r="DA15" s="594"/>
      <c r="DB15" s="594"/>
      <c r="DC15" s="594"/>
      <c r="DD15" s="600">
        <v>508146</v>
      </c>
      <c r="DE15" s="592"/>
      <c r="DF15" s="592"/>
      <c r="DG15" s="592"/>
      <c r="DH15" s="592"/>
      <c r="DI15" s="592"/>
      <c r="DJ15" s="592"/>
      <c r="DK15" s="592"/>
      <c r="DL15" s="592"/>
      <c r="DM15" s="592"/>
      <c r="DN15" s="592"/>
      <c r="DO15" s="592"/>
      <c r="DP15" s="593"/>
      <c r="DQ15" s="600">
        <v>2343302</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13963123</v>
      </c>
      <c r="S16" s="592"/>
      <c r="T16" s="592"/>
      <c r="U16" s="592"/>
      <c r="V16" s="592"/>
      <c r="W16" s="592"/>
      <c r="X16" s="592"/>
      <c r="Y16" s="593"/>
      <c r="Z16" s="594">
        <v>35.200000000000003</v>
      </c>
      <c r="AA16" s="594"/>
      <c r="AB16" s="594"/>
      <c r="AC16" s="594"/>
      <c r="AD16" s="595">
        <v>12571946</v>
      </c>
      <c r="AE16" s="595"/>
      <c r="AF16" s="595"/>
      <c r="AG16" s="595"/>
      <c r="AH16" s="595"/>
      <c r="AI16" s="595"/>
      <c r="AJ16" s="595"/>
      <c r="AK16" s="595"/>
      <c r="AL16" s="596">
        <v>68.599999999999994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v>389</v>
      </c>
      <c r="BH16" s="592"/>
      <c r="BI16" s="592"/>
      <c r="BJ16" s="592"/>
      <c r="BK16" s="592"/>
      <c r="BL16" s="592"/>
      <c r="BM16" s="592"/>
      <c r="BN16" s="593"/>
      <c r="BO16" s="594">
        <v>0</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12927</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12927</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12571946</v>
      </c>
      <c r="S17" s="592"/>
      <c r="T17" s="592"/>
      <c r="U17" s="592"/>
      <c r="V17" s="592"/>
      <c r="W17" s="592"/>
      <c r="X17" s="592"/>
      <c r="Y17" s="593"/>
      <c r="Z17" s="594">
        <v>31.7</v>
      </c>
      <c r="AA17" s="594"/>
      <c r="AB17" s="594"/>
      <c r="AC17" s="594"/>
      <c r="AD17" s="595">
        <v>12571946</v>
      </c>
      <c r="AE17" s="595"/>
      <c r="AF17" s="595"/>
      <c r="AG17" s="595"/>
      <c r="AH17" s="595"/>
      <c r="AI17" s="595"/>
      <c r="AJ17" s="595"/>
      <c r="AK17" s="595"/>
      <c r="AL17" s="596">
        <v>68.599999999999994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3626446</v>
      </c>
      <c r="CS17" s="592"/>
      <c r="CT17" s="592"/>
      <c r="CU17" s="592"/>
      <c r="CV17" s="592"/>
      <c r="CW17" s="592"/>
      <c r="CX17" s="592"/>
      <c r="CY17" s="593"/>
      <c r="CZ17" s="594">
        <v>9.6999999999999993</v>
      </c>
      <c r="DA17" s="594"/>
      <c r="DB17" s="594"/>
      <c r="DC17" s="594"/>
      <c r="DD17" s="600" t="s">
        <v>111</v>
      </c>
      <c r="DE17" s="592"/>
      <c r="DF17" s="592"/>
      <c r="DG17" s="592"/>
      <c r="DH17" s="592"/>
      <c r="DI17" s="592"/>
      <c r="DJ17" s="592"/>
      <c r="DK17" s="592"/>
      <c r="DL17" s="592"/>
      <c r="DM17" s="592"/>
      <c r="DN17" s="592"/>
      <c r="DO17" s="592"/>
      <c r="DP17" s="593"/>
      <c r="DQ17" s="600">
        <v>3352452</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1391175</v>
      </c>
      <c r="S18" s="592"/>
      <c r="T18" s="592"/>
      <c r="U18" s="592"/>
      <c r="V18" s="592"/>
      <c r="W18" s="592"/>
      <c r="X18" s="592"/>
      <c r="Y18" s="593"/>
      <c r="Z18" s="594">
        <v>3.5</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v>218850</v>
      </c>
      <c r="CS18" s="592"/>
      <c r="CT18" s="592"/>
      <c r="CU18" s="592"/>
      <c r="CV18" s="592"/>
      <c r="CW18" s="592"/>
      <c r="CX18" s="592"/>
      <c r="CY18" s="593"/>
      <c r="CZ18" s="594">
        <v>0.6</v>
      </c>
      <c r="DA18" s="594"/>
      <c r="DB18" s="594"/>
      <c r="DC18" s="594"/>
      <c r="DD18" s="600">
        <v>199467</v>
      </c>
      <c r="DE18" s="592"/>
      <c r="DF18" s="592"/>
      <c r="DG18" s="592"/>
      <c r="DH18" s="592"/>
      <c r="DI18" s="592"/>
      <c r="DJ18" s="592"/>
      <c r="DK18" s="592"/>
      <c r="DL18" s="592"/>
      <c r="DM18" s="592"/>
      <c r="DN18" s="592"/>
      <c r="DO18" s="592"/>
      <c r="DP18" s="593"/>
      <c r="DQ18" s="600">
        <v>201467</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6779</v>
      </c>
      <c r="BH19" s="592"/>
      <c r="BI19" s="592"/>
      <c r="BJ19" s="592"/>
      <c r="BK19" s="592"/>
      <c r="BL19" s="592"/>
      <c r="BM19" s="592"/>
      <c r="BN19" s="593"/>
      <c r="BO19" s="594">
        <v>0.1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19541783</v>
      </c>
      <c r="S20" s="592"/>
      <c r="T20" s="592"/>
      <c r="U20" s="592"/>
      <c r="V20" s="592"/>
      <c r="W20" s="592"/>
      <c r="X20" s="592"/>
      <c r="Y20" s="593"/>
      <c r="Z20" s="594">
        <v>49.3</v>
      </c>
      <c r="AA20" s="594"/>
      <c r="AB20" s="594"/>
      <c r="AC20" s="594"/>
      <c r="AD20" s="595">
        <v>18150606</v>
      </c>
      <c r="AE20" s="595"/>
      <c r="AF20" s="595"/>
      <c r="AG20" s="595"/>
      <c r="AH20" s="595"/>
      <c r="AI20" s="595"/>
      <c r="AJ20" s="595"/>
      <c r="AK20" s="595"/>
      <c r="AL20" s="596">
        <v>99.1</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6779</v>
      </c>
      <c r="BH20" s="592"/>
      <c r="BI20" s="592"/>
      <c r="BJ20" s="592"/>
      <c r="BK20" s="592"/>
      <c r="BL20" s="592"/>
      <c r="BM20" s="592"/>
      <c r="BN20" s="593"/>
      <c r="BO20" s="594">
        <v>0.1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37372518</v>
      </c>
      <c r="CS20" s="592"/>
      <c r="CT20" s="592"/>
      <c r="CU20" s="592"/>
      <c r="CV20" s="592"/>
      <c r="CW20" s="592"/>
      <c r="CX20" s="592"/>
      <c r="CY20" s="593"/>
      <c r="CZ20" s="594">
        <v>100</v>
      </c>
      <c r="DA20" s="594"/>
      <c r="DB20" s="594"/>
      <c r="DC20" s="594"/>
      <c r="DD20" s="600">
        <v>9775178</v>
      </c>
      <c r="DE20" s="592"/>
      <c r="DF20" s="592"/>
      <c r="DG20" s="592"/>
      <c r="DH20" s="592"/>
      <c r="DI20" s="592"/>
      <c r="DJ20" s="592"/>
      <c r="DK20" s="592"/>
      <c r="DL20" s="592"/>
      <c r="DM20" s="592"/>
      <c r="DN20" s="592"/>
      <c r="DO20" s="592"/>
      <c r="DP20" s="593"/>
      <c r="DQ20" s="600">
        <v>20577753</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10611</v>
      </c>
      <c r="S21" s="592"/>
      <c r="T21" s="592"/>
      <c r="U21" s="592"/>
      <c r="V21" s="592"/>
      <c r="W21" s="592"/>
      <c r="X21" s="592"/>
      <c r="Y21" s="593"/>
      <c r="Z21" s="594">
        <v>0</v>
      </c>
      <c r="AA21" s="594"/>
      <c r="AB21" s="594"/>
      <c r="AC21" s="594"/>
      <c r="AD21" s="595">
        <v>10611</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6779</v>
      </c>
      <c r="BH21" s="592"/>
      <c r="BI21" s="592"/>
      <c r="BJ21" s="592"/>
      <c r="BK21" s="592"/>
      <c r="BL21" s="592"/>
      <c r="BM21" s="592"/>
      <c r="BN21" s="593"/>
      <c r="BO21" s="594">
        <v>0.1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252596</v>
      </c>
      <c r="S22" s="592"/>
      <c r="T22" s="592"/>
      <c r="U22" s="592"/>
      <c r="V22" s="592"/>
      <c r="W22" s="592"/>
      <c r="X22" s="592"/>
      <c r="Y22" s="593"/>
      <c r="Z22" s="594">
        <v>0.6</v>
      </c>
      <c r="AA22" s="594"/>
      <c r="AB22" s="594"/>
      <c r="AC22" s="594"/>
      <c r="AD22" s="595">
        <v>132302</v>
      </c>
      <c r="AE22" s="595"/>
      <c r="AF22" s="595"/>
      <c r="AG22" s="595"/>
      <c r="AH22" s="595"/>
      <c r="AI22" s="595"/>
      <c r="AJ22" s="595"/>
      <c r="AK22" s="595"/>
      <c r="AL22" s="596">
        <v>0.7</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574700</v>
      </c>
      <c r="S23" s="592"/>
      <c r="T23" s="592"/>
      <c r="U23" s="592"/>
      <c r="V23" s="592"/>
      <c r="W23" s="592"/>
      <c r="X23" s="592"/>
      <c r="Y23" s="593"/>
      <c r="Z23" s="594">
        <v>1.4</v>
      </c>
      <c r="AA23" s="594"/>
      <c r="AB23" s="594"/>
      <c r="AC23" s="594"/>
      <c r="AD23" s="595" t="s">
        <v>111</v>
      </c>
      <c r="AE23" s="595"/>
      <c r="AF23" s="595"/>
      <c r="AG23" s="595"/>
      <c r="AH23" s="595"/>
      <c r="AI23" s="595"/>
      <c r="AJ23" s="595"/>
      <c r="AK23" s="595"/>
      <c r="AL23" s="596" t="s">
        <v>111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148691</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16469369</v>
      </c>
      <c r="CS24" s="581"/>
      <c r="CT24" s="581"/>
      <c r="CU24" s="581"/>
      <c r="CV24" s="581"/>
      <c r="CW24" s="581"/>
      <c r="CX24" s="581"/>
      <c r="CY24" s="582"/>
      <c r="CZ24" s="620">
        <v>44.1</v>
      </c>
      <c r="DA24" s="621"/>
      <c r="DB24" s="621"/>
      <c r="DC24" s="622"/>
      <c r="DD24" s="619">
        <v>11604663</v>
      </c>
      <c r="DE24" s="581"/>
      <c r="DF24" s="581"/>
      <c r="DG24" s="581"/>
      <c r="DH24" s="581"/>
      <c r="DI24" s="581"/>
      <c r="DJ24" s="581"/>
      <c r="DK24" s="582"/>
      <c r="DL24" s="619">
        <v>11354567</v>
      </c>
      <c r="DM24" s="581"/>
      <c r="DN24" s="581"/>
      <c r="DO24" s="581"/>
      <c r="DP24" s="581"/>
      <c r="DQ24" s="581"/>
      <c r="DR24" s="581"/>
      <c r="DS24" s="581"/>
      <c r="DT24" s="581"/>
      <c r="DU24" s="581"/>
      <c r="DV24" s="582"/>
      <c r="DW24" s="585">
        <v>58.5</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4825942</v>
      </c>
      <c r="S25" s="592"/>
      <c r="T25" s="592"/>
      <c r="U25" s="592"/>
      <c r="V25" s="592"/>
      <c r="W25" s="592"/>
      <c r="X25" s="592"/>
      <c r="Y25" s="593"/>
      <c r="Z25" s="594">
        <v>12.2</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6804299</v>
      </c>
      <c r="CS25" s="611"/>
      <c r="CT25" s="611"/>
      <c r="CU25" s="611"/>
      <c r="CV25" s="611"/>
      <c r="CW25" s="611"/>
      <c r="CX25" s="611"/>
      <c r="CY25" s="612"/>
      <c r="CZ25" s="625">
        <v>18.2</v>
      </c>
      <c r="DA25" s="626"/>
      <c r="DB25" s="626"/>
      <c r="DC25" s="627"/>
      <c r="DD25" s="600">
        <v>6367649</v>
      </c>
      <c r="DE25" s="611"/>
      <c r="DF25" s="611"/>
      <c r="DG25" s="611"/>
      <c r="DH25" s="611"/>
      <c r="DI25" s="611"/>
      <c r="DJ25" s="611"/>
      <c r="DK25" s="612"/>
      <c r="DL25" s="600">
        <v>6184604</v>
      </c>
      <c r="DM25" s="611"/>
      <c r="DN25" s="611"/>
      <c r="DO25" s="611"/>
      <c r="DP25" s="611"/>
      <c r="DQ25" s="611"/>
      <c r="DR25" s="611"/>
      <c r="DS25" s="611"/>
      <c r="DT25" s="611"/>
      <c r="DU25" s="611"/>
      <c r="DV25" s="612"/>
      <c r="DW25" s="596">
        <v>31.9</v>
      </c>
      <c r="DX25" s="623"/>
      <c r="DY25" s="623"/>
      <c r="DZ25" s="623"/>
      <c r="EA25" s="623"/>
      <c r="EB25" s="623"/>
      <c r="EC25" s="624"/>
    </row>
    <row r="26" spans="2:133" ht="11.25" customHeight="1" x14ac:dyDescent="0.15">
      <c r="B26" s="628" t="s">
        <v>275</v>
      </c>
      <c r="C26" s="629"/>
      <c r="D26" s="629"/>
      <c r="E26" s="629"/>
      <c r="F26" s="629"/>
      <c r="G26" s="629"/>
      <c r="H26" s="629"/>
      <c r="I26" s="629"/>
      <c r="J26" s="629"/>
      <c r="K26" s="629"/>
      <c r="L26" s="629"/>
      <c r="M26" s="629"/>
      <c r="N26" s="629"/>
      <c r="O26" s="629"/>
      <c r="P26" s="629"/>
      <c r="Q26" s="630"/>
      <c r="R26" s="591">
        <v>16047</v>
      </c>
      <c r="S26" s="592"/>
      <c r="T26" s="592"/>
      <c r="U26" s="592"/>
      <c r="V26" s="592"/>
      <c r="W26" s="592"/>
      <c r="X26" s="592"/>
      <c r="Y26" s="593"/>
      <c r="Z26" s="594">
        <v>0</v>
      </c>
      <c r="AA26" s="594"/>
      <c r="AB26" s="594"/>
      <c r="AC26" s="594"/>
      <c r="AD26" s="595">
        <v>16047</v>
      </c>
      <c r="AE26" s="595"/>
      <c r="AF26" s="595"/>
      <c r="AG26" s="595"/>
      <c r="AH26" s="595"/>
      <c r="AI26" s="595"/>
      <c r="AJ26" s="595"/>
      <c r="AK26" s="595"/>
      <c r="AL26" s="596">
        <v>0.1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4106123</v>
      </c>
      <c r="CS26" s="592"/>
      <c r="CT26" s="592"/>
      <c r="CU26" s="592"/>
      <c r="CV26" s="592"/>
      <c r="CW26" s="592"/>
      <c r="CX26" s="592"/>
      <c r="CY26" s="593"/>
      <c r="CZ26" s="625">
        <v>11</v>
      </c>
      <c r="DA26" s="626"/>
      <c r="DB26" s="626"/>
      <c r="DC26" s="627"/>
      <c r="DD26" s="600">
        <v>3768359</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x14ac:dyDescent="0.15">
      <c r="B27" s="588" t="s">
        <v>278</v>
      </c>
      <c r="C27" s="589"/>
      <c r="D27" s="589"/>
      <c r="E27" s="589"/>
      <c r="F27" s="589"/>
      <c r="G27" s="589"/>
      <c r="H27" s="589"/>
      <c r="I27" s="589"/>
      <c r="J27" s="589"/>
      <c r="K27" s="589"/>
      <c r="L27" s="589"/>
      <c r="M27" s="589"/>
      <c r="N27" s="589"/>
      <c r="O27" s="589"/>
      <c r="P27" s="589"/>
      <c r="Q27" s="590"/>
      <c r="R27" s="591">
        <v>8002461</v>
      </c>
      <c r="S27" s="592"/>
      <c r="T27" s="592"/>
      <c r="U27" s="592"/>
      <c r="V27" s="592"/>
      <c r="W27" s="592"/>
      <c r="X27" s="592"/>
      <c r="Y27" s="593"/>
      <c r="Z27" s="594">
        <v>20.2</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4685997</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6038624</v>
      </c>
      <c r="CS27" s="611"/>
      <c r="CT27" s="611"/>
      <c r="CU27" s="611"/>
      <c r="CV27" s="611"/>
      <c r="CW27" s="611"/>
      <c r="CX27" s="611"/>
      <c r="CY27" s="612"/>
      <c r="CZ27" s="625">
        <v>16.2</v>
      </c>
      <c r="DA27" s="626"/>
      <c r="DB27" s="626"/>
      <c r="DC27" s="627"/>
      <c r="DD27" s="600">
        <v>1884562</v>
      </c>
      <c r="DE27" s="611"/>
      <c r="DF27" s="611"/>
      <c r="DG27" s="611"/>
      <c r="DH27" s="611"/>
      <c r="DI27" s="611"/>
      <c r="DJ27" s="611"/>
      <c r="DK27" s="612"/>
      <c r="DL27" s="600">
        <v>1817511</v>
      </c>
      <c r="DM27" s="611"/>
      <c r="DN27" s="611"/>
      <c r="DO27" s="611"/>
      <c r="DP27" s="611"/>
      <c r="DQ27" s="611"/>
      <c r="DR27" s="611"/>
      <c r="DS27" s="611"/>
      <c r="DT27" s="611"/>
      <c r="DU27" s="611"/>
      <c r="DV27" s="612"/>
      <c r="DW27" s="596">
        <v>9.4</v>
      </c>
      <c r="DX27" s="623"/>
      <c r="DY27" s="623"/>
      <c r="DZ27" s="623"/>
      <c r="EA27" s="623"/>
      <c r="EB27" s="623"/>
      <c r="EC27" s="624"/>
    </row>
    <row r="28" spans="2:133" ht="11.25" customHeight="1" x14ac:dyDescent="0.15">
      <c r="B28" s="588" t="s">
        <v>281</v>
      </c>
      <c r="C28" s="589"/>
      <c r="D28" s="589"/>
      <c r="E28" s="589"/>
      <c r="F28" s="589"/>
      <c r="G28" s="589"/>
      <c r="H28" s="589"/>
      <c r="I28" s="589"/>
      <c r="J28" s="589"/>
      <c r="K28" s="589"/>
      <c r="L28" s="589"/>
      <c r="M28" s="589"/>
      <c r="N28" s="589"/>
      <c r="O28" s="589"/>
      <c r="P28" s="589"/>
      <c r="Q28" s="590"/>
      <c r="R28" s="591">
        <v>176367</v>
      </c>
      <c r="S28" s="592"/>
      <c r="T28" s="592"/>
      <c r="U28" s="592"/>
      <c r="V28" s="592"/>
      <c r="W28" s="592"/>
      <c r="X28" s="592"/>
      <c r="Y28" s="593"/>
      <c r="Z28" s="594">
        <v>0.4</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3626446</v>
      </c>
      <c r="CS28" s="592"/>
      <c r="CT28" s="592"/>
      <c r="CU28" s="592"/>
      <c r="CV28" s="592"/>
      <c r="CW28" s="592"/>
      <c r="CX28" s="592"/>
      <c r="CY28" s="593"/>
      <c r="CZ28" s="625">
        <v>9.6999999999999993</v>
      </c>
      <c r="DA28" s="626"/>
      <c r="DB28" s="626"/>
      <c r="DC28" s="627"/>
      <c r="DD28" s="600">
        <v>3352452</v>
      </c>
      <c r="DE28" s="592"/>
      <c r="DF28" s="592"/>
      <c r="DG28" s="592"/>
      <c r="DH28" s="592"/>
      <c r="DI28" s="592"/>
      <c r="DJ28" s="592"/>
      <c r="DK28" s="593"/>
      <c r="DL28" s="600">
        <v>3352452</v>
      </c>
      <c r="DM28" s="592"/>
      <c r="DN28" s="592"/>
      <c r="DO28" s="592"/>
      <c r="DP28" s="592"/>
      <c r="DQ28" s="592"/>
      <c r="DR28" s="592"/>
      <c r="DS28" s="592"/>
      <c r="DT28" s="592"/>
      <c r="DU28" s="592"/>
      <c r="DV28" s="593"/>
      <c r="DW28" s="596">
        <v>17.3</v>
      </c>
      <c r="DX28" s="623"/>
      <c r="DY28" s="623"/>
      <c r="DZ28" s="623"/>
      <c r="EA28" s="623"/>
      <c r="EB28" s="623"/>
      <c r="EC28" s="624"/>
    </row>
    <row r="29" spans="2:133" ht="11.25" customHeight="1" x14ac:dyDescent="0.15">
      <c r="B29" s="588" t="s">
        <v>283</v>
      </c>
      <c r="C29" s="589"/>
      <c r="D29" s="589"/>
      <c r="E29" s="589"/>
      <c r="F29" s="589"/>
      <c r="G29" s="589"/>
      <c r="H29" s="589"/>
      <c r="I29" s="589"/>
      <c r="J29" s="589"/>
      <c r="K29" s="589"/>
      <c r="L29" s="589"/>
      <c r="M29" s="589"/>
      <c r="N29" s="589"/>
      <c r="O29" s="589"/>
      <c r="P29" s="589"/>
      <c r="Q29" s="590"/>
      <c r="R29" s="591">
        <v>17683</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3626446</v>
      </c>
      <c r="CS29" s="611"/>
      <c r="CT29" s="611"/>
      <c r="CU29" s="611"/>
      <c r="CV29" s="611"/>
      <c r="CW29" s="611"/>
      <c r="CX29" s="611"/>
      <c r="CY29" s="612"/>
      <c r="CZ29" s="625">
        <v>9.6999999999999993</v>
      </c>
      <c r="DA29" s="626"/>
      <c r="DB29" s="626"/>
      <c r="DC29" s="627"/>
      <c r="DD29" s="600">
        <v>3352452</v>
      </c>
      <c r="DE29" s="611"/>
      <c r="DF29" s="611"/>
      <c r="DG29" s="611"/>
      <c r="DH29" s="611"/>
      <c r="DI29" s="611"/>
      <c r="DJ29" s="611"/>
      <c r="DK29" s="612"/>
      <c r="DL29" s="600">
        <v>3352452</v>
      </c>
      <c r="DM29" s="611"/>
      <c r="DN29" s="611"/>
      <c r="DO29" s="611"/>
      <c r="DP29" s="611"/>
      <c r="DQ29" s="611"/>
      <c r="DR29" s="611"/>
      <c r="DS29" s="611"/>
      <c r="DT29" s="611"/>
      <c r="DU29" s="611"/>
      <c r="DV29" s="612"/>
      <c r="DW29" s="596">
        <v>17.3</v>
      </c>
      <c r="DX29" s="623"/>
      <c r="DY29" s="623"/>
      <c r="DZ29" s="623"/>
      <c r="EA29" s="623"/>
      <c r="EB29" s="623"/>
      <c r="EC29" s="624"/>
    </row>
    <row r="30" spans="2:133" ht="11.25" customHeight="1" x14ac:dyDescent="0.15">
      <c r="B30" s="588" t="s">
        <v>288</v>
      </c>
      <c r="C30" s="589"/>
      <c r="D30" s="589"/>
      <c r="E30" s="589"/>
      <c r="F30" s="589"/>
      <c r="G30" s="589"/>
      <c r="H30" s="589"/>
      <c r="I30" s="589"/>
      <c r="J30" s="589"/>
      <c r="K30" s="589"/>
      <c r="L30" s="589"/>
      <c r="M30" s="589"/>
      <c r="N30" s="589"/>
      <c r="O30" s="589"/>
      <c r="P30" s="589"/>
      <c r="Q30" s="590"/>
      <c r="R30" s="591">
        <v>170844</v>
      </c>
      <c r="S30" s="592"/>
      <c r="T30" s="592"/>
      <c r="U30" s="592"/>
      <c r="V30" s="592"/>
      <c r="W30" s="592"/>
      <c r="X30" s="592"/>
      <c r="Y30" s="593"/>
      <c r="Z30" s="594">
        <v>0.4</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97.6</v>
      </c>
      <c r="BH30" s="650"/>
      <c r="BI30" s="650"/>
      <c r="BJ30" s="650"/>
      <c r="BK30" s="650"/>
      <c r="BL30" s="650"/>
      <c r="BM30" s="586">
        <v>91.9</v>
      </c>
      <c r="BN30" s="650"/>
      <c r="BO30" s="650"/>
      <c r="BP30" s="650"/>
      <c r="BQ30" s="651"/>
      <c r="BR30" s="649">
        <v>97.4</v>
      </c>
      <c r="BS30" s="650"/>
      <c r="BT30" s="650"/>
      <c r="BU30" s="650"/>
      <c r="BV30" s="650"/>
      <c r="BW30" s="650"/>
      <c r="BX30" s="586">
        <v>90.8</v>
      </c>
      <c r="BY30" s="650"/>
      <c r="BZ30" s="650"/>
      <c r="CA30" s="650"/>
      <c r="CB30" s="651"/>
      <c r="CD30" s="654"/>
      <c r="CE30" s="655"/>
      <c r="CF30" s="605" t="s">
        <v>291</v>
      </c>
      <c r="CG30" s="606"/>
      <c r="CH30" s="606"/>
      <c r="CI30" s="606"/>
      <c r="CJ30" s="606"/>
      <c r="CK30" s="606"/>
      <c r="CL30" s="606"/>
      <c r="CM30" s="606"/>
      <c r="CN30" s="606"/>
      <c r="CO30" s="606"/>
      <c r="CP30" s="606"/>
      <c r="CQ30" s="607"/>
      <c r="CR30" s="591">
        <v>3105177</v>
      </c>
      <c r="CS30" s="592"/>
      <c r="CT30" s="592"/>
      <c r="CU30" s="592"/>
      <c r="CV30" s="592"/>
      <c r="CW30" s="592"/>
      <c r="CX30" s="592"/>
      <c r="CY30" s="593"/>
      <c r="CZ30" s="625">
        <v>8.3000000000000007</v>
      </c>
      <c r="DA30" s="626"/>
      <c r="DB30" s="626"/>
      <c r="DC30" s="627"/>
      <c r="DD30" s="600">
        <v>2874822</v>
      </c>
      <c r="DE30" s="592"/>
      <c r="DF30" s="592"/>
      <c r="DG30" s="592"/>
      <c r="DH30" s="592"/>
      <c r="DI30" s="592"/>
      <c r="DJ30" s="592"/>
      <c r="DK30" s="593"/>
      <c r="DL30" s="600">
        <v>2874822</v>
      </c>
      <c r="DM30" s="592"/>
      <c r="DN30" s="592"/>
      <c r="DO30" s="592"/>
      <c r="DP30" s="592"/>
      <c r="DQ30" s="592"/>
      <c r="DR30" s="592"/>
      <c r="DS30" s="592"/>
      <c r="DT30" s="592"/>
      <c r="DU30" s="592"/>
      <c r="DV30" s="593"/>
      <c r="DW30" s="596">
        <v>14.8</v>
      </c>
      <c r="DX30" s="623"/>
      <c r="DY30" s="623"/>
      <c r="DZ30" s="623"/>
      <c r="EA30" s="623"/>
      <c r="EB30" s="623"/>
      <c r="EC30" s="624"/>
    </row>
    <row r="31" spans="2:133" ht="11.25" customHeight="1" x14ac:dyDescent="0.15">
      <c r="B31" s="588" t="s">
        <v>292</v>
      </c>
      <c r="C31" s="589"/>
      <c r="D31" s="589"/>
      <c r="E31" s="589"/>
      <c r="F31" s="589"/>
      <c r="G31" s="589"/>
      <c r="H31" s="589"/>
      <c r="I31" s="589"/>
      <c r="J31" s="589"/>
      <c r="K31" s="589"/>
      <c r="L31" s="589"/>
      <c r="M31" s="589"/>
      <c r="N31" s="589"/>
      <c r="O31" s="589"/>
      <c r="P31" s="589"/>
      <c r="Q31" s="590"/>
      <c r="R31" s="591">
        <v>2295741</v>
      </c>
      <c r="S31" s="592"/>
      <c r="T31" s="592"/>
      <c r="U31" s="592"/>
      <c r="V31" s="592"/>
      <c r="W31" s="592"/>
      <c r="X31" s="592"/>
      <c r="Y31" s="593"/>
      <c r="Z31" s="594">
        <v>5.8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98.8</v>
      </c>
      <c r="BH31" s="611"/>
      <c r="BI31" s="611"/>
      <c r="BJ31" s="611"/>
      <c r="BK31" s="611"/>
      <c r="BL31" s="611"/>
      <c r="BM31" s="597">
        <v>94.8</v>
      </c>
      <c r="BN31" s="647"/>
      <c r="BO31" s="647"/>
      <c r="BP31" s="647"/>
      <c r="BQ31" s="648"/>
      <c r="BR31" s="646">
        <v>98.4</v>
      </c>
      <c r="BS31" s="611"/>
      <c r="BT31" s="611"/>
      <c r="BU31" s="611"/>
      <c r="BV31" s="611"/>
      <c r="BW31" s="611"/>
      <c r="BX31" s="597">
        <v>93.6</v>
      </c>
      <c r="BY31" s="647"/>
      <c r="BZ31" s="647"/>
      <c r="CA31" s="647"/>
      <c r="CB31" s="648"/>
      <c r="CD31" s="654"/>
      <c r="CE31" s="655"/>
      <c r="CF31" s="605" t="s">
        <v>295</v>
      </c>
      <c r="CG31" s="606"/>
      <c r="CH31" s="606"/>
      <c r="CI31" s="606"/>
      <c r="CJ31" s="606"/>
      <c r="CK31" s="606"/>
      <c r="CL31" s="606"/>
      <c r="CM31" s="606"/>
      <c r="CN31" s="606"/>
      <c r="CO31" s="606"/>
      <c r="CP31" s="606"/>
      <c r="CQ31" s="607"/>
      <c r="CR31" s="591">
        <v>521269</v>
      </c>
      <c r="CS31" s="611"/>
      <c r="CT31" s="611"/>
      <c r="CU31" s="611"/>
      <c r="CV31" s="611"/>
      <c r="CW31" s="611"/>
      <c r="CX31" s="611"/>
      <c r="CY31" s="612"/>
      <c r="CZ31" s="625">
        <v>1.4</v>
      </c>
      <c r="DA31" s="626"/>
      <c r="DB31" s="626"/>
      <c r="DC31" s="627"/>
      <c r="DD31" s="600">
        <v>477630</v>
      </c>
      <c r="DE31" s="611"/>
      <c r="DF31" s="611"/>
      <c r="DG31" s="611"/>
      <c r="DH31" s="611"/>
      <c r="DI31" s="611"/>
      <c r="DJ31" s="611"/>
      <c r="DK31" s="612"/>
      <c r="DL31" s="600">
        <v>477630</v>
      </c>
      <c r="DM31" s="611"/>
      <c r="DN31" s="611"/>
      <c r="DO31" s="611"/>
      <c r="DP31" s="611"/>
      <c r="DQ31" s="611"/>
      <c r="DR31" s="611"/>
      <c r="DS31" s="611"/>
      <c r="DT31" s="611"/>
      <c r="DU31" s="611"/>
      <c r="DV31" s="612"/>
      <c r="DW31" s="596">
        <v>2.5</v>
      </c>
      <c r="DX31" s="623"/>
      <c r="DY31" s="623"/>
      <c r="DZ31" s="623"/>
      <c r="EA31" s="623"/>
      <c r="EB31" s="623"/>
      <c r="EC31" s="624"/>
    </row>
    <row r="32" spans="2:133" ht="11.25" customHeight="1" x14ac:dyDescent="0.15">
      <c r="B32" s="588" t="s">
        <v>296</v>
      </c>
      <c r="C32" s="589"/>
      <c r="D32" s="589"/>
      <c r="E32" s="589"/>
      <c r="F32" s="589"/>
      <c r="G32" s="589"/>
      <c r="H32" s="589"/>
      <c r="I32" s="589"/>
      <c r="J32" s="589"/>
      <c r="K32" s="589"/>
      <c r="L32" s="589"/>
      <c r="M32" s="589"/>
      <c r="N32" s="589"/>
      <c r="O32" s="589"/>
      <c r="P32" s="589"/>
      <c r="Q32" s="590"/>
      <c r="R32" s="591">
        <v>362928</v>
      </c>
      <c r="S32" s="592"/>
      <c r="T32" s="592"/>
      <c r="U32" s="592"/>
      <c r="V32" s="592"/>
      <c r="W32" s="592"/>
      <c r="X32" s="592"/>
      <c r="Y32" s="593"/>
      <c r="Z32" s="594">
        <v>0.9</v>
      </c>
      <c r="AA32" s="594"/>
      <c r="AB32" s="594"/>
      <c r="AC32" s="594"/>
      <c r="AD32" s="595">
        <v>4510</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96.3</v>
      </c>
      <c r="BH32" s="659"/>
      <c r="BI32" s="659"/>
      <c r="BJ32" s="659"/>
      <c r="BK32" s="659"/>
      <c r="BL32" s="659"/>
      <c r="BM32" s="660">
        <v>88.3</v>
      </c>
      <c r="BN32" s="659"/>
      <c r="BO32" s="659"/>
      <c r="BP32" s="659"/>
      <c r="BQ32" s="661"/>
      <c r="BR32" s="658">
        <v>96.3</v>
      </c>
      <c r="BS32" s="659"/>
      <c r="BT32" s="659"/>
      <c r="BU32" s="659"/>
      <c r="BV32" s="659"/>
      <c r="BW32" s="659"/>
      <c r="BX32" s="660">
        <v>87.3</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x14ac:dyDescent="0.15">
      <c r="B33" s="588" t="s">
        <v>299</v>
      </c>
      <c r="C33" s="589"/>
      <c r="D33" s="589"/>
      <c r="E33" s="589"/>
      <c r="F33" s="589"/>
      <c r="G33" s="589"/>
      <c r="H33" s="589"/>
      <c r="I33" s="589"/>
      <c r="J33" s="589"/>
      <c r="K33" s="589"/>
      <c r="L33" s="589"/>
      <c r="M33" s="589"/>
      <c r="N33" s="589"/>
      <c r="O33" s="589"/>
      <c r="P33" s="589"/>
      <c r="Q33" s="590"/>
      <c r="R33" s="591">
        <v>3267939</v>
      </c>
      <c r="S33" s="592"/>
      <c r="T33" s="592"/>
      <c r="U33" s="592"/>
      <c r="V33" s="592"/>
      <c r="W33" s="592"/>
      <c r="X33" s="592"/>
      <c r="Y33" s="593"/>
      <c r="Z33" s="594">
        <v>8.1999999999999993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11115044</v>
      </c>
      <c r="CS33" s="611"/>
      <c r="CT33" s="611"/>
      <c r="CU33" s="611"/>
      <c r="CV33" s="611"/>
      <c r="CW33" s="611"/>
      <c r="CX33" s="611"/>
      <c r="CY33" s="612"/>
      <c r="CZ33" s="625">
        <v>29.7</v>
      </c>
      <c r="DA33" s="626"/>
      <c r="DB33" s="626"/>
      <c r="DC33" s="627"/>
      <c r="DD33" s="600">
        <v>7965780</v>
      </c>
      <c r="DE33" s="611"/>
      <c r="DF33" s="611"/>
      <c r="DG33" s="611"/>
      <c r="DH33" s="611"/>
      <c r="DI33" s="611"/>
      <c r="DJ33" s="611"/>
      <c r="DK33" s="612"/>
      <c r="DL33" s="600">
        <v>4787386</v>
      </c>
      <c r="DM33" s="611"/>
      <c r="DN33" s="611"/>
      <c r="DO33" s="611"/>
      <c r="DP33" s="611"/>
      <c r="DQ33" s="611"/>
      <c r="DR33" s="611"/>
      <c r="DS33" s="611"/>
      <c r="DT33" s="611"/>
      <c r="DU33" s="611"/>
      <c r="DV33" s="612"/>
      <c r="DW33" s="596">
        <v>24.7</v>
      </c>
      <c r="DX33" s="623"/>
      <c r="DY33" s="623"/>
      <c r="DZ33" s="623"/>
      <c r="EA33" s="623"/>
      <c r="EB33" s="623"/>
      <c r="EC33" s="624"/>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4532927</v>
      </c>
      <c r="CS34" s="592"/>
      <c r="CT34" s="592"/>
      <c r="CU34" s="592"/>
      <c r="CV34" s="592"/>
      <c r="CW34" s="592"/>
      <c r="CX34" s="592"/>
      <c r="CY34" s="593"/>
      <c r="CZ34" s="625">
        <v>12.1</v>
      </c>
      <c r="DA34" s="626"/>
      <c r="DB34" s="626"/>
      <c r="DC34" s="627"/>
      <c r="DD34" s="600">
        <v>3455156</v>
      </c>
      <c r="DE34" s="592"/>
      <c r="DF34" s="592"/>
      <c r="DG34" s="592"/>
      <c r="DH34" s="592"/>
      <c r="DI34" s="592"/>
      <c r="DJ34" s="592"/>
      <c r="DK34" s="593"/>
      <c r="DL34" s="600">
        <v>2563736</v>
      </c>
      <c r="DM34" s="592"/>
      <c r="DN34" s="592"/>
      <c r="DO34" s="592"/>
      <c r="DP34" s="592"/>
      <c r="DQ34" s="592"/>
      <c r="DR34" s="592"/>
      <c r="DS34" s="592"/>
      <c r="DT34" s="592"/>
      <c r="DU34" s="592"/>
      <c r="DV34" s="593"/>
      <c r="DW34" s="596">
        <v>13.2</v>
      </c>
      <c r="DX34" s="623"/>
      <c r="DY34" s="623"/>
      <c r="DZ34" s="623"/>
      <c r="EA34" s="623"/>
      <c r="EB34" s="623"/>
      <c r="EC34" s="624"/>
    </row>
    <row r="35" spans="2:133" ht="11.25" customHeight="1" x14ac:dyDescent="0.15">
      <c r="B35" s="588" t="s">
        <v>305</v>
      </c>
      <c r="C35" s="589"/>
      <c r="D35" s="589"/>
      <c r="E35" s="589"/>
      <c r="F35" s="589"/>
      <c r="G35" s="589"/>
      <c r="H35" s="589"/>
      <c r="I35" s="589"/>
      <c r="J35" s="589"/>
      <c r="K35" s="589"/>
      <c r="L35" s="589"/>
      <c r="M35" s="589"/>
      <c r="N35" s="589"/>
      <c r="O35" s="589"/>
      <c r="P35" s="589"/>
      <c r="Q35" s="590"/>
      <c r="R35" s="591">
        <v>1096339</v>
      </c>
      <c r="S35" s="592"/>
      <c r="T35" s="592"/>
      <c r="U35" s="592"/>
      <c r="V35" s="592"/>
      <c r="W35" s="592"/>
      <c r="X35" s="592"/>
      <c r="Y35" s="593"/>
      <c r="Z35" s="594">
        <v>2.8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3199234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3515</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104037</v>
      </c>
      <c r="CS35" s="611"/>
      <c r="CT35" s="611"/>
      <c r="CU35" s="611"/>
      <c r="CV35" s="611"/>
      <c r="CW35" s="611"/>
      <c r="CX35" s="611"/>
      <c r="CY35" s="612"/>
      <c r="CZ35" s="625">
        <v>0.3</v>
      </c>
      <c r="DA35" s="626"/>
      <c r="DB35" s="626"/>
      <c r="DC35" s="627"/>
      <c r="DD35" s="600">
        <v>95896</v>
      </c>
      <c r="DE35" s="611"/>
      <c r="DF35" s="611"/>
      <c r="DG35" s="611"/>
      <c r="DH35" s="611"/>
      <c r="DI35" s="611"/>
      <c r="DJ35" s="611"/>
      <c r="DK35" s="612"/>
      <c r="DL35" s="600">
        <v>58552</v>
      </c>
      <c r="DM35" s="611"/>
      <c r="DN35" s="611"/>
      <c r="DO35" s="611"/>
      <c r="DP35" s="611"/>
      <c r="DQ35" s="611"/>
      <c r="DR35" s="611"/>
      <c r="DS35" s="611"/>
      <c r="DT35" s="611"/>
      <c r="DU35" s="611"/>
      <c r="DV35" s="612"/>
      <c r="DW35" s="596">
        <v>0.3</v>
      </c>
      <c r="DX35" s="623"/>
      <c r="DY35" s="623"/>
      <c r="DZ35" s="623"/>
      <c r="EA35" s="623"/>
      <c r="EB35" s="623"/>
      <c r="EC35" s="624"/>
    </row>
    <row r="36" spans="2:133" ht="11.25" customHeight="1" x14ac:dyDescent="0.15">
      <c r="B36" s="634" t="s">
        <v>309</v>
      </c>
      <c r="C36" s="635"/>
      <c r="D36" s="635"/>
      <c r="E36" s="635"/>
      <c r="F36" s="635"/>
      <c r="G36" s="635"/>
      <c r="H36" s="635"/>
      <c r="I36" s="635"/>
      <c r="J36" s="635"/>
      <c r="K36" s="635"/>
      <c r="L36" s="635"/>
      <c r="M36" s="635"/>
      <c r="N36" s="635"/>
      <c r="O36" s="635"/>
      <c r="P36" s="635"/>
      <c r="Q36" s="636"/>
      <c r="R36" s="663">
        <v>39664333</v>
      </c>
      <c r="S36" s="664"/>
      <c r="T36" s="664"/>
      <c r="U36" s="664"/>
      <c r="V36" s="664"/>
      <c r="W36" s="664"/>
      <c r="X36" s="664"/>
      <c r="Y36" s="665"/>
      <c r="Z36" s="666">
        <v>100</v>
      </c>
      <c r="AA36" s="666"/>
      <c r="AB36" s="666"/>
      <c r="AC36" s="666"/>
      <c r="AD36" s="667">
        <v>18314076</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242768</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-543964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1687035</v>
      </c>
      <c r="CS36" s="592"/>
      <c r="CT36" s="592"/>
      <c r="CU36" s="592"/>
      <c r="CV36" s="592"/>
      <c r="CW36" s="592"/>
      <c r="CX36" s="592"/>
      <c r="CY36" s="593"/>
      <c r="CZ36" s="625">
        <v>4.5</v>
      </c>
      <c r="DA36" s="626"/>
      <c r="DB36" s="626"/>
      <c r="DC36" s="627"/>
      <c r="DD36" s="600">
        <v>664745</v>
      </c>
      <c r="DE36" s="592"/>
      <c r="DF36" s="592"/>
      <c r="DG36" s="592"/>
      <c r="DH36" s="592"/>
      <c r="DI36" s="592"/>
      <c r="DJ36" s="592"/>
      <c r="DK36" s="593"/>
      <c r="DL36" s="600">
        <v>307869</v>
      </c>
      <c r="DM36" s="592"/>
      <c r="DN36" s="592"/>
      <c r="DO36" s="592"/>
      <c r="DP36" s="592"/>
      <c r="DQ36" s="592"/>
      <c r="DR36" s="592"/>
      <c r="DS36" s="592"/>
      <c r="DT36" s="592"/>
      <c r="DU36" s="592"/>
      <c r="DV36" s="593"/>
      <c r="DW36" s="596">
        <v>1.6</v>
      </c>
      <c r="DX36" s="623"/>
      <c r="DY36" s="623"/>
      <c r="DZ36" s="623"/>
      <c r="EA36" s="623"/>
      <c r="EB36" s="623"/>
      <c r="EC36" s="624"/>
    </row>
    <row r="37" spans="2:133" ht="11.25" customHeight="1" x14ac:dyDescent="0.15">
      <c r="AQ37" s="670" t="s">
        <v>313</v>
      </c>
      <c r="AR37" s="671"/>
      <c r="AS37" s="671"/>
      <c r="AT37" s="671"/>
      <c r="AU37" s="671"/>
      <c r="AV37" s="671"/>
      <c r="AW37" s="671"/>
      <c r="AX37" s="671"/>
      <c r="AY37" s="672"/>
      <c r="AZ37" s="591">
        <v>227863</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10923</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9274</v>
      </c>
      <c r="CS37" s="611"/>
      <c r="CT37" s="611"/>
      <c r="CU37" s="611"/>
      <c r="CV37" s="611"/>
      <c r="CW37" s="611"/>
      <c r="CX37" s="611"/>
      <c r="CY37" s="612"/>
      <c r="CZ37" s="625">
        <v>0</v>
      </c>
      <c r="DA37" s="626"/>
      <c r="DB37" s="626"/>
      <c r="DC37" s="627"/>
      <c r="DD37" s="600">
        <v>9274</v>
      </c>
      <c r="DE37" s="611"/>
      <c r="DF37" s="611"/>
      <c r="DG37" s="611"/>
      <c r="DH37" s="611"/>
      <c r="DI37" s="611"/>
      <c r="DJ37" s="611"/>
      <c r="DK37" s="612"/>
      <c r="DL37" s="600">
        <v>9274</v>
      </c>
      <c r="DM37" s="611"/>
      <c r="DN37" s="611"/>
      <c r="DO37" s="611"/>
      <c r="DP37" s="611"/>
      <c r="DQ37" s="611"/>
      <c r="DR37" s="611"/>
      <c r="DS37" s="611"/>
      <c r="DT37" s="611"/>
      <c r="DU37" s="611"/>
      <c r="DV37" s="612"/>
      <c r="DW37" s="596">
        <v>0</v>
      </c>
      <c r="DX37" s="623"/>
      <c r="DY37" s="623"/>
      <c r="DZ37" s="623"/>
      <c r="EA37" s="623"/>
      <c r="EB37" s="623"/>
      <c r="EC37" s="624"/>
    </row>
    <row r="38" spans="2:133" ht="11.25" customHeight="1" x14ac:dyDescent="0.15">
      <c r="AQ38" s="670" t="s">
        <v>316</v>
      </c>
      <c r="AR38" s="671"/>
      <c r="AS38" s="671"/>
      <c r="AT38" s="671"/>
      <c r="AU38" s="671"/>
      <c r="AV38" s="671"/>
      <c r="AW38" s="671"/>
      <c r="AX38" s="671"/>
      <c r="AY38" s="672"/>
      <c r="AZ38" s="591">
        <v>47210</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19813</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2971371</v>
      </c>
      <c r="CS38" s="592"/>
      <c r="CT38" s="592"/>
      <c r="CU38" s="592"/>
      <c r="CV38" s="592"/>
      <c r="CW38" s="592"/>
      <c r="CX38" s="592"/>
      <c r="CY38" s="593"/>
      <c r="CZ38" s="625">
        <v>8</v>
      </c>
      <c r="DA38" s="626"/>
      <c r="DB38" s="626"/>
      <c r="DC38" s="627"/>
      <c r="DD38" s="600">
        <v>2552095</v>
      </c>
      <c r="DE38" s="592"/>
      <c r="DF38" s="592"/>
      <c r="DG38" s="592"/>
      <c r="DH38" s="592"/>
      <c r="DI38" s="592"/>
      <c r="DJ38" s="592"/>
      <c r="DK38" s="593"/>
      <c r="DL38" s="600">
        <v>1856629</v>
      </c>
      <c r="DM38" s="592"/>
      <c r="DN38" s="592"/>
      <c r="DO38" s="592"/>
      <c r="DP38" s="592"/>
      <c r="DQ38" s="592"/>
      <c r="DR38" s="592"/>
      <c r="DS38" s="592"/>
      <c r="DT38" s="592"/>
      <c r="DU38" s="592"/>
      <c r="DV38" s="593"/>
      <c r="DW38" s="596">
        <v>9.6</v>
      </c>
      <c r="DX38" s="623"/>
      <c r="DY38" s="623"/>
      <c r="DZ38" s="623"/>
      <c r="EA38" s="623"/>
      <c r="EB38" s="623"/>
      <c r="EC38" s="624"/>
    </row>
    <row r="39" spans="2:133" ht="11.25" customHeight="1" x14ac:dyDescent="0.15">
      <c r="AQ39" s="670" t="s">
        <v>319</v>
      </c>
      <c r="AR39" s="671"/>
      <c r="AS39" s="671"/>
      <c r="AT39" s="671"/>
      <c r="AU39" s="671"/>
      <c r="AV39" s="671"/>
      <c r="AW39" s="671"/>
      <c r="AX39" s="671"/>
      <c r="AY39" s="672"/>
      <c r="AZ39" s="591" t="s">
        <v>320</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56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1689650</v>
      </c>
      <c r="CS39" s="611"/>
      <c r="CT39" s="611"/>
      <c r="CU39" s="611"/>
      <c r="CV39" s="611"/>
      <c r="CW39" s="611"/>
      <c r="CX39" s="611"/>
      <c r="CY39" s="612"/>
      <c r="CZ39" s="625">
        <v>4.5</v>
      </c>
      <c r="DA39" s="626"/>
      <c r="DB39" s="626"/>
      <c r="DC39" s="627"/>
      <c r="DD39" s="600">
        <v>1197267</v>
      </c>
      <c r="DE39" s="611"/>
      <c r="DF39" s="611"/>
      <c r="DG39" s="611"/>
      <c r="DH39" s="611"/>
      <c r="DI39" s="611"/>
      <c r="DJ39" s="611"/>
      <c r="DK39" s="612"/>
      <c r="DL39" s="600" t="s">
        <v>320</v>
      </c>
      <c r="DM39" s="611"/>
      <c r="DN39" s="611"/>
      <c r="DO39" s="611"/>
      <c r="DP39" s="611"/>
      <c r="DQ39" s="611"/>
      <c r="DR39" s="611"/>
      <c r="DS39" s="611"/>
      <c r="DT39" s="611"/>
      <c r="DU39" s="611"/>
      <c r="DV39" s="612"/>
      <c r="DW39" s="596" t="s">
        <v>320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1084773</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140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130024</v>
      </c>
      <c r="CS40" s="592"/>
      <c r="CT40" s="592"/>
      <c r="CU40" s="592"/>
      <c r="CV40" s="592"/>
      <c r="CW40" s="592"/>
      <c r="CX40" s="592"/>
      <c r="CY40" s="593"/>
      <c r="CZ40" s="625">
        <v>0.3</v>
      </c>
      <c r="DA40" s="626"/>
      <c r="DB40" s="626"/>
      <c r="DC40" s="627"/>
      <c r="DD40" s="600">
        <v>621</v>
      </c>
      <c r="DE40" s="592"/>
      <c r="DF40" s="592"/>
      <c r="DG40" s="592"/>
      <c r="DH40" s="592"/>
      <c r="DI40" s="592"/>
      <c r="DJ40" s="592"/>
      <c r="DK40" s="593"/>
      <c r="DL40" s="600">
        <v>600</v>
      </c>
      <c r="DM40" s="592"/>
      <c r="DN40" s="592"/>
      <c r="DO40" s="592"/>
      <c r="DP40" s="592"/>
      <c r="DQ40" s="592"/>
      <c r="DR40" s="592"/>
      <c r="DS40" s="592"/>
      <c r="DT40" s="592"/>
      <c r="DU40" s="592"/>
      <c r="DV40" s="593"/>
      <c r="DW40" s="596">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1596620</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213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9788105</v>
      </c>
      <c r="CS42" s="592"/>
      <c r="CT42" s="592"/>
      <c r="CU42" s="592"/>
      <c r="CV42" s="592"/>
      <c r="CW42" s="592"/>
      <c r="CX42" s="592"/>
      <c r="CY42" s="593"/>
      <c r="CZ42" s="625">
        <v>26.2</v>
      </c>
      <c r="DA42" s="674"/>
      <c r="DB42" s="674"/>
      <c r="DC42" s="675"/>
      <c r="DD42" s="600">
        <v>1007310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8967</v>
      </c>
      <c r="CS43" s="611"/>
      <c r="CT43" s="611"/>
      <c r="CU43" s="611"/>
      <c r="CV43" s="611"/>
      <c r="CW43" s="611"/>
      <c r="CX43" s="611"/>
      <c r="CY43" s="612"/>
      <c r="CZ43" s="625">
        <v>0</v>
      </c>
      <c r="DA43" s="626"/>
      <c r="DB43" s="626"/>
      <c r="DC43" s="627"/>
      <c r="DD43" s="600">
        <v>8967</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9775178</v>
      </c>
      <c r="CS44" s="592"/>
      <c r="CT44" s="592"/>
      <c r="CU44" s="592"/>
      <c r="CV44" s="592"/>
      <c r="CW44" s="592"/>
      <c r="CX44" s="592"/>
      <c r="CY44" s="593"/>
      <c r="CZ44" s="625">
        <v>26.2</v>
      </c>
      <c r="DA44" s="674"/>
      <c r="DB44" s="674"/>
      <c r="DC44" s="675"/>
      <c r="DD44" s="600">
        <v>994383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8701878</v>
      </c>
      <c r="CS45" s="611"/>
      <c r="CT45" s="611"/>
      <c r="CU45" s="611"/>
      <c r="CV45" s="611"/>
      <c r="CW45" s="611"/>
      <c r="CX45" s="611"/>
      <c r="CY45" s="612"/>
      <c r="CZ45" s="625">
        <v>23.3</v>
      </c>
      <c r="DA45" s="626"/>
      <c r="DB45" s="626"/>
      <c r="DC45" s="627"/>
      <c r="DD45" s="600">
        <v>254323</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669360</v>
      </c>
      <c r="CS46" s="592"/>
      <c r="CT46" s="592"/>
      <c r="CU46" s="592"/>
      <c r="CV46" s="592"/>
      <c r="CW46" s="592"/>
      <c r="CX46" s="592"/>
      <c r="CY46" s="593"/>
      <c r="CZ46" s="625">
        <v>1.8</v>
      </c>
      <c r="DA46" s="674"/>
      <c r="DB46" s="674"/>
      <c r="DC46" s="675"/>
      <c r="DD46" s="600">
        <v>478656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12927</v>
      </c>
      <c r="CS47" s="611"/>
      <c r="CT47" s="611"/>
      <c r="CU47" s="611"/>
      <c r="CV47" s="611"/>
      <c r="CW47" s="611"/>
      <c r="CX47" s="611"/>
      <c r="CY47" s="612"/>
      <c r="CZ47" s="625">
        <v>0</v>
      </c>
      <c r="DA47" s="626"/>
      <c r="DB47" s="626"/>
      <c r="DC47" s="627"/>
      <c r="DD47" s="600">
        <v>12927</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37372518</v>
      </c>
      <c r="CS49" s="659"/>
      <c r="CT49" s="659"/>
      <c r="CU49" s="659"/>
      <c r="CV49" s="659"/>
      <c r="CW49" s="659"/>
      <c r="CX49" s="659"/>
      <c r="CY49" s="686"/>
      <c r="CZ49" s="687">
        <v>100</v>
      </c>
      <c r="DA49" s="688"/>
      <c r="DB49" s="688"/>
      <c r="DC49" s="689"/>
      <c r="DD49" s="690">
        <v>20577753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85" zoomScale="70" zoomScaleNormal="25" zoomScaleSheetLayoutView="70" workbookViewId="0">
      <selection activeCell="DG79" sqref="DG79:DK7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39664</v>
      </c>
      <c r="R7" s="721"/>
      <c r="S7" s="721"/>
      <c r="T7" s="721"/>
      <c r="U7" s="721"/>
      <c r="V7" s="721">
        <v>37372</v>
      </c>
      <c r="W7" s="721"/>
      <c r="X7" s="721"/>
      <c r="Y7" s="721"/>
      <c r="Z7" s="721"/>
      <c r="AA7" s="721">
        <v>2292</v>
      </c>
      <c r="AB7" s="721"/>
      <c r="AC7" s="721"/>
      <c r="AD7" s="721"/>
      <c r="AE7" s="722"/>
      <c r="AF7" s="723">
        <v>2170</v>
      </c>
      <c r="AG7" s="724"/>
      <c r="AH7" s="724"/>
      <c r="AI7" s="724"/>
      <c r="AJ7" s="725"/>
      <c r="AK7" s="760">
        <v>153</v>
      </c>
      <c r="AL7" s="761"/>
      <c r="AM7" s="761"/>
      <c r="AN7" s="761"/>
      <c r="AO7" s="761"/>
      <c r="AP7" s="761">
        <v>35084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531</v>
      </c>
      <c r="BT7" s="765"/>
      <c r="BU7" s="765"/>
      <c r="BV7" s="765"/>
      <c r="BW7" s="765"/>
      <c r="BX7" s="765"/>
      <c r="BY7" s="765"/>
      <c r="BZ7" s="765"/>
      <c r="CA7" s="765"/>
      <c r="CB7" s="765"/>
      <c r="CC7" s="765"/>
      <c r="CD7" s="765"/>
      <c r="CE7" s="765"/>
      <c r="CF7" s="765"/>
      <c r="CG7" s="766"/>
      <c r="CH7" s="757">
        <v>-7</v>
      </c>
      <c r="CI7" s="758"/>
      <c r="CJ7" s="758"/>
      <c r="CK7" s="758"/>
      <c r="CL7" s="759"/>
      <c r="CM7" s="757">
        <v>-1741</v>
      </c>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532</v>
      </c>
      <c r="BT8" s="755"/>
      <c r="BU8" s="755"/>
      <c r="BV8" s="755"/>
      <c r="BW8" s="755"/>
      <c r="BX8" s="755"/>
      <c r="BY8" s="755"/>
      <c r="BZ8" s="755"/>
      <c r="CA8" s="755"/>
      <c r="CB8" s="755"/>
      <c r="CC8" s="755"/>
      <c r="CD8" s="755"/>
      <c r="CE8" s="755"/>
      <c r="CF8" s="755"/>
      <c r="CG8" s="756"/>
      <c r="CH8" s="767">
        <v>-15</v>
      </c>
      <c r="CI8" s="768"/>
      <c r="CJ8" s="768"/>
      <c r="CK8" s="768"/>
      <c r="CL8" s="769"/>
      <c r="CM8" s="767">
        <v>-47</v>
      </c>
      <c r="CN8" s="768"/>
      <c r="CO8" s="768"/>
      <c r="CP8" s="768"/>
      <c r="CQ8" s="769"/>
      <c r="CR8" s="767"/>
      <c r="CS8" s="768"/>
      <c r="CT8" s="768"/>
      <c r="CU8" s="768"/>
      <c r="CV8" s="769"/>
      <c r="CW8" s="767">
        <v>30</v>
      </c>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533</v>
      </c>
      <c r="BT9" s="755"/>
      <c r="BU9" s="755"/>
      <c r="BV9" s="755"/>
      <c r="BW9" s="755"/>
      <c r="BX9" s="755"/>
      <c r="BY9" s="755"/>
      <c r="BZ9" s="755"/>
      <c r="CA9" s="755"/>
      <c r="CB9" s="755"/>
      <c r="CC9" s="755"/>
      <c r="CD9" s="755"/>
      <c r="CE9" s="755"/>
      <c r="CF9" s="755"/>
      <c r="CG9" s="756"/>
      <c r="CH9" s="767">
        <v>-1</v>
      </c>
      <c r="CI9" s="768"/>
      <c r="CJ9" s="768"/>
      <c r="CK9" s="768"/>
      <c r="CL9" s="769"/>
      <c r="CM9" s="767">
        <v>51</v>
      </c>
      <c r="CN9" s="768"/>
      <c r="CO9" s="768"/>
      <c r="CP9" s="768"/>
      <c r="CQ9" s="769"/>
      <c r="CR9" s="767"/>
      <c r="CS9" s="768"/>
      <c r="CT9" s="768"/>
      <c r="CU9" s="768"/>
      <c r="CV9" s="769"/>
      <c r="CW9" s="767">
        <v>12</v>
      </c>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366</v>
      </c>
      <c r="B23" s="776" t="s">
        <v>367</v>
      </c>
      <c r="C23" s="777"/>
      <c r="D23" s="777"/>
      <c r="E23" s="777"/>
      <c r="F23" s="777"/>
      <c r="G23" s="777"/>
      <c r="H23" s="777"/>
      <c r="I23" s="777"/>
      <c r="J23" s="777"/>
      <c r="K23" s="777"/>
      <c r="L23" s="777"/>
      <c r="M23" s="777"/>
      <c r="N23" s="777"/>
      <c r="O23" s="777"/>
      <c r="P23" s="778"/>
      <c r="Q23" s="779">
        <v>39664</v>
      </c>
      <c r="R23" s="780"/>
      <c r="S23" s="780"/>
      <c r="T23" s="780"/>
      <c r="U23" s="780"/>
      <c r="V23" s="780">
        <v>37372</v>
      </c>
      <c r="W23" s="780"/>
      <c r="X23" s="780"/>
      <c r="Y23" s="780"/>
      <c r="Z23" s="780"/>
      <c r="AA23" s="780">
        <v>292</v>
      </c>
      <c r="AB23" s="780"/>
      <c r="AC23" s="780"/>
      <c r="AD23" s="780"/>
      <c r="AE23" s="781"/>
      <c r="AF23" s="782">
        <v>2170</v>
      </c>
      <c r="AG23" s="780"/>
      <c r="AH23" s="780"/>
      <c r="AI23" s="780"/>
      <c r="AJ23" s="783"/>
      <c r="AK23" s="784"/>
      <c r="AL23" s="785"/>
      <c r="AM23" s="785"/>
      <c r="AN23" s="785"/>
      <c r="AO23" s="785"/>
      <c r="AP23" s="780">
        <v>35084</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378</v>
      </c>
      <c r="C28" s="718"/>
      <c r="D28" s="718"/>
      <c r="E28" s="718"/>
      <c r="F28" s="718"/>
      <c r="G28" s="718"/>
      <c r="H28" s="718"/>
      <c r="I28" s="718"/>
      <c r="J28" s="718"/>
      <c r="K28" s="718"/>
      <c r="L28" s="718"/>
      <c r="M28" s="718"/>
      <c r="N28" s="718"/>
      <c r="O28" s="718"/>
      <c r="P28" s="719"/>
      <c r="Q28" s="808">
        <v>7264</v>
      </c>
      <c r="R28" s="809"/>
      <c r="S28" s="809"/>
      <c r="T28" s="809"/>
      <c r="U28" s="809"/>
      <c r="V28" s="809">
        <v>7261</v>
      </c>
      <c r="W28" s="809"/>
      <c r="X28" s="809"/>
      <c r="Y28" s="809"/>
      <c r="Z28" s="809"/>
      <c r="AA28" s="809">
        <v>3</v>
      </c>
      <c r="AB28" s="809"/>
      <c r="AC28" s="809"/>
      <c r="AD28" s="809"/>
      <c r="AE28" s="810"/>
      <c r="AF28" s="811">
        <v>3</v>
      </c>
      <c r="AG28" s="809"/>
      <c r="AH28" s="809"/>
      <c r="AI28" s="809"/>
      <c r="AJ28" s="812"/>
      <c r="AK28" s="813">
        <v>1085</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379</v>
      </c>
      <c r="C29" s="742"/>
      <c r="D29" s="742"/>
      <c r="E29" s="742"/>
      <c r="F29" s="742"/>
      <c r="G29" s="742"/>
      <c r="H29" s="742"/>
      <c r="I29" s="742"/>
      <c r="J29" s="742"/>
      <c r="K29" s="742"/>
      <c r="L29" s="742"/>
      <c r="M29" s="742"/>
      <c r="N29" s="742"/>
      <c r="O29" s="742"/>
      <c r="P29" s="743"/>
      <c r="Q29" s="744">
        <v>5915</v>
      </c>
      <c r="R29" s="745"/>
      <c r="S29" s="745"/>
      <c r="T29" s="745"/>
      <c r="U29" s="745"/>
      <c r="V29" s="745">
        <v>5895</v>
      </c>
      <c r="W29" s="745"/>
      <c r="X29" s="745"/>
      <c r="Y29" s="745"/>
      <c r="Z29" s="745"/>
      <c r="AA29" s="745">
        <v>20</v>
      </c>
      <c r="AB29" s="745"/>
      <c r="AC29" s="745"/>
      <c r="AD29" s="745"/>
      <c r="AE29" s="746"/>
      <c r="AF29" s="747">
        <v>20</v>
      </c>
      <c r="AG29" s="748"/>
      <c r="AH29" s="748"/>
      <c r="AI29" s="748"/>
      <c r="AJ29" s="749"/>
      <c r="AK29" s="816">
        <v>927</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380</v>
      </c>
      <c r="C30" s="742"/>
      <c r="D30" s="742"/>
      <c r="E30" s="742"/>
      <c r="F30" s="742"/>
      <c r="G30" s="742"/>
      <c r="H30" s="742"/>
      <c r="I30" s="742"/>
      <c r="J30" s="742"/>
      <c r="K30" s="742"/>
      <c r="L30" s="742"/>
      <c r="M30" s="742"/>
      <c r="N30" s="742"/>
      <c r="O30" s="742"/>
      <c r="P30" s="743"/>
      <c r="Q30" s="744">
        <v>425</v>
      </c>
      <c r="R30" s="745"/>
      <c r="S30" s="745"/>
      <c r="T30" s="745"/>
      <c r="U30" s="745"/>
      <c r="V30" s="745">
        <v>424</v>
      </c>
      <c r="W30" s="745"/>
      <c r="X30" s="745"/>
      <c r="Y30" s="745"/>
      <c r="Z30" s="745"/>
      <c r="AA30" s="745">
        <v>1</v>
      </c>
      <c r="AB30" s="745"/>
      <c r="AC30" s="745"/>
      <c r="AD30" s="745"/>
      <c r="AE30" s="746"/>
      <c r="AF30" s="747">
        <v>1</v>
      </c>
      <c r="AG30" s="748"/>
      <c r="AH30" s="748"/>
      <c r="AI30" s="748"/>
      <c r="AJ30" s="749"/>
      <c r="AK30" s="816">
        <v>234</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381</v>
      </c>
      <c r="C31" s="742"/>
      <c r="D31" s="742"/>
      <c r="E31" s="742"/>
      <c r="F31" s="742"/>
      <c r="G31" s="742"/>
      <c r="H31" s="742"/>
      <c r="I31" s="742"/>
      <c r="J31" s="742"/>
      <c r="K31" s="742"/>
      <c r="L31" s="742"/>
      <c r="M31" s="742"/>
      <c r="N31" s="742"/>
      <c r="O31" s="742"/>
      <c r="P31" s="743"/>
      <c r="Q31" s="744">
        <v>1683</v>
      </c>
      <c r="R31" s="745"/>
      <c r="S31" s="745"/>
      <c r="T31" s="745"/>
      <c r="U31" s="745"/>
      <c r="V31" s="745">
        <v>1530</v>
      </c>
      <c r="W31" s="745"/>
      <c r="X31" s="745"/>
      <c r="Y31" s="745"/>
      <c r="Z31" s="745"/>
      <c r="AA31" s="745">
        <v>153</v>
      </c>
      <c r="AB31" s="745"/>
      <c r="AC31" s="745"/>
      <c r="AD31" s="745"/>
      <c r="AE31" s="746"/>
      <c r="AF31" s="747">
        <v>203</v>
      </c>
      <c r="AG31" s="748"/>
      <c r="AH31" s="748"/>
      <c r="AI31" s="748"/>
      <c r="AJ31" s="749"/>
      <c r="AK31" s="816">
        <v>100</v>
      </c>
      <c r="AL31" s="817"/>
      <c r="AM31" s="817"/>
      <c r="AN31" s="817"/>
      <c r="AO31" s="817"/>
      <c r="AP31" s="817">
        <v>5236</v>
      </c>
      <c r="AQ31" s="817"/>
      <c r="AR31" s="817"/>
      <c r="AS31" s="817"/>
      <c r="AT31" s="817"/>
      <c r="AU31" s="817"/>
      <c r="AV31" s="817"/>
      <c r="AW31" s="817"/>
      <c r="AX31" s="817"/>
      <c r="AY31" s="817"/>
      <c r="AZ31" s="818"/>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166</v>
      </c>
      <c r="R32" s="745"/>
      <c r="S32" s="745"/>
      <c r="T32" s="745"/>
      <c r="U32" s="745"/>
      <c r="V32" s="745">
        <v>166</v>
      </c>
      <c r="W32" s="745"/>
      <c r="X32" s="745"/>
      <c r="Y32" s="745"/>
      <c r="Z32" s="745"/>
      <c r="AA32" s="745" t="s">
        <v>530</v>
      </c>
      <c r="AB32" s="745"/>
      <c r="AC32" s="745"/>
      <c r="AD32" s="745"/>
      <c r="AE32" s="746"/>
      <c r="AF32" s="747" t="s">
        <v>530</v>
      </c>
      <c r="AG32" s="748"/>
      <c r="AH32" s="748"/>
      <c r="AI32" s="748"/>
      <c r="AJ32" s="749"/>
      <c r="AK32" s="816">
        <v>47</v>
      </c>
      <c r="AL32" s="817"/>
      <c r="AM32" s="817"/>
      <c r="AN32" s="817"/>
      <c r="AO32" s="817"/>
      <c r="AP32" s="817">
        <v>328</v>
      </c>
      <c r="AQ32" s="817"/>
      <c r="AR32" s="817"/>
      <c r="AS32" s="817"/>
      <c r="AT32" s="817"/>
      <c r="AU32" s="817"/>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510</v>
      </c>
      <c r="R33" s="745"/>
      <c r="S33" s="745"/>
      <c r="T33" s="745"/>
      <c r="U33" s="745"/>
      <c r="V33" s="745">
        <v>510</v>
      </c>
      <c r="W33" s="745"/>
      <c r="X33" s="745"/>
      <c r="Y33" s="745"/>
      <c r="Z33" s="745"/>
      <c r="AA33" s="745" t="s">
        <v>530</v>
      </c>
      <c r="AB33" s="745"/>
      <c r="AC33" s="745"/>
      <c r="AD33" s="745"/>
      <c r="AE33" s="746"/>
      <c r="AF33" s="747" t="s">
        <v>530</v>
      </c>
      <c r="AG33" s="748"/>
      <c r="AH33" s="748"/>
      <c r="AI33" s="748"/>
      <c r="AJ33" s="749"/>
      <c r="AK33" s="816">
        <v>74</v>
      </c>
      <c r="AL33" s="817"/>
      <c r="AM33" s="817"/>
      <c r="AN33" s="817"/>
      <c r="AO33" s="817"/>
      <c r="AP33" s="817">
        <v>3176</v>
      </c>
      <c r="AQ33" s="817"/>
      <c r="AR33" s="817"/>
      <c r="AS33" s="817"/>
      <c r="AT33" s="817"/>
      <c r="AU33" s="817"/>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386</v>
      </c>
      <c r="C34" s="742"/>
      <c r="D34" s="742"/>
      <c r="E34" s="742"/>
      <c r="F34" s="742"/>
      <c r="G34" s="742"/>
      <c r="H34" s="742"/>
      <c r="I34" s="742"/>
      <c r="J34" s="742"/>
      <c r="K34" s="742"/>
      <c r="L34" s="742"/>
      <c r="M34" s="742"/>
      <c r="N34" s="742"/>
      <c r="O34" s="742"/>
      <c r="P34" s="743"/>
      <c r="Q34" s="744">
        <v>76</v>
      </c>
      <c r="R34" s="745"/>
      <c r="S34" s="745"/>
      <c r="T34" s="745"/>
      <c r="U34" s="745"/>
      <c r="V34" s="745">
        <v>76</v>
      </c>
      <c r="W34" s="745"/>
      <c r="X34" s="745"/>
      <c r="Y34" s="745"/>
      <c r="Z34" s="745"/>
      <c r="AA34" s="745" t="s">
        <v>530</v>
      </c>
      <c r="AB34" s="745"/>
      <c r="AC34" s="745"/>
      <c r="AD34" s="745"/>
      <c r="AE34" s="746"/>
      <c r="AF34" s="747" t="s">
        <v>530</v>
      </c>
      <c r="AG34" s="748"/>
      <c r="AH34" s="748"/>
      <c r="AI34" s="748"/>
      <c r="AJ34" s="749"/>
      <c r="AK34" s="816">
        <v>32</v>
      </c>
      <c r="AL34" s="817"/>
      <c r="AM34" s="817"/>
      <c r="AN34" s="817"/>
      <c r="AO34" s="817"/>
      <c r="AP34" s="817">
        <v>337</v>
      </c>
      <c r="AQ34" s="817"/>
      <c r="AR34" s="817"/>
      <c r="AS34" s="817"/>
      <c r="AT34" s="817"/>
      <c r="AU34" s="817"/>
      <c r="AV34" s="817"/>
      <c r="AW34" s="817"/>
      <c r="AX34" s="817"/>
      <c r="AY34" s="817"/>
      <c r="AZ34" s="818"/>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366</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227</v>
      </c>
      <c r="AG63" s="828"/>
      <c r="AH63" s="828"/>
      <c r="AI63" s="828"/>
      <c r="AJ63" s="829"/>
      <c r="AK63" s="830"/>
      <c r="AL63" s="825"/>
      <c r="AM63" s="825"/>
      <c r="AN63" s="825"/>
      <c r="AO63" s="825"/>
      <c r="AP63" s="828">
        <f>AP31+AP32+AP33+AP34</f>
        <v>9077</v>
      </c>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390</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c r="C69" s="860"/>
      <c r="D69" s="860"/>
      <c r="E69" s="860"/>
      <c r="F69" s="860"/>
      <c r="G69" s="860"/>
      <c r="H69" s="860"/>
      <c r="I69" s="860"/>
      <c r="J69" s="860"/>
      <c r="K69" s="860"/>
      <c r="L69" s="860"/>
      <c r="M69" s="860"/>
      <c r="N69" s="860"/>
      <c r="O69" s="860"/>
      <c r="P69" s="861"/>
      <c r="Q69" s="862"/>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366</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SUM(CR7:CV88)</f>
        <v>0</v>
      </c>
      <c r="CS102" s="836"/>
      <c r="CT102" s="836"/>
      <c r="CU102" s="836"/>
      <c r="CV102" s="879"/>
      <c r="CW102" s="878">
        <v>42</v>
      </c>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x14ac:dyDescent="0.15">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3842522</v>
      </c>
      <c r="AB110" s="888"/>
      <c r="AC110" s="888"/>
      <c r="AD110" s="888"/>
      <c r="AE110" s="889"/>
      <c r="AF110" s="890">
        <v>3598250</v>
      </c>
      <c r="AG110" s="888"/>
      <c r="AH110" s="888"/>
      <c r="AI110" s="888"/>
      <c r="AJ110" s="889"/>
      <c r="AK110" s="890">
        <v>3626446</v>
      </c>
      <c r="AL110" s="888"/>
      <c r="AM110" s="888"/>
      <c r="AN110" s="888"/>
      <c r="AO110" s="889"/>
      <c r="AP110" s="891">
        <v>21.4</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34886826</v>
      </c>
      <c r="BR110" s="925"/>
      <c r="BS110" s="925"/>
      <c r="BT110" s="925"/>
      <c r="BU110" s="925"/>
      <c r="BV110" s="925">
        <v>34920966</v>
      </c>
      <c r="BW110" s="925"/>
      <c r="BX110" s="925"/>
      <c r="BY110" s="925"/>
      <c r="BZ110" s="925"/>
      <c r="CA110" s="925">
        <v>35083728</v>
      </c>
      <c r="CB110" s="925"/>
      <c r="CC110" s="925"/>
      <c r="CD110" s="925"/>
      <c r="CE110" s="925"/>
      <c r="CF110" s="939">
        <v>207.2</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63210</v>
      </c>
      <c r="BR111" s="918"/>
      <c r="BS111" s="918"/>
      <c r="BT111" s="918"/>
      <c r="BU111" s="918"/>
      <c r="BV111" s="918">
        <v>42623</v>
      </c>
      <c r="BW111" s="918"/>
      <c r="BX111" s="918"/>
      <c r="BY111" s="918"/>
      <c r="BZ111" s="918"/>
      <c r="CA111" s="918">
        <v>28961</v>
      </c>
      <c r="CB111" s="918"/>
      <c r="CC111" s="918"/>
      <c r="CD111" s="918"/>
      <c r="CE111" s="918"/>
      <c r="CF111" s="912">
        <v>0.2</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2270207</v>
      </c>
      <c r="BR112" s="918"/>
      <c r="BS112" s="918"/>
      <c r="BT112" s="918"/>
      <c r="BU112" s="918"/>
      <c r="BV112" s="918">
        <v>2239988</v>
      </c>
      <c r="BW112" s="918"/>
      <c r="BX112" s="918"/>
      <c r="BY112" s="918"/>
      <c r="BZ112" s="918"/>
      <c r="CA112" s="918">
        <v>2200385</v>
      </c>
      <c r="CB112" s="918"/>
      <c r="CC112" s="918"/>
      <c r="CD112" s="918"/>
      <c r="CE112" s="918"/>
      <c r="CF112" s="912">
        <v>13</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174918</v>
      </c>
      <c r="AB113" s="932"/>
      <c r="AC113" s="932"/>
      <c r="AD113" s="932"/>
      <c r="AE113" s="933"/>
      <c r="AF113" s="934">
        <v>184086</v>
      </c>
      <c r="AG113" s="932"/>
      <c r="AH113" s="932"/>
      <c r="AI113" s="932"/>
      <c r="AJ113" s="933"/>
      <c r="AK113" s="934">
        <v>201276</v>
      </c>
      <c r="AL113" s="932"/>
      <c r="AM113" s="932"/>
      <c r="AN113" s="932"/>
      <c r="AO113" s="933"/>
      <c r="AP113" s="935">
        <v>1.2</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5509358</v>
      </c>
      <c r="BR114" s="918"/>
      <c r="BS114" s="918"/>
      <c r="BT114" s="918"/>
      <c r="BU114" s="918"/>
      <c r="BV114" s="918">
        <v>4358903</v>
      </c>
      <c r="BW114" s="918"/>
      <c r="BX114" s="918"/>
      <c r="BY114" s="918"/>
      <c r="BZ114" s="918"/>
      <c r="CA114" s="918">
        <v>4459536</v>
      </c>
      <c r="CB114" s="918"/>
      <c r="CC114" s="918"/>
      <c r="CD114" s="918"/>
      <c r="CE114" s="918"/>
      <c r="CF114" s="912">
        <v>26.3</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17996</v>
      </c>
      <c r="AB115" s="932"/>
      <c r="AC115" s="932"/>
      <c r="AD115" s="932"/>
      <c r="AE115" s="933"/>
      <c r="AF115" s="934">
        <v>10651</v>
      </c>
      <c r="AG115" s="932"/>
      <c r="AH115" s="932"/>
      <c r="AI115" s="932"/>
      <c r="AJ115" s="933"/>
      <c r="AK115" s="934">
        <v>7872</v>
      </c>
      <c r="AL115" s="932"/>
      <c r="AM115" s="932"/>
      <c r="AN115" s="932"/>
      <c r="AO115" s="933"/>
      <c r="AP115" s="935">
        <v>0</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3300</v>
      </c>
      <c r="BR115" s="918"/>
      <c r="BS115" s="918"/>
      <c r="BT115" s="918"/>
      <c r="BU115" s="918"/>
      <c r="BV115" s="918">
        <v>37144</v>
      </c>
      <c r="BW115" s="918"/>
      <c r="BX115" s="918"/>
      <c r="BY115" s="918"/>
      <c r="BZ115" s="918"/>
      <c r="CA115" s="918">
        <v>32478</v>
      </c>
      <c r="CB115" s="918"/>
      <c r="CC115" s="918"/>
      <c r="CD115" s="918"/>
      <c r="CE115" s="918"/>
      <c r="CF115" s="912">
        <v>0.2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4035436</v>
      </c>
      <c r="AB117" s="964"/>
      <c r="AC117" s="964"/>
      <c r="AD117" s="964"/>
      <c r="AE117" s="965"/>
      <c r="AF117" s="963">
        <v>3792987</v>
      </c>
      <c r="AG117" s="964"/>
      <c r="AH117" s="964"/>
      <c r="AI117" s="964"/>
      <c r="AJ117" s="965"/>
      <c r="AK117" s="963">
        <v>3835594</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42732901</v>
      </c>
      <c r="BR118" s="984"/>
      <c r="BS118" s="984"/>
      <c r="BT118" s="984"/>
      <c r="BU118" s="984"/>
      <c r="BV118" s="984">
        <v>41599624</v>
      </c>
      <c r="BW118" s="984"/>
      <c r="BX118" s="984"/>
      <c r="BY118" s="984"/>
      <c r="BZ118" s="984"/>
      <c r="CA118" s="984">
        <v>41805088</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5632649</v>
      </c>
      <c r="BR119" s="925"/>
      <c r="BS119" s="925"/>
      <c r="BT119" s="925"/>
      <c r="BU119" s="925"/>
      <c r="BV119" s="925">
        <v>6372195</v>
      </c>
      <c r="BW119" s="925"/>
      <c r="BX119" s="925"/>
      <c r="BY119" s="925"/>
      <c r="BZ119" s="925"/>
      <c r="CA119" s="925">
        <v>7483033</v>
      </c>
      <c r="CB119" s="925"/>
      <c r="CC119" s="925"/>
      <c r="CD119" s="925"/>
      <c r="CE119" s="925"/>
      <c r="CF119" s="939">
        <v>44.2</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63210</v>
      </c>
      <c r="DH119" s="996"/>
      <c r="DI119" s="996"/>
      <c r="DJ119" s="996"/>
      <c r="DK119" s="997"/>
      <c r="DL119" s="998">
        <v>42623</v>
      </c>
      <c r="DM119" s="996"/>
      <c r="DN119" s="996"/>
      <c r="DO119" s="996"/>
      <c r="DP119" s="997"/>
      <c r="DQ119" s="998">
        <v>28961</v>
      </c>
      <c r="DR119" s="996"/>
      <c r="DS119" s="996"/>
      <c r="DT119" s="996"/>
      <c r="DU119" s="997"/>
      <c r="DV119" s="999">
        <v>0.2</v>
      </c>
      <c r="DW119" s="1000"/>
      <c r="DX119" s="1000"/>
      <c r="DY119" s="1000"/>
      <c r="DZ119" s="1001"/>
    </row>
    <row r="120" spans="1:130" s="197" customFormat="1" ht="26.25" customHeight="1" x14ac:dyDescent="0.15">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1944808</v>
      </c>
      <c r="BR120" s="918"/>
      <c r="BS120" s="918"/>
      <c r="BT120" s="918"/>
      <c r="BU120" s="918"/>
      <c r="BV120" s="918">
        <v>1794310</v>
      </c>
      <c r="BW120" s="918"/>
      <c r="BX120" s="918"/>
      <c r="BY120" s="918"/>
      <c r="BZ120" s="918"/>
      <c r="CA120" s="918">
        <v>85621</v>
      </c>
      <c r="CB120" s="918"/>
      <c r="CC120" s="918"/>
      <c r="CD120" s="918"/>
      <c r="CE120" s="918"/>
      <c r="CF120" s="912">
        <v>0.5</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2007802</v>
      </c>
      <c r="DH120" s="925"/>
      <c r="DI120" s="925"/>
      <c r="DJ120" s="925"/>
      <c r="DK120" s="925"/>
      <c r="DL120" s="925">
        <v>2037939</v>
      </c>
      <c r="DM120" s="925"/>
      <c r="DN120" s="925"/>
      <c r="DO120" s="925"/>
      <c r="DP120" s="925"/>
      <c r="DQ120" s="925">
        <v>1903815</v>
      </c>
      <c r="DR120" s="925"/>
      <c r="DS120" s="925"/>
      <c r="DT120" s="925"/>
      <c r="DU120" s="925"/>
      <c r="DV120" s="926">
        <v>11.2</v>
      </c>
      <c r="DW120" s="926"/>
      <c r="DX120" s="926"/>
      <c r="DY120" s="926"/>
      <c r="DZ120" s="927"/>
    </row>
    <row r="121" spans="1:130" s="197" customFormat="1" ht="26.25" customHeight="1" x14ac:dyDescent="0.15">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19755585</v>
      </c>
      <c r="BR121" s="984"/>
      <c r="BS121" s="984"/>
      <c r="BT121" s="984"/>
      <c r="BU121" s="984"/>
      <c r="BV121" s="984">
        <v>21815132</v>
      </c>
      <c r="BW121" s="984"/>
      <c r="BX121" s="984"/>
      <c r="BY121" s="984"/>
      <c r="BZ121" s="984"/>
      <c r="CA121" s="984">
        <v>23329024</v>
      </c>
      <c r="CB121" s="984"/>
      <c r="CC121" s="984"/>
      <c r="CD121" s="984"/>
      <c r="CE121" s="984"/>
      <c r="CF121" s="1022">
        <v>137.80000000000001</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262405</v>
      </c>
      <c r="DH121" s="918"/>
      <c r="DI121" s="918"/>
      <c r="DJ121" s="918"/>
      <c r="DK121" s="918"/>
      <c r="DL121" s="918">
        <v>164889</v>
      </c>
      <c r="DM121" s="918"/>
      <c r="DN121" s="918"/>
      <c r="DO121" s="918"/>
      <c r="DP121" s="918"/>
      <c r="DQ121" s="918">
        <v>232215</v>
      </c>
      <c r="DR121" s="918"/>
      <c r="DS121" s="918"/>
      <c r="DT121" s="918"/>
      <c r="DU121" s="918"/>
      <c r="DV121" s="919">
        <v>1.4</v>
      </c>
      <c r="DW121" s="919"/>
      <c r="DX121" s="919"/>
      <c r="DY121" s="919"/>
      <c r="DZ121" s="920"/>
    </row>
    <row r="122" spans="1:130" s="197" customFormat="1" ht="26.25" customHeight="1" x14ac:dyDescent="0.15">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27333042</v>
      </c>
      <c r="BR122" s="1033"/>
      <c r="BS122" s="1033"/>
      <c r="BT122" s="1033"/>
      <c r="BU122" s="1033"/>
      <c r="BV122" s="1033">
        <v>29981637</v>
      </c>
      <c r="BW122" s="1033"/>
      <c r="BX122" s="1033"/>
      <c r="BY122" s="1033"/>
      <c r="BZ122" s="1033"/>
      <c r="CA122" s="1033">
        <v>30897678</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t="s">
        <v>111</v>
      </c>
      <c r="DH122" s="918"/>
      <c r="DI122" s="918"/>
      <c r="DJ122" s="918"/>
      <c r="DK122" s="918"/>
      <c r="DL122" s="918">
        <v>37160</v>
      </c>
      <c r="DM122" s="918"/>
      <c r="DN122" s="918"/>
      <c r="DO122" s="918"/>
      <c r="DP122" s="918"/>
      <c r="DQ122" s="918">
        <v>64355</v>
      </c>
      <c r="DR122" s="918"/>
      <c r="DS122" s="918"/>
      <c r="DT122" s="918"/>
      <c r="DU122" s="918"/>
      <c r="DV122" s="919">
        <v>0.4</v>
      </c>
      <c r="DW122" s="919"/>
      <c r="DX122" s="919"/>
      <c r="DY122" s="919"/>
      <c r="DZ122" s="920"/>
    </row>
    <row r="123" spans="1:130" s="197" customFormat="1" ht="26.25" customHeight="1" thickBot="1" x14ac:dyDescent="0.2">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89.6</v>
      </c>
      <c r="BR123" s="1025"/>
      <c r="BS123" s="1025"/>
      <c r="BT123" s="1025"/>
      <c r="BU123" s="1025"/>
      <c r="BV123" s="1025">
        <v>69.099999999999994</v>
      </c>
      <c r="BW123" s="1025"/>
      <c r="BX123" s="1025"/>
      <c r="BY123" s="1025"/>
      <c r="BZ123" s="1025"/>
      <c r="CA123" s="1025">
        <v>64.400000000000006</v>
      </c>
      <c r="CB123" s="1025"/>
      <c r="CC123" s="1025"/>
      <c r="CD123" s="1025"/>
      <c r="CE123" s="1025"/>
      <c r="CF123" s="1026"/>
      <c r="CG123" s="1027"/>
      <c r="CH123" s="1027"/>
      <c r="CI123" s="1027"/>
      <c r="CJ123" s="1028"/>
      <c r="CK123" s="1014"/>
      <c r="CL123" s="1015"/>
      <c r="CM123" s="1015"/>
      <c r="CN123" s="1015"/>
      <c r="CO123" s="1016"/>
      <c r="CP123" s="1005" t="s">
        <v>381</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x14ac:dyDescent="0.15">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17996</v>
      </c>
      <c r="AB126" s="957"/>
      <c r="AC126" s="957"/>
      <c r="AD126" s="957"/>
      <c r="AE126" s="958"/>
      <c r="AF126" s="959">
        <v>10651</v>
      </c>
      <c r="AG126" s="957"/>
      <c r="AH126" s="957"/>
      <c r="AI126" s="957"/>
      <c r="AJ126" s="958"/>
      <c r="AK126" s="959">
        <v>7872</v>
      </c>
      <c r="AL126" s="957"/>
      <c r="AM126" s="957"/>
      <c r="AN126" s="957"/>
      <c r="AO126" s="958"/>
      <c r="AP126" s="960">
        <v>0</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12.53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v>3300</v>
      </c>
      <c r="DH127" s="1046"/>
      <c r="DI127" s="1046"/>
      <c r="DJ127" s="1046"/>
      <c r="DK127" s="1046"/>
      <c r="DL127" s="1046">
        <v>37144</v>
      </c>
      <c r="DM127" s="1046"/>
      <c r="DN127" s="1046"/>
      <c r="DO127" s="1046"/>
      <c r="DP127" s="1046"/>
      <c r="DQ127" s="1046">
        <v>32478</v>
      </c>
      <c r="DR127" s="1046"/>
      <c r="DS127" s="1046"/>
      <c r="DT127" s="1046"/>
      <c r="DU127" s="1046"/>
      <c r="DV127" s="1047">
        <v>0.2</v>
      </c>
      <c r="DW127" s="1047"/>
      <c r="DX127" s="1047"/>
      <c r="DY127" s="1047"/>
      <c r="DZ127" s="1048"/>
    </row>
    <row r="128" spans="1:130" s="197" customFormat="1" ht="26.25" customHeight="1" x14ac:dyDescent="0.15">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238390</v>
      </c>
      <c r="AB128" s="1088"/>
      <c r="AC128" s="1088"/>
      <c r="AD128" s="1088"/>
      <c r="AE128" s="1089"/>
      <c r="AF128" s="1090">
        <v>248638</v>
      </c>
      <c r="AG128" s="1088"/>
      <c r="AH128" s="1088"/>
      <c r="AI128" s="1088"/>
      <c r="AJ128" s="1089"/>
      <c r="AK128" s="1090">
        <v>276399</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17.53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19410137</v>
      </c>
      <c r="AB129" s="957"/>
      <c r="AC129" s="957"/>
      <c r="AD129" s="957"/>
      <c r="AE129" s="958"/>
      <c r="AF129" s="959">
        <v>18986172</v>
      </c>
      <c r="AG129" s="957"/>
      <c r="AH129" s="957"/>
      <c r="AI129" s="957"/>
      <c r="AJ129" s="958"/>
      <c r="AK129" s="959">
        <v>19207851</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8.1999999999999993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2233906</v>
      </c>
      <c r="AB130" s="957"/>
      <c r="AC130" s="957"/>
      <c r="AD130" s="957"/>
      <c r="AE130" s="958"/>
      <c r="AF130" s="959">
        <v>2174762</v>
      </c>
      <c r="AG130" s="957"/>
      <c r="AH130" s="957"/>
      <c r="AI130" s="957"/>
      <c r="AJ130" s="958"/>
      <c r="AK130" s="959">
        <v>2278489</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64.400000000000006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17176231</v>
      </c>
      <c r="AB131" s="996"/>
      <c r="AC131" s="996"/>
      <c r="AD131" s="996"/>
      <c r="AE131" s="997"/>
      <c r="AF131" s="998">
        <v>16811410</v>
      </c>
      <c r="AG131" s="996"/>
      <c r="AH131" s="996"/>
      <c r="AI131" s="996"/>
      <c r="AJ131" s="997"/>
      <c r="AK131" s="998">
        <v>16929362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9.1005995439999996</v>
      </c>
      <c r="AB132" s="1102"/>
      <c r="AC132" s="1102"/>
      <c r="AD132" s="1102"/>
      <c r="AE132" s="1103"/>
      <c r="AF132" s="1104">
        <v>8.1467705559999999</v>
      </c>
      <c r="AG132" s="1102"/>
      <c r="AH132" s="1102"/>
      <c r="AI132" s="1102"/>
      <c r="AJ132" s="1103"/>
      <c r="AK132" s="1104">
        <v>7.56499861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9.6999999999999993</v>
      </c>
      <c r="AB133" s="1109"/>
      <c r="AC133" s="1109"/>
      <c r="AD133" s="1109"/>
      <c r="AE133" s="1110"/>
      <c r="AF133" s="1108">
        <v>9</v>
      </c>
      <c r="AG133" s="1109"/>
      <c r="AH133" s="1109"/>
      <c r="AI133" s="1109"/>
      <c r="AJ133" s="1110"/>
      <c r="AK133" s="1108">
        <v>8.1999999999999993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3" zoomScaleNormal="85" zoomScaleSheetLayoutView="55" workbookViewId="0">
      <selection activeCell="P25" sqref="P2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5" t="s">
        <v>466</v>
      </c>
      <c r="L7" s="254"/>
      <c r="M7" s="255" t="s">
        <v>467</v>
      </c>
      <c r="N7" s="256"/>
    </row>
    <row r="8" spans="1:16" x14ac:dyDescent="0.15">
      <c r="A8" s="248"/>
      <c r="B8" s="244"/>
      <c r="C8" s="244"/>
      <c r="D8" s="244"/>
      <c r="E8" s="244"/>
      <c r="F8" s="244"/>
      <c r="G8" s="257"/>
      <c r="H8" s="258"/>
      <c r="I8" s="258"/>
      <c r="J8" s="259"/>
      <c r="K8" s="1116"/>
      <c r="L8" s="260" t="s">
        <v>468</v>
      </c>
      <c r="M8" s="261" t="s">
        <v>469</v>
      </c>
      <c r="N8" s="262" t="s">
        <v>470</v>
      </c>
    </row>
    <row r="9" spans="1:16" x14ac:dyDescent="0.15">
      <c r="A9" s="248"/>
      <c r="B9" s="244"/>
      <c r="C9" s="244"/>
      <c r="D9" s="244"/>
      <c r="E9" s="244"/>
      <c r="F9" s="244"/>
      <c r="G9" s="1117" t="s">
        <v>471</v>
      </c>
      <c r="H9" s="1118"/>
      <c r="I9" s="1118"/>
      <c r="J9" s="1119"/>
      <c r="K9" s="263">
        <v>6804299</v>
      </c>
      <c r="L9" s="264">
        <v>123701</v>
      </c>
      <c r="M9" s="265">
        <v>64737</v>
      </c>
      <c r="N9" s="266">
        <v>91.1</v>
      </c>
    </row>
    <row r="10" spans="1:16" x14ac:dyDescent="0.15">
      <c r="A10" s="248"/>
      <c r="B10" s="244"/>
      <c r="C10" s="244"/>
      <c r="D10" s="244"/>
      <c r="E10" s="244"/>
      <c r="F10" s="244"/>
      <c r="G10" s="1117" t="s">
        <v>472</v>
      </c>
      <c r="H10" s="1118"/>
      <c r="I10" s="1118"/>
      <c r="J10" s="1119"/>
      <c r="K10" s="267">
        <v>612477</v>
      </c>
      <c r="L10" s="268">
        <v>11135</v>
      </c>
      <c r="M10" s="269">
        <v>4418</v>
      </c>
      <c r="N10" s="270">
        <v>152</v>
      </c>
    </row>
    <row r="11" spans="1:16" ht="13.5" customHeight="1" x14ac:dyDescent="0.15">
      <c r="A11" s="248"/>
      <c r="B11" s="244"/>
      <c r="C11" s="244"/>
      <c r="D11" s="244"/>
      <c r="E11" s="244"/>
      <c r="F11" s="244"/>
      <c r="G11" s="1117" t="s">
        <v>473</v>
      </c>
      <c r="H11" s="1118"/>
      <c r="I11" s="1118"/>
      <c r="J11" s="1119"/>
      <c r="K11" s="267">
        <v>6275</v>
      </c>
      <c r="L11" s="268">
        <v>114</v>
      </c>
      <c r="M11" s="269">
        <v>5597</v>
      </c>
      <c r="N11" s="270">
        <v>-98</v>
      </c>
    </row>
    <row r="12" spans="1:16" ht="13.5" customHeight="1" x14ac:dyDescent="0.15">
      <c r="A12" s="248"/>
      <c r="B12" s="244"/>
      <c r="C12" s="244"/>
      <c r="D12" s="244"/>
      <c r="E12" s="244"/>
      <c r="F12" s="244"/>
      <c r="G12" s="1117" t="s">
        <v>474</v>
      </c>
      <c r="H12" s="1118"/>
      <c r="I12" s="1118"/>
      <c r="J12" s="1119"/>
      <c r="K12" s="267" t="s">
        <v>475</v>
      </c>
      <c r="L12" s="268" t="s">
        <v>475</v>
      </c>
      <c r="M12" s="269">
        <v>967</v>
      </c>
      <c r="N12" s="270" t="s">
        <v>475</v>
      </c>
    </row>
    <row r="13" spans="1:16" ht="13.5" customHeight="1" x14ac:dyDescent="0.15">
      <c r="A13" s="248"/>
      <c r="B13" s="244"/>
      <c r="C13" s="244"/>
      <c r="D13" s="244"/>
      <c r="E13" s="244"/>
      <c r="F13" s="244"/>
      <c r="G13" s="1117" t="s">
        <v>476</v>
      </c>
      <c r="H13" s="1118"/>
      <c r="I13" s="1118"/>
      <c r="J13" s="1119"/>
      <c r="K13" s="267" t="s">
        <v>475</v>
      </c>
      <c r="L13" s="268" t="s">
        <v>475</v>
      </c>
      <c r="M13" s="269">
        <v>2</v>
      </c>
      <c r="N13" s="270" t="s">
        <v>475</v>
      </c>
    </row>
    <row r="14" spans="1:16" ht="13.5" customHeight="1" x14ac:dyDescent="0.15">
      <c r="A14" s="248"/>
      <c r="B14" s="244"/>
      <c r="C14" s="244"/>
      <c r="D14" s="244"/>
      <c r="E14" s="244"/>
      <c r="F14" s="244"/>
      <c r="G14" s="1117" t="s">
        <v>477</v>
      </c>
      <c r="H14" s="1118"/>
      <c r="I14" s="1118"/>
      <c r="J14" s="1119"/>
      <c r="K14" s="267">
        <v>346198</v>
      </c>
      <c r="L14" s="268">
        <v>6294</v>
      </c>
      <c r="M14" s="269">
        <v>2800</v>
      </c>
      <c r="N14" s="270">
        <v>124.8</v>
      </c>
    </row>
    <row r="15" spans="1:16" ht="13.5" customHeight="1" x14ac:dyDescent="0.15">
      <c r="A15" s="248"/>
      <c r="B15" s="244"/>
      <c r="C15" s="244"/>
      <c r="D15" s="244"/>
      <c r="E15" s="244"/>
      <c r="F15" s="244"/>
      <c r="G15" s="1117" t="s">
        <v>478</v>
      </c>
      <c r="H15" s="1118"/>
      <c r="I15" s="1118"/>
      <c r="J15" s="1119"/>
      <c r="K15" s="267">
        <v>8967</v>
      </c>
      <c r="L15" s="268">
        <v>163</v>
      </c>
      <c r="M15" s="269">
        <v>1482</v>
      </c>
      <c r="N15" s="270">
        <v>-89</v>
      </c>
    </row>
    <row r="16" spans="1:16" x14ac:dyDescent="0.15">
      <c r="A16" s="248"/>
      <c r="B16" s="244"/>
      <c r="C16" s="244"/>
      <c r="D16" s="244"/>
      <c r="E16" s="244"/>
      <c r="F16" s="244"/>
      <c r="G16" s="1120" t="s">
        <v>479</v>
      </c>
      <c r="H16" s="1121"/>
      <c r="I16" s="1121"/>
      <c r="J16" s="1122"/>
      <c r="K16" s="268">
        <v>-1286783</v>
      </c>
      <c r="L16" s="268">
        <v>-23394</v>
      </c>
      <c r="M16" s="269">
        <v>-7690</v>
      </c>
      <c r="N16" s="270">
        <v>204.2</v>
      </c>
    </row>
    <row r="17" spans="1:16" x14ac:dyDescent="0.15">
      <c r="A17" s="248"/>
      <c r="B17" s="244"/>
      <c r="C17" s="244"/>
      <c r="D17" s="244"/>
      <c r="E17" s="244"/>
      <c r="F17" s="244"/>
      <c r="G17" s="1120" t="s">
        <v>169</v>
      </c>
      <c r="H17" s="1121"/>
      <c r="I17" s="1121"/>
      <c r="J17" s="1122"/>
      <c r="K17" s="268">
        <v>6491433</v>
      </c>
      <c r="L17" s="268">
        <v>118013</v>
      </c>
      <c r="M17" s="269">
        <v>72313</v>
      </c>
      <c r="N17" s="270">
        <v>63.2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2" t="s">
        <v>484</v>
      </c>
      <c r="H21" s="1113"/>
      <c r="I21" s="1113"/>
      <c r="J21" s="1114"/>
      <c r="K21" s="280">
        <v>12.65</v>
      </c>
      <c r="L21" s="281">
        <v>7.17</v>
      </c>
      <c r="M21" s="282">
        <v>5.48</v>
      </c>
      <c r="N21" s="249"/>
      <c r="O21" s="283"/>
      <c r="P21" s="279"/>
    </row>
    <row r="22" spans="1:16" s="284" customFormat="1" x14ac:dyDescent="0.15">
      <c r="A22" s="279"/>
      <c r="B22" s="249"/>
      <c r="C22" s="249"/>
      <c r="D22" s="249"/>
      <c r="E22" s="249"/>
      <c r="F22" s="249"/>
      <c r="G22" s="1112" t="s">
        <v>485</v>
      </c>
      <c r="H22" s="1113"/>
      <c r="I22" s="1113"/>
      <c r="J22" s="1114"/>
      <c r="K22" s="285">
        <v>92.5</v>
      </c>
      <c r="L22" s="286">
        <v>98.1</v>
      </c>
      <c r="M22" s="287">
        <v>-5.6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5" t="s">
        <v>466</v>
      </c>
      <c r="L30" s="254"/>
      <c r="M30" s="255" t="s">
        <v>467</v>
      </c>
      <c r="N30" s="256"/>
    </row>
    <row r="31" spans="1:16" x14ac:dyDescent="0.15">
      <c r="A31" s="248"/>
      <c r="B31" s="244"/>
      <c r="C31" s="244"/>
      <c r="D31" s="244"/>
      <c r="E31" s="244"/>
      <c r="F31" s="244"/>
      <c r="G31" s="257"/>
      <c r="H31" s="258"/>
      <c r="I31" s="258"/>
      <c r="J31" s="259"/>
      <c r="K31" s="1116"/>
      <c r="L31" s="260" t="s">
        <v>468</v>
      </c>
      <c r="M31" s="261" t="s">
        <v>469</v>
      </c>
      <c r="N31" s="262" t="s">
        <v>470</v>
      </c>
    </row>
    <row r="32" spans="1:16" ht="27" customHeight="1" x14ac:dyDescent="0.15">
      <c r="A32" s="248"/>
      <c r="B32" s="244"/>
      <c r="C32" s="244"/>
      <c r="D32" s="244"/>
      <c r="E32" s="244"/>
      <c r="F32" s="244"/>
      <c r="G32" s="1128" t="s">
        <v>489</v>
      </c>
      <c r="H32" s="1129"/>
      <c r="I32" s="1129"/>
      <c r="J32" s="1130"/>
      <c r="K32" s="294">
        <v>3626446</v>
      </c>
      <c r="L32" s="294">
        <v>65928</v>
      </c>
      <c r="M32" s="295">
        <v>43357</v>
      </c>
      <c r="N32" s="296">
        <v>52.1</v>
      </c>
    </row>
    <row r="33" spans="1:16" ht="13.5" customHeight="1" x14ac:dyDescent="0.15">
      <c r="A33" s="248"/>
      <c r="B33" s="244"/>
      <c r="C33" s="244"/>
      <c r="D33" s="244"/>
      <c r="E33" s="244"/>
      <c r="F33" s="244"/>
      <c r="G33" s="1128" t="s">
        <v>490</v>
      </c>
      <c r="H33" s="1129"/>
      <c r="I33" s="1129"/>
      <c r="J33" s="1130"/>
      <c r="K33" s="294" t="s">
        <v>475</v>
      </c>
      <c r="L33" s="294" t="s">
        <v>475</v>
      </c>
      <c r="M33" s="295">
        <v>5</v>
      </c>
      <c r="N33" s="296" t="s">
        <v>475</v>
      </c>
    </row>
    <row r="34" spans="1:16" ht="27" customHeight="1" x14ac:dyDescent="0.15">
      <c r="A34" s="248"/>
      <c r="B34" s="244"/>
      <c r="C34" s="244"/>
      <c r="D34" s="244"/>
      <c r="E34" s="244"/>
      <c r="F34" s="244"/>
      <c r="G34" s="1128" t="s">
        <v>491</v>
      </c>
      <c r="H34" s="1129"/>
      <c r="I34" s="1129"/>
      <c r="J34" s="1130"/>
      <c r="K34" s="294" t="s">
        <v>475</v>
      </c>
      <c r="L34" s="294" t="s">
        <v>475</v>
      </c>
      <c r="M34" s="295">
        <v>40</v>
      </c>
      <c r="N34" s="296" t="s">
        <v>475</v>
      </c>
    </row>
    <row r="35" spans="1:16" ht="27" customHeight="1" x14ac:dyDescent="0.15">
      <c r="A35" s="248"/>
      <c r="B35" s="244"/>
      <c r="C35" s="244"/>
      <c r="D35" s="244"/>
      <c r="E35" s="244"/>
      <c r="F35" s="244"/>
      <c r="G35" s="1128" t="s">
        <v>492</v>
      </c>
      <c r="H35" s="1129"/>
      <c r="I35" s="1129"/>
      <c r="J35" s="1130"/>
      <c r="K35" s="294">
        <v>201276</v>
      </c>
      <c r="L35" s="294">
        <v>3659</v>
      </c>
      <c r="M35" s="295">
        <v>11850</v>
      </c>
      <c r="N35" s="296">
        <v>-69.099999999999994</v>
      </c>
    </row>
    <row r="36" spans="1:16" ht="27" customHeight="1" x14ac:dyDescent="0.15">
      <c r="A36" s="248"/>
      <c r="B36" s="244"/>
      <c r="C36" s="244"/>
      <c r="D36" s="244"/>
      <c r="E36" s="244"/>
      <c r="F36" s="244"/>
      <c r="G36" s="1128" t="s">
        <v>493</v>
      </c>
      <c r="H36" s="1129"/>
      <c r="I36" s="1129"/>
      <c r="J36" s="1130"/>
      <c r="K36" s="294" t="s">
        <v>475</v>
      </c>
      <c r="L36" s="294" t="s">
        <v>475</v>
      </c>
      <c r="M36" s="295">
        <v>2171</v>
      </c>
      <c r="N36" s="296" t="s">
        <v>475</v>
      </c>
    </row>
    <row r="37" spans="1:16" ht="13.5" customHeight="1" x14ac:dyDescent="0.15">
      <c r="A37" s="248"/>
      <c r="B37" s="244"/>
      <c r="C37" s="244"/>
      <c r="D37" s="244"/>
      <c r="E37" s="244"/>
      <c r="F37" s="244"/>
      <c r="G37" s="1128" t="s">
        <v>494</v>
      </c>
      <c r="H37" s="1129"/>
      <c r="I37" s="1129"/>
      <c r="J37" s="1130"/>
      <c r="K37" s="294">
        <v>7872</v>
      </c>
      <c r="L37" s="294">
        <v>143</v>
      </c>
      <c r="M37" s="295">
        <v>1425</v>
      </c>
      <c r="N37" s="296">
        <v>-90</v>
      </c>
    </row>
    <row r="38" spans="1:16" ht="27" customHeight="1" x14ac:dyDescent="0.15">
      <c r="A38" s="248"/>
      <c r="B38" s="244"/>
      <c r="C38" s="244"/>
      <c r="D38" s="244"/>
      <c r="E38" s="244"/>
      <c r="F38" s="244"/>
      <c r="G38" s="1131" t="s">
        <v>495</v>
      </c>
      <c r="H38" s="1132"/>
      <c r="I38" s="1132"/>
      <c r="J38" s="1133"/>
      <c r="K38" s="297" t="s">
        <v>475</v>
      </c>
      <c r="L38" s="297" t="s">
        <v>475</v>
      </c>
      <c r="M38" s="298">
        <v>6</v>
      </c>
      <c r="N38" s="299" t="s">
        <v>475</v>
      </c>
      <c r="O38" s="293"/>
    </row>
    <row r="39" spans="1:16" x14ac:dyDescent="0.15">
      <c r="A39" s="248"/>
      <c r="B39" s="244"/>
      <c r="C39" s="244"/>
      <c r="D39" s="244"/>
      <c r="E39" s="244"/>
      <c r="F39" s="244"/>
      <c r="G39" s="1131" t="s">
        <v>496</v>
      </c>
      <c r="H39" s="1132"/>
      <c r="I39" s="1132"/>
      <c r="J39" s="1133"/>
      <c r="K39" s="300">
        <v>-276399</v>
      </c>
      <c r="L39" s="300">
        <v>-5025</v>
      </c>
      <c r="M39" s="301">
        <v>-5332</v>
      </c>
      <c r="N39" s="302">
        <v>-5.8</v>
      </c>
      <c r="O39" s="293"/>
    </row>
    <row r="40" spans="1:16" ht="27" customHeight="1" x14ac:dyDescent="0.15">
      <c r="A40" s="248"/>
      <c r="B40" s="244"/>
      <c r="C40" s="244"/>
      <c r="D40" s="244"/>
      <c r="E40" s="244"/>
      <c r="F40" s="244"/>
      <c r="G40" s="1128" t="s">
        <v>497</v>
      </c>
      <c r="H40" s="1129"/>
      <c r="I40" s="1129"/>
      <c r="J40" s="1130"/>
      <c r="K40" s="300">
        <v>-2278489</v>
      </c>
      <c r="L40" s="300">
        <v>-41423</v>
      </c>
      <c r="M40" s="301">
        <v>-35626</v>
      </c>
      <c r="N40" s="302">
        <v>16.3</v>
      </c>
      <c r="O40" s="293"/>
    </row>
    <row r="41" spans="1:16" x14ac:dyDescent="0.15">
      <c r="A41" s="248"/>
      <c r="B41" s="244"/>
      <c r="C41" s="244"/>
      <c r="D41" s="244"/>
      <c r="E41" s="244"/>
      <c r="F41" s="244"/>
      <c r="G41" s="1134" t="s">
        <v>279</v>
      </c>
      <c r="H41" s="1135"/>
      <c r="I41" s="1135"/>
      <c r="J41" s="1136"/>
      <c r="K41" s="294">
        <v>1280706</v>
      </c>
      <c r="L41" s="300">
        <v>23283</v>
      </c>
      <c r="M41" s="301">
        <v>17897</v>
      </c>
      <c r="N41" s="302">
        <v>30.1</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3" t="s">
        <v>466</v>
      </c>
      <c r="J49" s="1125" t="s">
        <v>501</v>
      </c>
      <c r="K49" s="1126"/>
      <c r="L49" s="1126"/>
      <c r="M49" s="1126"/>
      <c r="N49" s="1127"/>
    </row>
    <row r="50" spans="1:14" x14ac:dyDescent="0.15">
      <c r="A50" s="248"/>
      <c r="B50" s="244"/>
      <c r="C50" s="244"/>
      <c r="D50" s="244"/>
      <c r="E50" s="244"/>
      <c r="F50" s="244"/>
      <c r="G50" s="312"/>
      <c r="H50" s="313"/>
      <c r="I50" s="1124"/>
      <c r="J50" s="314" t="s">
        <v>502</v>
      </c>
      <c r="K50" s="315" t="s">
        <v>503</v>
      </c>
      <c r="L50" s="316" t="s">
        <v>504</v>
      </c>
      <c r="M50" s="317" t="s">
        <v>505</v>
      </c>
      <c r="N50" s="318" t="s">
        <v>506</v>
      </c>
    </row>
    <row r="51" spans="1:14" x14ac:dyDescent="0.15">
      <c r="A51" s="248"/>
      <c r="B51" s="244"/>
      <c r="C51" s="244"/>
      <c r="D51" s="244"/>
      <c r="E51" s="244"/>
      <c r="F51" s="244"/>
      <c r="G51" s="310" t="s">
        <v>507</v>
      </c>
      <c r="H51" s="311"/>
      <c r="I51" s="319">
        <v>11437826</v>
      </c>
      <c r="J51" s="320">
        <v>208685</v>
      </c>
      <c r="K51" s="321">
        <v>53.2</v>
      </c>
      <c r="L51" s="322">
        <v>58009</v>
      </c>
      <c r="M51" s="323">
        <v>16.5</v>
      </c>
      <c r="N51" s="324">
        <v>36.700000000000003</v>
      </c>
    </row>
    <row r="52" spans="1:14" x14ac:dyDescent="0.15">
      <c r="A52" s="248"/>
      <c r="B52" s="244"/>
      <c r="C52" s="244"/>
      <c r="D52" s="244"/>
      <c r="E52" s="244"/>
      <c r="F52" s="244"/>
      <c r="G52" s="325"/>
      <c r="H52" s="326" t="s">
        <v>508</v>
      </c>
      <c r="I52" s="327">
        <v>1606879</v>
      </c>
      <c r="J52" s="328">
        <v>29318</v>
      </c>
      <c r="K52" s="329">
        <v>246.5</v>
      </c>
      <c r="L52" s="330">
        <v>32190</v>
      </c>
      <c r="M52" s="331">
        <v>20.399999999999999</v>
      </c>
      <c r="N52" s="332">
        <v>226.1</v>
      </c>
    </row>
    <row r="53" spans="1:14" x14ac:dyDescent="0.15">
      <c r="A53" s="248"/>
      <c r="B53" s="244"/>
      <c r="C53" s="244"/>
      <c r="D53" s="244"/>
      <c r="E53" s="244"/>
      <c r="F53" s="244"/>
      <c r="G53" s="310" t="s">
        <v>509</v>
      </c>
      <c r="H53" s="311"/>
      <c r="I53" s="319">
        <v>10332342</v>
      </c>
      <c r="J53" s="320">
        <v>188822</v>
      </c>
      <c r="K53" s="321">
        <v>-9.5</v>
      </c>
      <c r="L53" s="322">
        <v>61882</v>
      </c>
      <c r="M53" s="323">
        <v>6.7</v>
      </c>
      <c r="N53" s="324">
        <v>-16.2</v>
      </c>
    </row>
    <row r="54" spans="1:14" x14ac:dyDescent="0.15">
      <c r="A54" s="248"/>
      <c r="B54" s="244"/>
      <c r="C54" s="244"/>
      <c r="D54" s="244"/>
      <c r="E54" s="244"/>
      <c r="F54" s="244"/>
      <c r="G54" s="325"/>
      <c r="H54" s="326" t="s">
        <v>508</v>
      </c>
      <c r="I54" s="327">
        <v>2413745</v>
      </c>
      <c r="J54" s="328">
        <v>44111</v>
      </c>
      <c r="K54" s="329">
        <v>50.5</v>
      </c>
      <c r="L54" s="330">
        <v>32175</v>
      </c>
      <c r="M54" s="331">
        <v>0</v>
      </c>
      <c r="N54" s="332">
        <v>50.5</v>
      </c>
    </row>
    <row r="55" spans="1:14" x14ac:dyDescent="0.15">
      <c r="A55" s="248"/>
      <c r="B55" s="244"/>
      <c r="C55" s="244"/>
      <c r="D55" s="244"/>
      <c r="E55" s="244"/>
      <c r="F55" s="244"/>
      <c r="G55" s="310" t="s">
        <v>510</v>
      </c>
      <c r="H55" s="311"/>
      <c r="I55" s="319">
        <v>8400838</v>
      </c>
      <c r="J55" s="320">
        <v>153345</v>
      </c>
      <c r="K55" s="321">
        <v>-18.8</v>
      </c>
      <c r="L55" s="322">
        <v>47569</v>
      </c>
      <c r="M55" s="323">
        <v>-23.1</v>
      </c>
      <c r="N55" s="324">
        <v>4.3</v>
      </c>
    </row>
    <row r="56" spans="1:14" x14ac:dyDescent="0.15">
      <c r="A56" s="248"/>
      <c r="B56" s="244"/>
      <c r="C56" s="244"/>
      <c r="D56" s="244"/>
      <c r="E56" s="244"/>
      <c r="F56" s="244"/>
      <c r="G56" s="325"/>
      <c r="H56" s="326" t="s">
        <v>508</v>
      </c>
      <c r="I56" s="327">
        <v>1371482</v>
      </c>
      <c r="J56" s="328">
        <v>25034</v>
      </c>
      <c r="K56" s="329">
        <v>-43.2</v>
      </c>
      <c r="L56" s="330">
        <v>26255</v>
      </c>
      <c r="M56" s="331">
        <v>-18.399999999999999</v>
      </c>
      <c r="N56" s="332">
        <v>-24.8</v>
      </c>
    </row>
    <row r="57" spans="1:14" x14ac:dyDescent="0.15">
      <c r="A57" s="248"/>
      <c r="B57" s="244"/>
      <c r="C57" s="244"/>
      <c r="D57" s="244"/>
      <c r="E57" s="244"/>
      <c r="F57" s="244"/>
      <c r="G57" s="310" t="s">
        <v>511</v>
      </c>
      <c r="H57" s="311"/>
      <c r="I57" s="319">
        <v>8272078</v>
      </c>
      <c r="J57" s="320">
        <v>151728</v>
      </c>
      <c r="K57" s="321">
        <v>-1.1000000000000001</v>
      </c>
      <c r="L57" s="322">
        <v>50880</v>
      </c>
      <c r="M57" s="323">
        <v>7</v>
      </c>
      <c r="N57" s="324">
        <v>-8.1</v>
      </c>
    </row>
    <row r="58" spans="1:14" x14ac:dyDescent="0.15">
      <c r="A58" s="248"/>
      <c r="B58" s="244"/>
      <c r="C58" s="244"/>
      <c r="D58" s="244"/>
      <c r="E58" s="244"/>
      <c r="F58" s="244"/>
      <c r="G58" s="325"/>
      <c r="H58" s="326" t="s">
        <v>508</v>
      </c>
      <c r="I58" s="327">
        <v>1022027</v>
      </c>
      <c r="J58" s="328">
        <v>18746</v>
      </c>
      <c r="K58" s="329">
        <v>-25.1</v>
      </c>
      <c r="L58" s="330">
        <v>26879</v>
      </c>
      <c r="M58" s="331">
        <v>2.4</v>
      </c>
      <c r="N58" s="332">
        <v>-27.5</v>
      </c>
    </row>
    <row r="59" spans="1:14" x14ac:dyDescent="0.15">
      <c r="A59" s="248"/>
      <c r="B59" s="244"/>
      <c r="C59" s="244"/>
      <c r="D59" s="244"/>
      <c r="E59" s="244"/>
      <c r="F59" s="244"/>
      <c r="G59" s="310" t="s">
        <v>512</v>
      </c>
      <c r="H59" s="311"/>
      <c r="I59" s="319">
        <v>9775178</v>
      </c>
      <c r="J59" s="320">
        <v>177711</v>
      </c>
      <c r="K59" s="321">
        <v>17.100000000000001</v>
      </c>
      <c r="L59" s="322">
        <v>63956</v>
      </c>
      <c r="M59" s="323">
        <v>25.7</v>
      </c>
      <c r="N59" s="324">
        <v>-8.6</v>
      </c>
    </row>
    <row r="60" spans="1:14" x14ac:dyDescent="0.15">
      <c r="A60" s="248"/>
      <c r="B60" s="244"/>
      <c r="C60" s="244"/>
      <c r="D60" s="244"/>
      <c r="E60" s="244"/>
      <c r="F60" s="244"/>
      <c r="G60" s="325"/>
      <c r="H60" s="326" t="s">
        <v>508</v>
      </c>
      <c r="I60" s="333">
        <v>669360</v>
      </c>
      <c r="J60" s="328">
        <v>12169</v>
      </c>
      <c r="K60" s="329">
        <v>-35.1</v>
      </c>
      <c r="L60" s="330">
        <v>29239</v>
      </c>
      <c r="M60" s="331">
        <v>8.8000000000000007</v>
      </c>
      <c r="N60" s="332">
        <v>-43.9</v>
      </c>
    </row>
    <row r="61" spans="1:14" x14ac:dyDescent="0.15">
      <c r="A61" s="248"/>
      <c r="B61" s="244"/>
      <c r="C61" s="244"/>
      <c r="D61" s="244"/>
      <c r="E61" s="244"/>
      <c r="F61" s="244"/>
      <c r="G61" s="310" t="s">
        <v>513</v>
      </c>
      <c r="H61" s="334"/>
      <c r="I61" s="335">
        <v>9643652</v>
      </c>
      <c r="J61" s="336">
        <v>176058</v>
      </c>
      <c r="K61" s="337">
        <v>8.1999999999999993</v>
      </c>
      <c r="L61" s="338">
        <v>56459</v>
      </c>
      <c r="M61" s="339">
        <v>6.6</v>
      </c>
      <c r="N61" s="324">
        <v>1.6</v>
      </c>
    </row>
    <row r="62" spans="1:14" x14ac:dyDescent="0.15">
      <c r="A62" s="248"/>
      <c r="B62" s="244"/>
      <c r="C62" s="244"/>
      <c r="D62" s="244"/>
      <c r="E62" s="244"/>
      <c r="F62" s="244"/>
      <c r="G62" s="325"/>
      <c r="H62" s="326" t="s">
        <v>508</v>
      </c>
      <c r="I62" s="327">
        <v>1416699</v>
      </c>
      <c r="J62" s="328">
        <v>25876</v>
      </c>
      <c r="K62" s="329">
        <v>38.700000000000003</v>
      </c>
      <c r="L62" s="330">
        <v>29348</v>
      </c>
      <c r="M62" s="331">
        <v>2.6</v>
      </c>
      <c r="N62" s="332">
        <v>36.1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5.19</v>
      </c>
      <c r="G47" s="12">
        <v>11.41</v>
      </c>
      <c r="H47" s="12">
        <v>18.989999999999998</v>
      </c>
      <c r="I47" s="12">
        <v>23.3</v>
      </c>
      <c r="J47" s="13">
        <v>28.07</v>
      </c>
    </row>
    <row r="48" spans="2:10" ht="57.75" customHeight="1" x14ac:dyDescent="0.15">
      <c r="B48" s="14"/>
      <c r="C48" s="1139" t="s">
        <v>4</v>
      </c>
      <c r="D48" s="1139"/>
      <c r="E48" s="1140"/>
      <c r="F48" s="15">
        <v>7.89</v>
      </c>
      <c r="G48" s="16">
        <v>13.74</v>
      </c>
      <c r="H48" s="16">
        <v>11.15</v>
      </c>
      <c r="I48" s="16">
        <v>9.94</v>
      </c>
      <c r="J48" s="17">
        <v>11.3</v>
      </c>
    </row>
    <row r="49" spans="2:10" ht="57.75" customHeight="1" thickBot="1" x14ac:dyDescent="0.2">
      <c r="B49" s="18"/>
      <c r="C49" s="1141" t="s">
        <v>5</v>
      </c>
      <c r="D49" s="1141"/>
      <c r="E49" s="1142"/>
      <c r="F49" s="19">
        <v>5.89</v>
      </c>
      <c r="G49" s="20">
        <v>12.65</v>
      </c>
      <c r="H49" s="20">
        <v>7</v>
      </c>
      <c r="I49" s="20">
        <v>4.5599999999999996</v>
      </c>
      <c r="J49" s="21">
        <v>6.52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6"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520</v>
      </c>
      <c r="D34" s="1149"/>
      <c r="E34" s="1150"/>
      <c r="F34" s="32">
        <v>7.89</v>
      </c>
      <c r="G34" s="33">
        <v>13.74</v>
      </c>
      <c r="H34" s="33">
        <v>11.15</v>
      </c>
      <c r="I34" s="33">
        <v>9.94</v>
      </c>
      <c r="J34" s="34">
        <v>11.3</v>
      </c>
      <c r="K34" s="22"/>
      <c r="L34" s="22"/>
      <c r="M34" s="22"/>
      <c r="N34" s="22"/>
      <c r="O34" s="22"/>
      <c r="P34" s="22"/>
    </row>
    <row r="35" spans="1:16" ht="39" customHeight="1" x14ac:dyDescent="0.15">
      <c r="A35" s="22"/>
      <c r="B35" s="35"/>
      <c r="C35" s="1143" t="s">
        <v>521</v>
      </c>
      <c r="D35" s="1144"/>
      <c r="E35" s="1145"/>
      <c r="F35" s="36">
        <v>2.0699999999999998</v>
      </c>
      <c r="G35" s="37">
        <v>1.78</v>
      </c>
      <c r="H35" s="37">
        <v>2.57</v>
      </c>
      <c r="I35" s="37">
        <v>3.13</v>
      </c>
      <c r="J35" s="38">
        <v>3.1</v>
      </c>
      <c r="K35" s="22"/>
      <c r="L35" s="22"/>
      <c r="M35" s="22"/>
      <c r="N35" s="22"/>
      <c r="O35" s="22"/>
      <c r="P35" s="22"/>
    </row>
    <row r="36" spans="1:16" ht="39" customHeight="1" x14ac:dyDescent="0.15">
      <c r="A36" s="22"/>
      <c r="B36" s="35"/>
      <c r="C36" s="1143" t="s">
        <v>522</v>
      </c>
      <c r="D36" s="1144"/>
      <c r="E36" s="1145"/>
      <c r="F36" s="36">
        <v>0.41</v>
      </c>
      <c r="G36" s="37">
        <v>0.2</v>
      </c>
      <c r="H36" s="37">
        <v>0.03</v>
      </c>
      <c r="I36" s="37">
        <v>0.04</v>
      </c>
      <c r="J36" s="38">
        <v>0.1</v>
      </c>
      <c r="K36" s="22"/>
      <c r="L36" s="22"/>
      <c r="M36" s="22"/>
      <c r="N36" s="22"/>
      <c r="O36" s="22"/>
      <c r="P36" s="22"/>
    </row>
    <row r="37" spans="1:16" ht="39" customHeight="1" x14ac:dyDescent="0.15">
      <c r="A37" s="22"/>
      <c r="B37" s="35"/>
      <c r="C37" s="1143" t="s">
        <v>523</v>
      </c>
      <c r="D37" s="1144"/>
      <c r="E37" s="1145"/>
      <c r="F37" s="36">
        <v>0.09</v>
      </c>
      <c r="G37" s="37">
        <v>0</v>
      </c>
      <c r="H37" s="37">
        <v>0</v>
      </c>
      <c r="I37" s="37">
        <v>0.01</v>
      </c>
      <c r="J37" s="38">
        <v>0.02</v>
      </c>
      <c r="K37" s="22"/>
      <c r="L37" s="22"/>
      <c r="M37" s="22"/>
      <c r="N37" s="22"/>
      <c r="O37" s="22"/>
      <c r="P37" s="22"/>
    </row>
    <row r="38" spans="1:16" ht="39" customHeight="1" x14ac:dyDescent="0.15">
      <c r="A38" s="22"/>
      <c r="B38" s="35"/>
      <c r="C38" s="1143" t="s">
        <v>524</v>
      </c>
      <c r="D38" s="1144"/>
      <c r="E38" s="1145"/>
      <c r="F38" s="36">
        <v>0</v>
      </c>
      <c r="G38" s="37">
        <v>0.02</v>
      </c>
      <c r="H38" s="37">
        <v>0</v>
      </c>
      <c r="I38" s="37">
        <v>0</v>
      </c>
      <c r="J38" s="38">
        <v>0</v>
      </c>
      <c r="K38" s="22"/>
      <c r="L38" s="22"/>
      <c r="M38" s="22"/>
      <c r="N38" s="22"/>
      <c r="O38" s="22"/>
      <c r="P38" s="22"/>
    </row>
    <row r="39" spans="1:16" ht="39" customHeight="1" x14ac:dyDescent="0.15">
      <c r="A39" s="22"/>
      <c r="B39" s="35"/>
      <c r="C39" s="1143" t="s">
        <v>525</v>
      </c>
      <c r="D39" s="1144"/>
      <c r="E39" s="1145"/>
      <c r="F39" s="36">
        <v>0.11</v>
      </c>
      <c r="G39" s="37">
        <v>0.37</v>
      </c>
      <c r="H39" s="37">
        <v>0.13</v>
      </c>
      <c r="I39" s="37">
        <v>0.01</v>
      </c>
      <c r="J39" s="38">
        <v>0</v>
      </c>
      <c r="K39" s="22"/>
      <c r="L39" s="22"/>
      <c r="M39" s="22"/>
      <c r="N39" s="22"/>
      <c r="O39" s="22"/>
      <c r="P39" s="22"/>
    </row>
    <row r="40" spans="1:16" ht="39" customHeight="1" x14ac:dyDescent="0.15">
      <c r="A40" s="22"/>
      <c r="B40" s="35"/>
      <c r="C40" s="1143" t="s">
        <v>526</v>
      </c>
      <c r="D40" s="1144"/>
      <c r="E40" s="1145"/>
      <c r="F40" s="36">
        <v>0.02</v>
      </c>
      <c r="G40" s="37">
        <v>0</v>
      </c>
      <c r="H40" s="37">
        <v>0</v>
      </c>
      <c r="I40" s="37">
        <v>0</v>
      </c>
      <c r="J40" s="38">
        <v>0</v>
      </c>
      <c r="K40" s="22"/>
      <c r="L40" s="22"/>
      <c r="M40" s="22"/>
      <c r="N40" s="22"/>
      <c r="O40" s="22"/>
      <c r="P40" s="22"/>
    </row>
    <row r="41" spans="1:16" ht="39" customHeight="1" x14ac:dyDescent="0.15">
      <c r="A41" s="22"/>
      <c r="B41" s="35"/>
      <c r="C41" s="1143" t="s">
        <v>527</v>
      </c>
      <c r="D41" s="1144"/>
      <c r="E41" s="1145"/>
      <c r="F41" s="36">
        <v>0</v>
      </c>
      <c r="G41" s="37">
        <v>0</v>
      </c>
      <c r="H41" s="37">
        <v>0</v>
      </c>
      <c r="I41" s="37">
        <v>0</v>
      </c>
      <c r="J41" s="38">
        <v>0</v>
      </c>
      <c r="K41" s="22"/>
      <c r="L41" s="22"/>
      <c r="M41" s="22"/>
      <c r="N41" s="22"/>
      <c r="O41" s="22"/>
      <c r="P41" s="22"/>
    </row>
    <row r="42" spans="1:16" ht="39" customHeight="1" x14ac:dyDescent="0.15">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x14ac:dyDescent="0.2">
      <c r="A43" s="22"/>
      <c r="B43" s="40"/>
      <c r="C43" s="1146" t="s">
        <v>529</v>
      </c>
      <c r="D43" s="1147"/>
      <c r="E43" s="1148"/>
      <c r="F43" s="41">
        <v>0.04</v>
      </c>
      <c r="G43" s="42">
        <v>0.01</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0" zoomScaleNormal="70" zoomScaleSheetLayoutView="55" workbookViewId="0">
      <selection activeCell="K45" sqref="K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4023</v>
      </c>
      <c r="L45" s="60">
        <v>3910</v>
      </c>
      <c r="M45" s="60">
        <v>3843</v>
      </c>
      <c r="N45" s="60">
        <v>3598</v>
      </c>
      <c r="O45" s="61">
        <v>3626</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x14ac:dyDescent="0.15">
      <c r="A48" s="48"/>
      <c r="B48" s="1161"/>
      <c r="C48" s="1162"/>
      <c r="D48" s="62"/>
      <c r="E48" s="1153" t="s">
        <v>15</v>
      </c>
      <c r="F48" s="1153"/>
      <c r="G48" s="1153"/>
      <c r="H48" s="1153"/>
      <c r="I48" s="1153"/>
      <c r="J48" s="1154"/>
      <c r="K48" s="63">
        <v>155</v>
      </c>
      <c r="L48" s="64">
        <v>173</v>
      </c>
      <c r="M48" s="64">
        <v>175</v>
      </c>
      <c r="N48" s="64">
        <v>184</v>
      </c>
      <c r="O48" s="65">
        <v>201</v>
      </c>
      <c r="P48" s="48"/>
      <c r="Q48" s="48"/>
      <c r="R48" s="48"/>
      <c r="S48" s="48"/>
      <c r="T48" s="48"/>
      <c r="U48" s="48"/>
    </row>
    <row r="49" spans="1:21" ht="30.75" customHeight="1" x14ac:dyDescent="0.15">
      <c r="A49" s="48"/>
      <c r="B49" s="1161"/>
      <c r="C49" s="1162"/>
      <c r="D49" s="62"/>
      <c r="E49" s="1153" t="s">
        <v>16</v>
      </c>
      <c r="F49" s="1153"/>
      <c r="G49" s="1153"/>
      <c r="H49" s="1153"/>
      <c r="I49" s="1153"/>
      <c r="J49" s="1154"/>
      <c r="K49" s="63" t="s">
        <v>475</v>
      </c>
      <c r="L49" s="64" t="s">
        <v>475</v>
      </c>
      <c r="M49" s="64" t="s">
        <v>475</v>
      </c>
      <c r="N49" s="64" t="s">
        <v>475</v>
      </c>
      <c r="O49" s="65" t="s">
        <v>475</v>
      </c>
      <c r="P49" s="48"/>
      <c r="Q49" s="48"/>
      <c r="R49" s="48"/>
      <c r="S49" s="48"/>
      <c r="T49" s="48"/>
      <c r="U49" s="48"/>
    </row>
    <row r="50" spans="1:21" ht="30.75" customHeight="1" x14ac:dyDescent="0.15">
      <c r="A50" s="48"/>
      <c r="B50" s="1161"/>
      <c r="C50" s="1162"/>
      <c r="D50" s="62"/>
      <c r="E50" s="1153" t="s">
        <v>17</v>
      </c>
      <c r="F50" s="1153"/>
      <c r="G50" s="1153"/>
      <c r="H50" s="1153"/>
      <c r="I50" s="1153"/>
      <c r="J50" s="1154"/>
      <c r="K50" s="63">
        <v>15</v>
      </c>
      <c r="L50" s="64">
        <v>14</v>
      </c>
      <c r="M50" s="64">
        <v>18</v>
      </c>
      <c r="N50" s="64">
        <v>11</v>
      </c>
      <c r="O50" s="65">
        <v>8</v>
      </c>
      <c r="P50" s="48"/>
      <c r="Q50" s="48"/>
      <c r="R50" s="48"/>
      <c r="S50" s="48"/>
      <c r="T50" s="48"/>
      <c r="U50" s="48"/>
    </row>
    <row r="51" spans="1:21" ht="30.75" customHeight="1" x14ac:dyDescent="0.15">
      <c r="A51" s="48"/>
      <c r="B51" s="1163"/>
      <c r="C51" s="1164"/>
      <c r="D51" s="66"/>
      <c r="E51" s="1153" t="s">
        <v>18</v>
      </c>
      <c r="F51" s="1153"/>
      <c r="G51" s="1153"/>
      <c r="H51" s="1153"/>
      <c r="I51" s="1153"/>
      <c r="J51" s="1154"/>
      <c r="K51" s="63">
        <v>2</v>
      </c>
      <c r="L51" s="64">
        <v>0</v>
      </c>
      <c r="M51" s="64" t="s">
        <v>475</v>
      </c>
      <c r="N51" s="64" t="s">
        <v>475</v>
      </c>
      <c r="O51" s="65" t="s">
        <v>475</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2480</v>
      </c>
      <c r="L52" s="64">
        <v>2365</v>
      </c>
      <c r="M52" s="64">
        <v>2473</v>
      </c>
      <c r="N52" s="64">
        <v>2424</v>
      </c>
      <c r="O52" s="65">
        <v>2554</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1715</v>
      </c>
      <c r="L53" s="69">
        <v>1732</v>
      </c>
      <c r="M53" s="69">
        <v>1563</v>
      </c>
      <c r="N53" s="69">
        <v>1369</v>
      </c>
      <c r="O53" s="70">
        <v>1281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2015-04-13T08:00:38Z</cp:lastPrinted>
  <dcterms:created xsi:type="dcterms:W3CDTF">2015-02-17T07:58:43Z</dcterms:created>
  <dcterms:modified xsi:type="dcterms:W3CDTF">2016-01-21T01:51:12Z</dcterms:modified>
</cp:coreProperties>
</file>