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80" windowWidth="1494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V23" i="11" l="1"/>
  <c r="Q23" i="11"/>
  <c r="AA2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C34" i="9"/>
  <c r="C35" i="9" s="1"/>
  <c r="U34" i="9" l="1"/>
  <c r="U35" i="9" s="1"/>
  <c r="U36" i="9" s="1"/>
  <c r="BE34"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<sst xmlns="http://schemas.openxmlformats.org/spreadsheetml/2006/main" count="939" uniqueCount="537">
  <si>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</si>
  <si>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</si>
  <si>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</si>
  <si>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</si>
  <si>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</si>
  <si>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</si>
  <si>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</si>
  <si>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</si>
  <si>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</si>
  <si>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</si>
  <si>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</si>
  <si>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</si>
  <si>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</si>
  <si>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</si>
  <si>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</si>
  <si>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</si>
  <si>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</si>
  <si>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</si>
  <si>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</si>
  <si>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</si>
  <si>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</si>
  <si>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</si>
  <si>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</si>
  <si>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</si>
  <si>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</si>
  <si>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</si>
  <si>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</si>
  <si>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</si>
  <si>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</si>
  <si>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</si>
  <si>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</si>
  <si>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</si>
  <si>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</si>
  <si>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</si>
  <si>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</si>
  <si>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</si>
  <si>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</si>
  <si>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</si>
  <si>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</si>
  <si>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</si>
  <si>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</si>
  <si>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</si>
  <si>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</si>
  <si>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</si>
  <si>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</si>
  <si>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</si>
  <si>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</si>
  <si>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</si>
  <si>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</si>
  <si>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</si>
  <si>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</si>
  <si>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</si>
  <si>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</si>
  <si>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</si>
  <si>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</si>
  <si>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</si>
  <si>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</si>
  <si>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</si>
  <si>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</si>
  <si>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</si>
  <si>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</si>
  <si>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</si>
  <si>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</si>
  <si>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</si>
  <si>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</si>
  <si>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</si>
  <si>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</si>
  <si>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</si>
  <si>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</si>
  <si>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</si>
  <si>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</si>
  <si>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</si>
  <si>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</si>
  <si>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</si>
  <si>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</si>
  <si>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</si>
  <si>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</si>
  <si>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</si>
  <si>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</si>
  <si>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</si>
  <si>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</si>
  <si>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</si>
  <si>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</si>
  <si>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</si>
  <si>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</si>
  <si>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</si>
  <si>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</si>
  <si>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</si>
  <si>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</si>
  <si>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</si>
  <si>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</si>
  <si>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</si>
  <si>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</si>
  <si>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</si>
  <si>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</si>
  <si>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</si>
  <si>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</si>
  <si>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</si>
  <si>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</si>
  <si>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</si>
  <si>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</si>
  <si>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</si>
  <si>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</si>
  <si>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</si>
  <si>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</si>
  <si>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</si>
  <si>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</si>
  <si>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</si>
  <si>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</si>
  <si>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</si>
  <si>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</si>
  <si>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</si>
  <si>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</si>
  <si>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</si>
  <si>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</si>
  <si>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</si>
  <si>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</si>
  <si>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</si>
  <si>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</si>
  <si>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</si>
  <si>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</si>
  <si>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</si>
  <si>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</si>
  <si>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</si>
  <si>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</si>
  <si>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</si>
  <si>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</si>
  <si>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</si>
  <si>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</si>
  <si>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</si>
  <si>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</si>
  <si>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</si>
  <si>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</si>
  <si>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</si>
  <si>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</si>
  <si>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</si>
  <si>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</si>
  <si>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</si>
  <si>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</si>
  <si>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</si>
  <si>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</si>
  <si>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</si>
  <si>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</si>
  <si>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</si>
  <si>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</si>
  <si>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</si>
  <si>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</si>
  <si>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</si>
  <si>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</si>
  <si>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</si>
  <si>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</si>
  <si>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</si>
  <si>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</si>
  <si>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</si>
  <si>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</si>
  <si>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</si>
  <si>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</si>
  <si>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</si>
  <si>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</si>
  <si>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</si>
  <si>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</si>
  <si>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</si>
  <si>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</si>
  <si>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</si>
  <si>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</si>
  <si>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</si>
  <si>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</si>
  <si>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</si>
  <si>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</si>
  <si>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</si>
  <si>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</si>
  <si>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</si>
  <si>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</si>
  <si>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</si>
  <si>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</si>
  <si>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</si>
  <si>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</si>
  <si>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</si>
  <si>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</si>
  <si>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</si>
  <si>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</si>
  <si>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</si>
  <si>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</si>
  <si>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</si>
  <si>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</si>
  <si>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</si>
  <si>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</si>
  <si>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</si>
  <si>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</si>
  <si>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</si>
  <si>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</si>
  <si>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</si>
  <si>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</si>
  <si>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</si>
  <si>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沖縄県名護市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</si>
  <si>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</si>
  <si>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</si>
  <si>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</si>
  <si>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</si>
  <si>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</si>
  <si>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</si>
  <si>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</si>
  <si>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</si>
  <si>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</si>
  <si>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</si>
  <si>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</si>
  <si>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</si>
  <si>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</si>
  <si>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</si>
  <si>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</si>
  <si>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</si>
  <si>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</si>
  <si>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</si>
  <si>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</si>
  <si>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</si>
  <si>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</si>
  <si>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</si>
  <si>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</si>
  <si>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</si>
  <si>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</si>
  <si>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</si>
  <si>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</si>
  <si>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</si>
  <si>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</si>
  <si>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</si>
  <si>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</si>
  <si>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</si>
  <si>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</si>
  <si>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</si>
  <si>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</si>
  <si>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</si>
  <si>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</si>
  <si>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</si>
  <si>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</si>
  <si>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</si>
  <si>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</si>
  <si>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</si>
  <si>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</si>
  <si>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</si>
  <si>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</si>
  <si>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</si>
  <si>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</si>
  <si>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</si>
  <si>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</si>
  <si>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</si>
  <si>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</si>
  <si>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</si>
  <si>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</si>
  <si>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</si>
  <si>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</si>
  <si>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</si>
  <si>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</si>
  <si>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</si>
  <si>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</si>
  <si>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</si>
  <si>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</si>
  <si>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</si>
  <si>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</si>
  <si>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</si>
  <si>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</si>
  <si>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</si>
  <si>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</si>
  <si>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</si>
  <si>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</si>
  <si>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</si>
  <si>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</si>
  <si>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</si>
  <si>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</si>
  <si>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</si>
  <si>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</si>
  <si>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</si>
  <si>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</si>
  <si>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</si>
  <si>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</si>
  <si>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</si>
  <si>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</si>
  <si>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</si>
  <si>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</si>
  <si>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</si>
  <si>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</si>
  <si>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</si>
  <si>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</si>
  <si>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</si>
  <si>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</si>
  <si>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</si>
  <si>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</si>
  <si>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</si>
  <si>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</si>
  <si>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</si>
  <si>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</si>
  <si>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</si>
  <si>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</si>
  <si>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</si>
  <si>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</si>
  <si>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</si>
  <si>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</si>
  <si>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</si>
  <si>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</si>
  <si>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</si>
  <si>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</si>
  <si>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</si>
  <si>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</si>
  <si>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</si>
  <si>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</si>
  <si>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</si>
  <si>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</si>
  <si>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</si>
  <si>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</si>
  <si>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</si>
  <si>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</si>
  <si>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</si>
  <si>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</si>
  <si>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</si>
  <si>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</si>
  <si>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</si>
  <si>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</si>
  <si>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</si>
  <si>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</si>
  <si>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</si>
  <si>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</si>
  <si>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</si>
  <si>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</si>
  <si>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</si>
  <si>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</si>
  <si>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</si>
  <si>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</si>
  <si>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</si>
  <si>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</si>
  <si>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</si>
  <si>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</si>
  <si>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</si>
  <si>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</si>
  <si>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</si>
  <si>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</si>
  <si>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</si>
  <si>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</si>
  <si>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</si>
  <si>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</si>
  <si>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</si>
  <si>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</si>
  <si>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</si>
  <si>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</si>
  <si>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</si>
  <si>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沖縄県名護市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</si>
  <si>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</si>
  <si>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</si>
  <si>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</si>
  <si>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</si>
  <si>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</si>
  <si>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</si>
  <si>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</si>
  <si>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</si>
  <si>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</si>
  <si>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</si>
  <si>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</si>
  <si>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</si>
  <si>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</si>
  <si>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</si>
  <si>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</si>
  <si>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</si>
  <si>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</si>
  <si>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</si>
  <si>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</si>
  <si>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</si>
  <si>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</si>
  <si>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</si>
  <si>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</si>
  <si>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</si>
  <si>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</si>
  <si>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</si>
  <si>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</si>
  <si>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</si>
  <si>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</si>
  <si>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</si>
  <si>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</si>
  <si>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</si>
  <si>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</si>
  <si>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</si>
  <si>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</si>
  <si>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</si>
  <si>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</si>
  <si>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</si>
  <si>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</si>
  <si>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</si>
  <si>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</si>
  <si>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</si>
  <si>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</si>
  <si>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</si>
  <si>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</si>
  <si>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</si>
  <si>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</si>
  <si>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</si>
  <si>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</si>
  <si>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</si>
  <si>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</si>
  <si>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</si>
  <si>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</si>
  <si>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</si>
  <si>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</si>
  <si>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</si>
  <si>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</si>
  <si>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</si>
  <si>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</si>
  <si>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</si>
  <si>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</si>
  <si>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</si>
  <si>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</si>
  <si>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</si>
  <si>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</si>
  <si>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</si>
  <si>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</si>
  <si>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</si>
  <si>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</si>
  <si>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</si>
  <si>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</si>
  <si>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</si>
  <si>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</si>
  <si>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</si>
  <si>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</si>
  <si>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</si>
  <si>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</si>
  <si>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</si>
  <si>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</si>
  <si>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</si>
  <si>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</si>
  <si>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</si>
  <si>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</si>
  <si>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</si>
  <si>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</si>
  <si>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</si>
  <si>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</si>
  <si>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</si>
  <si>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</si>
  <si>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</si>
  <si>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</si>
  <si>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</si>
  <si>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</si>
  <si>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</si>
  <si>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</si>
  <si>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</si>
  <si>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</si>
  <si>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</si>
  <si>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</si>
  <si>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</si>
  <si>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</si>
  <si>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</si>
  <si>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</si>
  <si>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</si>
  <si>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</si>
  <si>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</si>
  <si>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</si>
  <si>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</si>
  <si>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</si>
  <si>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</si>
  <si>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</si>
  <si>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</si>
  <si>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</si>
  <si>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</si>
  <si>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</si>
  <si>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</si>
  <si>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</si>
  <si>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</si>
  <si>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</si>
  <si>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</si>
  <si>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</si>
  <si>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</si>
  <si>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</si>
  <si>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</si>
  <si>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</si>
  <si>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</si>
  <si>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</si>
  <si>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</si>
  <si>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</si>
  <si>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</si>
  <si>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</si>
  <si>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</si>
  <si>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</si>
  <si>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</si>
  <si>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</si>
  <si>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</si>
  <si>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</si>
  <si>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</si>
  <si>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</si>
  <si>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</si>
  <si>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</si>
  <si>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</si>
  <si>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</si>
  <si>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</si>
  <si>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</si>
  <si>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</si>
  <si>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</si>
  <si>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</si>
  <si>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</si>
  <si>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</si>
  <si>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</si>
  <si>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</si>
  <si>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</si>
  <si>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</si>
  <si>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</si>
  <si>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</si>
  <si>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</si>
  <si>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</si>
  <si>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</si>
  <si>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</si>
  <si>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</si>
  <si>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</si>
  <si>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</si>
  <si>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</si>
  <si>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</si>
  <si>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</si>
  <si>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</si>
  <si>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</si>
  <si>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</si>
  <si>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</si>
  <si>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</si>
  <si>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</si>
  <si>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</si>
  <si>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</si>
  <si>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国民健康保険特別会計</t>
  </si>
  <si>
    <t>▲ 1.15</t>
  </si>
  <si>
    <t>▲ 1.53</t>
  </si>
  <si>
    <t>▲ 4.11</t>
  </si>
  <si>
    <t>一般会計</t>
  </si>
  <si>
    <t>水道事業会計</t>
  </si>
  <si>
    <t>第三地区土地区画整理事業特別会計</t>
  </si>
  <si>
    <t>介護保険特別会計</t>
  </si>
  <si>
    <t>▲ 0.35</t>
  </si>
  <si>
    <t>公共下水道事業特別会計</t>
  </si>
  <si>
    <t>後期高齢者医療特別会計</t>
  </si>
  <si>
    <t>その他会計（赤字）</t>
  </si>
  <si>
    <t>その他会計（黒字）</t>
  </si>
  <si>
    <t>北部広域市町村圏事務組合（一般会計）</t>
    <rPh sb="13" eb="15">
      <t>イッパン</t>
    </rPh>
    <rPh sb="15" eb="17">
      <t>カイケイ</t>
    </rPh>
    <phoneticPr fontId="30"/>
  </si>
  <si>
    <t>沖縄県市町村総合事務組合（一般会計）</t>
    <rPh sb="13" eb="15">
      <t>イッパン</t>
    </rPh>
    <rPh sb="15" eb="17">
      <t>カイケイ</t>
    </rPh>
    <phoneticPr fontId="30"/>
  </si>
  <si>
    <t>自治会館管理組合（一般会計）</t>
    <rPh sb="9" eb="11">
      <t>イッパン</t>
    </rPh>
    <rPh sb="11" eb="13">
      <t>カイケイ</t>
    </rPh>
    <phoneticPr fontId="30"/>
  </si>
  <si>
    <t>後期高齢者医療広域連合（一般会計）</t>
    <rPh sb="12" eb="14">
      <t>イッパン</t>
    </rPh>
    <rPh sb="14" eb="16">
      <t>カイケイ</t>
    </rPh>
    <phoneticPr fontId="30"/>
  </si>
  <si>
    <t>後期高齢者医療広域連合（特別会計）</t>
    <rPh sb="12" eb="14">
      <t>トクベツ</t>
    </rPh>
    <rPh sb="14" eb="16">
      <t>カイケイ</t>
    </rPh>
    <phoneticPr fontId="30"/>
  </si>
  <si>
    <t>名護市土地開発公社</t>
    <rPh sb="0" eb="3">
      <t>ナゴシ</t>
    </rPh>
    <rPh sb="3" eb="5">
      <t>トチ</t>
    </rPh>
    <rPh sb="5" eb="7">
      <t>カイハツ</t>
    </rPh>
    <rPh sb="7" eb="9">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</si>
</sst>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106822</c:v>
                </c:pt>
                <c:pt idx="1">
                  <c:v>124244</c:v>
                </c:pt>
                <c:pt idx="2">
                  <c:v>94261</c:v>
                </c:pt>
                <c:pt idx="3">
                  <c:v>95429</c:v>
                </c:pt>
                <c:pt idx="4">
                  <c:v>112517</c:v>
                </c:pt>
              </c:numCache>
            </c:numRef>
          </c:val>
          <c:smooth val="0"/>
        </c:ser>
        <c:dLbls>
          <c:showLegendKey val="0"/>
          <c:showVal val="0"/>
          <c:showCatName val="0"/>
          <c:showSerName val="0"/>
          <c:showPercent val="0"/>
          <c:showBubbleSize val="0"/>
        </c:dLbls>
        <c:marker val="1"/>
        <c:smooth val="0"/>
        <c:axId val="141624448"/>
        <c:axId val="141626368"/>
      </c:lineChart>
      <c:catAx>
        <c:axId val="141624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26368"/>
        <c:crosses val="autoZero"/>
        <c:auto val="1"/>
        <c:lblAlgn val="ctr"/>
        <c:lblOffset val="100"/>
        <c:tickLblSkip val="1"/>
        <c:tickMarkSkip val="1"/>
        <c:noMultiLvlLbl val="0"/>
      </c:catAx>
      <c:valAx>
        <c:axId val="1416263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2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5.92</c:v>
                </c:pt>
                <c:pt idx="1">
                  <c:v>5.17</c:v>
                </c:pt>
                <c:pt idx="2">
                  <c:v>6.71</c:v>
                </c:pt>
                <c:pt idx="3">
                  <c:v>4.18</c:v>
                </c:pt>
                <c:pt idx="4">
                  <c:v>9.0299999999999994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12.27</c:v>
                </c:pt>
                <c:pt idx="1">
                  <c:v>17.149999999999999</c:v>
                </c:pt>
                <c:pt idx="2">
                  <c:v>20.92</c:v>
                </c:pt>
                <c:pt idx="3">
                  <c:v>23.96</c:v>
                </c:pt>
                <c:pt idx="4">
                  <c:v>22.57</c:v>
                </c:pt>
              </c:numCache>
            </c:numRef>
          </c:val>
        </c:ser>
        <c:dLbls>
          <c:showLegendKey val="0"/>
          <c:showVal val="0"/>
          <c:showCatName val="0"/>
          <c:showSerName val="0"/>
          <c:showPercent val="0"/>
          <c:showBubbleSize val="0"/>
        </c:dLbls>
        <c:gapWidth val="250"/>
        <c:overlap val="100"/>
        <c:axId val="143077376"/>
        <c:axId val="14307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4.4000000000000004</c:v>
                </c:pt>
                <c:pt idx="1">
                  <c:v>8.0299999999999994</c:v>
                </c:pt>
                <c:pt idx="2">
                  <c:v>4.43</c:v>
                </c:pt>
                <c:pt idx="3">
                  <c:v>1.57</c:v>
                </c:pt>
                <c:pt idx="4">
                  <c:v>3.77</c:v>
                </c:pt>
              </c:numCache>
            </c:numRef>
          </c:val>
          <c:smooth val="0"/>
        </c:ser>
        <c:dLbls>
          <c:showLegendKey val="0"/>
          <c:showVal val="0"/>
          <c:showCatName val="0"/>
          <c:showSerName val="0"/>
          <c:showPercent val="0"/>
          <c:showBubbleSize val="0"/>
        </c:dLbls>
        <c:marker val="1"/>
        <c:smooth val="0"/>
        <c:axId val="143077376"/>
        <c:axId val="143079296"/>
      </c:lineChart>
      <c:catAx>
        <c:axId val="14307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079296"/>
        <c:crosses val="autoZero"/>
        <c:auto val="1"/>
        <c:lblAlgn val="ctr"/>
        <c:lblOffset val="100"/>
        <c:tickLblSkip val="1"/>
        <c:tickMarkSkip val="1"/>
        <c:noMultiLvlLbl val="0"/>
      </c:catAx>
      <c:valAx>
        <c:axId val="14307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07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0.37</c:v>
                </c:pt>
                <c:pt idx="2">
                  <c:v>#N/A</c:v>
                </c:pt>
                <c:pt idx="3">
                  <c:v>0.35</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0.08</c:v>
                </c:pt>
                <c:pt idx="4">
                  <c:v>#N/A</c:v>
                </c:pt>
                <c:pt idx="5">
                  <c:v>0.1</c:v>
                </c:pt>
                <c:pt idx="6">
                  <c:v>#N/A</c:v>
                </c:pt>
                <c:pt idx="7">
                  <c:v>0.1</c:v>
                </c:pt>
                <c:pt idx="8">
                  <c:v>#N/A</c:v>
                </c:pt>
                <c:pt idx="9">
                  <c:v>0.09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0.21</c:v>
                </c:pt>
                <c:pt idx="2">
                  <c:v>#N/A</c:v>
                </c:pt>
                <c:pt idx="3">
                  <c:v>0.2</c:v>
                </c:pt>
                <c:pt idx="4">
                  <c:v>0.35</c:v>
                </c:pt>
                <c:pt idx="5">
                  <c:v>#N/A</c:v>
                </c:pt>
                <c:pt idx="6">
                  <c:v>#N/A</c:v>
                </c:pt>
                <c:pt idx="7">
                  <c:v>0.13</c:v>
                </c:pt>
                <c:pt idx="8">
                  <c:v>#N/A</c:v>
                </c:pt>
                <c:pt idx="9">
                  <c:v>0.25</c:v>
                </c:pt>
              </c:numCache>
            </c:numRef>
          </c:val>
        </c:ser>
        <c:ser>
          <c:idx val="6"/>
          <c:order val="6"/>
          <c:tx>
            <c:strRef>
              <c:f>データシート!$A$33</c:f>
              <c:strCache>
                <c:ptCount val="1"/>
                <c:pt idx="0">
                  <c:v>第三地区土地区画整理事業特別会計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c:v>
                </c:pt>
                <c:pt idx="2">
                  <c:v>#N/A</c:v>
                </c:pt>
                <c:pt idx="3">
                  <c:v>0.5</c:v>
                </c:pt>
                <c:pt idx="4">
                  <c:v>#N/A</c:v>
                </c:pt>
                <c:pt idx="5">
                  <c:v>0.56999999999999995</c:v>
                </c:pt>
                <c:pt idx="6">
                  <c:v>#N/A</c:v>
                </c:pt>
                <c:pt idx="7">
                  <c:v>0.52</c:v>
                </c:pt>
                <c:pt idx="8">
                  <c:v>#N/A</c:v>
                </c:pt>
                <c:pt idx="9">
                  <c:v>1.2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6.28</c:v>
                </c:pt>
                <c:pt idx="2">
                  <c:v>#N/A</c:v>
                </c:pt>
                <c:pt idx="3">
                  <c:v>5.69</c:v>
                </c:pt>
                <c:pt idx="4">
                  <c:v>#N/A</c:v>
                </c:pt>
                <c:pt idx="5">
                  <c:v>6.82</c:v>
                </c:pt>
                <c:pt idx="6">
                  <c:v>#N/A</c:v>
                </c:pt>
                <c:pt idx="7">
                  <c:v>6.92</c:v>
                </c:pt>
                <c:pt idx="8">
                  <c:v>#N/A</c:v>
                </c:pt>
                <c:pt idx="9">
                  <c:v>6.98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5.92</c:v>
                </c:pt>
                <c:pt idx="2">
                  <c:v>#N/A</c:v>
                </c:pt>
                <c:pt idx="3">
                  <c:v>5.16</c:v>
                </c:pt>
                <c:pt idx="4">
                  <c:v>#N/A</c:v>
                </c:pt>
                <c:pt idx="5">
                  <c:v>6.69</c:v>
                </c:pt>
                <c:pt idx="6">
                  <c:v>#N/A</c:v>
                </c:pt>
                <c:pt idx="7">
                  <c:v>4.1500000000000004</c:v>
                </c:pt>
                <c:pt idx="8">
                  <c:v>#N/A</c:v>
                </c:pt>
                <c:pt idx="9">
                  <c:v>8.9499999999999993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1.1499999999999999</c:v>
                </c:pt>
                <c:pt idx="1">
                  <c:v>#N/A</c:v>
                </c:pt>
                <c:pt idx="2">
                  <c:v>#N/A</c:v>
                </c:pt>
                <c:pt idx="3">
                  <c:v>0.49</c:v>
                </c:pt>
                <c:pt idx="4">
                  <c:v>#N/A</c:v>
                </c:pt>
                <c:pt idx="5">
                  <c:v>0.63</c:v>
                </c:pt>
                <c:pt idx="6">
                  <c:v>1.53</c:v>
                </c:pt>
                <c:pt idx="7">
                  <c:v>#N/A</c:v>
                </c:pt>
                <c:pt idx="8">
                  <c:v>4.1100000000000003</c:v>
                </c:pt>
                <c:pt idx="9">
                  <c:v>#N/A</c:v>
                </c:pt>
              </c:numCache>
            </c:numRef>
          </c:val>
        </c:ser>
        <c:dLbls>
          <c:showLegendKey val="0"/>
          <c:showVal val="0"/>
          <c:showCatName val="0"/>
          <c:showSerName val="0"/>
          <c:showPercent val="0"/>
          <c:showBubbleSize val="0"/>
        </c:dLbls>
        <c:gapWidth val="150"/>
        <c:overlap val="100"/>
        <c:axId val="136747264"/>
        <c:axId val="136761344"/>
      </c:barChart>
      <c:catAx>
        <c:axId val="13674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61344"/>
        <c:crosses val="autoZero"/>
        <c:auto val="1"/>
        <c:lblAlgn val="ctr"/>
        <c:lblOffset val="100"/>
        <c:tickLblSkip val="1"/>
        <c:tickMarkSkip val="1"/>
        <c:noMultiLvlLbl val="0"/>
      </c:catAx>
      <c:valAx>
        <c:axId val="13676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47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1385</c:v>
                </c:pt>
                <c:pt idx="5">
                  <c:v>1413</c:v>
                </c:pt>
                <c:pt idx="8">
                  <c:v>1486</c:v>
                </c:pt>
                <c:pt idx="11">
                  <c:v>1507</c:v>
                </c:pt>
                <c:pt idx="14">
                  <c:v>1593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4</c:v>
                </c:pt>
                <c:pt idx="6">
                  <c:v>10</c:v>
                </c:pt>
                <c:pt idx="9">
                  <c:v>9</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48</c:v>
                </c:pt>
                <c:pt idx="3">
                  <c:v>50</c:v>
                </c:pt>
                <c:pt idx="6">
                  <c:v>49</c:v>
                </c:pt>
                <c:pt idx="9">
                  <c:v>62</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c:v>
                </c:pt>
                <c:pt idx="3">
                  <c:v>8</c:v>
                </c:pt>
                <c:pt idx="6">
                  <c:v>11</c:v>
                </c:pt>
                <c:pt idx="9">
                  <c:v>16</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194</c:v>
                </c:pt>
                <c:pt idx="3">
                  <c:v>186</c:v>
                </c:pt>
                <c:pt idx="6">
                  <c:v>202</c:v>
                </c:pt>
                <c:pt idx="9">
                  <c:v>205</c:v>
                </c:pt>
                <c:pt idx="12">
                  <c:v>214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2291</c:v>
                </c:pt>
                <c:pt idx="3">
                  <c:v>2106</c:v>
                </c:pt>
                <c:pt idx="6">
                  <c:v>2130</c:v>
                </c:pt>
                <c:pt idx="9">
                  <c:v>2201</c:v>
                </c:pt>
                <c:pt idx="12">
                  <c:v>2221</c:v>
                </c:pt>
              </c:numCache>
            </c:numRef>
          </c:val>
        </c:ser>
        <c:dLbls>
          <c:showLegendKey val="0"/>
          <c:showVal val="0"/>
          <c:showCatName val="0"/>
          <c:showSerName val="0"/>
          <c:showPercent val="0"/>
          <c:showBubbleSize val="0"/>
        </c:dLbls>
        <c:gapWidth val="100"/>
        <c:overlap val="100"/>
        <c:axId val="143284864"/>
        <c:axId val="14329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1160</c:v>
                </c:pt>
                <c:pt idx="2">
                  <c:v>#N/A</c:v>
                </c:pt>
                <c:pt idx="3">
                  <c:v>#N/A</c:v>
                </c:pt>
                <c:pt idx="4">
                  <c:v>941</c:v>
                </c:pt>
                <c:pt idx="5">
                  <c:v>#N/A</c:v>
                </c:pt>
                <c:pt idx="6">
                  <c:v>#N/A</c:v>
                </c:pt>
                <c:pt idx="7">
                  <c:v>916</c:v>
                </c:pt>
                <c:pt idx="8">
                  <c:v>#N/A</c:v>
                </c:pt>
                <c:pt idx="9">
                  <c:v>#N/A</c:v>
                </c:pt>
                <c:pt idx="10">
                  <c:v>986</c:v>
                </c:pt>
                <c:pt idx="11">
                  <c:v>#N/A</c:v>
                </c:pt>
                <c:pt idx="12">
                  <c:v>#N/A</c:v>
                </c:pt>
                <c:pt idx="13">
                  <c:v>908</c:v>
                </c:pt>
                <c:pt idx="14">
                  <c:v>#N/A</c:v>
                </c:pt>
              </c:numCache>
            </c:numRef>
          </c:val>
          <c:smooth val="0"/>
        </c:ser>
        <c:dLbls>
          <c:showLegendKey val="0"/>
          <c:showVal val="0"/>
          <c:showCatName val="0"/>
          <c:showSerName val="0"/>
          <c:showPercent val="0"/>
          <c:showBubbleSize val="0"/>
        </c:dLbls>
        <c:marker val="1"/>
        <c:smooth val="0"/>
        <c:axId val="143284864"/>
        <c:axId val="143291136"/>
      </c:lineChart>
      <c:catAx>
        <c:axId val="14328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291136"/>
        <c:crosses val="autoZero"/>
        <c:auto val="1"/>
        <c:lblAlgn val="ctr"/>
        <c:lblOffset val="100"/>
        <c:tickLblSkip val="1"/>
        <c:tickMarkSkip val="1"/>
        <c:noMultiLvlLbl val="0"/>
      </c:catAx>
      <c:valAx>
        <c:axId val="14329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8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15077</c:v>
                </c:pt>
                <c:pt idx="5">
                  <c:v>15799</c:v>
                </c:pt>
                <c:pt idx="8">
                  <c:v>16092</c:v>
                </c:pt>
                <c:pt idx="11">
                  <c:v>16398</c:v>
                </c:pt>
                <c:pt idx="14">
                  <c:v>16450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1592</c:v>
                </c:pt>
                <c:pt idx="5">
                  <c:v>1840</c:v>
                </c:pt>
                <c:pt idx="8">
                  <c:v>2158</c:v>
                </c:pt>
                <c:pt idx="11">
                  <c:v>2107</c:v>
                </c:pt>
                <c:pt idx="14">
                  <c:v>2253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3210</c:v>
                </c:pt>
                <c:pt idx="5">
                  <c:v>5229</c:v>
                </c:pt>
                <c:pt idx="8">
                  <c:v>6439</c:v>
                </c:pt>
                <c:pt idx="11">
                  <c:v>7149</c:v>
                </c:pt>
                <c:pt idx="14">
                  <c:v>6927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2987</c:v>
                </c:pt>
                <c:pt idx="3">
                  <c:v>2688</c:v>
                </c:pt>
                <c:pt idx="6">
                  <c:v>2404</c:v>
                </c:pt>
                <c:pt idx="9">
                  <c:v>2163</c:v>
                </c:pt>
                <c:pt idx="12">
                  <c:v>1609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165</c:v>
                </c:pt>
                <c:pt idx="3">
                  <c:v>156</c:v>
                </c:pt>
                <c:pt idx="6">
                  <c:v>148</c:v>
                </c:pt>
                <c:pt idx="9">
                  <c:v>138</c:v>
                </c:pt>
                <c:pt idx="12">
                  <c:v>122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3028</c:v>
                </c:pt>
                <c:pt idx="3">
                  <c:v>2912</c:v>
                </c:pt>
                <c:pt idx="6">
                  <c:v>2865</c:v>
                </c:pt>
                <c:pt idx="9">
                  <c:v>2791</c:v>
                </c:pt>
                <c:pt idx="12">
                  <c:v>2776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610</c:v>
                </c:pt>
                <c:pt idx="3">
                  <c:v>623</c:v>
                </c:pt>
                <c:pt idx="6">
                  <c:v>574</c:v>
                </c:pt>
                <c:pt idx="9">
                  <c:v>492</c:v>
                </c:pt>
                <c:pt idx="12">
                  <c:v>394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22174</c:v>
                </c:pt>
                <c:pt idx="3">
                  <c:v>23182</c:v>
                </c:pt>
                <c:pt idx="6">
                  <c:v>23615</c:v>
                </c:pt>
                <c:pt idx="9">
                  <c:v>23713</c:v>
                </c:pt>
                <c:pt idx="12">
                  <c:v>23990</c:v>
                </c:pt>
              </c:numCache>
            </c:numRef>
          </c:val>
        </c:ser>
        <c:dLbls>
          <c:showLegendKey val="0"/>
          <c:showVal val="0"/>
          <c:showCatName val="0"/>
          <c:showSerName val="0"/>
          <c:showPercent val="0"/>
          <c:showBubbleSize val="0"/>
        </c:dLbls>
        <c:gapWidth val="100"/>
        <c:overlap val="100"/>
        <c:axId val="143217792"/>
        <c:axId val="14321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9084</c:v>
                </c:pt>
                <c:pt idx="2">
                  <c:v>#N/A</c:v>
                </c:pt>
                <c:pt idx="3">
                  <c:v>#N/A</c:v>
                </c:pt>
                <c:pt idx="4">
                  <c:v>6693</c:v>
                </c:pt>
                <c:pt idx="5">
                  <c:v>#N/A</c:v>
                </c:pt>
                <c:pt idx="6">
                  <c:v>#N/A</c:v>
                </c:pt>
                <c:pt idx="7">
                  <c:v>4918</c:v>
                </c:pt>
                <c:pt idx="8">
                  <c:v>#N/A</c:v>
                </c:pt>
                <c:pt idx="9">
                  <c:v>#N/A</c:v>
                </c:pt>
                <c:pt idx="10">
                  <c:v>3643</c:v>
                </c:pt>
                <c:pt idx="11">
                  <c:v>#N/A</c:v>
                </c:pt>
                <c:pt idx="12">
                  <c:v>#N/A</c:v>
                </c:pt>
                <c:pt idx="13">
                  <c:v>3261</c:v>
                </c:pt>
                <c:pt idx="14">
                  <c:v>#N/A</c:v>
                </c:pt>
              </c:numCache>
            </c:numRef>
          </c:val>
          <c:smooth val="0"/>
        </c:ser>
        <c:dLbls>
          <c:showLegendKey val="0"/>
          <c:showVal val="0"/>
          <c:showCatName val="0"/>
          <c:showSerName val="0"/>
          <c:showPercent val="0"/>
          <c:showBubbleSize val="0"/>
        </c:dLbls>
        <c:marker val="1"/>
        <c:smooth val="0"/>
        <c:axId val="143217792"/>
        <c:axId val="143219712"/>
      </c:lineChart>
      <c:catAx>
        <c:axId val="1432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219712"/>
        <c:crosses val="autoZero"/>
        <c:auto val="1"/>
        <c:lblAlgn val="ctr"/>
        <c:lblOffset val="100"/>
        <c:tickLblSkip val="1"/>
        <c:tickMarkSkip val="1"/>
        <c:noMultiLvlLbl val="0"/>
      </c:catAx>
      <c:valAx>
        <c:axId val="14321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1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61,889
61,550
210.38
35,505,683
33,466,467
1,384,777
15,338,534
23,989,740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23.4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地方税では、法人税割が</a:t>
          </a:r>
          <a:r>
            <a:rPr lang="en-US" altLang="ja-JP" sz="1300">
              <a:solidFill>
                <a:schemeClr val="dk1"/>
              </a:solidFill>
              <a:effectLst/>
              <a:latin typeface="+mn-lt"/>
              <a:ea typeface="+mn-ea"/>
              <a:cs typeface="+mn-cs"/>
            </a:rPr>
            <a:t>8.1</a:t>
          </a:r>
          <a:r>
            <a:rPr lang="ja-JP" altLang="en-US" sz="1300">
              <a:solidFill>
                <a:schemeClr val="dk1"/>
              </a:solidFill>
              <a:effectLst/>
              <a:latin typeface="+mn-lt"/>
              <a:ea typeface="+mn-ea"/>
              <a:cs typeface="+mn-cs"/>
            </a:rPr>
            <a:t>億円減となったが、法人税割以外の税が微増をしており、前年比</a:t>
          </a:r>
          <a:r>
            <a:rPr lang="en-US" altLang="ja-JP" sz="1300">
              <a:solidFill>
                <a:schemeClr val="dk1"/>
              </a:solidFill>
              <a:effectLst/>
              <a:latin typeface="+mn-lt"/>
              <a:ea typeface="+mn-ea"/>
              <a:cs typeface="+mn-cs"/>
            </a:rPr>
            <a:t>0.02</a:t>
          </a:r>
          <a:r>
            <a:rPr lang="ja-JP" altLang="en-US" sz="1300">
              <a:solidFill>
                <a:schemeClr val="dk1"/>
              </a:solidFill>
              <a:effectLst/>
              <a:latin typeface="+mn-lt"/>
              <a:ea typeface="+mn-ea"/>
              <a:cs typeface="+mn-cs"/>
            </a:rPr>
            <a:t>ポイント増となっている</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一般財源を確保するため</a:t>
          </a:r>
          <a:r>
            <a:rPr lang="ja-JP" altLang="ja-JP" sz="1300">
              <a:solidFill>
                <a:schemeClr val="dk1"/>
              </a:solidFill>
              <a:effectLst/>
              <a:latin typeface="+mn-lt"/>
              <a:ea typeface="+mn-ea"/>
              <a:cs typeface="+mn-cs"/>
            </a:rPr>
            <a:t>税徴収強化</a:t>
          </a:r>
          <a:r>
            <a:rPr lang="ja-JP" altLang="en-US" sz="1300">
              <a:solidFill>
                <a:schemeClr val="dk1"/>
              </a:solidFill>
              <a:effectLst/>
              <a:latin typeface="+mn-lt"/>
              <a:ea typeface="+mn-ea"/>
              <a:cs typeface="+mn-cs"/>
            </a:rPr>
            <a:t>より</a:t>
          </a:r>
          <a:r>
            <a:rPr lang="ja-JP" altLang="ja-JP" sz="1300">
              <a:solidFill>
                <a:schemeClr val="dk1"/>
              </a:solidFill>
              <a:effectLst/>
              <a:latin typeface="+mn-lt"/>
              <a:ea typeface="+mn-ea"/>
              <a:cs typeface="+mn-cs"/>
            </a:rPr>
            <a:t>自主財源の確保を図</a:t>
          </a:r>
          <a:r>
            <a:rPr lang="ja-JP" altLang="en-US" sz="1300">
              <a:solidFill>
                <a:schemeClr val="dk1"/>
              </a:solidFill>
              <a:effectLst/>
              <a:latin typeface="+mn-lt"/>
              <a:ea typeface="+mn-ea"/>
              <a:cs typeface="+mn-cs"/>
            </a:rPr>
            <a:t>り、</a:t>
          </a:r>
          <a:r>
            <a:rPr lang="ja-JP" altLang="ja-JP" sz="1300">
              <a:solidFill>
                <a:schemeClr val="dk1"/>
              </a:solidFill>
              <a:effectLst/>
              <a:latin typeface="+mn-lt"/>
              <a:ea typeface="+mn-ea"/>
              <a:cs typeface="+mn-cs"/>
            </a:rPr>
            <a:t>産業支援・就労支援等の施策取り組みによる各種税等の増収</a:t>
          </a:r>
          <a:r>
            <a:rPr lang="ja-JP" altLang="en-US" sz="1300">
              <a:solidFill>
                <a:schemeClr val="dk1"/>
              </a:solidFill>
              <a:effectLst/>
              <a:latin typeface="+mn-lt"/>
              <a:ea typeface="+mn-ea"/>
              <a:cs typeface="+mn-cs"/>
            </a:rPr>
            <a:t>に努める。</a:t>
          </a:r>
          <a:r>
            <a:rPr lang="ja-JP" altLang="ja-JP" sz="1300">
              <a:solidFill>
                <a:schemeClr val="dk1"/>
              </a:solidFill>
              <a:effectLst/>
              <a:latin typeface="+mn-lt"/>
              <a:ea typeface="+mn-ea"/>
              <a:cs typeface="+mn-cs"/>
            </a:rPr>
            <a:t>歳出については、経常的な事務事業経費の削減、人件費の削減、事業の厳選により地方債新規発行の抑制など徹底的な見直しを進めていく。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55033</xdr:rowOff>
    </xdr:to>
    <xdr:cxnSp macro="">
      <xdr:nvCxnSpPr>
        <xdr:cNvPr id="68" name="直線コネクタ 67"/>
        <xdr:cNvCxnSpPr/>
      </xdr:nvCxnSpPr>
      <xdr:spPr>
        <a:xfrm flipV="1">
          <a:off x="4114800" y="738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43</xdr:row>
      <xdr:rowOff>55033</xdr:rowOff>
    </xdr:to>
    <xdr:cxnSp macro="">
      <xdr:nvCxnSpPr>
        <xdr:cNvPr id="71" name="直線コネクタ 70"/>
        <xdr:cNvCxnSpPr/>
      </xdr:nvCxnSpPr>
      <xdr:spPr>
        <a:xfrm>
          <a:off x="3225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146050</xdr:rowOff>
    </xdr:to>
    <xdr:cxnSp macro="">
      <xdr:nvCxnSpPr>
        <xdr:cNvPr id="74" name="直線コネクタ 73"/>
        <xdr:cNvCxnSpPr/>
      </xdr:nvCxnSpPr>
      <xdr:spPr>
        <a:xfrm>
          <a:off x="2336800" y="728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85725</xdr:rowOff>
    </xdr:to>
    <xdr:cxnSp macro="">
      <xdr:nvCxnSpPr>
        <xdr:cNvPr id="77" name="直線コネクタ 76"/>
        <xdr:cNvCxnSpPr/>
      </xdr:nvCxnSpPr>
      <xdr:spPr>
        <a:xfrm>
          <a:off x="1447800" y="71860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94" name="テキスト ボックス 93"/>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一般財源から充当された</a:t>
          </a:r>
          <a:r>
            <a:rPr kumimoji="1" lang="ja-JP" altLang="ja-JP" sz="1300">
              <a:solidFill>
                <a:schemeClr val="dk1"/>
              </a:solidFill>
              <a:effectLst/>
              <a:latin typeface="+mn-lt"/>
              <a:ea typeface="+mn-ea"/>
              <a:cs typeface="+mn-cs"/>
            </a:rPr>
            <a:t>経常経費充当一般財源</a:t>
          </a:r>
          <a:r>
            <a:rPr kumimoji="1" lang="ja-JP" altLang="en-US" sz="1300">
              <a:solidFill>
                <a:schemeClr val="dk1"/>
              </a:solidFill>
              <a:effectLst/>
              <a:latin typeface="+mn-lt"/>
              <a:ea typeface="+mn-ea"/>
              <a:cs typeface="+mn-cs"/>
            </a:rPr>
            <a:t>額</a:t>
          </a:r>
          <a:r>
            <a:rPr kumimoji="1" lang="ja-JP" altLang="en-US" sz="1300">
              <a:latin typeface="ＭＳ Ｐゴシック"/>
            </a:rPr>
            <a:t>が前年度比</a:t>
          </a:r>
          <a:r>
            <a:rPr kumimoji="1" lang="en-US" altLang="ja-JP" sz="1300">
              <a:latin typeface="ＭＳ Ｐゴシック"/>
            </a:rPr>
            <a:t>0.5</a:t>
          </a:r>
          <a:r>
            <a:rPr kumimoji="1" lang="ja-JP" altLang="en-US" sz="1300">
              <a:latin typeface="ＭＳ Ｐゴシック"/>
            </a:rPr>
            <a:t>％（</a:t>
          </a:r>
          <a:r>
            <a:rPr kumimoji="1" lang="en-US" altLang="ja-JP" sz="1300">
              <a:latin typeface="ＭＳ Ｐゴシック"/>
            </a:rPr>
            <a:t>0.7</a:t>
          </a:r>
          <a:r>
            <a:rPr kumimoji="1" lang="ja-JP" altLang="en-US" sz="1300">
              <a:latin typeface="ＭＳ Ｐゴシック"/>
            </a:rPr>
            <a:t>億円減）となっており、経常一般財源の最も大きな割合を占めている普通交付税の減により、経常一般財源が前年度比較で</a:t>
          </a:r>
          <a:r>
            <a:rPr kumimoji="1" lang="en-US" altLang="ja-JP" sz="1300">
              <a:latin typeface="ＭＳ Ｐゴシック"/>
            </a:rPr>
            <a:t>1.1</a:t>
          </a:r>
          <a:r>
            <a:rPr kumimoji="1" lang="ja-JP" altLang="en-US" sz="1300">
              <a:latin typeface="ＭＳ Ｐゴシック"/>
            </a:rPr>
            <a:t>％減</a:t>
          </a:r>
          <a:r>
            <a:rPr kumimoji="1" lang="en-US" altLang="ja-JP" sz="1300">
              <a:latin typeface="ＭＳ Ｐゴシック"/>
            </a:rPr>
            <a:t>(1.9</a:t>
          </a:r>
          <a:r>
            <a:rPr kumimoji="1" lang="ja-JP" altLang="en-US" sz="1300">
              <a:latin typeface="ＭＳ Ｐゴシック"/>
            </a:rPr>
            <a:t>億円減）となっている。経常一般財源合計額と経常経費充当一般財源合計額の差が縮減されたことにより、経常収支比率が</a:t>
          </a:r>
          <a:r>
            <a:rPr kumimoji="1" lang="en-US" altLang="ja-JP" sz="1300">
              <a:latin typeface="ＭＳ Ｐゴシック"/>
            </a:rPr>
            <a:t>0.6</a:t>
          </a:r>
          <a:r>
            <a:rPr kumimoji="1" lang="ja-JP" altLang="en-US" sz="1300">
              <a:latin typeface="ＭＳ Ｐゴシック"/>
            </a:rPr>
            <a:t>％上回っている。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今後は、</a:t>
          </a:r>
          <a:r>
            <a:rPr kumimoji="1" lang="ja-JP" altLang="ja-JP" sz="1300">
              <a:solidFill>
                <a:schemeClr val="dk1"/>
              </a:solidFill>
              <a:effectLst/>
              <a:latin typeface="+mn-lt"/>
              <a:ea typeface="+mn-ea"/>
              <a:cs typeface="+mn-cs"/>
            </a:rPr>
            <a:t>普通建設事業の重要性・緊急性・投資効果・整備基準を十分に検討し、税収の徴収率向上を中心とする歳入</a:t>
          </a:r>
          <a:r>
            <a:rPr kumimoji="1" lang="ja-JP" altLang="ja-JP" sz="1100">
              <a:solidFill>
                <a:schemeClr val="dk1"/>
              </a:solidFill>
              <a:effectLst/>
              <a:latin typeface="+mn-lt"/>
              <a:ea typeface="+mn-ea"/>
              <a:cs typeface="+mn-cs"/>
            </a:rPr>
            <a:t>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xdr:rowOff>
    </xdr:from>
    <xdr:to>
      <xdr:col>7</xdr:col>
      <xdr:colOff>152400</xdr:colOff>
      <xdr:row>63</xdr:row>
      <xdr:rowOff>25823</xdr:rowOff>
    </xdr:to>
    <xdr:cxnSp macro="">
      <xdr:nvCxnSpPr>
        <xdr:cNvPr id="131" name="直線コネクタ 130"/>
        <xdr:cNvCxnSpPr/>
      </xdr:nvCxnSpPr>
      <xdr:spPr>
        <a:xfrm>
          <a:off x="4114800" y="108030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96731</xdr:rowOff>
    </xdr:from>
    <xdr:to>
      <xdr:col>6</xdr:col>
      <xdr:colOff>0</xdr:colOff>
      <xdr:row>63</xdr:row>
      <xdr:rowOff>1694</xdr:rowOff>
    </xdr:to>
    <xdr:cxnSp macro="">
      <xdr:nvCxnSpPr>
        <xdr:cNvPr id="134" name="直線コネクタ 133"/>
        <xdr:cNvCxnSpPr/>
      </xdr:nvCxnSpPr>
      <xdr:spPr>
        <a:xfrm>
          <a:off x="3225800" y="10726631"/>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163619</xdr:rowOff>
    </xdr:from>
    <xdr:to>
      <xdr:col>4</xdr:col>
      <xdr:colOff>482600</xdr:colOff>
      <xdr:row>62</xdr:row>
      <xdr:rowOff>96731</xdr:rowOff>
    </xdr:to>
    <xdr:cxnSp macro="">
      <xdr:nvCxnSpPr>
        <xdr:cNvPr id="137" name="直線コネクタ 136"/>
        <xdr:cNvCxnSpPr/>
      </xdr:nvCxnSpPr>
      <xdr:spPr>
        <a:xfrm>
          <a:off x="2336800" y="10622069"/>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163619</xdr:rowOff>
    </xdr:from>
    <xdr:to>
      <xdr:col>3</xdr:col>
      <xdr:colOff>279400</xdr:colOff>
      <xdr:row>63</xdr:row>
      <xdr:rowOff>86148</xdr:rowOff>
    </xdr:to>
    <xdr:cxnSp macro="">
      <xdr:nvCxnSpPr>
        <xdr:cNvPr id="140" name="直線コネクタ 139"/>
        <xdr:cNvCxnSpPr/>
      </xdr:nvCxnSpPr>
      <xdr:spPr>
        <a:xfrm flipV="1">
          <a:off x="1447800" y="10622069"/>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50" name="円/楕円 149"/>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118550</xdr:rowOff>
    </xdr:from>
    <xdr:ext cx="762000" cy="259045"/>
    <xdr:sp macro="" textlink="">
      <xdr:nvSpPr>
        <xdr:cNvPr id="151"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122344</xdr:rowOff>
    </xdr:from>
    <xdr:to>
      <xdr:col>6</xdr:col>
      <xdr:colOff>50800</xdr:colOff>
      <xdr:row>63</xdr:row>
      <xdr:rowOff>52494</xdr:rowOff>
    </xdr:to>
    <xdr:sp macro="" textlink="">
      <xdr:nvSpPr>
        <xdr:cNvPr id="152" name="円/楕円 151"/>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53" name="テキスト ボックス 152"/>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45931</xdr:rowOff>
    </xdr:from>
    <xdr:to>
      <xdr:col>4</xdr:col>
      <xdr:colOff>533400</xdr:colOff>
      <xdr:row>62</xdr:row>
      <xdr:rowOff>147531</xdr:rowOff>
    </xdr:to>
    <xdr:sp macro="" textlink="">
      <xdr:nvSpPr>
        <xdr:cNvPr id="154" name="円/楕円 153"/>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157708</xdr:rowOff>
    </xdr:from>
    <xdr:ext cx="762000" cy="259045"/>
    <xdr:sp macro="" textlink="">
      <xdr:nvSpPr>
        <xdr:cNvPr id="155" name="テキスト ボックス 154"/>
        <xdr:cNvSpPr txBox="1"/>
      </xdr:nvSpPr>
      <xdr:spPr>
        <a:xfrm>
          <a:off x="2844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112819</xdr:rowOff>
    </xdr:from>
    <xdr:to>
      <xdr:col>3</xdr:col>
      <xdr:colOff>330200</xdr:colOff>
      <xdr:row>62</xdr:row>
      <xdr:rowOff>42969</xdr:rowOff>
    </xdr:to>
    <xdr:sp macro="" textlink="">
      <xdr:nvSpPr>
        <xdr:cNvPr id="156" name="円/楕円 155"/>
        <xdr:cNvSpPr/>
      </xdr:nvSpPr>
      <xdr:spPr>
        <a:xfrm>
          <a:off x="2286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53146</xdr:rowOff>
    </xdr:from>
    <xdr:ext cx="762000" cy="259045"/>
    <xdr:sp macro="" textlink="">
      <xdr:nvSpPr>
        <xdr:cNvPr id="157" name="テキスト ボックス 156"/>
        <xdr:cNvSpPr txBox="1"/>
      </xdr:nvSpPr>
      <xdr:spPr>
        <a:xfrm>
          <a:off x="1955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35348</xdr:rowOff>
    </xdr:from>
    <xdr:to>
      <xdr:col>2</xdr:col>
      <xdr:colOff>127000</xdr:colOff>
      <xdr:row>63</xdr:row>
      <xdr:rowOff>136948</xdr:rowOff>
    </xdr:to>
    <xdr:sp macro="" textlink="">
      <xdr:nvSpPr>
        <xdr:cNvPr id="158" name="円/楕円 157"/>
        <xdr:cNvSpPr/>
      </xdr:nvSpPr>
      <xdr:spPr>
        <a:xfrm>
          <a:off x="1397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121725</xdr:rowOff>
    </xdr:from>
    <xdr:ext cx="762000" cy="259045"/>
    <xdr:sp macro="" textlink="">
      <xdr:nvSpPr>
        <xdr:cNvPr id="159" name="テキスト ボックス 158"/>
        <xdr:cNvSpPr txBox="1"/>
      </xdr:nvSpPr>
      <xdr:spPr>
        <a:xfrm>
          <a:off x="1066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[121,286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人件費は前年度と比べ減となったが、平成</a:t>
          </a:r>
          <a:r>
            <a:rPr kumimoji="1" lang="en-US" altLang="ja-JP" sz="1300">
              <a:latin typeface="ＭＳ Ｐゴシック"/>
            </a:rPr>
            <a:t>25</a:t>
          </a:r>
          <a:r>
            <a:rPr kumimoji="1" lang="ja-JP" altLang="en-US" sz="1300">
              <a:latin typeface="ＭＳ Ｐゴシック"/>
            </a:rPr>
            <a:t>年度物件費の決算額は、</a:t>
          </a:r>
          <a:r>
            <a:rPr kumimoji="1" lang="en-US" altLang="ja-JP" sz="1300">
              <a:latin typeface="ＭＳ Ｐゴシック"/>
            </a:rPr>
            <a:t>3,460,337</a:t>
          </a:r>
          <a:r>
            <a:rPr kumimoji="1" lang="ja-JP" altLang="en-US" sz="1300">
              <a:latin typeface="ＭＳ Ｐゴシック"/>
            </a:rPr>
            <a:t>千円で、平成</a:t>
          </a:r>
          <a:r>
            <a:rPr kumimoji="1" lang="en-US" altLang="ja-JP" sz="1300">
              <a:latin typeface="ＭＳ Ｐゴシック"/>
            </a:rPr>
            <a:t>24</a:t>
          </a:r>
          <a:r>
            <a:rPr kumimoji="1" lang="ja-JP" altLang="en-US" sz="1300">
              <a:latin typeface="ＭＳ Ｐゴシック"/>
            </a:rPr>
            <a:t>年度決算額と比較を行うと、</a:t>
          </a:r>
          <a:r>
            <a:rPr kumimoji="1" lang="en-US" altLang="ja-JP" sz="1300">
              <a:latin typeface="ＭＳ Ｐゴシック"/>
            </a:rPr>
            <a:t>141,416</a:t>
          </a:r>
          <a:r>
            <a:rPr kumimoji="1" lang="ja-JP" altLang="en-US" sz="1300">
              <a:latin typeface="ＭＳ Ｐゴシック"/>
            </a:rPr>
            <a:t>千円増となり、人口</a:t>
          </a:r>
          <a:r>
            <a:rPr kumimoji="1" lang="en-US" altLang="ja-JP" sz="1300">
              <a:latin typeface="ＭＳ Ｐゴシック"/>
            </a:rPr>
            <a:t>1</a:t>
          </a:r>
          <a:r>
            <a:rPr kumimoji="1" lang="ja-JP" altLang="en-US" sz="1300">
              <a:latin typeface="ＭＳ Ｐゴシック"/>
            </a:rPr>
            <a:t>人当たり人件費・物件費等決定額が前年額を上回っている。</a:t>
          </a:r>
          <a:r>
            <a:rPr lang="ja-JP" altLang="ja-JP" sz="1300" b="0" i="0" baseline="0">
              <a:solidFill>
                <a:schemeClr val="dk1"/>
              </a:solidFill>
              <a:effectLst/>
              <a:latin typeface="+mn-lt"/>
              <a:ea typeface="+mn-ea"/>
              <a:cs typeface="+mn-cs"/>
            </a:rPr>
            <a:t>実施可能な業務については民間委託を進め</a:t>
          </a:r>
          <a:r>
            <a:rPr lang="ja-JP" altLang="en-US" sz="1300" b="0" i="0" baseline="0">
              <a:solidFill>
                <a:schemeClr val="dk1"/>
              </a:solidFill>
              <a:effectLst/>
              <a:latin typeface="+mn-lt"/>
              <a:ea typeface="+mn-ea"/>
              <a:cs typeface="+mn-cs"/>
            </a:rPr>
            <a:t>人件費の削減に努める。また、業務内容・発注仕様の見直しを行い、委託料の削減を図り物件費の低減に努める。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60257</xdr:rowOff>
    </xdr:from>
    <xdr:to>
      <xdr:col>7</xdr:col>
      <xdr:colOff>152400</xdr:colOff>
      <xdr:row>81</xdr:row>
      <xdr:rowOff>64810</xdr:rowOff>
    </xdr:to>
    <xdr:cxnSp macro="">
      <xdr:nvCxnSpPr>
        <xdr:cNvPr id="195" name="直線コネクタ 194"/>
        <xdr:cNvCxnSpPr/>
      </xdr:nvCxnSpPr>
      <xdr:spPr>
        <a:xfrm>
          <a:off x="4114800" y="13947707"/>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60257</xdr:rowOff>
    </xdr:from>
    <xdr:to>
      <xdr:col>6</xdr:col>
      <xdr:colOff>0</xdr:colOff>
      <xdr:row>81</xdr:row>
      <xdr:rowOff>63409</xdr:rowOff>
    </xdr:to>
    <xdr:cxnSp macro="">
      <xdr:nvCxnSpPr>
        <xdr:cNvPr id="198" name="直線コネクタ 197"/>
        <xdr:cNvCxnSpPr/>
      </xdr:nvCxnSpPr>
      <xdr:spPr>
        <a:xfrm flipV="1">
          <a:off x="3225800" y="13947707"/>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57248</xdr:rowOff>
    </xdr:from>
    <xdr:to>
      <xdr:col>4</xdr:col>
      <xdr:colOff>482600</xdr:colOff>
      <xdr:row>81</xdr:row>
      <xdr:rowOff>63409</xdr:rowOff>
    </xdr:to>
    <xdr:cxnSp macro="">
      <xdr:nvCxnSpPr>
        <xdr:cNvPr id="201" name="直線コネクタ 200"/>
        <xdr:cNvCxnSpPr/>
      </xdr:nvCxnSpPr>
      <xdr:spPr>
        <a:xfrm>
          <a:off x="2336800" y="13944698"/>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57248</xdr:rowOff>
    </xdr:from>
    <xdr:to>
      <xdr:col>3</xdr:col>
      <xdr:colOff>279400</xdr:colOff>
      <xdr:row>81</xdr:row>
      <xdr:rowOff>62271</xdr:rowOff>
    </xdr:to>
    <xdr:cxnSp macro="">
      <xdr:nvCxnSpPr>
        <xdr:cNvPr id="204" name="直線コネクタ 203"/>
        <xdr:cNvCxnSpPr/>
      </xdr:nvCxnSpPr>
      <xdr:spPr>
        <a:xfrm flipV="1">
          <a:off x="1447800" y="13944698"/>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14010</xdr:rowOff>
    </xdr:from>
    <xdr:to>
      <xdr:col>7</xdr:col>
      <xdr:colOff>203200</xdr:colOff>
      <xdr:row>81</xdr:row>
      <xdr:rowOff>115610</xdr:rowOff>
    </xdr:to>
    <xdr:sp macro="" textlink="">
      <xdr:nvSpPr>
        <xdr:cNvPr id="214" name="円/楕円 213"/>
        <xdr:cNvSpPr/>
      </xdr:nvSpPr>
      <xdr:spPr>
        <a:xfrm>
          <a:off x="4902200" y="139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62287</xdr:rowOff>
    </xdr:from>
    <xdr:ext cx="762000" cy="259045"/>
    <xdr:sp macro="" textlink="">
      <xdr:nvSpPr>
        <xdr:cNvPr id="215" name="人件費・物件費等の状況該当値テキスト"/>
        <xdr:cNvSpPr txBox="1"/>
      </xdr:nvSpPr>
      <xdr:spPr>
        <a:xfrm>
          <a:off x="5041900" y="1394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121,286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9457</xdr:rowOff>
    </xdr:from>
    <xdr:to>
      <xdr:col>6</xdr:col>
      <xdr:colOff>50800</xdr:colOff>
      <xdr:row>81</xdr:row>
      <xdr:rowOff>111057</xdr:rowOff>
    </xdr:to>
    <xdr:sp macro="" textlink="">
      <xdr:nvSpPr>
        <xdr:cNvPr id="216" name="円/楕円 215"/>
        <xdr:cNvSpPr/>
      </xdr:nvSpPr>
      <xdr:spPr>
        <a:xfrm>
          <a:off x="4064000" y="138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121234</xdr:rowOff>
    </xdr:from>
    <xdr:ext cx="736600" cy="259045"/>
    <xdr:sp macro="" textlink="">
      <xdr:nvSpPr>
        <xdr:cNvPr id="217" name="テキスト ボックス 216"/>
        <xdr:cNvSpPr txBox="1"/>
      </xdr:nvSpPr>
      <xdr:spPr>
        <a:xfrm>
          <a:off x="3733800" y="1366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12609</xdr:rowOff>
    </xdr:from>
    <xdr:to>
      <xdr:col>4</xdr:col>
      <xdr:colOff>533400</xdr:colOff>
      <xdr:row>81</xdr:row>
      <xdr:rowOff>114209</xdr:rowOff>
    </xdr:to>
    <xdr:sp macro="" textlink="">
      <xdr:nvSpPr>
        <xdr:cNvPr id="218" name="円/楕円 217"/>
        <xdr:cNvSpPr/>
      </xdr:nvSpPr>
      <xdr:spPr>
        <a:xfrm>
          <a:off x="3175000" y="1390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98986</xdr:rowOff>
    </xdr:from>
    <xdr:ext cx="762000" cy="259045"/>
    <xdr:sp macro="" textlink="">
      <xdr:nvSpPr>
        <xdr:cNvPr id="219" name="テキスト ボックス 218"/>
        <xdr:cNvSpPr txBox="1"/>
      </xdr:nvSpPr>
      <xdr:spPr>
        <a:xfrm>
          <a:off x="2844800" y="1398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6448</xdr:rowOff>
    </xdr:from>
    <xdr:to>
      <xdr:col>3</xdr:col>
      <xdr:colOff>330200</xdr:colOff>
      <xdr:row>81</xdr:row>
      <xdr:rowOff>108048</xdr:rowOff>
    </xdr:to>
    <xdr:sp macro="" textlink="">
      <xdr:nvSpPr>
        <xdr:cNvPr id="220" name="円/楕円 219"/>
        <xdr:cNvSpPr/>
      </xdr:nvSpPr>
      <xdr:spPr>
        <a:xfrm>
          <a:off x="2286000" y="138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118225</xdr:rowOff>
    </xdr:from>
    <xdr:ext cx="762000" cy="259045"/>
    <xdr:sp macro="" textlink="">
      <xdr:nvSpPr>
        <xdr:cNvPr id="221" name="テキスト ボックス 220"/>
        <xdr:cNvSpPr txBox="1"/>
      </xdr:nvSpPr>
      <xdr:spPr>
        <a:xfrm>
          <a:off x="1955800" y="1366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11471</xdr:rowOff>
    </xdr:from>
    <xdr:to>
      <xdr:col>2</xdr:col>
      <xdr:colOff>127000</xdr:colOff>
      <xdr:row>81</xdr:row>
      <xdr:rowOff>113071</xdr:rowOff>
    </xdr:to>
    <xdr:sp macro="" textlink="">
      <xdr:nvSpPr>
        <xdr:cNvPr id="222" name="円/楕円 221"/>
        <xdr:cNvSpPr/>
      </xdr:nvSpPr>
      <xdr:spPr>
        <a:xfrm>
          <a:off x="1397000" y="138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97848</xdr:rowOff>
    </xdr:from>
    <xdr:ext cx="762000" cy="259045"/>
    <xdr:sp macro="" textlink="">
      <xdr:nvSpPr>
        <xdr:cNvPr id="223" name="テキスト ボックス 222"/>
        <xdr:cNvSpPr txBox="1"/>
      </xdr:nvSpPr>
      <xdr:spPr>
        <a:xfrm>
          <a:off x="1066800" y="1398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年度まで定員適正化計画により退職者不補充等により職員数の減を実施し、減少傾向にあります。平成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年度以降も微減であるが職員数の減が継続していることから、類似団体平均を下回っている。今後も各種手当の見直しを行うなど、より一層の給与の適正化に努める。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88</xdr:row>
      <xdr:rowOff>104563</xdr:rowOff>
    </xdr:to>
    <xdr:cxnSp macro="">
      <xdr:nvCxnSpPr>
        <xdr:cNvPr id="257" name="直線コネクタ 256"/>
        <xdr:cNvCxnSpPr/>
      </xdr:nvCxnSpPr>
      <xdr:spPr>
        <a:xfrm flipV="1">
          <a:off x="16179800" y="14588913"/>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80434</xdr:rowOff>
    </xdr:from>
    <xdr:to>
      <xdr:col>23</xdr:col>
      <xdr:colOff>406400</xdr:colOff>
      <xdr:row>88</xdr:row>
      <xdr:rowOff>104563</xdr:rowOff>
    </xdr:to>
    <xdr:cxnSp macro="">
      <xdr:nvCxnSpPr>
        <xdr:cNvPr id="260" name="直線コネクタ 259"/>
        <xdr:cNvCxnSpPr/>
      </xdr:nvCxnSpPr>
      <xdr:spPr>
        <a:xfrm>
          <a:off x="15290800" y="151680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88</xdr:row>
      <xdr:rowOff>80434</xdr:rowOff>
    </xdr:to>
    <xdr:cxnSp macro="">
      <xdr:nvCxnSpPr>
        <xdr:cNvPr id="263" name="直線コネクタ 262"/>
        <xdr:cNvCxnSpPr/>
      </xdr:nvCxnSpPr>
      <xdr:spPr>
        <a:xfrm>
          <a:off x="14401800" y="14653261"/>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85</xdr:row>
      <xdr:rowOff>112184</xdr:rowOff>
    </xdr:to>
    <xdr:cxnSp macro="">
      <xdr:nvCxnSpPr>
        <xdr:cNvPr id="266" name="直線コネクタ 265"/>
        <xdr:cNvCxnSpPr/>
      </xdr:nvCxnSpPr>
      <xdr:spPr>
        <a:xfrm flipV="1">
          <a:off x="13512800" y="1465326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6" name="円/楕円 275"/>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152840</xdr:rowOff>
    </xdr:from>
    <xdr:ext cx="762000" cy="259045"/>
    <xdr:sp macro="" textlink="">
      <xdr:nvSpPr>
        <xdr:cNvPr id="277"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53763</xdr:rowOff>
    </xdr:from>
    <xdr:to>
      <xdr:col>23</xdr:col>
      <xdr:colOff>457200</xdr:colOff>
      <xdr:row>88</xdr:row>
      <xdr:rowOff>155363</xdr:rowOff>
    </xdr:to>
    <xdr:sp macro="" textlink="">
      <xdr:nvSpPr>
        <xdr:cNvPr id="278" name="円/楕円 277"/>
        <xdr:cNvSpPr/>
      </xdr:nvSpPr>
      <xdr:spPr>
        <a:xfrm>
          <a:off x="16129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79" name="テキスト ボックス 278"/>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0" name="円/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81" name="テキスト ボックス 280"/>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2" name="円/楕円 281"/>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83" name="テキスト ボックス 282"/>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4" name="円/楕円 283"/>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85" name="テキスト ボックス 28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年度の職員数は</a:t>
          </a:r>
          <a:r>
            <a:rPr lang="en-US" altLang="ja-JP" sz="1300" b="0" i="0" baseline="0">
              <a:solidFill>
                <a:schemeClr val="dk1"/>
              </a:solidFill>
              <a:effectLst/>
              <a:latin typeface="+mn-lt"/>
              <a:ea typeface="+mn-ea"/>
              <a:cs typeface="+mn-cs"/>
            </a:rPr>
            <a:t>502</a:t>
          </a:r>
          <a:r>
            <a:rPr lang="ja-JP" altLang="en-US" sz="1300" b="0" i="0" baseline="0">
              <a:solidFill>
                <a:schemeClr val="dk1"/>
              </a:solidFill>
              <a:effectLst/>
              <a:latin typeface="+mn-lt"/>
              <a:ea typeface="+mn-ea"/>
              <a:cs typeface="+mn-cs"/>
            </a:rPr>
            <a:t>名と前年度と変動はないが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人口の増加により定員管理の状況は、</a:t>
          </a:r>
          <a:r>
            <a:rPr lang="en-US" altLang="ja-JP" sz="1300" b="0" i="0" baseline="0">
              <a:solidFill>
                <a:schemeClr val="dk1"/>
              </a:solidFill>
              <a:effectLst/>
              <a:latin typeface="+mn-lt"/>
              <a:ea typeface="+mn-ea"/>
              <a:cs typeface="+mn-cs"/>
            </a:rPr>
            <a:t>0.07</a:t>
          </a:r>
          <a:r>
            <a:rPr lang="ja-JP" altLang="en-US" sz="1300" b="0" i="0" baseline="0">
              <a:solidFill>
                <a:schemeClr val="dk1"/>
              </a:solidFill>
              <a:effectLst/>
              <a:latin typeface="+mn-lt"/>
              <a:ea typeface="+mn-ea"/>
              <a:cs typeface="+mn-cs"/>
            </a:rPr>
            <a:t>人減となっている。しかし、</a:t>
          </a:r>
          <a:r>
            <a:rPr lang="ja-JP" altLang="ja-JP" sz="1300" b="0" i="0" baseline="0">
              <a:solidFill>
                <a:schemeClr val="dk1"/>
              </a:solidFill>
              <a:effectLst/>
              <a:latin typeface="+mn-lt"/>
              <a:ea typeface="+mn-ea"/>
              <a:cs typeface="+mn-cs"/>
            </a:rPr>
            <a:t>類似団体平均を</a:t>
          </a:r>
          <a:r>
            <a:rPr lang="en-US" altLang="ja-JP" sz="1300" b="0" i="0" baseline="0">
              <a:solidFill>
                <a:schemeClr val="dk1"/>
              </a:solidFill>
              <a:effectLst/>
              <a:latin typeface="+mn-lt"/>
              <a:ea typeface="+mn-ea"/>
              <a:cs typeface="+mn-cs"/>
            </a:rPr>
            <a:t>0.94</a:t>
          </a:r>
          <a:r>
            <a:rPr lang="ja-JP" altLang="en-US" sz="1300" b="0" i="0" baseline="0">
              <a:solidFill>
                <a:schemeClr val="dk1"/>
              </a:solidFill>
              <a:effectLst/>
              <a:latin typeface="+mn-lt"/>
              <a:ea typeface="+mn-ea"/>
              <a:cs typeface="+mn-cs"/>
            </a:rPr>
            <a:t>人</a:t>
          </a:r>
          <a:r>
            <a:rPr lang="ja-JP" altLang="ja-JP" sz="1300" b="0" i="0" baseline="0">
              <a:solidFill>
                <a:schemeClr val="dk1"/>
              </a:solidFill>
              <a:effectLst/>
              <a:latin typeface="+mn-lt"/>
              <a:ea typeface="+mn-ea"/>
              <a:cs typeface="+mn-cs"/>
            </a:rPr>
            <a:t>上回っている</a:t>
          </a:r>
          <a:r>
            <a:rPr lang="ja-JP" altLang="en-US" sz="1300" b="0" i="0" baseline="0">
              <a:solidFill>
                <a:schemeClr val="dk1"/>
              </a:solidFill>
              <a:effectLst/>
              <a:latin typeface="+mn-lt"/>
              <a:ea typeface="+mn-ea"/>
              <a:cs typeface="+mn-cs"/>
            </a:rPr>
            <a:t>ため、</a:t>
          </a:r>
          <a:r>
            <a:rPr lang="ja-JP" altLang="ja-JP" sz="1300" b="0" i="0" baseline="0">
              <a:solidFill>
                <a:schemeClr val="dk1"/>
              </a:solidFill>
              <a:effectLst/>
              <a:latin typeface="+mn-lt"/>
              <a:ea typeface="+mn-ea"/>
              <a:cs typeface="+mn-cs"/>
            </a:rPr>
            <a:t>今後も組織機構等の見直しや業務の外部委託等を推進し、引き続き定員適正化に努める。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61928</xdr:rowOff>
    </xdr:from>
    <xdr:to>
      <xdr:col>24</xdr:col>
      <xdr:colOff>558800</xdr:colOff>
      <xdr:row>61</xdr:row>
      <xdr:rowOff>71120</xdr:rowOff>
    </xdr:to>
    <xdr:cxnSp macro="">
      <xdr:nvCxnSpPr>
        <xdr:cNvPr id="322" name="直線コネクタ 321"/>
        <xdr:cNvCxnSpPr/>
      </xdr:nvCxnSpPr>
      <xdr:spPr>
        <a:xfrm flipV="1">
          <a:off x="16179800" y="1052037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83759</xdr:rowOff>
    </xdr:to>
    <xdr:cxnSp macro="">
      <xdr:nvCxnSpPr>
        <xdr:cNvPr id="325" name="直線コネクタ 324"/>
        <xdr:cNvCxnSpPr/>
      </xdr:nvCxnSpPr>
      <xdr:spPr>
        <a:xfrm flipV="1">
          <a:off x="15290800" y="1052957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83759</xdr:rowOff>
    </xdr:from>
    <xdr:to>
      <xdr:col>22</xdr:col>
      <xdr:colOff>203200</xdr:colOff>
      <xdr:row>61</xdr:row>
      <xdr:rowOff>102144</xdr:rowOff>
    </xdr:to>
    <xdr:cxnSp macro="">
      <xdr:nvCxnSpPr>
        <xdr:cNvPr id="328" name="直線コネクタ 327"/>
        <xdr:cNvCxnSpPr/>
      </xdr:nvCxnSpPr>
      <xdr:spPr>
        <a:xfrm flipV="1">
          <a:off x="14401800" y="1054220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102144</xdr:rowOff>
    </xdr:from>
    <xdr:to>
      <xdr:col>21</xdr:col>
      <xdr:colOff>0</xdr:colOff>
      <xdr:row>61</xdr:row>
      <xdr:rowOff>109038</xdr:rowOff>
    </xdr:to>
    <xdr:cxnSp macro="">
      <xdr:nvCxnSpPr>
        <xdr:cNvPr id="331" name="直線コネクタ 330"/>
        <xdr:cNvCxnSpPr/>
      </xdr:nvCxnSpPr>
      <xdr:spPr>
        <a:xfrm flipV="1">
          <a:off x="13512800" y="105605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11128</xdr:rowOff>
    </xdr:from>
    <xdr:to>
      <xdr:col>24</xdr:col>
      <xdr:colOff>609600</xdr:colOff>
      <xdr:row>61</xdr:row>
      <xdr:rowOff>112728</xdr:rowOff>
    </xdr:to>
    <xdr:sp macro="" textlink="">
      <xdr:nvSpPr>
        <xdr:cNvPr id="341" name="円/楕円 340"/>
        <xdr:cNvSpPr/>
      </xdr:nvSpPr>
      <xdr:spPr>
        <a:xfrm>
          <a:off x="169672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154655</xdr:rowOff>
    </xdr:from>
    <xdr:ext cx="762000" cy="259045"/>
    <xdr:sp macro="" textlink="">
      <xdr:nvSpPr>
        <xdr:cNvPr id="342" name="定員管理の状況該当値テキスト"/>
        <xdr:cNvSpPr txBox="1"/>
      </xdr:nvSpPr>
      <xdr:spPr>
        <a:xfrm>
          <a:off x="17106900" y="1044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43" name="円/楕円 342"/>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106697</xdr:rowOff>
    </xdr:from>
    <xdr:ext cx="736600" cy="259045"/>
    <xdr:sp macro="" textlink="">
      <xdr:nvSpPr>
        <xdr:cNvPr id="344" name="テキスト ボックス 343"/>
        <xdr:cNvSpPr txBox="1"/>
      </xdr:nvSpPr>
      <xdr:spPr>
        <a:xfrm>
          <a:off x="15798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32959</xdr:rowOff>
    </xdr:from>
    <xdr:to>
      <xdr:col>22</xdr:col>
      <xdr:colOff>254000</xdr:colOff>
      <xdr:row>61</xdr:row>
      <xdr:rowOff>134559</xdr:rowOff>
    </xdr:to>
    <xdr:sp macro="" textlink="">
      <xdr:nvSpPr>
        <xdr:cNvPr id="345" name="円/楕円 344"/>
        <xdr:cNvSpPr/>
      </xdr:nvSpPr>
      <xdr:spPr>
        <a:xfrm>
          <a:off x="15240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119336</xdr:rowOff>
    </xdr:from>
    <xdr:ext cx="762000" cy="259045"/>
    <xdr:sp macro="" textlink="">
      <xdr:nvSpPr>
        <xdr:cNvPr id="346" name="テキスト ボックス 345"/>
        <xdr:cNvSpPr txBox="1"/>
      </xdr:nvSpPr>
      <xdr:spPr>
        <a:xfrm>
          <a:off x="14909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51344</xdr:rowOff>
    </xdr:from>
    <xdr:to>
      <xdr:col>21</xdr:col>
      <xdr:colOff>50800</xdr:colOff>
      <xdr:row>61</xdr:row>
      <xdr:rowOff>152944</xdr:rowOff>
    </xdr:to>
    <xdr:sp macro="" textlink="">
      <xdr:nvSpPr>
        <xdr:cNvPr id="347" name="円/楕円 346"/>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137721</xdr:rowOff>
    </xdr:from>
    <xdr:ext cx="762000" cy="259045"/>
    <xdr:sp macro="" textlink="">
      <xdr:nvSpPr>
        <xdr:cNvPr id="348" name="テキスト ボックス 347"/>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58238</xdr:rowOff>
    </xdr:from>
    <xdr:to>
      <xdr:col>19</xdr:col>
      <xdr:colOff>533400</xdr:colOff>
      <xdr:row>61</xdr:row>
      <xdr:rowOff>159838</xdr:rowOff>
    </xdr:to>
    <xdr:sp macro="" textlink="">
      <xdr:nvSpPr>
        <xdr:cNvPr id="349" name="円/楕円 348"/>
        <xdr:cNvSpPr/>
      </xdr:nvSpPr>
      <xdr:spPr>
        <a:xfrm>
          <a:off x="13462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144615</xdr:rowOff>
    </xdr:from>
    <xdr:ext cx="762000" cy="259045"/>
    <xdr:sp macro="" textlink="">
      <xdr:nvSpPr>
        <xdr:cNvPr id="350" name="テキスト ボックス 349"/>
        <xdr:cNvSpPr txBox="1"/>
      </xdr:nvSpPr>
      <xdr:spPr>
        <a:xfrm>
          <a:off x="13131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利率の高い地方債の繰り上げ償還</a:t>
          </a:r>
          <a:r>
            <a:rPr lang="ja-JP" altLang="en-US" sz="1300">
              <a:solidFill>
                <a:schemeClr val="dk1"/>
              </a:solidFill>
              <a:effectLst/>
              <a:latin typeface="+mn-lt"/>
              <a:ea typeface="+mn-ea"/>
              <a:cs typeface="+mn-cs"/>
            </a:rPr>
            <a:t>により前年度比率を維持しているが、</a:t>
          </a:r>
          <a:r>
            <a:rPr lang="ja-JP" altLang="ja-JP" sz="1300">
              <a:solidFill>
                <a:schemeClr val="dk1"/>
              </a:solidFill>
              <a:effectLst/>
              <a:latin typeface="+mn-lt"/>
              <a:ea typeface="+mn-ea"/>
              <a:cs typeface="+mn-cs"/>
            </a:rPr>
            <a:t>今後は、義務教育施設の耐震化</a:t>
          </a:r>
          <a:r>
            <a:rPr lang="ja-JP" altLang="en-US" sz="1300">
              <a:solidFill>
                <a:schemeClr val="dk1"/>
              </a:solidFill>
              <a:effectLst/>
              <a:latin typeface="+mn-lt"/>
              <a:ea typeface="+mn-ea"/>
              <a:cs typeface="+mn-cs"/>
            </a:rPr>
            <a:t>と消防庁舎建設</a:t>
          </a:r>
          <a:r>
            <a:rPr lang="ja-JP" altLang="ja-JP" sz="1300">
              <a:solidFill>
                <a:schemeClr val="dk1"/>
              </a:solidFill>
              <a:effectLst/>
              <a:latin typeface="+mn-lt"/>
              <a:ea typeface="+mn-ea"/>
              <a:cs typeface="+mn-cs"/>
            </a:rPr>
            <a:t>による増加が見込まれる</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重要性や緊急性等を十分に検討し、低い水準を保ち、継続維持に努める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99378</xdr:rowOff>
    </xdr:from>
    <xdr:to>
      <xdr:col>24</xdr:col>
      <xdr:colOff>558800</xdr:colOff>
      <xdr:row>39</xdr:row>
      <xdr:rowOff>99378</xdr:rowOff>
    </xdr:to>
    <xdr:cxnSp macro="">
      <xdr:nvCxnSpPr>
        <xdr:cNvPr id="380" name="直線コネクタ 379"/>
        <xdr:cNvCxnSpPr/>
      </xdr:nvCxnSpPr>
      <xdr:spPr>
        <a:xfrm>
          <a:off x="16179800" y="678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39</xdr:row>
      <xdr:rowOff>165735</xdr:rowOff>
    </xdr:to>
    <xdr:cxnSp macro="">
      <xdr:nvCxnSpPr>
        <xdr:cNvPr id="383" name="直線コネクタ 382"/>
        <xdr:cNvCxnSpPr/>
      </xdr:nvCxnSpPr>
      <xdr:spPr>
        <a:xfrm flipV="1">
          <a:off x="15290800" y="678592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165735</xdr:rowOff>
    </xdr:from>
    <xdr:to>
      <xdr:col>22</xdr:col>
      <xdr:colOff>203200</xdr:colOff>
      <xdr:row>40</xdr:row>
      <xdr:rowOff>102870</xdr:rowOff>
    </xdr:to>
    <xdr:cxnSp macro="">
      <xdr:nvCxnSpPr>
        <xdr:cNvPr id="386" name="直線コネクタ 385"/>
        <xdr:cNvCxnSpPr/>
      </xdr:nvCxnSpPr>
      <xdr:spPr>
        <a:xfrm flipV="1">
          <a:off x="14401800" y="68522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41</xdr:row>
      <xdr:rowOff>64135</xdr:rowOff>
    </xdr:to>
    <xdr:cxnSp macro="">
      <xdr:nvCxnSpPr>
        <xdr:cNvPr id="389" name="直線コネクタ 388"/>
        <xdr:cNvCxnSpPr/>
      </xdr:nvCxnSpPr>
      <xdr:spPr>
        <a:xfrm flipV="1">
          <a:off x="13512800" y="696087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48578</xdr:rowOff>
    </xdr:from>
    <xdr:to>
      <xdr:col>24</xdr:col>
      <xdr:colOff>609600</xdr:colOff>
      <xdr:row>39</xdr:row>
      <xdr:rowOff>150178</xdr:rowOff>
    </xdr:to>
    <xdr:sp macro="" textlink="">
      <xdr:nvSpPr>
        <xdr:cNvPr id="399" name="円/楕円 398"/>
        <xdr:cNvSpPr/>
      </xdr:nvSpPr>
      <xdr:spPr>
        <a:xfrm>
          <a:off x="169672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65105</xdr:rowOff>
    </xdr:from>
    <xdr:ext cx="762000" cy="259045"/>
    <xdr:sp macro="" textlink="">
      <xdr:nvSpPr>
        <xdr:cNvPr id="400" name="公債費負担の状況該当値テキスト"/>
        <xdr:cNvSpPr txBox="1"/>
      </xdr:nvSpPr>
      <xdr:spPr>
        <a:xfrm>
          <a:off x="171069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401" name="円/楕円 400"/>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402" name="テキスト ボックス 401"/>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114935</xdr:rowOff>
    </xdr:from>
    <xdr:to>
      <xdr:col>22</xdr:col>
      <xdr:colOff>254000</xdr:colOff>
      <xdr:row>40</xdr:row>
      <xdr:rowOff>45085</xdr:rowOff>
    </xdr:to>
    <xdr:sp macro="" textlink="">
      <xdr:nvSpPr>
        <xdr:cNvPr id="403" name="円/楕円 402"/>
        <xdr:cNvSpPr/>
      </xdr:nvSpPr>
      <xdr:spPr>
        <a:xfrm>
          <a:off x="15240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55262</xdr:rowOff>
    </xdr:from>
    <xdr:ext cx="762000" cy="259045"/>
    <xdr:sp macro="" textlink="">
      <xdr:nvSpPr>
        <xdr:cNvPr id="404" name="テキスト ボックス 403"/>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5" name="円/楕円 404"/>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6" name="テキスト ボックス 40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13335</xdr:rowOff>
    </xdr:from>
    <xdr:to>
      <xdr:col>19</xdr:col>
      <xdr:colOff>533400</xdr:colOff>
      <xdr:row>41</xdr:row>
      <xdr:rowOff>114935</xdr:rowOff>
    </xdr:to>
    <xdr:sp macro="" textlink="">
      <xdr:nvSpPr>
        <xdr:cNvPr id="407" name="円/楕円 406"/>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125112</xdr:rowOff>
    </xdr:from>
    <xdr:ext cx="762000" cy="259045"/>
    <xdr:sp macro="" textlink="">
      <xdr:nvSpPr>
        <xdr:cNvPr id="408" name="テキスト ボックス 407"/>
        <xdr:cNvSpPr txBox="1"/>
      </xdr:nvSpPr>
      <xdr:spPr>
        <a:xfrm>
          <a:off x="13131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年度は</a:t>
          </a:r>
          <a:r>
            <a:rPr lang="ja-JP" altLang="ja-JP" sz="1300" b="0" i="0" baseline="0">
              <a:solidFill>
                <a:schemeClr val="dk1"/>
              </a:solidFill>
              <a:effectLst/>
              <a:latin typeface="+mn-lt"/>
              <a:ea typeface="+mn-ea"/>
              <a:cs typeface="+mn-cs"/>
            </a:rPr>
            <a:t>退職負担見込額が減少し</a:t>
          </a:r>
          <a:r>
            <a:rPr lang="ja-JP" altLang="en-US" sz="1300" b="0" i="0" baseline="0">
              <a:solidFill>
                <a:schemeClr val="dk1"/>
              </a:solidFill>
              <a:effectLst/>
              <a:latin typeface="+mn-lt"/>
              <a:ea typeface="+mn-ea"/>
              <a:cs typeface="+mn-cs"/>
            </a:rPr>
            <a:t>たことで前年比で</a:t>
          </a:r>
          <a:r>
            <a:rPr lang="en-US" altLang="ja-JP" sz="1300" b="0" i="0" baseline="0">
              <a:solidFill>
                <a:schemeClr val="dk1"/>
              </a:solidFill>
              <a:effectLst/>
              <a:latin typeface="+mn-lt"/>
              <a:ea typeface="+mn-ea"/>
              <a:cs typeface="+mn-cs"/>
            </a:rPr>
            <a:t>2.9</a:t>
          </a:r>
          <a:r>
            <a:rPr lang="ja-JP" altLang="en-US" sz="1300" b="0" i="0" baseline="0">
              <a:solidFill>
                <a:schemeClr val="dk1"/>
              </a:solidFill>
              <a:effectLst/>
              <a:latin typeface="+mn-lt"/>
              <a:ea typeface="+mn-ea"/>
              <a:cs typeface="+mn-cs"/>
            </a:rPr>
            <a:t>％下まわっている。</a:t>
          </a:r>
          <a:r>
            <a:rPr lang="ja-JP" altLang="ja-JP" sz="1300" b="0" i="0" baseline="0">
              <a:solidFill>
                <a:schemeClr val="dk1"/>
              </a:solidFill>
              <a:effectLst/>
              <a:latin typeface="+mn-lt"/>
              <a:ea typeface="+mn-ea"/>
              <a:cs typeface="+mn-cs"/>
            </a:rPr>
            <a:t>今後も公債費等義務的経費の削減に努め、財政の健全化に努める。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141161</xdr:rowOff>
    </xdr:from>
    <xdr:to>
      <xdr:col>24</xdr:col>
      <xdr:colOff>558800</xdr:colOff>
      <xdr:row>15</xdr:row>
      <xdr:rowOff>158655</xdr:rowOff>
    </xdr:to>
    <xdr:cxnSp macro="">
      <xdr:nvCxnSpPr>
        <xdr:cNvPr id="438" name="直線コネクタ 437"/>
        <xdr:cNvCxnSpPr/>
      </xdr:nvCxnSpPr>
      <xdr:spPr>
        <a:xfrm flipV="1">
          <a:off x="16179800" y="2712911"/>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158655</xdr:rowOff>
    </xdr:from>
    <xdr:to>
      <xdr:col>23</xdr:col>
      <xdr:colOff>406400</xdr:colOff>
      <xdr:row>16</xdr:row>
      <xdr:rowOff>42101</xdr:rowOff>
    </xdr:to>
    <xdr:cxnSp macro="">
      <xdr:nvCxnSpPr>
        <xdr:cNvPr id="441" name="直線コネクタ 440"/>
        <xdr:cNvCxnSpPr/>
      </xdr:nvCxnSpPr>
      <xdr:spPr>
        <a:xfrm flipV="1">
          <a:off x="15290800" y="2730405"/>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42101</xdr:rowOff>
    </xdr:from>
    <xdr:to>
      <xdr:col>22</xdr:col>
      <xdr:colOff>203200</xdr:colOff>
      <xdr:row>16</xdr:row>
      <xdr:rowOff>106045</xdr:rowOff>
    </xdr:to>
    <xdr:cxnSp macro="">
      <xdr:nvCxnSpPr>
        <xdr:cNvPr id="444" name="直線コネクタ 443"/>
        <xdr:cNvCxnSpPr/>
      </xdr:nvCxnSpPr>
      <xdr:spPr>
        <a:xfrm flipV="1">
          <a:off x="14401800" y="2785301"/>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106045</xdr:rowOff>
    </xdr:from>
    <xdr:to>
      <xdr:col>21</xdr:col>
      <xdr:colOff>0</xdr:colOff>
      <xdr:row>17</xdr:row>
      <xdr:rowOff>146336</xdr:rowOff>
    </xdr:to>
    <xdr:cxnSp macro="">
      <xdr:nvCxnSpPr>
        <xdr:cNvPr id="447" name="直線コネクタ 446"/>
        <xdr:cNvCxnSpPr/>
      </xdr:nvCxnSpPr>
      <xdr:spPr>
        <a:xfrm flipV="1">
          <a:off x="13512800" y="2849245"/>
          <a:ext cx="889000" cy="2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90361</xdr:rowOff>
    </xdr:from>
    <xdr:to>
      <xdr:col>24</xdr:col>
      <xdr:colOff>609600</xdr:colOff>
      <xdr:row>16</xdr:row>
      <xdr:rowOff>20511</xdr:rowOff>
    </xdr:to>
    <xdr:sp macro="" textlink="">
      <xdr:nvSpPr>
        <xdr:cNvPr id="457" name="円/楕円 456"/>
        <xdr:cNvSpPr/>
      </xdr:nvSpPr>
      <xdr:spPr>
        <a:xfrm>
          <a:off x="16967200" y="26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106888</xdr:rowOff>
    </xdr:from>
    <xdr:ext cx="762000" cy="259045"/>
    <xdr:sp macro="" textlink="">
      <xdr:nvSpPr>
        <xdr:cNvPr id="458" name="将来負担の状況該当値テキスト"/>
        <xdr:cNvSpPr txBox="1"/>
      </xdr:nvSpPr>
      <xdr:spPr>
        <a:xfrm>
          <a:off x="17106900" y="250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107855</xdr:rowOff>
    </xdr:from>
    <xdr:to>
      <xdr:col>23</xdr:col>
      <xdr:colOff>457200</xdr:colOff>
      <xdr:row>16</xdr:row>
      <xdr:rowOff>38005</xdr:rowOff>
    </xdr:to>
    <xdr:sp macro="" textlink="">
      <xdr:nvSpPr>
        <xdr:cNvPr id="459" name="円/楕円 458"/>
        <xdr:cNvSpPr/>
      </xdr:nvSpPr>
      <xdr:spPr>
        <a:xfrm>
          <a:off x="16129000" y="26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48182</xdr:rowOff>
    </xdr:from>
    <xdr:ext cx="736600" cy="259045"/>
    <xdr:sp macro="" textlink="">
      <xdr:nvSpPr>
        <xdr:cNvPr id="460" name="テキスト ボックス 459"/>
        <xdr:cNvSpPr txBox="1"/>
      </xdr:nvSpPr>
      <xdr:spPr>
        <a:xfrm>
          <a:off x="15798800" y="2448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162751</xdr:rowOff>
    </xdr:from>
    <xdr:to>
      <xdr:col>22</xdr:col>
      <xdr:colOff>254000</xdr:colOff>
      <xdr:row>16</xdr:row>
      <xdr:rowOff>92901</xdr:rowOff>
    </xdr:to>
    <xdr:sp macro="" textlink="">
      <xdr:nvSpPr>
        <xdr:cNvPr id="461" name="円/楕円 460"/>
        <xdr:cNvSpPr/>
      </xdr:nvSpPr>
      <xdr:spPr>
        <a:xfrm>
          <a:off x="15240000" y="2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103078</xdr:rowOff>
    </xdr:from>
    <xdr:ext cx="762000" cy="259045"/>
    <xdr:sp macro="" textlink="">
      <xdr:nvSpPr>
        <xdr:cNvPr id="462" name="テキスト ボックス 461"/>
        <xdr:cNvSpPr txBox="1"/>
      </xdr:nvSpPr>
      <xdr:spPr>
        <a:xfrm>
          <a:off x="14909800" y="250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55245</xdr:rowOff>
    </xdr:from>
    <xdr:to>
      <xdr:col>21</xdr:col>
      <xdr:colOff>50800</xdr:colOff>
      <xdr:row>16</xdr:row>
      <xdr:rowOff>156845</xdr:rowOff>
    </xdr:to>
    <xdr:sp macro="" textlink="">
      <xdr:nvSpPr>
        <xdr:cNvPr id="463" name="円/楕円 462"/>
        <xdr:cNvSpPr/>
      </xdr:nvSpPr>
      <xdr:spPr>
        <a:xfrm>
          <a:off x="14351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167022</xdr:rowOff>
    </xdr:from>
    <xdr:ext cx="762000" cy="259045"/>
    <xdr:sp macro="" textlink="">
      <xdr:nvSpPr>
        <xdr:cNvPr id="464" name="テキスト ボックス 463"/>
        <xdr:cNvSpPr txBox="1"/>
      </xdr:nvSpPr>
      <xdr:spPr>
        <a:xfrm>
          <a:off x="14020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95536</xdr:rowOff>
    </xdr:from>
    <xdr:to>
      <xdr:col>19</xdr:col>
      <xdr:colOff>533400</xdr:colOff>
      <xdr:row>18</xdr:row>
      <xdr:rowOff>25686</xdr:rowOff>
    </xdr:to>
    <xdr:sp macro="" textlink="">
      <xdr:nvSpPr>
        <xdr:cNvPr id="465" name="円/楕円 464"/>
        <xdr:cNvSpPr/>
      </xdr:nvSpPr>
      <xdr:spPr>
        <a:xfrm>
          <a:off x="13462000" y="30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35863</xdr:rowOff>
    </xdr:from>
    <xdr:ext cx="762000" cy="259045"/>
    <xdr:sp macro="" textlink="">
      <xdr:nvSpPr>
        <xdr:cNvPr id="466" name="テキスト ボックス 465"/>
        <xdr:cNvSpPr txBox="1"/>
      </xdr:nvSpPr>
      <xdr:spPr>
        <a:xfrm>
          <a:off x="13131800" y="277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61,889
61,550
210.38
35,505,683
33,466,467
1,384,777
15,338,534
23,989,740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23.4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人件費に係る経常収支比率については、</a:t>
          </a:r>
          <a:r>
            <a:rPr lang="ja-JP" altLang="en-US" sz="1300">
              <a:solidFill>
                <a:schemeClr val="dk1"/>
              </a:solidFill>
              <a:effectLst/>
              <a:latin typeface="+mn-lt"/>
              <a:ea typeface="+mn-ea"/>
              <a:cs typeface="+mn-cs"/>
            </a:rPr>
            <a:t>前年度と比べ減となっているが、地方交付税の減により</a:t>
          </a:r>
          <a:r>
            <a:rPr kumimoji="1" lang="ja-JP" altLang="ja-JP" sz="1300">
              <a:solidFill>
                <a:schemeClr val="dk1"/>
              </a:solidFill>
              <a:effectLst/>
              <a:latin typeface="+mn-lt"/>
              <a:ea typeface="+mn-ea"/>
              <a:cs typeface="+mn-cs"/>
            </a:rPr>
            <a:t>経常一般財源</a:t>
          </a:r>
          <a:r>
            <a:rPr kumimoji="1" lang="ja-JP" altLang="en-US" sz="1300">
              <a:solidFill>
                <a:schemeClr val="dk1"/>
              </a:solidFill>
              <a:effectLst/>
              <a:latin typeface="+mn-lt"/>
              <a:ea typeface="+mn-ea"/>
              <a:cs typeface="+mn-cs"/>
            </a:rPr>
            <a:t>も減となっている。そのため、人件費の経常収支比率が前年より</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％増となっている。</a:t>
          </a:r>
          <a:r>
            <a:rPr lang="ja-JP" altLang="ja-JP" sz="1300">
              <a:solidFill>
                <a:schemeClr val="dk1"/>
              </a:solidFill>
              <a:effectLst/>
              <a:latin typeface="+mn-lt"/>
              <a:ea typeface="+mn-ea"/>
              <a:cs typeface="+mn-cs"/>
            </a:rPr>
            <a:t>類似団体平均</a:t>
          </a:r>
          <a:r>
            <a:rPr lang="ja-JP" altLang="en-US" sz="1300">
              <a:solidFill>
                <a:schemeClr val="dk1"/>
              </a:solidFill>
              <a:effectLst/>
              <a:latin typeface="+mn-lt"/>
              <a:ea typeface="+mn-ea"/>
              <a:cs typeface="+mn-cs"/>
            </a:rPr>
            <a:t>より</a:t>
          </a:r>
          <a:r>
            <a:rPr lang="en-US" altLang="ja-JP" sz="1300">
              <a:solidFill>
                <a:schemeClr val="dk1"/>
              </a:solidFill>
              <a:effectLst/>
              <a:latin typeface="+mn-lt"/>
              <a:ea typeface="+mn-ea"/>
              <a:cs typeface="+mn-cs"/>
            </a:rPr>
            <a:t>1.5</a:t>
          </a:r>
          <a:r>
            <a:rPr lang="ja-JP" altLang="en-US" sz="1300">
              <a:solidFill>
                <a:schemeClr val="dk1"/>
              </a:solidFill>
              <a:effectLst/>
              <a:latin typeface="+mn-lt"/>
              <a:ea typeface="+mn-ea"/>
              <a:cs typeface="+mn-cs"/>
            </a:rPr>
            <a:t>％増となっていることから</a:t>
          </a:r>
          <a:r>
            <a:rPr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組織機構等の見直しや業務の外部委託等を推進し</a:t>
          </a:r>
          <a:r>
            <a:rPr lang="ja-JP" altLang="ja-JP" sz="1300">
              <a:solidFill>
                <a:schemeClr val="dk1"/>
              </a:solidFill>
              <a:effectLst/>
              <a:latin typeface="+mn-lt"/>
              <a:ea typeface="+mn-ea"/>
              <a:cs typeface="+mn-cs"/>
            </a:rPr>
            <a:t>、更なる人件費の抑制に努める。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37</xdr:row>
      <xdr:rowOff>115570</xdr:rowOff>
    </xdr:to>
    <xdr:cxnSp macro="">
      <xdr:nvCxnSpPr>
        <xdr:cNvPr id="65" name="直線コネクタ 64"/>
        <xdr:cNvCxnSpPr/>
      </xdr:nvCxnSpPr>
      <xdr:spPr>
        <a:xfrm>
          <a:off x="3987800" y="6451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37</xdr:row>
      <xdr:rowOff>115570</xdr:rowOff>
    </xdr:to>
    <xdr:cxnSp macro="">
      <xdr:nvCxnSpPr>
        <xdr:cNvPr id="68" name="直線コネクタ 67"/>
        <xdr:cNvCxnSpPr/>
      </xdr:nvCxnSpPr>
      <xdr:spPr>
        <a:xfrm flipV="1">
          <a:off x="3098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115570</xdr:rowOff>
    </xdr:to>
    <xdr:cxnSp macro="">
      <xdr:nvCxnSpPr>
        <xdr:cNvPr id="71" name="直線コネクタ 70"/>
        <xdr:cNvCxnSpPr/>
      </xdr:nvCxnSpPr>
      <xdr:spPr>
        <a:xfrm>
          <a:off x="2209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40</xdr:row>
      <xdr:rowOff>157480</xdr:rowOff>
    </xdr:to>
    <xdr:cxnSp macro="">
      <xdr:nvCxnSpPr>
        <xdr:cNvPr id="74" name="直線コネクタ 73"/>
        <xdr:cNvCxnSpPr/>
      </xdr:nvCxnSpPr>
      <xdr:spPr>
        <a:xfrm flipV="1">
          <a:off x="1320800" y="6344920"/>
          <a:ext cx="8890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4" name="円/楕円 83"/>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5"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6" name="円/楕円 85"/>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7" name="テキスト ボックス 86"/>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8" name="円/楕円 87"/>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9" name="テキスト ボックス 88"/>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0" name="円/楕円 89"/>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1" name="テキスト ボックス 90"/>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106680</xdr:rowOff>
    </xdr:from>
    <xdr:to>
      <xdr:col>1</xdr:col>
      <xdr:colOff>676275</xdr:colOff>
      <xdr:row>41</xdr:row>
      <xdr:rowOff>36830</xdr:rowOff>
    </xdr:to>
    <xdr:sp macro="" textlink="">
      <xdr:nvSpPr>
        <xdr:cNvPr id="92" name="円/楕円 91"/>
        <xdr:cNvSpPr/>
      </xdr:nvSpPr>
      <xdr:spPr>
        <a:xfrm>
          <a:off x="1270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21607</xdr:rowOff>
    </xdr:from>
    <xdr:ext cx="762000" cy="259045"/>
    <xdr:sp macro="" textlink="">
      <xdr:nvSpPr>
        <xdr:cNvPr id="93" name="テキスト ボックス 92"/>
        <xdr:cNvSpPr txBox="1"/>
      </xdr:nvSpPr>
      <xdr:spPr>
        <a:xfrm>
          <a:off x="939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物件費については、</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21</a:t>
          </a:r>
          <a:r>
            <a:rPr lang="ja-JP" altLang="en-US"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月からのごみ有料化に伴いごみ処理等の委託費が伸び、平成</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年からは</a:t>
          </a:r>
          <a:r>
            <a:rPr lang="en-US" altLang="ja-JP" sz="1300" b="0" i="0" baseline="0">
              <a:solidFill>
                <a:schemeClr val="dk1"/>
              </a:solidFill>
              <a:effectLst/>
              <a:latin typeface="+mn-lt"/>
              <a:ea typeface="+mn-ea"/>
              <a:cs typeface="+mn-cs"/>
            </a:rPr>
            <a:t>12.5</a:t>
          </a:r>
          <a:r>
            <a:rPr lang="ja-JP" altLang="en-US" sz="1300" b="0" i="0" baseline="0">
              <a:solidFill>
                <a:schemeClr val="dk1"/>
              </a:solidFill>
              <a:effectLst/>
              <a:latin typeface="+mn-lt"/>
              <a:ea typeface="+mn-ea"/>
              <a:cs typeface="+mn-cs"/>
            </a:rPr>
            <a:t>％前後を維持している。</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今後も、内部管理に係る経費削減に努め、また、委託業務の内容・発注仕様の見直しを行い、委託料の削減を図る。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58420</xdr:rowOff>
    </xdr:to>
    <xdr:cxnSp macro="">
      <xdr:nvCxnSpPr>
        <xdr:cNvPr id="126" name="直線コネクタ 125"/>
        <xdr:cNvCxnSpPr/>
      </xdr:nvCxnSpPr>
      <xdr:spPr>
        <a:xfrm>
          <a:off x="15671800" y="2786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50800</xdr:rowOff>
    </xdr:to>
    <xdr:cxnSp macro="">
      <xdr:nvCxnSpPr>
        <xdr:cNvPr id="129" name="直線コネクタ 128"/>
        <xdr:cNvCxnSpPr/>
      </xdr:nvCxnSpPr>
      <xdr:spPr>
        <a:xfrm flipV="1">
          <a:off x="14782800" y="278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16</xdr:row>
      <xdr:rowOff>50800</xdr:rowOff>
    </xdr:to>
    <xdr:cxnSp macro="">
      <xdr:nvCxnSpPr>
        <xdr:cNvPr id="132" name="直線コネクタ 131"/>
        <xdr:cNvCxnSpPr/>
      </xdr:nvCxnSpPr>
      <xdr:spPr>
        <a:xfrm>
          <a:off x="13893800" y="269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165100</xdr:rowOff>
    </xdr:to>
    <xdr:cxnSp macro="">
      <xdr:nvCxnSpPr>
        <xdr:cNvPr id="135" name="直線コネクタ 134"/>
        <xdr:cNvCxnSpPr/>
      </xdr:nvCxnSpPr>
      <xdr:spPr>
        <a:xfrm flipV="1">
          <a:off x="13004800" y="2694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5" name="円/楕円 144"/>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6"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7" name="円/楕円 146"/>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8" name="テキスト ボックス 14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9" name="円/楕円 148"/>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0" name="テキスト ボックス 149"/>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1" name="円/楕円 150"/>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2" name="テキスト ボックス 151"/>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3" name="円/楕円 152"/>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4" name="テキスト ボックス 153"/>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扶助費に係る経常収支比率が類似団体平均を上回</a:t>
          </a:r>
          <a:r>
            <a:rPr lang="ja-JP" altLang="en-US" sz="1300" b="0" i="0" baseline="0">
              <a:solidFill>
                <a:schemeClr val="dk1"/>
              </a:solidFill>
              <a:effectLst/>
              <a:latin typeface="+mn-lt"/>
              <a:ea typeface="+mn-ea"/>
              <a:cs typeface="+mn-cs"/>
            </a:rPr>
            <a:t>っている。私立保育所運営費、</a:t>
          </a:r>
          <a:r>
            <a:rPr lang="ja-JP" altLang="ja-JP" sz="1300" b="0" i="0" baseline="0">
              <a:solidFill>
                <a:schemeClr val="dk1"/>
              </a:solidFill>
              <a:effectLst/>
              <a:latin typeface="+mn-lt"/>
              <a:ea typeface="+mn-ea"/>
              <a:cs typeface="+mn-cs"/>
            </a:rPr>
            <a:t>生活保護費の増</a:t>
          </a:r>
          <a:r>
            <a:rPr lang="ja-JP" altLang="en-US" sz="1300" b="0" i="0" baseline="0">
              <a:solidFill>
                <a:schemeClr val="dk1"/>
              </a:solidFill>
              <a:effectLst/>
              <a:latin typeface="+mn-lt"/>
              <a:ea typeface="+mn-ea"/>
              <a:cs typeface="+mn-cs"/>
            </a:rPr>
            <a:t>が見られるが、特定財源も増となったため、経常経費充当一般財源の減となっている。そのため、</a:t>
          </a:r>
          <a:r>
            <a:rPr lang="ja-JP" altLang="ja-JP" sz="1300" b="0" i="0" baseline="0">
              <a:solidFill>
                <a:schemeClr val="dk1"/>
              </a:solidFill>
              <a:effectLst/>
              <a:latin typeface="+mn-lt"/>
              <a:ea typeface="+mn-ea"/>
              <a:cs typeface="+mn-cs"/>
            </a:rPr>
            <a:t>経常収支</a:t>
          </a:r>
          <a:r>
            <a:rPr lang="ja-JP" altLang="en-US" sz="1300" b="0" i="0" baseline="0">
              <a:solidFill>
                <a:schemeClr val="dk1"/>
              </a:solidFill>
              <a:effectLst/>
              <a:latin typeface="+mn-lt"/>
              <a:ea typeface="+mn-ea"/>
              <a:cs typeface="+mn-cs"/>
            </a:rPr>
            <a:t>比</a:t>
          </a:r>
          <a:r>
            <a:rPr lang="ja-JP" altLang="ja-JP" sz="1300" b="0" i="0" baseline="0">
              <a:solidFill>
                <a:schemeClr val="dk1"/>
              </a:solidFill>
              <a:effectLst/>
              <a:latin typeface="+mn-lt"/>
              <a:ea typeface="+mn-ea"/>
              <a:cs typeface="+mn-cs"/>
            </a:rPr>
            <a:t>率は</a:t>
          </a:r>
          <a:r>
            <a:rPr lang="en-US" altLang="ja-JP" sz="1300" b="0" i="0" baseline="0">
              <a:solidFill>
                <a:schemeClr val="dk1"/>
              </a:solidFill>
              <a:effectLst/>
              <a:latin typeface="+mn-lt"/>
              <a:ea typeface="+mn-ea"/>
              <a:cs typeface="+mn-cs"/>
            </a:rPr>
            <a:t>0.1%</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となっている。</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生活保護費は上昇傾向にあるため、</a:t>
          </a:r>
          <a:r>
            <a:rPr lang="ja-JP" altLang="ja-JP" sz="1300" b="0" i="0" baseline="0">
              <a:solidFill>
                <a:schemeClr val="dk1"/>
              </a:solidFill>
              <a:effectLst/>
              <a:latin typeface="+mn-lt"/>
              <a:ea typeface="+mn-ea"/>
              <a:cs typeface="+mn-cs"/>
            </a:rPr>
            <a:t>資格審査等の適正化・就労支援の強化等により生活保護費等の抑制に努める。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152146</xdr:rowOff>
    </xdr:from>
    <xdr:to>
      <xdr:col>7</xdr:col>
      <xdr:colOff>15875</xdr:colOff>
      <xdr:row>57</xdr:row>
      <xdr:rowOff>161290</xdr:rowOff>
    </xdr:to>
    <xdr:cxnSp macro="">
      <xdr:nvCxnSpPr>
        <xdr:cNvPr id="185" name="直線コネクタ 184"/>
        <xdr:cNvCxnSpPr/>
      </xdr:nvCxnSpPr>
      <xdr:spPr>
        <a:xfrm flipV="1">
          <a:off x="3987800" y="99247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24130</xdr:rowOff>
    </xdr:from>
    <xdr:to>
      <xdr:col>5</xdr:col>
      <xdr:colOff>549275</xdr:colOff>
      <xdr:row>57</xdr:row>
      <xdr:rowOff>161290</xdr:rowOff>
    </xdr:to>
    <xdr:cxnSp macro="">
      <xdr:nvCxnSpPr>
        <xdr:cNvPr id="188" name="直線コネクタ 187"/>
        <xdr:cNvCxnSpPr/>
      </xdr:nvCxnSpPr>
      <xdr:spPr>
        <a:xfrm>
          <a:off x="3098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76708</xdr:rowOff>
    </xdr:from>
    <xdr:to>
      <xdr:col>4</xdr:col>
      <xdr:colOff>346075</xdr:colOff>
      <xdr:row>57</xdr:row>
      <xdr:rowOff>24130</xdr:rowOff>
    </xdr:to>
    <xdr:cxnSp macro="">
      <xdr:nvCxnSpPr>
        <xdr:cNvPr id="191" name="直線コネクタ 190"/>
        <xdr:cNvCxnSpPr/>
      </xdr:nvCxnSpPr>
      <xdr:spPr>
        <a:xfrm>
          <a:off x="2209800" y="9677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76708</xdr:rowOff>
    </xdr:from>
    <xdr:to>
      <xdr:col>3</xdr:col>
      <xdr:colOff>142875</xdr:colOff>
      <xdr:row>57</xdr:row>
      <xdr:rowOff>115570</xdr:rowOff>
    </xdr:to>
    <xdr:cxnSp macro="">
      <xdr:nvCxnSpPr>
        <xdr:cNvPr id="194" name="直線コネクタ 193"/>
        <xdr:cNvCxnSpPr/>
      </xdr:nvCxnSpPr>
      <xdr:spPr>
        <a:xfrm flipV="1">
          <a:off x="1320800" y="96779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101346</xdr:rowOff>
    </xdr:from>
    <xdr:to>
      <xdr:col>7</xdr:col>
      <xdr:colOff>66675</xdr:colOff>
      <xdr:row>58</xdr:row>
      <xdr:rowOff>31496</xdr:rowOff>
    </xdr:to>
    <xdr:sp macro="" textlink="">
      <xdr:nvSpPr>
        <xdr:cNvPr id="204" name="円/楕円 203"/>
        <xdr:cNvSpPr/>
      </xdr:nvSpPr>
      <xdr:spPr>
        <a:xfrm>
          <a:off x="47752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73423</xdr:rowOff>
    </xdr:from>
    <xdr:ext cx="762000" cy="259045"/>
    <xdr:sp macro="" textlink="">
      <xdr:nvSpPr>
        <xdr:cNvPr id="205" name="扶助費該当値テキスト"/>
        <xdr:cNvSpPr txBox="1"/>
      </xdr:nvSpPr>
      <xdr:spPr>
        <a:xfrm>
          <a:off x="49149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110490</xdr:rowOff>
    </xdr:from>
    <xdr:to>
      <xdr:col>5</xdr:col>
      <xdr:colOff>600075</xdr:colOff>
      <xdr:row>58</xdr:row>
      <xdr:rowOff>40640</xdr:rowOff>
    </xdr:to>
    <xdr:sp macro="" textlink="">
      <xdr:nvSpPr>
        <xdr:cNvPr id="206" name="円/楕円 205"/>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25417</xdr:rowOff>
    </xdr:from>
    <xdr:ext cx="736600" cy="259045"/>
    <xdr:sp macro="" textlink="">
      <xdr:nvSpPr>
        <xdr:cNvPr id="207" name="テキスト ボックス 206"/>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08" name="円/楕円 207"/>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59707</xdr:rowOff>
    </xdr:from>
    <xdr:ext cx="762000" cy="259045"/>
    <xdr:sp macro="" textlink="">
      <xdr:nvSpPr>
        <xdr:cNvPr id="209" name="テキスト ボックス 208"/>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25908</xdr:rowOff>
    </xdr:from>
    <xdr:to>
      <xdr:col>3</xdr:col>
      <xdr:colOff>193675</xdr:colOff>
      <xdr:row>56</xdr:row>
      <xdr:rowOff>127508</xdr:rowOff>
    </xdr:to>
    <xdr:sp macro="" textlink="">
      <xdr:nvSpPr>
        <xdr:cNvPr id="210" name="円/楕円 209"/>
        <xdr:cNvSpPr/>
      </xdr:nvSpPr>
      <xdr:spPr>
        <a:xfrm>
          <a:off x="2159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211" name="テキスト ボックス 210"/>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64770</xdr:rowOff>
    </xdr:from>
    <xdr:to>
      <xdr:col>1</xdr:col>
      <xdr:colOff>676275</xdr:colOff>
      <xdr:row>57</xdr:row>
      <xdr:rowOff>166370</xdr:rowOff>
    </xdr:to>
    <xdr:sp macro="" textlink="">
      <xdr:nvSpPr>
        <xdr:cNvPr id="212" name="円/楕円 211"/>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151147</xdr:rowOff>
    </xdr:from>
    <xdr:ext cx="762000" cy="259045"/>
    <xdr:sp macro="" textlink="">
      <xdr:nvSpPr>
        <xdr:cNvPr id="213" name="テキスト ボックス 212"/>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b="0" i="0" baseline="0">
              <a:solidFill>
                <a:schemeClr val="dk1"/>
              </a:solidFill>
              <a:effectLst/>
              <a:latin typeface="+mn-lt"/>
              <a:ea typeface="+mn-ea"/>
              <a:cs typeface="+mn-cs"/>
            </a:rPr>
            <a:t>その他に係る経常収支比率については、類似団体平均値を下回っているが、</a:t>
          </a:r>
          <a:r>
            <a:rPr lang="ja-JP" altLang="en-US" sz="1300" b="0" i="0" baseline="0">
              <a:solidFill>
                <a:schemeClr val="dk1"/>
              </a:solidFill>
              <a:effectLst/>
              <a:latin typeface="+mn-lt"/>
              <a:ea typeface="+mn-ea"/>
              <a:cs typeface="+mn-cs"/>
            </a:rPr>
            <a:t>繰出金の減により、</a:t>
          </a:r>
          <a:r>
            <a:rPr lang="ja-JP" altLang="ja-JP" sz="1300" b="0" i="0" baseline="0">
              <a:solidFill>
                <a:schemeClr val="dk1"/>
              </a:solidFill>
              <a:effectLst/>
              <a:latin typeface="+mn-lt"/>
              <a:ea typeface="+mn-ea"/>
              <a:cs typeface="+mn-cs"/>
            </a:rPr>
            <a:t>前年度と比較すると</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となっている。</a:t>
          </a:r>
          <a:r>
            <a:rPr kumimoji="1" lang="ja-JP" altLang="en-US" sz="1300">
              <a:latin typeface="ＭＳ Ｐゴシック"/>
            </a:rPr>
            <a:t>　特別会計への繰出金があることから、</a:t>
          </a:r>
          <a:r>
            <a:rPr lang="ja-JP" altLang="ja-JP" sz="1300" b="0" i="0" baseline="0">
              <a:solidFill>
                <a:schemeClr val="dk1"/>
              </a:solidFill>
              <a:effectLst/>
              <a:latin typeface="+mn-lt"/>
              <a:ea typeface="+mn-ea"/>
              <a:cs typeface="+mn-cs"/>
            </a:rPr>
            <a:t>特別会計においても、事業内容を精査し、経費節減に努め、繰出金の抑制を図る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153670</xdr:rowOff>
    </xdr:to>
    <xdr:cxnSp macro="">
      <xdr:nvCxnSpPr>
        <xdr:cNvPr id="246" name="直線コネクタ 245"/>
        <xdr:cNvCxnSpPr/>
      </xdr:nvCxnSpPr>
      <xdr:spPr>
        <a:xfrm flipV="1">
          <a:off x="15671800" y="9507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153670</xdr:rowOff>
    </xdr:to>
    <xdr:cxnSp macro="">
      <xdr:nvCxnSpPr>
        <xdr:cNvPr id="249" name="直線コネクタ 248"/>
        <xdr:cNvCxnSpPr/>
      </xdr:nvCxnSpPr>
      <xdr:spPr>
        <a:xfrm>
          <a:off x="14782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130810</xdr:rowOff>
    </xdr:to>
    <xdr:cxnSp macro="">
      <xdr:nvCxnSpPr>
        <xdr:cNvPr id="252" name="直線コネクタ 251"/>
        <xdr:cNvCxnSpPr/>
      </xdr:nvCxnSpPr>
      <xdr:spPr>
        <a:xfrm>
          <a:off x="13893800" y="9408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56</xdr:row>
      <xdr:rowOff>43180</xdr:rowOff>
    </xdr:to>
    <xdr:cxnSp macro="">
      <xdr:nvCxnSpPr>
        <xdr:cNvPr id="255" name="直線コネクタ 254"/>
        <xdr:cNvCxnSpPr/>
      </xdr:nvCxnSpPr>
      <xdr:spPr>
        <a:xfrm flipV="1">
          <a:off x="13004800" y="94081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26670</xdr:rowOff>
    </xdr:from>
    <xdr:to>
      <xdr:col>24</xdr:col>
      <xdr:colOff>82550</xdr:colOff>
      <xdr:row>55</xdr:row>
      <xdr:rowOff>128270</xdr:rowOff>
    </xdr:to>
    <xdr:sp macro="" textlink="">
      <xdr:nvSpPr>
        <xdr:cNvPr id="265" name="円/楕円 264"/>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43197</xdr:rowOff>
    </xdr:from>
    <xdr:ext cx="762000" cy="259045"/>
    <xdr:sp macro="" textlink="">
      <xdr:nvSpPr>
        <xdr:cNvPr id="266"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7" name="円/楕円 266"/>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68" name="テキスト ボックス 26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69" name="円/楕円 268"/>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0" name="テキスト ボックス 269"/>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1" name="円/楕円 270"/>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2" name="テキスト ボックス 271"/>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3" name="円/楕円 272"/>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4" name="テキスト ボックス 273"/>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沖縄県特定地域経営支援対策事業補助金と延長保育促進事業補助金で補助費が増となっており、前年度と比べ</a:t>
          </a:r>
          <a:r>
            <a:rPr kumimoji="1" lang="en-US" altLang="ja-JP" sz="1300">
              <a:latin typeface="ＭＳ Ｐゴシック"/>
            </a:rPr>
            <a:t>1.3</a:t>
          </a:r>
          <a:r>
            <a:rPr kumimoji="1" lang="ja-JP" altLang="en-US" sz="1300">
              <a:latin typeface="ＭＳ Ｐゴシック"/>
            </a:rPr>
            <a:t>％増となっている。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類似団体との差も</a:t>
          </a:r>
          <a:r>
            <a:rPr kumimoji="1" lang="en-US" altLang="ja-JP" sz="1300">
              <a:latin typeface="ＭＳ Ｐゴシック"/>
            </a:rPr>
            <a:t>6.0</a:t>
          </a:r>
          <a:r>
            <a:rPr kumimoji="1" lang="ja-JP" altLang="en-US" sz="1300">
              <a:latin typeface="ＭＳ Ｐゴシック"/>
            </a:rPr>
            <a:t>％と前年度より広がっているため、</a:t>
          </a:r>
          <a:r>
            <a:rPr lang="ja-JP" altLang="ja-JP" sz="1300" b="0" i="0" baseline="0">
              <a:solidFill>
                <a:schemeClr val="dk1"/>
              </a:solidFill>
              <a:effectLst/>
              <a:latin typeface="+mn-lt"/>
              <a:ea typeface="+mn-ea"/>
              <a:cs typeface="+mn-cs"/>
            </a:rPr>
            <a:t>各種補助金の必要性、費用対効果などを検証し、補助費等の整理合理化に努める。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129286</xdr:rowOff>
    </xdr:to>
    <xdr:cxnSp macro="">
      <xdr:nvCxnSpPr>
        <xdr:cNvPr id="304" name="直線コネクタ 303"/>
        <xdr:cNvCxnSpPr/>
      </xdr:nvCxnSpPr>
      <xdr:spPr>
        <a:xfrm>
          <a:off x="15671800" y="64043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69850</xdr:rowOff>
    </xdr:to>
    <xdr:cxnSp macro="">
      <xdr:nvCxnSpPr>
        <xdr:cNvPr id="307" name="直線コネクタ 306"/>
        <xdr:cNvCxnSpPr/>
      </xdr:nvCxnSpPr>
      <xdr:spPr>
        <a:xfrm flipV="1">
          <a:off x="14782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38</xdr:row>
      <xdr:rowOff>94996</xdr:rowOff>
    </xdr:to>
    <xdr:cxnSp macro="">
      <xdr:nvCxnSpPr>
        <xdr:cNvPr id="310" name="直線コネクタ 309"/>
        <xdr:cNvCxnSpPr/>
      </xdr:nvCxnSpPr>
      <xdr:spPr>
        <a:xfrm flipV="1">
          <a:off x="13893800" y="641350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76708</xdr:rowOff>
    </xdr:from>
    <xdr:to>
      <xdr:col>20</xdr:col>
      <xdr:colOff>158750</xdr:colOff>
      <xdr:row>38</xdr:row>
      <xdr:rowOff>94996</xdr:rowOff>
    </xdr:to>
    <xdr:cxnSp macro="">
      <xdr:nvCxnSpPr>
        <xdr:cNvPr id="313" name="直線コネクタ 312"/>
        <xdr:cNvCxnSpPr/>
      </xdr:nvCxnSpPr>
      <xdr:spPr>
        <a:xfrm>
          <a:off x="13004800" y="5906008"/>
          <a:ext cx="889000" cy="7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23" name="円/楕円 322"/>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24"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5" name="円/楕円 324"/>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6" name="テキスト ボックス 325"/>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7" name="円/楕円 326"/>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8" name="テキスト ボックス 327"/>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44196</xdr:rowOff>
    </xdr:from>
    <xdr:to>
      <xdr:col>20</xdr:col>
      <xdr:colOff>209550</xdr:colOff>
      <xdr:row>38</xdr:row>
      <xdr:rowOff>145796</xdr:rowOff>
    </xdr:to>
    <xdr:sp macro="" textlink="">
      <xdr:nvSpPr>
        <xdr:cNvPr id="329" name="円/楕円 328"/>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130573</xdr:rowOff>
    </xdr:from>
    <xdr:ext cx="762000" cy="259045"/>
    <xdr:sp macro="" textlink="">
      <xdr:nvSpPr>
        <xdr:cNvPr id="330" name="テキスト ボックス 329"/>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25908</xdr:rowOff>
    </xdr:from>
    <xdr:to>
      <xdr:col>19</xdr:col>
      <xdr:colOff>6350</xdr:colOff>
      <xdr:row>34</xdr:row>
      <xdr:rowOff>127508</xdr:rowOff>
    </xdr:to>
    <xdr:sp macro="" textlink="">
      <xdr:nvSpPr>
        <xdr:cNvPr id="331" name="円/楕円 330"/>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137685</xdr:rowOff>
    </xdr:from>
    <xdr:ext cx="762000" cy="259045"/>
    <xdr:sp macro="" textlink="">
      <xdr:nvSpPr>
        <xdr:cNvPr id="332" name="テキスト ボックス 331"/>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年度からは、普通交付税の増額に伴い標準財政規模が増大したことにより</a:t>
          </a:r>
          <a:r>
            <a:rPr lang="ja-JP" altLang="en-US" sz="1300" b="0" i="0" baseline="0">
              <a:solidFill>
                <a:schemeClr val="dk1"/>
              </a:solidFill>
              <a:effectLst/>
              <a:latin typeface="+mn-lt"/>
              <a:ea typeface="+mn-ea"/>
              <a:cs typeface="+mn-cs"/>
            </a:rPr>
            <a:t>、類似団体を下回っている。</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年度では、公債費に充当する特定財源（住宅使用料）が増となったため、</a:t>
          </a:r>
          <a:r>
            <a:rPr kumimoji="1" lang="en-US" altLang="ja-JP" sz="1300">
              <a:latin typeface="ＭＳ Ｐゴシック"/>
            </a:rPr>
            <a:t>0.1</a:t>
          </a:r>
          <a:r>
            <a:rPr kumimoji="1" lang="ja-JP" altLang="en-US" sz="1300">
              <a:latin typeface="ＭＳ Ｐゴシック"/>
            </a:rPr>
            <a:t>％減となっている。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今後は、消防庁舎建設や</a:t>
          </a:r>
          <a:r>
            <a:rPr lang="ja-JP" altLang="ja-JP" sz="1300" b="0" i="0" baseline="0">
              <a:solidFill>
                <a:schemeClr val="dk1"/>
              </a:solidFill>
              <a:effectLst/>
              <a:latin typeface="+mn-lt"/>
              <a:ea typeface="+mn-ea"/>
              <a:cs typeface="+mn-cs"/>
            </a:rPr>
            <a:t>施設の耐震化に伴う学校校舎等の建替事業による新規の地方債発行が見込まれる。新規の地方債発行事業を厳選し地方債残高の増加抑制に努める。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122428</xdr:rowOff>
    </xdr:to>
    <xdr:cxnSp macro="">
      <xdr:nvCxnSpPr>
        <xdr:cNvPr id="362" name="直線コネクタ 361"/>
        <xdr:cNvCxnSpPr/>
      </xdr:nvCxnSpPr>
      <xdr:spPr>
        <a:xfrm flipV="1">
          <a:off x="3987800" y="13148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122428</xdr:rowOff>
    </xdr:to>
    <xdr:cxnSp macro="">
      <xdr:nvCxnSpPr>
        <xdr:cNvPr id="365" name="直線コネクタ 364"/>
        <xdr:cNvCxnSpPr/>
      </xdr:nvCxnSpPr>
      <xdr:spPr>
        <a:xfrm>
          <a:off x="3098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99568</xdr:rowOff>
    </xdr:to>
    <xdr:cxnSp macro="">
      <xdr:nvCxnSpPr>
        <xdr:cNvPr id="368" name="直線コネクタ 367"/>
        <xdr:cNvCxnSpPr/>
      </xdr:nvCxnSpPr>
      <xdr:spPr>
        <a:xfrm>
          <a:off x="2209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77</xdr:row>
      <xdr:rowOff>120142</xdr:rowOff>
    </xdr:to>
    <xdr:cxnSp macro="">
      <xdr:nvCxnSpPr>
        <xdr:cNvPr id="371" name="直線コネクタ 370"/>
        <xdr:cNvCxnSpPr/>
      </xdr:nvCxnSpPr>
      <xdr:spPr>
        <a:xfrm flipV="1">
          <a:off x="1320800" y="1309319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1" name="円/楕円 380"/>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2"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83" name="円/楕円 382"/>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84" name="テキスト ボックス 383"/>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85" name="円/楕円 384"/>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86" name="テキスト ボックス 385"/>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xdr:rowOff>
    </xdr:from>
    <xdr:to>
      <xdr:col>3</xdr:col>
      <xdr:colOff>193675</xdr:colOff>
      <xdr:row>76</xdr:row>
      <xdr:rowOff>113792</xdr:rowOff>
    </xdr:to>
    <xdr:sp macro="" textlink="">
      <xdr:nvSpPr>
        <xdr:cNvPr id="387" name="円/楕円 386"/>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123969</xdr:rowOff>
    </xdr:from>
    <xdr:ext cx="762000" cy="259045"/>
    <xdr:sp macro="" textlink="">
      <xdr:nvSpPr>
        <xdr:cNvPr id="388" name="テキスト ボックス 387"/>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9" name="円/楕円 388"/>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90" name="テキスト ボックス 389"/>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前年度より</a:t>
          </a:r>
          <a:r>
            <a:rPr kumimoji="1" lang="en-US" altLang="ja-JP" sz="1300">
              <a:latin typeface="ＭＳ Ｐゴシック"/>
            </a:rPr>
            <a:t>0.7</a:t>
          </a:r>
          <a:r>
            <a:rPr kumimoji="1" lang="ja-JP" altLang="en-US" sz="1300">
              <a:latin typeface="ＭＳ Ｐゴシック"/>
            </a:rPr>
            <a:t>％増になっている要因として、</a:t>
          </a:r>
          <a:r>
            <a:rPr lang="ja-JP" altLang="ja-JP" sz="1300" b="0" i="0" baseline="0">
              <a:solidFill>
                <a:schemeClr val="dk1"/>
              </a:solidFill>
              <a:effectLst/>
              <a:latin typeface="+mn-lt"/>
              <a:ea typeface="+mn-ea"/>
              <a:cs typeface="+mn-cs"/>
            </a:rPr>
            <a:t>生活保護費</a:t>
          </a:r>
          <a:r>
            <a:rPr lang="ja-JP" altLang="en-US"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延長保育促進事業補助</a:t>
          </a:r>
          <a:r>
            <a:rPr kumimoji="1" lang="ja-JP" altLang="en-US" sz="1300">
              <a:solidFill>
                <a:schemeClr val="dk1"/>
              </a:solidFill>
              <a:effectLst/>
              <a:latin typeface="+mn-lt"/>
              <a:ea typeface="+mn-ea"/>
              <a:cs typeface="+mn-cs"/>
            </a:rPr>
            <a:t>金の増により、扶助費等の支出が増えている。</a:t>
          </a:r>
          <a:endParaRPr kumimoji="1"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市民のニーズの把握や</a:t>
          </a:r>
          <a:r>
            <a:rPr lang="ja-JP" altLang="ja-JP" sz="1300" b="0" i="0" baseline="0">
              <a:solidFill>
                <a:schemeClr val="dk1"/>
              </a:solidFill>
              <a:effectLst/>
              <a:latin typeface="+mn-lt"/>
              <a:ea typeface="+mn-ea"/>
              <a:cs typeface="+mn-cs"/>
            </a:rPr>
            <a:t>生活保護の</a:t>
          </a:r>
          <a:r>
            <a:rPr lang="ja-JP" altLang="en-US" sz="1300" b="0" i="0" baseline="0">
              <a:solidFill>
                <a:schemeClr val="dk1"/>
              </a:solidFill>
              <a:effectLst/>
              <a:latin typeface="+mn-lt"/>
              <a:ea typeface="+mn-ea"/>
              <a:cs typeface="+mn-cs"/>
            </a:rPr>
            <a:t>抑制</a:t>
          </a:r>
          <a:r>
            <a:rPr lang="ja-JP" altLang="ja-JP" sz="1300" b="0" i="0" baseline="0">
              <a:solidFill>
                <a:schemeClr val="dk1"/>
              </a:solidFill>
              <a:effectLst/>
              <a:latin typeface="+mn-lt"/>
              <a:ea typeface="+mn-ea"/>
              <a:cs typeface="+mn-cs"/>
            </a:rPr>
            <a:t>に努めるとともに、産業支援・就労支援等の施策に取り組み、各種税等の増収を図り、財源確保の安定に努める。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50800</xdr:rowOff>
    </xdr:to>
    <xdr:cxnSp macro="">
      <xdr:nvCxnSpPr>
        <xdr:cNvPr id="423" name="直線コネクタ 422"/>
        <xdr:cNvCxnSpPr/>
      </xdr:nvCxnSpPr>
      <xdr:spPr>
        <a:xfrm>
          <a:off x="15671800" y="135686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142239</xdr:rowOff>
    </xdr:from>
    <xdr:to>
      <xdr:col>22</xdr:col>
      <xdr:colOff>565150</xdr:colOff>
      <xdr:row>79</xdr:row>
      <xdr:rowOff>24130</xdr:rowOff>
    </xdr:to>
    <xdr:cxnSp macro="">
      <xdr:nvCxnSpPr>
        <xdr:cNvPr id="426" name="直線コネクタ 425"/>
        <xdr:cNvCxnSpPr/>
      </xdr:nvCxnSpPr>
      <xdr:spPr>
        <a:xfrm>
          <a:off x="14782800" y="13515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73661</xdr:rowOff>
    </xdr:from>
    <xdr:to>
      <xdr:col>21</xdr:col>
      <xdr:colOff>361950</xdr:colOff>
      <xdr:row>78</xdr:row>
      <xdr:rowOff>142239</xdr:rowOff>
    </xdr:to>
    <xdr:cxnSp macro="">
      <xdr:nvCxnSpPr>
        <xdr:cNvPr id="429" name="直線コネクタ 428"/>
        <xdr:cNvCxnSpPr/>
      </xdr:nvCxnSpPr>
      <xdr:spPr>
        <a:xfrm>
          <a:off x="13893800" y="13446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73661</xdr:rowOff>
    </xdr:from>
    <xdr:to>
      <xdr:col>20</xdr:col>
      <xdr:colOff>158750</xdr:colOff>
      <xdr:row>78</xdr:row>
      <xdr:rowOff>134620</xdr:rowOff>
    </xdr:to>
    <xdr:cxnSp macro="">
      <xdr:nvCxnSpPr>
        <xdr:cNvPr id="432" name="直線コネクタ 431"/>
        <xdr:cNvCxnSpPr/>
      </xdr:nvCxnSpPr>
      <xdr:spPr>
        <a:xfrm flipV="1">
          <a:off x="13004800" y="13446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0</xdr:rowOff>
    </xdr:from>
    <xdr:to>
      <xdr:col>24</xdr:col>
      <xdr:colOff>82550</xdr:colOff>
      <xdr:row>79</xdr:row>
      <xdr:rowOff>101600</xdr:rowOff>
    </xdr:to>
    <xdr:sp macro="" textlink="">
      <xdr:nvSpPr>
        <xdr:cNvPr id="442" name="円/楕円 441"/>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143527</xdr:rowOff>
    </xdr:from>
    <xdr:ext cx="762000" cy="259045"/>
    <xdr:sp macro="" textlink="">
      <xdr:nvSpPr>
        <xdr:cNvPr id="443" name="公債費以外該当値テキスト"/>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44" name="円/楕円 443"/>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45" name="テキスト ボックス 444"/>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91439</xdr:rowOff>
    </xdr:from>
    <xdr:to>
      <xdr:col>21</xdr:col>
      <xdr:colOff>412750</xdr:colOff>
      <xdr:row>79</xdr:row>
      <xdr:rowOff>21589</xdr:rowOff>
    </xdr:to>
    <xdr:sp macro="" textlink="">
      <xdr:nvSpPr>
        <xdr:cNvPr id="446" name="円/楕円 445"/>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6366</xdr:rowOff>
    </xdr:from>
    <xdr:ext cx="762000" cy="259045"/>
    <xdr:sp macro="" textlink="">
      <xdr:nvSpPr>
        <xdr:cNvPr id="447" name="テキスト ボックス 446"/>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48" name="円/楕円 447"/>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49" name="テキスト ボックス 448"/>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50" name="円/楕円 449"/>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51" name="テキスト ボックス 450"/>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沖縄県名護市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163081</xdr:rowOff>
    </xdr:from>
    <xdr:to>
      <xdr:col>4</xdr:col>
      <xdr:colOff>1117600</xdr:colOff>
      <xdr:row>17</xdr:row>
      <xdr:rowOff>11652</xdr:rowOff>
    </xdr:to>
    <xdr:cxnSp macro="">
      <xdr:nvCxnSpPr>
        <xdr:cNvPr id="50" name="直線コネクタ 49"/>
        <xdr:cNvCxnSpPr/>
      </xdr:nvCxnSpPr>
      <xdr:spPr bwMode="auto">
        <a:xfrm>
          <a:off x="5003800" y="2953906"/>
          <a:ext cx="647700" cy="20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97396</xdr:rowOff>
    </xdr:from>
    <xdr:to>
      <xdr:col>4</xdr:col>
      <xdr:colOff>469900</xdr:colOff>
      <xdr:row>16</xdr:row>
      <xdr:rowOff>163081</xdr:rowOff>
    </xdr:to>
    <xdr:cxnSp macro="">
      <xdr:nvCxnSpPr>
        <xdr:cNvPr id="53" name="直線コネクタ 52"/>
        <xdr:cNvCxnSpPr/>
      </xdr:nvCxnSpPr>
      <xdr:spPr bwMode="auto">
        <a:xfrm>
          <a:off x="4305300" y="2888221"/>
          <a:ext cx="698500" cy="6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90443</xdr:rowOff>
    </xdr:from>
    <xdr:to>
      <xdr:col>3</xdr:col>
      <xdr:colOff>904875</xdr:colOff>
      <xdr:row>16</xdr:row>
      <xdr:rowOff>97396</xdr:rowOff>
    </xdr:to>
    <xdr:cxnSp macro="">
      <xdr:nvCxnSpPr>
        <xdr:cNvPr id="56" name="直線コネクタ 55"/>
        <xdr:cNvCxnSpPr/>
      </xdr:nvCxnSpPr>
      <xdr:spPr bwMode="auto">
        <a:xfrm>
          <a:off x="3606800" y="2881268"/>
          <a:ext cx="698500" cy="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42723</xdr:rowOff>
    </xdr:from>
    <xdr:to>
      <xdr:col>3</xdr:col>
      <xdr:colOff>206375</xdr:colOff>
      <xdr:row>16</xdr:row>
      <xdr:rowOff>90443</xdr:rowOff>
    </xdr:to>
    <xdr:cxnSp macro="">
      <xdr:nvCxnSpPr>
        <xdr:cNvPr id="59" name="直線コネクタ 58"/>
        <xdr:cNvCxnSpPr/>
      </xdr:nvCxnSpPr>
      <xdr:spPr bwMode="auto">
        <a:xfrm>
          <a:off x="2908300" y="2833548"/>
          <a:ext cx="698500" cy="47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132302</xdr:rowOff>
    </xdr:from>
    <xdr:to>
      <xdr:col>5</xdr:col>
      <xdr:colOff>34925</xdr:colOff>
      <xdr:row>17</xdr:row>
      <xdr:rowOff>62452</xdr:rowOff>
    </xdr:to>
    <xdr:sp macro="" textlink="">
      <xdr:nvSpPr>
        <xdr:cNvPr id="69" name="円/楕円 68"/>
        <xdr:cNvSpPr/>
      </xdr:nvSpPr>
      <xdr:spPr bwMode="auto">
        <a:xfrm>
          <a:off x="5600700" y="292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104379</xdr:rowOff>
    </xdr:from>
    <xdr:ext cx="762000" cy="259045"/>
    <xdr:sp macro="" textlink="">
      <xdr:nvSpPr>
        <xdr:cNvPr id="70" name="人口1人当たり決算額の推移該当値テキスト130"/>
        <xdr:cNvSpPr txBox="1"/>
      </xdr:nvSpPr>
      <xdr:spPr>
        <a:xfrm>
          <a:off x="5740400" y="289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112281</xdr:rowOff>
    </xdr:from>
    <xdr:to>
      <xdr:col>4</xdr:col>
      <xdr:colOff>520700</xdr:colOff>
      <xdr:row>17</xdr:row>
      <xdr:rowOff>42431</xdr:rowOff>
    </xdr:to>
    <xdr:sp macro="" textlink="">
      <xdr:nvSpPr>
        <xdr:cNvPr id="71" name="円/楕円 70"/>
        <xdr:cNvSpPr/>
      </xdr:nvSpPr>
      <xdr:spPr bwMode="auto">
        <a:xfrm>
          <a:off x="4953000" y="290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27208</xdr:rowOff>
    </xdr:from>
    <xdr:ext cx="736600" cy="259045"/>
    <xdr:sp macro="" textlink="">
      <xdr:nvSpPr>
        <xdr:cNvPr id="72" name="テキスト ボックス 71"/>
        <xdr:cNvSpPr txBox="1"/>
      </xdr:nvSpPr>
      <xdr:spPr>
        <a:xfrm>
          <a:off x="4622800" y="298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71,606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46596</xdr:rowOff>
    </xdr:from>
    <xdr:to>
      <xdr:col>3</xdr:col>
      <xdr:colOff>955675</xdr:colOff>
      <xdr:row>16</xdr:row>
      <xdr:rowOff>148196</xdr:rowOff>
    </xdr:to>
    <xdr:sp macro="" textlink="">
      <xdr:nvSpPr>
        <xdr:cNvPr id="73" name="円/楕円 72"/>
        <xdr:cNvSpPr/>
      </xdr:nvSpPr>
      <xdr:spPr bwMode="auto">
        <a:xfrm>
          <a:off x="4254500" y="283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132973</xdr:rowOff>
    </xdr:from>
    <xdr:ext cx="762000" cy="259045"/>
    <xdr:sp macro="" textlink="">
      <xdr:nvSpPr>
        <xdr:cNvPr id="74" name="テキスト ボックス 73"/>
        <xdr:cNvSpPr txBox="1"/>
      </xdr:nvSpPr>
      <xdr:spPr>
        <a:xfrm>
          <a:off x="3924300" y="292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75,054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39643</xdr:rowOff>
    </xdr:from>
    <xdr:to>
      <xdr:col>3</xdr:col>
      <xdr:colOff>257175</xdr:colOff>
      <xdr:row>16</xdr:row>
      <xdr:rowOff>141243</xdr:rowOff>
    </xdr:to>
    <xdr:sp macro="" textlink="">
      <xdr:nvSpPr>
        <xdr:cNvPr id="75" name="円/楕円 74"/>
        <xdr:cNvSpPr/>
      </xdr:nvSpPr>
      <xdr:spPr bwMode="auto">
        <a:xfrm>
          <a:off x="3556000" y="283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126020</xdr:rowOff>
    </xdr:from>
    <xdr:ext cx="762000" cy="259045"/>
    <xdr:sp macro="" textlink="">
      <xdr:nvSpPr>
        <xdr:cNvPr id="76" name="テキスト ボックス 75"/>
        <xdr:cNvSpPr txBox="1"/>
      </xdr:nvSpPr>
      <xdr:spPr>
        <a:xfrm>
          <a:off x="3225800" y="291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163373</xdr:rowOff>
    </xdr:from>
    <xdr:to>
      <xdr:col>2</xdr:col>
      <xdr:colOff>692150</xdr:colOff>
      <xdr:row>16</xdr:row>
      <xdr:rowOff>93523</xdr:rowOff>
    </xdr:to>
    <xdr:sp macro="" textlink="">
      <xdr:nvSpPr>
        <xdr:cNvPr id="77" name="円/楕円 76"/>
        <xdr:cNvSpPr/>
      </xdr:nvSpPr>
      <xdr:spPr bwMode="auto">
        <a:xfrm>
          <a:off x="2857500" y="2782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78300</xdr:rowOff>
    </xdr:from>
    <xdr:ext cx="762000" cy="259045"/>
    <xdr:sp macro="" textlink="">
      <xdr:nvSpPr>
        <xdr:cNvPr id="78" name="テキスト ボックス 77"/>
        <xdr:cNvSpPr txBox="1"/>
      </xdr:nvSpPr>
      <xdr:spPr>
        <a:xfrm>
          <a:off x="2527300" y="286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157793</xdr:rowOff>
    </xdr:from>
    <xdr:to>
      <xdr:col>4</xdr:col>
      <xdr:colOff>1117600</xdr:colOff>
      <xdr:row>37</xdr:row>
      <xdr:rowOff>20472</xdr:rowOff>
    </xdr:to>
    <xdr:cxnSp macro="">
      <xdr:nvCxnSpPr>
        <xdr:cNvPr id="110" name="直線コネクタ 109"/>
        <xdr:cNvCxnSpPr/>
      </xdr:nvCxnSpPr>
      <xdr:spPr bwMode="auto">
        <a:xfrm>
          <a:off x="5003800" y="7111043"/>
          <a:ext cx="647700" cy="34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157793</xdr:rowOff>
    </xdr:from>
    <xdr:to>
      <xdr:col>4</xdr:col>
      <xdr:colOff>469900</xdr:colOff>
      <xdr:row>37</xdr:row>
      <xdr:rowOff>9431</xdr:rowOff>
    </xdr:to>
    <xdr:cxnSp macro="">
      <xdr:nvCxnSpPr>
        <xdr:cNvPr id="113" name="直線コネクタ 112"/>
        <xdr:cNvCxnSpPr/>
      </xdr:nvCxnSpPr>
      <xdr:spPr bwMode="auto">
        <a:xfrm flipV="1">
          <a:off x="4305300" y="7111043"/>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169108</xdr:rowOff>
    </xdr:from>
    <xdr:to>
      <xdr:col>3</xdr:col>
      <xdr:colOff>904875</xdr:colOff>
      <xdr:row>37</xdr:row>
      <xdr:rowOff>9431</xdr:rowOff>
    </xdr:to>
    <xdr:cxnSp macro="">
      <xdr:nvCxnSpPr>
        <xdr:cNvPr id="116" name="直線コネクタ 115"/>
        <xdr:cNvCxnSpPr/>
      </xdr:nvCxnSpPr>
      <xdr:spPr bwMode="auto">
        <a:xfrm>
          <a:off x="3606800" y="7122358"/>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83978</xdr:rowOff>
    </xdr:from>
    <xdr:to>
      <xdr:col>3</xdr:col>
      <xdr:colOff>206375</xdr:colOff>
      <xdr:row>36</xdr:row>
      <xdr:rowOff>169108</xdr:rowOff>
    </xdr:to>
    <xdr:cxnSp macro="">
      <xdr:nvCxnSpPr>
        <xdr:cNvPr id="119" name="直線コネクタ 118"/>
        <xdr:cNvCxnSpPr/>
      </xdr:nvCxnSpPr>
      <xdr:spPr bwMode="auto">
        <a:xfrm>
          <a:off x="2908300" y="7037228"/>
          <a:ext cx="698500" cy="8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141122</xdr:rowOff>
    </xdr:from>
    <xdr:to>
      <xdr:col>5</xdr:col>
      <xdr:colOff>34925</xdr:colOff>
      <xdr:row>37</xdr:row>
      <xdr:rowOff>71272</xdr:rowOff>
    </xdr:to>
    <xdr:sp macro="" textlink="">
      <xdr:nvSpPr>
        <xdr:cNvPr id="129" name="円/楕円 128"/>
        <xdr:cNvSpPr/>
      </xdr:nvSpPr>
      <xdr:spPr bwMode="auto">
        <a:xfrm>
          <a:off x="5600700" y="709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113199</xdr:rowOff>
    </xdr:from>
    <xdr:ext cx="762000" cy="259045"/>
    <xdr:sp macro="" textlink="">
      <xdr:nvSpPr>
        <xdr:cNvPr id="130" name="人口1人当たり決算額の推移該当値テキスト445"/>
        <xdr:cNvSpPr txBox="1"/>
      </xdr:nvSpPr>
      <xdr:spPr>
        <a:xfrm>
          <a:off x="5740400" y="70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106993</xdr:rowOff>
    </xdr:from>
    <xdr:to>
      <xdr:col>4</xdr:col>
      <xdr:colOff>520700</xdr:colOff>
      <xdr:row>37</xdr:row>
      <xdr:rowOff>37143</xdr:rowOff>
    </xdr:to>
    <xdr:sp macro="" textlink="">
      <xdr:nvSpPr>
        <xdr:cNvPr id="131" name="円/楕円 130"/>
        <xdr:cNvSpPr/>
      </xdr:nvSpPr>
      <xdr:spPr bwMode="auto">
        <a:xfrm>
          <a:off x="4953000" y="706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21920</xdr:rowOff>
    </xdr:from>
    <xdr:ext cx="736600" cy="259045"/>
    <xdr:sp macro="" textlink="">
      <xdr:nvSpPr>
        <xdr:cNvPr id="132" name="テキスト ボックス 131"/>
        <xdr:cNvSpPr txBox="1"/>
      </xdr:nvSpPr>
      <xdr:spPr>
        <a:xfrm>
          <a:off x="4622800" y="714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130081</xdr:rowOff>
    </xdr:from>
    <xdr:to>
      <xdr:col>3</xdr:col>
      <xdr:colOff>955675</xdr:colOff>
      <xdr:row>37</xdr:row>
      <xdr:rowOff>60231</xdr:rowOff>
    </xdr:to>
    <xdr:sp macro="" textlink="">
      <xdr:nvSpPr>
        <xdr:cNvPr id="133" name="円/楕円 132"/>
        <xdr:cNvSpPr/>
      </xdr:nvSpPr>
      <xdr:spPr bwMode="auto">
        <a:xfrm>
          <a:off x="4254500" y="708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45008</xdr:rowOff>
    </xdr:from>
    <xdr:ext cx="762000" cy="259045"/>
    <xdr:sp macro="" textlink="">
      <xdr:nvSpPr>
        <xdr:cNvPr id="134" name="テキスト ボックス 133"/>
        <xdr:cNvSpPr txBox="1"/>
      </xdr:nvSpPr>
      <xdr:spPr>
        <a:xfrm>
          <a:off x="3924300" y="716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118308</xdr:rowOff>
    </xdr:from>
    <xdr:to>
      <xdr:col>3</xdr:col>
      <xdr:colOff>257175</xdr:colOff>
      <xdr:row>37</xdr:row>
      <xdr:rowOff>48458</xdr:rowOff>
    </xdr:to>
    <xdr:sp macro="" textlink="">
      <xdr:nvSpPr>
        <xdr:cNvPr id="135" name="円/楕円 134"/>
        <xdr:cNvSpPr/>
      </xdr:nvSpPr>
      <xdr:spPr bwMode="auto">
        <a:xfrm>
          <a:off x="3556000" y="707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33235</xdr:rowOff>
    </xdr:from>
    <xdr:ext cx="762000" cy="259045"/>
    <xdr:sp macro="" textlink="">
      <xdr:nvSpPr>
        <xdr:cNvPr id="136" name="テキスト ボックス 135"/>
        <xdr:cNvSpPr txBox="1"/>
      </xdr:nvSpPr>
      <xdr:spPr>
        <a:xfrm>
          <a:off x="3225800" y="715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33178</xdr:rowOff>
    </xdr:from>
    <xdr:to>
      <xdr:col>2</xdr:col>
      <xdr:colOff>692150</xdr:colOff>
      <xdr:row>36</xdr:row>
      <xdr:rowOff>134778</xdr:rowOff>
    </xdr:to>
    <xdr:sp macro="" textlink="">
      <xdr:nvSpPr>
        <xdr:cNvPr id="137" name="円/楕円 136"/>
        <xdr:cNvSpPr/>
      </xdr:nvSpPr>
      <xdr:spPr bwMode="auto">
        <a:xfrm>
          <a:off x="2857500" y="698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119555</xdr:rowOff>
    </xdr:from>
    <xdr:ext cx="762000" cy="259045"/>
    <xdr:sp macro="" textlink="">
      <xdr:nvSpPr>
        <xdr:cNvPr id="138" name="テキスト ボックス 137"/>
        <xdr:cNvSpPr txBox="1"/>
      </xdr:nvSpPr>
      <xdr:spPr>
        <a:xfrm>
          <a:off x="2527300" y="70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前年度は、歳出における扶助費及び補助費等の大幅な増により、実質収支額に落ち込みが見られたが、平成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年度に入るべき国庫金が平成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年度に過年度収入（みらい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号館）して入ったことで実質収支額は増となっている。年々増加傾向にあった財政調整基金が、微減したことから、普通建設事業の重要性・緊急性・投資効果・整備基準を十分に検討し、税収の徴収率向上を中心とする歳入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連結実質赤字比率の黒字額については、一般会計が前年度の倍近くと伸びている。しかし、国民健康保険事業は、前年度の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倍近くの赤字となっている。医療費の増加により厳しい財政状況となっている。ジェネリック医薬品への切替への勧奨等及び国民健康保険税の収納率の向上の取り組みを強化し、赤字額の縮減に努める。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実質公債費比率（分子）の</a:t>
          </a:r>
          <a:r>
            <a:rPr lang="ja-JP" altLang="en-US" sz="1100" b="0" i="0">
              <a:solidFill>
                <a:schemeClr val="dk1"/>
              </a:solidFill>
              <a:effectLst/>
              <a:latin typeface="+mn-lt"/>
              <a:ea typeface="+mn-ea"/>
              <a:cs typeface="+mn-cs"/>
            </a:rPr>
            <a:t>算入公債費等</a:t>
          </a:r>
          <a:r>
            <a:rPr lang="ja-JP" altLang="ja-JP" sz="1100" b="0" i="0">
              <a:solidFill>
                <a:schemeClr val="dk1"/>
              </a:solidFill>
              <a:effectLst/>
              <a:latin typeface="+mn-lt"/>
              <a:ea typeface="+mn-ea"/>
              <a:cs typeface="+mn-cs"/>
            </a:rPr>
            <a:t>については、災害復旧費等に係る償還が増え</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公債費に充当する特定財源（住宅使用料）が増となったため、算入公債費等が増加している。</a:t>
          </a:r>
          <a:r>
            <a:rPr lang="ja-JP" altLang="en-US" sz="1100" b="0" i="0">
              <a:solidFill>
                <a:schemeClr val="dk1"/>
              </a:solidFill>
              <a:effectLst/>
              <a:latin typeface="+mn-lt"/>
              <a:ea typeface="+mn-ea"/>
              <a:cs typeface="+mn-cs"/>
            </a:rPr>
            <a:t>このようなことから、実質公債費比率の分子の額が前年度と比べ下がっている。</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今後は、</a:t>
          </a:r>
          <a:r>
            <a:rPr lang="ja-JP" altLang="ja-JP" sz="1100" b="0" i="0">
              <a:solidFill>
                <a:schemeClr val="dk1"/>
              </a:solidFill>
              <a:effectLst/>
              <a:latin typeface="+mn-lt"/>
              <a:ea typeface="+mn-ea"/>
              <a:cs typeface="+mn-cs"/>
            </a:rPr>
            <a:t>事業の厳選、また、地方債発行を計画的かつ効果的に行い、実質公債費比率の上昇を抑える。</a:t>
          </a:r>
          <a:r>
            <a:rPr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将来負担比率（分子）については、一般会計に係る地方債の現在高が増加傾向にあるものの、退職手当負担見込額が減少が大きく、組合等負担見込も減となっており、将来負担比率において減少傾向にある。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防災情報伝達システム整備事業や公共施設の老朽化に伴う立替事業等により、新規の地方債発行が見込まれ、今後も地方債現在高は増加が見込まれるが、事業の厳選による地方債発行額の急激な増加を抑え、充当可能基金積立金の増を図り、将来負担比率の一層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sqref="A1:XFD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35505683</v>
      </c>
      <c r="BO4" s="349"/>
      <c r="BP4" s="349"/>
      <c r="BQ4" s="349"/>
      <c r="BR4" s="349"/>
      <c r="BS4" s="349"/>
      <c r="BT4" s="349"/>
      <c r="BU4" s="350"/>
      <c r="BV4" s="348">
        <v>33681451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v>
      </c>
      <c r="CU4" s="355"/>
      <c r="CV4" s="355"/>
      <c r="CW4" s="355"/>
      <c r="CX4" s="355"/>
      <c r="CY4" s="355"/>
      <c r="CZ4" s="355"/>
      <c r="DA4" s="356"/>
      <c r="DB4" s="354">
        <v>4.2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33466467</v>
      </c>
      <c r="BO5" s="386"/>
      <c r="BP5" s="386"/>
      <c r="BQ5" s="386"/>
      <c r="BR5" s="386"/>
      <c r="BS5" s="386"/>
      <c r="BT5" s="386"/>
      <c r="BU5" s="387"/>
      <c r="BV5" s="385">
        <v>32079604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90.8</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2039216</v>
      </c>
      <c r="BO6" s="386"/>
      <c r="BP6" s="386"/>
      <c r="BQ6" s="386"/>
      <c r="BR6" s="386"/>
      <c r="BS6" s="386"/>
      <c r="BT6" s="386"/>
      <c r="BU6" s="387"/>
      <c r="BV6" s="385">
        <v>1601847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v>
      </c>
      <c r="CU6" s="423"/>
      <c r="CV6" s="423"/>
      <c r="CW6" s="423"/>
      <c r="CX6" s="423"/>
      <c r="CY6" s="423"/>
      <c r="CZ6" s="423"/>
      <c r="DA6" s="424"/>
      <c r="DB6" s="422">
        <v>96.4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654439</v>
      </c>
      <c r="BO7" s="386"/>
      <c r="BP7" s="386"/>
      <c r="BQ7" s="386"/>
      <c r="BR7" s="386"/>
      <c r="BS7" s="386"/>
      <c r="BT7" s="386"/>
      <c r="BU7" s="387"/>
      <c r="BV7" s="385">
        <v>965970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15338534</v>
      </c>
      <c r="CU7" s="386"/>
      <c r="CV7" s="386"/>
      <c r="CW7" s="386"/>
      <c r="CX7" s="386"/>
      <c r="CY7" s="386"/>
      <c r="CZ7" s="386"/>
      <c r="DA7" s="387"/>
      <c r="DB7" s="385">
        <v>15220759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1384777</v>
      </c>
      <c r="BO8" s="386"/>
      <c r="BP8" s="386"/>
      <c r="BQ8" s="386"/>
      <c r="BR8" s="386"/>
      <c r="BS8" s="386"/>
      <c r="BT8" s="386"/>
      <c r="BU8" s="387"/>
      <c r="BV8" s="385">
        <v>635877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60231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748900</v>
      </c>
      <c r="BO9" s="386"/>
      <c r="BP9" s="386"/>
      <c r="BQ9" s="386"/>
      <c r="BR9" s="386"/>
      <c r="BS9" s="386"/>
      <c r="BT9" s="386"/>
      <c r="BU9" s="387"/>
      <c r="BV9" s="385">
        <v>-384306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10.6</v>
      </c>
      <c r="CU9" s="383"/>
      <c r="CV9" s="383"/>
      <c r="CW9" s="383"/>
      <c r="CX9" s="383"/>
      <c r="CY9" s="383"/>
      <c r="CZ9" s="383"/>
      <c r="DA9" s="384"/>
      <c r="DB9" s="382">
        <v>11.4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59463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479082</v>
      </c>
      <c r="BO10" s="386"/>
      <c r="BP10" s="386"/>
      <c r="BQ10" s="386"/>
      <c r="BR10" s="386"/>
      <c r="BS10" s="386"/>
      <c r="BT10" s="386"/>
      <c r="BU10" s="387"/>
      <c r="BV10" s="385">
        <v>916926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v>14411</v>
      </c>
      <c r="BO11" s="386"/>
      <c r="BP11" s="386"/>
      <c r="BQ11" s="386"/>
      <c r="BR11" s="386"/>
      <c r="BS11" s="386"/>
      <c r="BT11" s="386"/>
      <c r="BU11" s="387"/>
      <c r="BV11" s="385">
        <v>159048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61889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664470</v>
      </c>
      <c r="BO12" s="386"/>
      <c r="BP12" s="386"/>
      <c r="BQ12" s="386"/>
      <c r="BR12" s="386"/>
      <c r="BS12" s="386"/>
      <c r="BT12" s="386"/>
      <c r="BU12" s="387"/>
      <c r="BV12" s="385">
        <v>452553</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61550</v>
      </c>
      <c r="S13" s="467"/>
      <c r="T13" s="467"/>
      <c r="U13" s="467"/>
      <c r="V13" s="468"/>
      <c r="W13" s="401" t="s">
        <v>123</v>
      </c>
      <c r="X13" s="402"/>
      <c r="Y13" s="402"/>
      <c r="Z13" s="402"/>
      <c r="AA13" s="402"/>
      <c r="AB13" s="392"/>
      <c r="AC13" s="436">
        <v>1662</v>
      </c>
      <c r="AD13" s="437"/>
      <c r="AE13" s="437"/>
      <c r="AF13" s="437"/>
      <c r="AG13" s="476"/>
      <c r="AH13" s="436">
        <v>1978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577923</v>
      </c>
      <c r="BO13" s="386"/>
      <c r="BP13" s="386"/>
      <c r="BQ13" s="386"/>
      <c r="BR13" s="386"/>
      <c r="BS13" s="386"/>
      <c r="BT13" s="386"/>
      <c r="BU13" s="387"/>
      <c r="BV13" s="385">
        <v>239115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6.7</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61080</v>
      </c>
      <c r="S14" s="467"/>
      <c r="T14" s="467"/>
      <c r="U14" s="467"/>
      <c r="V14" s="468"/>
      <c r="W14" s="375"/>
      <c r="X14" s="376"/>
      <c r="Y14" s="376"/>
      <c r="Z14" s="376"/>
      <c r="AA14" s="376"/>
      <c r="AB14" s="365"/>
      <c r="AC14" s="469">
        <v>7.6</v>
      </c>
      <c r="AD14" s="470"/>
      <c r="AE14" s="470"/>
      <c r="AF14" s="470"/>
      <c r="AG14" s="471"/>
      <c r="AH14" s="469">
        <v>8.3000000000000007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23.4</v>
      </c>
      <c r="CU14" s="481"/>
      <c r="CV14" s="481"/>
      <c r="CW14" s="481"/>
      <c r="CX14" s="481"/>
      <c r="CY14" s="481"/>
      <c r="CZ14" s="481"/>
      <c r="DA14" s="482"/>
      <c r="DB14" s="480">
        <v>26.3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60768</v>
      </c>
      <c r="S15" s="467"/>
      <c r="T15" s="467"/>
      <c r="U15" s="467"/>
      <c r="V15" s="468"/>
      <c r="W15" s="401" t="s">
        <v>130</v>
      </c>
      <c r="X15" s="402"/>
      <c r="Y15" s="402"/>
      <c r="Z15" s="402"/>
      <c r="AA15" s="402"/>
      <c r="AB15" s="392"/>
      <c r="AC15" s="436">
        <v>3265</v>
      </c>
      <c r="AD15" s="437"/>
      <c r="AE15" s="437"/>
      <c r="AF15" s="437"/>
      <c r="AG15" s="476"/>
      <c r="AH15" s="436">
        <v>3917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5216835</v>
      </c>
      <c r="BO15" s="349"/>
      <c r="BP15" s="349"/>
      <c r="BQ15" s="349"/>
      <c r="BR15" s="349"/>
      <c r="BS15" s="349"/>
      <c r="BT15" s="349"/>
      <c r="BU15" s="350"/>
      <c r="BV15" s="348">
        <v>4982600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14.9</v>
      </c>
      <c r="AD16" s="470"/>
      <c r="AE16" s="470"/>
      <c r="AF16" s="470"/>
      <c r="AG16" s="471"/>
      <c r="AH16" s="469">
        <v>16.399999999999999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12715965</v>
      </c>
      <c r="BO16" s="386"/>
      <c r="BP16" s="386"/>
      <c r="BQ16" s="386"/>
      <c r="BR16" s="386"/>
      <c r="BS16" s="386"/>
      <c r="BT16" s="386"/>
      <c r="BU16" s="387"/>
      <c r="BV16" s="385">
        <v>12677416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16982</v>
      </c>
      <c r="AD17" s="437"/>
      <c r="AE17" s="437"/>
      <c r="AF17" s="437"/>
      <c r="AG17" s="476"/>
      <c r="AH17" s="436">
        <v>17708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6777052</v>
      </c>
      <c r="BO17" s="386"/>
      <c r="BP17" s="386"/>
      <c r="BQ17" s="386"/>
      <c r="BR17" s="386"/>
      <c r="BS17" s="386"/>
      <c r="BT17" s="386"/>
      <c r="BU17" s="387"/>
      <c r="BV17" s="385">
        <v>6455428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210.38</v>
      </c>
      <c r="M18" s="498"/>
      <c r="N18" s="498"/>
      <c r="O18" s="498"/>
      <c r="P18" s="498"/>
      <c r="Q18" s="498"/>
      <c r="R18" s="499"/>
      <c r="S18" s="499"/>
      <c r="T18" s="499"/>
      <c r="U18" s="499"/>
      <c r="V18" s="500"/>
      <c r="W18" s="403"/>
      <c r="X18" s="404"/>
      <c r="Y18" s="404"/>
      <c r="Z18" s="404"/>
      <c r="AA18" s="404"/>
      <c r="AB18" s="395"/>
      <c r="AC18" s="501">
        <v>77.5</v>
      </c>
      <c r="AD18" s="502"/>
      <c r="AE18" s="502"/>
      <c r="AF18" s="502"/>
      <c r="AG18" s="503"/>
      <c r="AH18" s="501">
        <v>74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15186478</v>
      </c>
      <c r="BO18" s="386"/>
      <c r="BP18" s="386"/>
      <c r="BQ18" s="386"/>
      <c r="BR18" s="386"/>
      <c r="BS18" s="386"/>
      <c r="BT18" s="386"/>
      <c r="BU18" s="387"/>
      <c r="BV18" s="385">
        <v>15256701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286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19648549</v>
      </c>
      <c r="BO19" s="386"/>
      <c r="BP19" s="386"/>
      <c r="BQ19" s="386"/>
      <c r="BR19" s="386"/>
      <c r="BS19" s="386"/>
      <c r="BT19" s="386"/>
      <c r="BU19" s="387"/>
      <c r="BV19" s="385">
        <v>19821275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24277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23989740</v>
      </c>
      <c r="BO23" s="386"/>
      <c r="BP23" s="386"/>
      <c r="BQ23" s="386"/>
      <c r="BR23" s="386"/>
      <c r="BS23" s="386"/>
      <c r="BT23" s="386"/>
      <c r="BU23" s="387"/>
      <c r="BV23" s="385">
        <v>23713432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8690</v>
      </c>
      <c r="R24" s="437"/>
      <c r="S24" s="437"/>
      <c r="T24" s="437"/>
      <c r="U24" s="437"/>
      <c r="V24" s="476"/>
      <c r="W24" s="531"/>
      <c r="X24" s="519"/>
      <c r="Y24" s="520"/>
      <c r="Z24" s="435" t="s">
        <v>153</v>
      </c>
      <c r="AA24" s="415"/>
      <c r="AB24" s="415"/>
      <c r="AC24" s="415"/>
      <c r="AD24" s="415"/>
      <c r="AE24" s="415"/>
      <c r="AF24" s="415"/>
      <c r="AG24" s="416"/>
      <c r="AH24" s="436">
        <v>477</v>
      </c>
      <c r="AI24" s="437"/>
      <c r="AJ24" s="437"/>
      <c r="AK24" s="437"/>
      <c r="AL24" s="476"/>
      <c r="AM24" s="436">
        <v>1349433</v>
      </c>
      <c r="AN24" s="437"/>
      <c r="AO24" s="437"/>
      <c r="AP24" s="437"/>
      <c r="AQ24" s="437"/>
      <c r="AR24" s="476"/>
      <c r="AS24" s="436">
        <v>2829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21861133</v>
      </c>
      <c r="BO24" s="386"/>
      <c r="BP24" s="386"/>
      <c r="BQ24" s="386"/>
      <c r="BR24" s="386"/>
      <c r="BS24" s="386"/>
      <c r="BT24" s="386"/>
      <c r="BU24" s="387"/>
      <c r="BV24" s="385">
        <v>21546131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7060</v>
      </c>
      <c r="R25" s="437"/>
      <c r="S25" s="437"/>
      <c r="T25" s="437"/>
      <c r="U25" s="437"/>
      <c r="V25" s="476"/>
      <c r="W25" s="531"/>
      <c r="X25" s="519"/>
      <c r="Y25" s="520"/>
      <c r="Z25" s="435" t="s">
        <v>156</v>
      </c>
      <c r="AA25" s="415"/>
      <c r="AB25" s="415"/>
      <c r="AC25" s="415"/>
      <c r="AD25" s="415"/>
      <c r="AE25" s="415"/>
      <c r="AF25" s="415"/>
      <c r="AG25" s="416"/>
      <c r="AH25" s="436">
        <v>65</v>
      </c>
      <c r="AI25" s="437"/>
      <c r="AJ25" s="437"/>
      <c r="AK25" s="437"/>
      <c r="AL25" s="476"/>
      <c r="AM25" s="436">
        <v>170235</v>
      </c>
      <c r="AN25" s="437"/>
      <c r="AO25" s="437"/>
      <c r="AP25" s="437"/>
      <c r="AQ25" s="437"/>
      <c r="AR25" s="476"/>
      <c r="AS25" s="436">
        <v>2619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1447649</v>
      </c>
      <c r="BO25" s="349"/>
      <c r="BP25" s="349"/>
      <c r="BQ25" s="349"/>
      <c r="BR25" s="349"/>
      <c r="BS25" s="349"/>
      <c r="BT25" s="349"/>
      <c r="BU25" s="350"/>
      <c r="BV25" s="348">
        <v>1788037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6480</v>
      </c>
      <c r="R26" s="437"/>
      <c r="S26" s="437"/>
      <c r="T26" s="437"/>
      <c r="U26" s="437"/>
      <c r="V26" s="476"/>
      <c r="W26" s="531"/>
      <c r="X26" s="519"/>
      <c r="Y26" s="520"/>
      <c r="Z26" s="435" t="s">
        <v>159</v>
      </c>
      <c r="AA26" s="539"/>
      <c r="AB26" s="539"/>
      <c r="AC26" s="539"/>
      <c r="AD26" s="539"/>
      <c r="AE26" s="539"/>
      <c r="AF26" s="539"/>
      <c r="AG26" s="540"/>
      <c r="AH26" s="436">
        <v>21</v>
      </c>
      <c r="AI26" s="437"/>
      <c r="AJ26" s="437"/>
      <c r="AK26" s="437"/>
      <c r="AL26" s="476"/>
      <c r="AM26" s="436">
        <v>59430</v>
      </c>
      <c r="AN26" s="437"/>
      <c r="AO26" s="437"/>
      <c r="AP26" s="437"/>
      <c r="AQ26" s="437"/>
      <c r="AR26" s="476"/>
      <c r="AS26" s="436">
        <v>2830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4840</v>
      </c>
      <c r="R27" s="437"/>
      <c r="S27" s="437"/>
      <c r="T27" s="437"/>
      <c r="U27" s="437"/>
      <c r="V27" s="476"/>
      <c r="W27" s="531"/>
      <c r="X27" s="519"/>
      <c r="Y27" s="520"/>
      <c r="Z27" s="435" t="s">
        <v>162</v>
      </c>
      <c r="AA27" s="415"/>
      <c r="AB27" s="415"/>
      <c r="AC27" s="415"/>
      <c r="AD27" s="415"/>
      <c r="AE27" s="415"/>
      <c r="AF27" s="415"/>
      <c r="AG27" s="416"/>
      <c r="AH27" s="436">
        <v>25</v>
      </c>
      <c r="AI27" s="437"/>
      <c r="AJ27" s="437"/>
      <c r="AK27" s="437"/>
      <c r="AL27" s="476"/>
      <c r="AM27" s="436">
        <v>67527</v>
      </c>
      <c r="AN27" s="437"/>
      <c r="AO27" s="437"/>
      <c r="AP27" s="437"/>
      <c r="AQ27" s="437"/>
      <c r="AR27" s="476"/>
      <c r="AS27" s="436">
        <v>2701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190000</v>
      </c>
      <c r="BO27" s="553"/>
      <c r="BP27" s="553"/>
      <c r="BQ27" s="553"/>
      <c r="BR27" s="553"/>
      <c r="BS27" s="553"/>
      <c r="BT27" s="553"/>
      <c r="BU27" s="554"/>
      <c r="BV27" s="552">
        <v>190000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4260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3461512</v>
      </c>
      <c r="BO28" s="349"/>
      <c r="BP28" s="349"/>
      <c r="BQ28" s="349"/>
      <c r="BR28" s="349"/>
      <c r="BS28" s="349"/>
      <c r="BT28" s="349"/>
      <c r="BU28" s="350"/>
      <c r="BV28" s="348">
        <v>3646900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25</v>
      </c>
      <c r="M29" s="437"/>
      <c r="N29" s="437"/>
      <c r="O29" s="437"/>
      <c r="P29" s="476"/>
      <c r="Q29" s="436">
        <v>4000</v>
      </c>
      <c r="R29" s="437"/>
      <c r="S29" s="437"/>
      <c r="T29" s="437"/>
      <c r="U29" s="437"/>
      <c r="V29" s="476"/>
      <c r="W29" s="531"/>
      <c r="X29" s="519"/>
      <c r="Y29" s="520"/>
      <c r="Z29" s="435" t="s">
        <v>169</v>
      </c>
      <c r="AA29" s="415"/>
      <c r="AB29" s="415"/>
      <c r="AC29" s="415"/>
      <c r="AD29" s="415"/>
      <c r="AE29" s="415"/>
      <c r="AF29" s="415"/>
      <c r="AG29" s="416"/>
      <c r="AH29" s="436">
        <v>502</v>
      </c>
      <c r="AI29" s="437"/>
      <c r="AJ29" s="437"/>
      <c r="AK29" s="437"/>
      <c r="AL29" s="476"/>
      <c r="AM29" s="436">
        <v>1416960</v>
      </c>
      <c r="AN29" s="437"/>
      <c r="AO29" s="437"/>
      <c r="AP29" s="437"/>
      <c r="AQ29" s="437"/>
      <c r="AR29" s="476"/>
      <c r="AS29" s="436">
        <v>2823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526508</v>
      </c>
      <c r="BO29" s="386"/>
      <c r="BP29" s="386"/>
      <c r="BQ29" s="386"/>
      <c r="BR29" s="386"/>
      <c r="BS29" s="386"/>
      <c r="BT29" s="386"/>
      <c r="BU29" s="387"/>
      <c r="BV29" s="385">
        <v>540319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94.8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3267141</v>
      </c>
      <c r="BO30" s="553"/>
      <c r="BP30" s="553"/>
      <c r="BQ30" s="553"/>
      <c r="BR30" s="553"/>
      <c r="BS30" s="553"/>
      <c r="BT30" s="553"/>
      <c r="BU30" s="554"/>
      <c r="BV30" s="552">
        <v>3470935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北部広域市町村圏事務組合（一般会計）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13</v>
      </c>
      <c r="CP34" s="564"/>
      <c r="CQ34" s="565" t="str">
        <f>IF('各会計、関係団体の財政状況及び健全化判断比率'!BS7="","",'各会計、関係団体の財政状況及び健全化判断比率'!BS7)</f>
        <v>名護市土地開発公社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第三地区土地区画整理事業特別会計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沖縄県市町村総合事務組合（一般会計）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自治会館管理組合（一般会計）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後期高齢者医療広域連合（特別会計）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70" zoomScaleNormal="70" zoomScaleSheetLayoutView="100" workbookViewId="0">
      <selection activeCell="S49" sqref="S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7" t="s">
        <v>23</v>
      </c>
      <c r="C41" s="1168"/>
      <c r="D41" s="81"/>
      <c r="E41" s="1173" t="s">
        <v>24</v>
      </c>
      <c r="F41" s="1173"/>
      <c r="G41" s="1173"/>
      <c r="H41" s="1174"/>
      <c r="I41" s="82">
        <v>22174</v>
      </c>
      <c r="J41" s="83">
        <v>23182</v>
      </c>
      <c r="K41" s="83">
        <v>23615</v>
      </c>
      <c r="L41" s="83">
        <v>23713</v>
      </c>
      <c r="M41" s="84">
        <v>23990</v>
      </c>
    </row>
    <row r="42" spans="2:13" ht="27.75" customHeight="1">
      <c r="B42" s="1169"/>
      <c r="C42" s="1170"/>
      <c r="D42" s="85"/>
      <c r="E42" s="1175" t="s">
        <v>25</v>
      </c>
      <c r="F42" s="1175"/>
      <c r="G42" s="1175"/>
      <c r="H42" s="1176"/>
      <c r="I42" s="86">
        <v>610</v>
      </c>
      <c r="J42" s="87">
        <v>623</v>
      </c>
      <c r="K42" s="87">
        <v>574</v>
      </c>
      <c r="L42" s="87">
        <v>492</v>
      </c>
      <c r="M42" s="88">
        <v>394</v>
      </c>
    </row>
    <row r="43" spans="2:13" ht="27.75" customHeight="1">
      <c r="B43" s="1169"/>
      <c r="C43" s="1170"/>
      <c r="D43" s="85"/>
      <c r="E43" s="1175" t="s">
        <v>26</v>
      </c>
      <c r="F43" s="1175"/>
      <c r="G43" s="1175"/>
      <c r="H43" s="1176"/>
      <c r="I43" s="86">
        <v>3028</v>
      </c>
      <c r="J43" s="87">
        <v>2912</v>
      </c>
      <c r="K43" s="87">
        <v>2865</v>
      </c>
      <c r="L43" s="87">
        <v>2791</v>
      </c>
      <c r="M43" s="88">
        <v>2776</v>
      </c>
    </row>
    <row r="44" spans="2:13" ht="27.75" customHeight="1">
      <c r="B44" s="1169"/>
      <c r="C44" s="1170"/>
      <c r="D44" s="85"/>
      <c r="E44" s="1175" t="s">
        <v>27</v>
      </c>
      <c r="F44" s="1175"/>
      <c r="G44" s="1175"/>
      <c r="H44" s="1176"/>
      <c r="I44" s="86">
        <v>165</v>
      </c>
      <c r="J44" s="87">
        <v>156</v>
      </c>
      <c r="K44" s="87">
        <v>148</v>
      </c>
      <c r="L44" s="87">
        <v>138</v>
      </c>
      <c r="M44" s="88">
        <v>122</v>
      </c>
    </row>
    <row r="45" spans="2:13" ht="27.75" customHeight="1">
      <c r="B45" s="1169"/>
      <c r="C45" s="1170"/>
      <c r="D45" s="85"/>
      <c r="E45" s="1175" t="s">
        <v>28</v>
      </c>
      <c r="F45" s="1175"/>
      <c r="G45" s="1175"/>
      <c r="H45" s="1176"/>
      <c r="I45" s="86">
        <v>2987</v>
      </c>
      <c r="J45" s="87">
        <v>2688</v>
      </c>
      <c r="K45" s="87">
        <v>2404</v>
      </c>
      <c r="L45" s="87">
        <v>2163</v>
      </c>
      <c r="M45" s="88">
        <v>1609</v>
      </c>
    </row>
    <row r="46" spans="2:13" ht="27.75" customHeight="1">
      <c r="B46" s="1169"/>
      <c r="C46" s="1170"/>
      <c r="D46" s="85"/>
      <c r="E46" s="1175" t="s">
        <v>29</v>
      </c>
      <c r="F46" s="1175"/>
      <c r="G46" s="1175"/>
      <c r="H46" s="1176"/>
      <c r="I46" s="86" t="s">
        <v>473</v>
      </c>
      <c r="J46" s="87">
        <v>0</v>
      </c>
      <c r="K46" s="87" t="s">
        <v>473</v>
      </c>
      <c r="L46" s="87" t="s">
        <v>473</v>
      </c>
      <c r="M46" s="88" t="s">
        <v>473</v>
      </c>
    </row>
    <row r="47" spans="2:13" ht="27.75" customHeight="1">
      <c r="B47" s="1169"/>
      <c r="C47" s="1170"/>
      <c r="D47" s="85"/>
      <c r="E47" s="1175" t="s">
        <v>30</v>
      </c>
      <c r="F47" s="1175"/>
      <c r="G47" s="1175"/>
      <c r="H47" s="1176"/>
      <c r="I47" s="86" t="s">
        <v>473</v>
      </c>
      <c r="J47" s="87" t="s">
        <v>473</v>
      </c>
      <c r="K47" s="87" t="s">
        <v>473</v>
      </c>
      <c r="L47" s="87" t="s">
        <v>473</v>
      </c>
      <c r="M47" s="88" t="s">
        <v>473</v>
      </c>
    </row>
    <row r="48" spans="2:13" ht="27.75" customHeight="1">
      <c r="B48" s="1171"/>
      <c r="C48" s="1172"/>
      <c r="D48" s="85"/>
      <c r="E48" s="1175" t="s">
        <v>31</v>
      </c>
      <c r="F48" s="1175"/>
      <c r="G48" s="1175"/>
      <c r="H48" s="1176"/>
      <c r="I48" s="86" t="s">
        <v>473</v>
      </c>
      <c r="J48" s="87" t="s">
        <v>473</v>
      </c>
      <c r="K48" s="87" t="s">
        <v>473</v>
      </c>
      <c r="L48" s="87" t="s">
        <v>473</v>
      </c>
      <c r="M48" s="88" t="s">
        <v>473</v>
      </c>
    </row>
    <row r="49" spans="2:13" ht="27.75" customHeight="1">
      <c r="B49" s="1177" t="s">
        <v>32</v>
      </c>
      <c r="C49" s="1178"/>
      <c r="D49" s="89"/>
      <c r="E49" s="1175" t="s">
        <v>33</v>
      </c>
      <c r="F49" s="1175"/>
      <c r="G49" s="1175"/>
      <c r="H49" s="1176"/>
      <c r="I49" s="86">
        <v>3210</v>
      </c>
      <c r="J49" s="87">
        <v>5229</v>
      </c>
      <c r="K49" s="87">
        <v>6439</v>
      </c>
      <c r="L49" s="87">
        <v>7149</v>
      </c>
      <c r="M49" s="88">
        <v>6927</v>
      </c>
    </row>
    <row r="50" spans="2:13" ht="27.75" customHeight="1">
      <c r="B50" s="1169"/>
      <c r="C50" s="1170"/>
      <c r="D50" s="85"/>
      <c r="E50" s="1175" t="s">
        <v>34</v>
      </c>
      <c r="F50" s="1175"/>
      <c r="G50" s="1175"/>
      <c r="H50" s="1176"/>
      <c r="I50" s="86">
        <v>1592</v>
      </c>
      <c r="J50" s="87">
        <v>1840</v>
      </c>
      <c r="K50" s="87">
        <v>2158</v>
      </c>
      <c r="L50" s="87">
        <v>2107</v>
      </c>
      <c r="M50" s="88">
        <v>2253</v>
      </c>
    </row>
    <row r="51" spans="2:13" ht="27.75" customHeight="1">
      <c r="B51" s="1171"/>
      <c r="C51" s="1172"/>
      <c r="D51" s="85"/>
      <c r="E51" s="1175" t="s">
        <v>35</v>
      </c>
      <c r="F51" s="1175"/>
      <c r="G51" s="1175"/>
      <c r="H51" s="1176"/>
      <c r="I51" s="86">
        <v>15077</v>
      </c>
      <c r="J51" s="87">
        <v>15799</v>
      </c>
      <c r="K51" s="87">
        <v>16092</v>
      </c>
      <c r="L51" s="87">
        <v>16398</v>
      </c>
      <c r="M51" s="88">
        <v>16450</v>
      </c>
    </row>
    <row r="52" spans="2:13" ht="27.75" customHeight="1" thickBot="1">
      <c r="B52" s="1179" t="s">
        <v>36</v>
      </c>
      <c r="C52" s="1180"/>
      <c r="D52" s="90"/>
      <c r="E52" s="1181" t="s">
        <v>37</v>
      </c>
      <c r="F52" s="1181"/>
      <c r="G52" s="1181"/>
      <c r="H52" s="1182"/>
      <c r="I52" s="91">
        <v>9084</v>
      </c>
      <c r="J52" s="92">
        <v>6693</v>
      </c>
      <c r="K52" s="92">
        <v>4918</v>
      </c>
      <c r="L52" s="92">
        <v>3643</v>
      </c>
      <c r="M52" s="93">
        <v>3261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106822</v>
      </c>
      <c r="E3" s="116"/>
      <c r="F3" s="117">
        <v>58009</v>
      </c>
      <c r="G3" s="118"/>
      <c r="H3" s="119"/>
    </row>
    <row r="4" spans="1:8">
      <c r="A4" s="120"/>
      <c r="B4" s="121"/>
      <c r="C4" s="122"/>
      <c r="D4" s="123">
        <v>22595</v>
      </c>
      <c r="E4" s="124"/>
      <c r="F4" s="125">
        <v>32190</v>
      </c>
      <c r="G4" s="126"/>
      <c r="H4" s="127"/>
    </row>
    <row r="5" spans="1:8">
      <c r="A5" s="108" t="s">
        <v>507</v>
      </c>
      <c r="B5" s="113"/>
      <c r="C5" s="114"/>
      <c r="D5" s="115">
        <v>124244</v>
      </c>
      <c r="E5" s="116"/>
      <c r="F5" s="117">
        <v>61882</v>
      </c>
      <c r="G5" s="118"/>
      <c r="H5" s="119"/>
    </row>
    <row r="6" spans="1:8">
      <c r="A6" s="120"/>
      <c r="B6" s="121"/>
      <c r="C6" s="122"/>
      <c r="D6" s="123">
        <v>15243</v>
      </c>
      <c r="E6" s="124"/>
      <c r="F6" s="125">
        <v>32175</v>
      </c>
      <c r="G6" s="126"/>
      <c r="H6" s="127"/>
    </row>
    <row r="7" spans="1:8">
      <c r="A7" s="108" t="s">
        <v>508</v>
      </c>
      <c r="B7" s="113"/>
      <c r="C7" s="114"/>
      <c r="D7" s="115">
        <v>94261</v>
      </c>
      <c r="E7" s="116"/>
      <c r="F7" s="117">
        <v>47569</v>
      </c>
      <c r="G7" s="118"/>
      <c r="H7" s="119"/>
    </row>
    <row r="8" spans="1:8">
      <c r="A8" s="120"/>
      <c r="B8" s="121"/>
      <c r="C8" s="122"/>
      <c r="D8" s="123">
        <v>13860</v>
      </c>
      <c r="E8" s="124"/>
      <c r="F8" s="125">
        <v>26255</v>
      </c>
      <c r="G8" s="126"/>
      <c r="H8" s="127"/>
    </row>
    <row r="9" spans="1:8">
      <c r="A9" s="108" t="s">
        <v>509</v>
      </c>
      <c r="B9" s="113"/>
      <c r="C9" s="114"/>
      <c r="D9" s="115">
        <v>95429</v>
      </c>
      <c r="E9" s="116"/>
      <c r="F9" s="117">
        <v>50880</v>
      </c>
      <c r="G9" s="118"/>
      <c r="H9" s="119"/>
    </row>
    <row r="10" spans="1:8">
      <c r="A10" s="120"/>
      <c r="B10" s="121"/>
      <c r="C10" s="122"/>
      <c r="D10" s="123">
        <v>11783</v>
      </c>
      <c r="E10" s="124"/>
      <c r="F10" s="125">
        <v>26879</v>
      </c>
      <c r="G10" s="126"/>
      <c r="H10" s="127"/>
    </row>
    <row r="11" spans="1:8">
      <c r="A11" s="108" t="s">
        <v>510</v>
      </c>
      <c r="B11" s="113"/>
      <c r="C11" s="114"/>
      <c r="D11" s="115">
        <v>112517</v>
      </c>
      <c r="E11" s="116"/>
      <c r="F11" s="117">
        <v>63956</v>
      </c>
      <c r="G11" s="118"/>
      <c r="H11" s="119"/>
    </row>
    <row r="12" spans="1:8">
      <c r="A12" s="120"/>
      <c r="B12" s="121"/>
      <c r="C12" s="128"/>
      <c r="D12" s="123">
        <v>17998</v>
      </c>
      <c r="E12" s="124"/>
      <c r="F12" s="125">
        <v>29239</v>
      </c>
      <c r="G12" s="126"/>
      <c r="H12" s="127"/>
    </row>
    <row r="13" spans="1:8">
      <c r="A13" s="108"/>
      <c r="B13" s="113"/>
      <c r="C13" s="129"/>
      <c r="D13" s="130">
        <v>106655</v>
      </c>
      <c r="E13" s="131"/>
      <c r="F13" s="132">
        <v>56459</v>
      </c>
      <c r="G13" s="133"/>
      <c r="H13" s="119"/>
    </row>
    <row r="14" spans="1:8">
      <c r="A14" s="120"/>
      <c r="B14" s="121"/>
      <c r="C14" s="122"/>
      <c r="D14" s="123">
        <v>16296</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5.92</v>
      </c>
      <c r="C19" s="134">
        <f>ROUND(VALUE(SUBSTITUTE(実質収支比率等に係る経年分析!G$48,"▲","-")),2)</f>
        <v>5.17</v>
      </c>
      <c r="D19" s="134">
        <f>ROUND(VALUE(SUBSTITUTE(実質収支比率等に係る経年分析!H$48,"▲","-")),2)</f>
        <v>6.71</v>
      </c>
      <c r="E19" s="134">
        <f>ROUND(VALUE(SUBSTITUTE(実質収支比率等に係る経年分析!I$48,"▲","-")),2)</f>
        <v>4.18</v>
      </c>
      <c r="F19" s="134">
        <f>ROUND(VALUE(SUBSTITUTE(実質収支比率等に係る経年分析!J$48,"▲","-")),2)</f>
        <v>9.0299999999999994</v>
      </c>
    </row>
    <row r="20" spans="1:11">
      <c r="A20" s="134" t="s">
        <v>42</v>
      </c>
      <c r="B20" s="134">
        <f>ROUND(VALUE(SUBSTITUTE(実質収支比率等に係る経年分析!F$47,"▲","-")),2)</f>
        <v>12.27</v>
      </c>
      <c r="C20" s="134">
        <f>ROUND(VALUE(SUBSTITUTE(実質収支比率等に係る経年分析!G$47,"▲","-")),2)</f>
        <v>17.149999999999999</v>
      </c>
      <c r="D20" s="134">
        <f>ROUND(VALUE(SUBSTITUTE(実質収支比率等に係る経年分析!H$47,"▲","-")),2)</f>
        <v>20.92</v>
      </c>
      <c r="E20" s="134">
        <f>ROUND(VALUE(SUBSTITUTE(実質収支比率等に係る経年分析!I$47,"▲","-")),2)</f>
        <v>23.96</v>
      </c>
      <c r="F20" s="134">
        <f>ROUND(VALUE(SUBSTITUTE(実質収支比率等に係る経年分析!J$47,"▲","-")),2)</f>
        <v>22.57</v>
      </c>
    </row>
    <row r="21" spans="1:11">
      <c r="A21" s="134" t="s">
        <v>43</v>
      </c>
      <c r="B21" s="134">
        <f>IF(ISNUMBER(VALUE(SUBSTITUTE(実質収支比率等に係る経年分析!F$49,"▲","-"))),ROUND(VALUE(SUBSTITUTE(実質収支比率等に係る経年分析!F$49,"▲","-")),2),NA())</f>
        <v>4.4000000000000004</v>
      </c>
      <c r="C21" s="134">
        <f>IF(ISNUMBER(VALUE(SUBSTITUTE(実質収支比率等に係る経年分析!G$49,"▲","-"))),ROUND(VALUE(SUBSTITUTE(実質収支比率等に係る経年分析!G$49,"▲","-")),2),NA())</f>
        <v>8.0299999999999994</v>
      </c>
      <c r="D21" s="134">
        <f>IF(ISNUMBER(VALUE(SUBSTITUTE(実質収支比率等に係る経年分析!H$49,"▲","-"))),ROUND(VALUE(SUBSTITUTE(実質収支比率等に係る経年分析!H$49,"▲","-")),2),NA())</f>
        <v>4.43</v>
      </c>
      <c r="E21" s="134">
        <f>IF(ISNUMBER(VALUE(SUBSTITUTE(実質収支比率等に係る経年分析!I$49,"▲","-"))),ROUND(VALUE(SUBSTITUTE(実質収支比率等に係る経年分析!I$49,"▲","-")),2),NA())</f>
        <v>1.57</v>
      </c>
      <c r="F21" s="134">
        <f>IF(ISNUMBER(VALUE(SUBSTITUTE(実質収支比率等に係る経年分析!J$49,"▲","-"))),ROUND(VALUE(SUBSTITUTE(実質収支比率等に係る経年分析!J$49,"▲","-")),2),NA())</f>
        <v>3.77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f>IF(ROUND(VALUE(SUBSTITUTE(連結実質赤字比率に係る赤字・黒字の構成分析!H$38,"▲", "-")), 2) &lt; 0, ABS(ROUND(VALUE(SUBSTITUTE(連結実質赤字比率に係る赤字・黒字の構成分析!H$38,"▲", "-")), 2)), NA())</f>
        <v>0.35</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第三地区土地区画整理事業特別会計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8.9499999999999993</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1.1499999999999999</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0.63</v>
      </c>
      <c r="H36" s="135">
        <f>IF(ROUND(VALUE(SUBSTITUTE(連結実質赤字比率に係る赤字・黒字の構成分析!I$34,"▲", "-")), 2) &lt; 0, ABS(ROUND(VALUE(SUBSTITUTE(連結実質赤字比率に係る赤字・黒字の構成分析!I$34,"▲", "-")), 2)), NA())</f>
        <v>1.53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4.1100000000000003</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1385</v>
      </c>
      <c r="E42" s="136"/>
      <c r="F42" s="136"/>
      <c r="G42" s="136">
        <f>'実質公債費比率（分子）の構造'!L$52</f>
        <v>1413</v>
      </c>
      <c r="H42" s="136"/>
      <c r="I42" s="136"/>
      <c r="J42" s="136">
        <f>'実質公債費比率（分子）の構造'!M$52</f>
        <v>1486</v>
      </c>
      <c r="K42" s="136"/>
      <c r="L42" s="136"/>
      <c r="M42" s="136">
        <f>'実質公債費比率（分子）の構造'!N$52</f>
        <v>1507</v>
      </c>
      <c r="N42" s="136"/>
      <c r="O42" s="136"/>
      <c r="P42" s="136">
        <f>'実質公債費比率（分子）の構造'!O$52</f>
        <v>1593</v>
      </c>
    </row>
    <row r="43" spans="1:16">
      <c r="A43" s="136" t="s">
        <v>51</v>
      </c>
      <c r="B43" s="136">
        <f>'実質公債費比率（分子）の構造'!K$51</f>
        <v>4</v>
      </c>
      <c r="C43" s="136"/>
      <c r="D43" s="136"/>
      <c r="E43" s="136">
        <f>'実質公債費比率（分子）の構造'!L$51</f>
        <v>4</v>
      </c>
      <c r="F43" s="136"/>
      <c r="G43" s="136"/>
      <c r="H43" s="136">
        <f>'実質公債費比率（分子）の構造'!M$51</f>
        <v>10</v>
      </c>
      <c r="I43" s="136"/>
      <c r="J43" s="136"/>
      <c r="K43" s="136">
        <f>'実質公債費比率（分子）の構造'!N$51</f>
        <v>9</v>
      </c>
      <c r="L43" s="136"/>
      <c r="M43" s="136"/>
      <c r="N43" s="136">
        <f>'実質公債費比率（分子）の構造'!O$51</f>
        <v>3</v>
      </c>
      <c r="O43" s="136"/>
      <c r="P43" s="136"/>
    </row>
    <row r="44" spans="1:16">
      <c r="A44" s="136" t="s">
        <v>52</v>
      </c>
      <c r="B44" s="136">
        <f>'実質公債費比率（分子）の構造'!K$50</f>
        <v>48</v>
      </c>
      <c r="C44" s="136"/>
      <c r="D44" s="136"/>
      <c r="E44" s="136">
        <f>'実質公債費比率（分子）の構造'!L$50</f>
        <v>50</v>
      </c>
      <c r="F44" s="136"/>
      <c r="G44" s="136"/>
      <c r="H44" s="136">
        <f>'実質公債費比率（分子）の構造'!M$50</f>
        <v>49</v>
      </c>
      <c r="I44" s="136"/>
      <c r="J44" s="136"/>
      <c r="K44" s="136">
        <f>'実質公債費比率（分子）の構造'!N$50</f>
        <v>62</v>
      </c>
      <c r="L44" s="136"/>
      <c r="M44" s="136"/>
      <c r="N44" s="136">
        <f>'実質公債費比率（分子）の構造'!O$50</f>
        <v>43</v>
      </c>
      <c r="O44" s="136"/>
      <c r="P44" s="136"/>
    </row>
    <row r="45" spans="1:16">
      <c r="A45" s="136" t="s">
        <v>53</v>
      </c>
      <c r="B45" s="136">
        <f>'実質公債費比率（分子）の構造'!K$49</f>
        <v>8</v>
      </c>
      <c r="C45" s="136"/>
      <c r="D45" s="136"/>
      <c r="E45" s="136">
        <f>'実質公債費比率（分子）の構造'!L$49</f>
        <v>8</v>
      </c>
      <c r="F45" s="136"/>
      <c r="G45" s="136"/>
      <c r="H45" s="136">
        <f>'実質公債費比率（分子）の構造'!M$49</f>
        <v>11</v>
      </c>
      <c r="I45" s="136"/>
      <c r="J45" s="136"/>
      <c r="K45" s="136">
        <f>'実質公債費比率（分子）の構造'!N$49</f>
        <v>16</v>
      </c>
      <c r="L45" s="136"/>
      <c r="M45" s="136"/>
      <c r="N45" s="136">
        <f>'実質公債費比率（分子）の構造'!O$49</f>
        <v>20</v>
      </c>
      <c r="O45" s="136"/>
      <c r="P45" s="136"/>
    </row>
    <row r="46" spans="1:16">
      <c r="A46" s="136" t="s">
        <v>54</v>
      </c>
      <c r="B46" s="136">
        <f>'実質公債費比率（分子）の構造'!K$48</f>
        <v>194</v>
      </c>
      <c r="C46" s="136"/>
      <c r="D46" s="136"/>
      <c r="E46" s="136">
        <f>'実質公債費比率（分子）の構造'!L$48</f>
        <v>186</v>
      </c>
      <c r="F46" s="136"/>
      <c r="G46" s="136"/>
      <c r="H46" s="136">
        <f>'実質公債費比率（分子）の構造'!M$48</f>
        <v>202</v>
      </c>
      <c r="I46" s="136"/>
      <c r="J46" s="136"/>
      <c r="K46" s="136">
        <f>'実質公債費比率（分子）の構造'!N$48</f>
        <v>205</v>
      </c>
      <c r="L46" s="136"/>
      <c r="M46" s="136"/>
      <c r="N46" s="136">
        <f>'実質公債費比率（分子）の構造'!O$48</f>
        <v>214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2291</v>
      </c>
      <c r="C49" s="136"/>
      <c r="D49" s="136"/>
      <c r="E49" s="136">
        <f>'実質公債費比率（分子）の構造'!L$45</f>
        <v>2106</v>
      </c>
      <c r="F49" s="136"/>
      <c r="G49" s="136"/>
      <c r="H49" s="136">
        <f>'実質公債費比率（分子）の構造'!M$45</f>
        <v>2130</v>
      </c>
      <c r="I49" s="136"/>
      <c r="J49" s="136"/>
      <c r="K49" s="136">
        <f>'実質公債費比率（分子）の構造'!N$45</f>
        <v>2201</v>
      </c>
      <c r="L49" s="136"/>
      <c r="M49" s="136"/>
      <c r="N49" s="136">
        <f>'実質公債費比率（分子）の構造'!O$45</f>
        <v>2221</v>
      </c>
      <c r="O49" s="136"/>
      <c r="P49" s="136"/>
    </row>
    <row r="50" spans="1:16">
      <c r="A50" s="136" t="s">
        <v>58</v>
      </c>
      <c r="B50" s="136" t="e">
        <f>NA()</f>
        <v>#N/A</v>
      </c>
      <c r="C50" s="136">
        <f>IF(ISNUMBER('実質公債費比率（分子）の構造'!K$53),'実質公債費比率（分子）の構造'!K$53,NA())</f>
        <v>1160</v>
      </c>
      <c r="D50" s="136" t="e">
        <f>NA()</f>
        <v>#N/A</v>
      </c>
      <c r="E50" s="136" t="e">
        <f>NA()</f>
        <v>#N/A</v>
      </c>
      <c r="F50" s="136">
        <f>IF(ISNUMBER('実質公債費比率（分子）の構造'!L$53),'実質公債費比率（分子）の構造'!L$53,NA())</f>
        <v>941</v>
      </c>
      <c r="G50" s="136" t="e">
        <f>NA()</f>
        <v>#N/A</v>
      </c>
      <c r="H50" s="136" t="e">
        <f>NA()</f>
        <v>#N/A</v>
      </c>
      <c r="I50" s="136">
        <f>IF(ISNUMBER('実質公債費比率（分子）の構造'!M$53),'実質公債費比率（分子）の構造'!M$53,NA())</f>
        <v>916</v>
      </c>
      <c r="J50" s="136" t="e">
        <f>NA()</f>
        <v>#N/A</v>
      </c>
      <c r="K50" s="136" t="e">
        <f>NA()</f>
        <v>#N/A</v>
      </c>
      <c r="L50" s="136">
        <f>IF(ISNUMBER('実質公債費比率（分子）の構造'!N$53),'実質公債費比率（分子）の構造'!N$53,NA())</f>
        <v>986</v>
      </c>
      <c r="M50" s="136" t="e">
        <f>NA()</f>
        <v>#N/A</v>
      </c>
      <c r="N50" s="136" t="e">
        <f>NA()</f>
        <v>#N/A</v>
      </c>
      <c r="O50" s="136">
        <f>IF(ISNUMBER('実質公債費比率（分子）の構造'!O$53),'実質公債費比率（分子）の構造'!O$53,NA())</f>
        <v>908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15077</v>
      </c>
      <c r="E56" s="135"/>
      <c r="F56" s="135"/>
      <c r="G56" s="135">
        <f>'将来負担比率（分子）の構造'!J$51</f>
        <v>15799</v>
      </c>
      <c r="H56" s="135"/>
      <c r="I56" s="135"/>
      <c r="J56" s="135">
        <f>'将来負担比率（分子）の構造'!K$51</f>
        <v>16092</v>
      </c>
      <c r="K56" s="135"/>
      <c r="L56" s="135"/>
      <c r="M56" s="135">
        <f>'将来負担比率（分子）の構造'!L$51</f>
        <v>16398</v>
      </c>
      <c r="N56" s="135"/>
      <c r="O56" s="135"/>
      <c r="P56" s="135">
        <f>'将来負担比率（分子）の構造'!M$51</f>
        <v>16450</v>
      </c>
    </row>
    <row r="57" spans="1:16">
      <c r="A57" s="135" t="s">
        <v>34</v>
      </c>
      <c r="B57" s="135"/>
      <c r="C57" s="135"/>
      <c r="D57" s="135">
        <f>'将来負担比率（分子）の構造'!I$50</f>
        <v>1592</v>
      </c>
      <c r="E57" s="135"/>
      <c r="F57" s="135"/>
      <c r="G57" s="135">
        <f>'将来負担比率（分子）の構造'!J$50</f>
        <v>1840</v>
      </c>
      <c r="H57" s="135"/>
      <c r="I57" s="135"/>
      <c r="J57" s="135">
        <f>'将来負担比率（分子）の構造'!K$50</f>
        <v>2158</v>
      </c>
      <c r="K57" s="135"/>
      <c r="L57" s="135"/>
      <c r="M57" s="135">
        <f>'将来負担比率（分子）の構造'!L$50</f>
        <v>2107</v>
      </c>
      <c r="N57" s="135"/>
      <c r="O57" s="135"/>
      <c r="P57" s="135">
        <f>'将来負担比率（分子）の構造'!M$50</f>
        <v>2253</v>
      </c>
    </row>
    <row r="58" spans="1:16">
      <c r="A58" s="135" t="s">
        <v>33</v>
      </c>
      <c r="B58" s="135"/>
      <c r="C58" s="135"/>
      <c r="D58" s="135">
        <f>'将来負担比率（分子）の構造'!I$49</f>
        <v>3210</v>
      </c>
      <c r="E58" s="135"/>
      <c r="F58" s="135"/>
      <c r="G58" s="135">
        <f>'将来負担比率（分子）の構造'!J$49</f>
        <v>5229</v>
      </c>
      <c r="H58" s="135"/>
      <c r="I58" s="135"/>
      <c r="J58" s="135">
        <f>'将来負担比率（分子）の構造'!K$49</f>
        <v>6439</v>
      </c>
      <c r="K58" s="135"/>
      <c r="L58" s="135"/>
      <c r="M58" s="135">
        <f>'将来負担比率（分子）の構造'!L$49</f>
        <v>7149</v>
      </c>
      <c r="N58" s="135"/>
      <c r="O58" s="135"/>
      <c r="P58" s="135">
        <f>'将来負担比率（分子）の構造'!M$49</f>
        <v>6927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2987</v>
      </c>
      <c r="C62" s="135"/>
      <c r="D62" s="135"/>
      <c r="E62" s="135">
        <f>'将来負担比率（分子）の構造'!J$45</f>
        <v>2688</v>
      </c>
      <c r="F62" s="135"/>
      <c r="G62" s="135"/>
      <c r="H62" s="135">
        <f>'将来負担比率（分子）の構造'!K$45</f>
        <v>2404</v>
      </c>
      <c r="I62" s="135"/>
      <c r="J62" s="135"/>
      <c r="K62" s="135">
        <f>'将来負担比率（分子）の構造'!L$45</f>
        <v>2163</v>
      </c>
      <c r="L62" s="135"/>
      <c r="M62" s="135"/>
      <c r="N62" s="135">
        <f>'将来負担比率（分子）の構造'!M$45</f>
        <v>1609</v>
      </c>
      <c r="O62" s="135"/>
      <c r="P62" s="135"/>
    </row>
    <row r="63" spans="1:16">
      <c r="A63" s="135" t="s">
        <v>27</v>
      </c>
      <c r="B63" s="135">
        <f>'将来負担比率（分子）の構造'!I$44</f>
        <v>165</v>
      </c>
      <c r="C63" s="135"/>
      <c r="D63" s="135"/>
      <c r="E63" s="135">
        <f>'将来負担比率（分子）の構造'!J$44</f>
        <v>156</v>
      </c>
      <c r="F63" s="135"/>
      <c r="G63" s="135"/>
      <c r="H63" s="135">
        <f>'将来負担比率（分子）の構造'!K$44</f>
        <v>148</v>
      </c>
      <c r="I63" s="135"/>
      <c r="J63" s="135"/>
      <c r="K63" s="135">
        <f>'将来負担比率（分子）の構造'!L$44</f>
        <v>138</v>
      </c>
      <c r="L63" s="135"/>
      <c r="M63" s="135"/>
      <c r="N63" s="135">
        <f>'将来負担比率（分子）の構造'!M$44</f>
        <v>122</v>
      </c>
      <c r="O63" s="135"/>
      <c r="P63" s="135"/>
    </row>
    <row r="64" spans="1:16">
      <c r="A64" s="135" t="s">
        <v>26</v>
      </c>
      <c r="B64" s="135">
        <f>'将来負担比率（分子）の構造'!I$43</f>
        <v>3028</v>
      </c>
      <c r="C64" s="135"/>
      <c r="D64" s="135"/>
      <c r="E64" s="135">
        <f>'将来負担比率（分子）の構造'!J$43</f>
        <v>2912</v>
      </c>
      <c r="F64" s="135"/>
      <c r="G64" s="135"/>
      <c r="H64" s="135">
        <f>'将来負担比率（分子）の構造'!K$43</f>
        <v>2865</v>
      </c>
      <c r="I64" s="135"/>
      <c r="J64" s="135"/>
      <c r="K64" s="135">
        <f>'将来負担比率（分子）の構造'!L$43</f>
        <v>2791</v>
      </c>
      <c r="L64" s="135"/>
      <c r="M64" s="135"/>
      <c r="N64" s="135">
        <f>'将来負担比率（分子）の構造'!M$43</f>
        <v>2776</v>
      </c>
      <c r="O64" s="135"/>
      <c r="P64" s="135"/>
    </row>
    <row r="65" spans="1:16">
      <c r="A65" s="135" t="s">
        <v>25</v>
      </c>
      <c r="B65" s="135">
        <f>'将来負担比率（分子）の構造'!I$42</f>
        <v>610</v>
      </c>
      <c r="C65" s="135"/>
      <c r="D65" s="135"/>
      <c r="E65" s="135">
        <f>'将来負担比率（分子）の構造'!J$42</f>
        <v>623</v>
      </c>
      <c r="F65" s="135"/>
      <c r="G65" s="135"/>
      <c r="H65" s="135">
        <f>'将来負担比率（分子）の構造'!K$42</f>
        <v>574</v>
      </c>
      <c r="I65" s="135"/>
      <c r="J65" s="135"/>
      <c r="K65" s="135">
        <f>'将来負担比率（分子）の構造'!L$42</f>
        <v>492</v>
      </c>
      <c r="L65" s="135"/>
      <c r="M65" s="135"/>
      <c r="N65" s="135">
        <f>'将来負担比率（分子）の構造'!M$42</f>
        <v>394</v>
      </c>
      <c r="O65" s="135"/>
      <c r="P65" s="135"/>
    </row>
    <row r="66" spans="1:16">
      <c r="A66" s="135" t="s">
        <v>24</v>
      </c>
      <c r="B66" s="135">
        <f>'将来負担比率（分子）の構造'!I$41</f>
        <v>22174</v>
      </c>
      <c r="C66" s="135"/>
      <c r="D66" s="135"/>
      <c r="E66" s="135">
        <f>'将来負担比率（分子）の構造'!J$41</f>
        <v>23182</v>
      </c>
      <c r="F66" s="135"/>
      <c r="G66" s="135"/>
      <c r="H66" s="135">
        <f>'将来負担比率（分子）の構造'!K$41</f>
        <v>23615</v>
      </c>
      <c r="I66" s="135"/>
      <c r="J66" s="135"/>
      <c r="K66" s="135">
        <f>'将来負担比率（分子）の構造'!L$41</f>
        <v>23713</v>
      </c>
      <c r="L66" s="135"/>
      <c r="M66" s="135"/>
      <c r="N66" s="135">
        <f>'将来負担比率（分子）の構造'!M$41</f>
        <v>23990</v>
      </c>
      <c r="O66" s="135"/>
      <c r="P66" s="135"/>
    </row>
    <row r="67" spans="1:16">
      <c r="A67" s="135" t="s">
        <v>62</v>
      </c>
      <c r="B67" s="135" t="e">
        <f>NA()</f>
        <v>#N/A</v>
      </c>
      <c r="C67" s="135">
        <f>IF(ISNUMBER('将来負担比率（分子）の構造'!I$52), IF('将来負担比率（分子）の構造'!I$52 &lt; 0, 0, '将来負担比率（分子）の構造'!I$52), NA())</f>
        <v>9084</v>
      </c>
      <c r="D67" s="135" t="e">
        <f>NA()</f>
        <v>#N/A</v>
      </c>
      <c r="E67" s="135" t="e">
        <f>NA()</f>
        <v>#N/A</v>
      </c>
      <c r="F67" s="135">
        <f>IF(ISNUMBER('将来負担比率（分子）の構造'!J$52), IF('将来負担比率（分子）の構造'!J$52 &lt; 0, 0, '将来負担比率（分子）の構造'!J$52), NA())</f>
        <v>6693</v>
      </c>
      <c r="G67" s="135" t="e">
        <f>NA()</f>
        <v>#N/A</v>
      </c>
      <c r="H67" s="135" t="e">
        <f>NA()</f>
        <v>#N/A</v>
      </c>
      <c r="I67" s="135">
        <f>IF(ISNUMBER('将来負担比率（分子）の構造'!K$52), IF('将来負担比率（分子）の構造'!K$52 &lt; 0, 0, '将来負担比率（分子）の構造'!K$52), NA())</f>
        <v>4918</v>
      </c>
      <c r="J67" s="135" t="e">
        <f>NA()</f>
        <v>#N/A</v>
      </c>
      <c r="K67" s="135" t="e">
        <f>NA()</f>
        <v>#N/A</v>
      </c>
      <c r="L67" s="135">
        <f>IF(ISNUMBER('将来負担比率（分子）の構造'!L$52), IF('将来負担比率（分子）の構造'!L$52 &lt; 0, 0, '将来負担比率（分子）の構造'!L$52), NA())</f>
        <v>3643</v>
      </c>
      <c r="M67" s="135" t="e">
        <f>NA()</f>
        <v>#N/A</v>
      </c>
      <c r="N67" s="135" t="e">
        <f>NA()</f>
        <v>#N/A</v>
      </c>
      <c r="O67" s="135">
        <f>IF(ISNUMBER('将来負担比率（分子）の構造'!M$52), IF('将来負担比率（分子）の構造'!M$52 &lt; 0, 0, '将来負担比率（分子）の構造'!M$52), NA())</f>
        <v>3261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N7" workbookViewId="0">
      <selection activeCell="CR33" sqref="CR33:EC3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5810271</v>
      </c>
      <c r="S5" s="581"/>
      <c r="T5" s="581"/>
      <c r="U5" s="581"/>
      <c r="V5" s="581"/>
      <c r="W5" s="581"/>
      <c r="X5" s="581"/>
      <c r="Y5" s="582"/>
      <c r="Z5" s="583">
        <v>16.399999999999999</v>
      </c>
      <c r="AA5" s="583"/>
      <c r="AB5" s="583"/>
      <c r="AC5" s="583"/>
      <c r="AD5" s="584">
        <v>5810271</v>
      </c>
      <c r="AE5" s="584"/>
      <c r="AF5" s="584"/>
      <c r="AG5" s="584"/>
      <c r="AH5" s="584"/>
      <c r="AI5" s="584"/>
      <c r="AJ5" s="584"/>
      <c r="AK5" s="584"/>
      <c r="AL5" s="585">
        <v>37.1</v>
      </c>
      <c r="AM5" s="586"/>
      <c r="AN5" s="586"/>
      <c r="AO5" s="587"/>
      <c r="AP5" s="577" t="s">
        <v>207</v>
      </c>
      <c r="AQ5" s="578"/>
      <c r="AR5" s="578"/>
      <c r="AS5" s="578"/>
      <c r="AT5" s="578"/>
      <c r="AU5" s="578"/>
      <c r="AV5" s="578"/>
      <c r="AW5" s="578"/>
      <c r="AX5" s="578"/>
      <c r="AY5" s="578"/>
      <c r="AZ5" s="578"/>
      <c r="BA5" s="578"/>
      <c r="BB5" s="578"/>
      <c r="BC5" s="578"/>
      <c r="BD5" s="578"/>
      <c r="BE5" s="578"/>
      <c r="BF5" s="579"/>
      <c r="BG5" s="591">
        <v>5810271</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154549</v>
      </c>
      <c r="S6" s="592"/>
      <c r="T6" s="592"/>
      <c r="U6" s="592"/>
      <c r="V6" s="592"/>
      <c r="W6" s="592"/>
      <c r="X6" s="592"/>
      <c r="Y6" s="593"/>
      <c r="Z6" s="594">
        <v>0.4</v>
      </c>
      <c r="AA6" s="594"/>
      <c r="AB6" s="594"/>
      <c r="AC6" s="594"/>
      <c r="AD6" s="595">
        <v>154549</v>
      </c>
      <c r="AE6" s="595"/>
      <c r="AF6" s="595"/>
      <c r="AG6" s="595"/>
      <c r="AH6" s="595"/>
      <c r="AI6" s="595"/>
      <c r="AJ6" s="595"/>
      <c r="AK6" s="595"/>
      <c r="AL6" s="596">
        <v>1</v>
      </c>
      <c r="AM6" s="597"/>
      <c r="AN6" s="597"/>
      <c r="AO6" s="598"/>
      <c r="AP6" s="588" t="s">
        <v>213</v>
      </c>
      <c r="AQ6" s="589"/>
      <c r="AR6" s="589"/>
      <c r="AS6" s="589"/>
      <c r="AT6" s="589"/>
      <c r="AU6" s="589"/>
      <c r="AV6" s="589"/>
      <c r="AW6" s="589"/>
      <c r="AX6" s="589"/>
      <c r="AY6" s="589"/>
      <c r="AZ6" s="589"/>
      <c r="BA6" s="589"/>
      <c r="BB6" s="589"/>
      <c r="BC6" s="589"/>
      <c r="BD6" s="589"/>
      <c r="BE6" s="589"/>
      <c r="BF6" s="590"/>
      <c r="BG6" s="591">
        <v>5810271</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307411</v>
      </c>
      <c r="CS6" s="592"/>
      <c r="CT6" s="592"/>
      <c r="CU6" s="592"/>
      <c r="CV6" s="592"/>
      <c r="CW6" s="592"/>
      <c r="CX6" s="592"/>
      <c r="CY6" s="593"/>
      <c r="CZ6" s="594">
        <v>0.9</v>
      </c>
      <c r="DA6" s="594"/>
      <c r="DB6" s="594"/>
      <c r="DC6" s="594"/>
      <c r="DD6" s="600" t="s">
        <v>208</v>
      </c>
      <c r="DE6" s="592"/>
      <c r="DF6" s="592"/>
      <c r="DG6" s="592"/>
      <c r="DH6" s="592"/>
      <c r="DI6" s="592"/>
      <c r="DJ6" s="592"/>
      <c r="DK6" s="592"/>
      <c r="DL6" s="592"/>
      <c r="DM6" s="592"/>
      <c r="DN6" s="592"/>
      <c r="DO6" s="592"/>
      <c r="DP6" s="593"/>
      <c r="DQ6" s="600">
        <v>307223</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10500</v>
      </c>
      <c r="S7" s="592"/>
      <c r="T7" s="592"/>
      <c r="U7" s="592"/>
      <c r="V7" s="592"/>
      <c r="W7" s="592"/>
      <c r="X7" s="592"/>
      <c r="Y7" s="593"/>
      <c r="Z7" s="594">
        <v>0</v>
      </c>
      <c r="AA7" s="594"/>
      <c r="AB7" s="594"/>
      <c r="AC7" s="594"/>
      <c r="AD7" s="595">
        <v>10500</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2202072</v>
      </c>
      <c r="BH7" s="592"/>
      <c r="BI7" s="592"/>
      <c r="BJ7" s="592"/>
      <c r="BK7" s="592"/>
      <c r="BL7" s="592"/>
      <c r="BM7" s="592"/>
      <c r="BN7" s="593"/>
      <c r="BO7" s="594">
        <v>37.9</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7744315</v>
      </c>
      <c r="CS7" s="592"/>
      <c r="CT7" s="592"/>
      <c r="CU7" s="592"/>
      <c r="CV7" s="592"/>
      <c r="CW7" s="592"/>
      <c r="CX7" s="592"/>
      <c r="CY7" s="593"/>
      <c r="CZ7" s="594">
        <v>23.1</v>
      </c>
      <c r="DA7" s="594"/>
      <c r="DB7" s="594"/>
      <c r="DC7" s="594"/>
      <c r="DD7" s="600">
        <v>1011783</v>
      </c>
      <c r="DE7" s="592"/>
      <c r="DF7" s="592"/>
      <c r="DG7" s="592"/>
      <c r="DH7" s="592"/>
      <c r="DI7" s="592"/>
      <c r="DJ7" s="592"/>
      <c r="DK7" s="592"/>
      <c r="DL7" s="592"/>
      <c r="DM7" s="592"/>
      <c r="DN7" s="592"/>
      <c r="DO7" s="592"/>
      <c r="DP7" s="593"/>
      <c r="DQ7" s="600">
        <v>5455805</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7452</v>
      </c>
      <c r="S8" s="592"/>
      <c r="T8" s="592"/>
      <c r="U8" s="592"/>
      <c r="V8" s="592"/>
      <c r="W8" s="592"/>
      <c r="X8" s="592"/>
      <c r="Y8" s="593"/>
      <c r="Z8" s="594">
        <v>0</v>
      </c>
      <c r="AA8" s="594"/>
      <c r="AB8" s="594"/>
      <c r="AC8" s="594"/>
      <c r="AD8" s="595">
        <v>7452</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66962</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11598461</v>
      </c>
      <c r="CS8" s="592"/>
      <c r="CT8" s="592"/>
      <c r="CU8" s="592"/>
      <c r="CV8" s="592"/>
      <c r="CW8" s="592"/>
      <c r="CX8" s="592"/>
      <c r="CY8" s="593"/>
      <c r="CZ8" s="594">
        <v>34.700000000000003</v>
      </c>
      <c r="DA8" s="594"/>
      <c r="DB8" s="594"/>
      <c r="DC8" s="594"/>
      <c r="DD8" s="600">
        <v>80079</v>
      </c>
      <c r="DE8" s="592"/>
      <c r="DF8" s="592"/>
      <c r="DG8" s="592"/>
      <c r="DH8" s="592"/>
      <c r="DI8" s="592"/>
      <c r="DJ8" s="592"/>
      <c r="DK8" s="592"/>
      <c r="DL8" s="592"/>
      <c r="DM8" s="592"/>
      <c r="DN8" s="592"/>
      <c r="DO8" s="592"/>
      <c r="DP8" s="593"/>
      <c r="DQ8" s="600">
        <v>4787690</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12209</v>
      </c>
      <c r="S9" s="592"/>
      <c r="T9" s="592"/>
      <c r="U9" s="592"/>
      <c r="V9" s="592"/>
      <c r="W9" s="592"/>
      <c r="X9" s="592"/>
      <c r="Y9" s="593"/>
      <c r="Z9" s="594">
        <v>0</v>
      </c>
      <c r="AA9" s="594"/>
      <c r="AB9" s="594"/>
      <c r="AC9" s="594"/>
      <c r="AD9" s="595">
        <v>12209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1563900</v>
      </c>
      <c r="BH9" s="592"/>
      <c r="BI9" s="592"/>
      <c r="BJ9" s="592"/>
      <c r="BK9" s="592"/>
      <c r="BL9" s="592"/>
      <c r="BM9" s="592"/>
      <c r="BN9" s="593"/>
      <c r="BO9" s="594">
        <v>26.9</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1147959</v>
      </c>
      <c r="CS9" s="592"/>
      <c r="CT9" s="592"/>
      <c r="CU9" s="592"/>
      <c r="CV9" s="592"/>
      <c r="CW9" s="592"/>
      <c r="CX9" s="592"/>
      <c r="CY9" s="593"/>
      <c r="CZ9" s="594">
        <v>3.4</v>
      </c>
      <c r="DA9" s="594"/>
      <c r="DB9" s="594"/>
      <c r="DC9" s="594"/>
      <c r="DD9" s="600">
        <v>35657</v>
      </c>
      <c r="DE9" s="592"/>
      <c r="DF9" s="592"/>
      <c r="DG9" s="592"/>
      <c r="DH9" s="592"/>
      <c r="DI9" s="592"/>
      <c r="DJ9" s="592"/>
      <c r="DK9" s="592"/>
      <c r="DL9" s="592"/>
      <c r="DM9" s="592"/>
      <c r="DN9" s="592"/>
      <c r="DO9" s="592"/>
      <c r="DP9" s="593"/>
      <c r="DQ9" s="600">
        <v>951291</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474872</v>
      </c>
      <c r="S10" s="592"/>
      <c r="T10" s="592"/>
      <c r="U10" s="592"/>
      <c r="V10" s="592"/>
      <c r="W10" s="592"/>
      <c r="X10" s="592"/>
      <c r="Y10" s="593"/>
      <c r="Z10" s="594">
        <v>1.3</v>
      </c>
      <c r="AA10" s="594"/>
      <c r="AB10" s="594"/>
      <c r="AC10" s="594"/>
      <c r="AD10" s="595">
        <v>474872</v>
      </c>
      <c r="AE10" s="595"/>
      <c r="AF10" s="595"/>
      <c r="AG10" s="595"/>
      <c r="AH10" s="595"/>
      <c r="AI10" s="595"/>
      <c r="AJ10" s="595"/>
      <c r="AK10" s="595"/>
      <c r="AL10" s="596">
        <v>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137626</v>
      </c>
      <c r="BH10" s="592"/>
      <c r="BI10" s="592"/>
      <c r="BJ10" s="592"/>
      <c r="BK10" s="592"/>
      <c r="BL10" s="592"/>
      <c r="BM10" s="592"/>
      <c r="BN10" s="593"/>
      <c r="BO10" s="594">
        <v>2.4</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154681</v>
      </c>
      <c r="CS10" s="592"/>
      <c r="CT10" s="592"/>
      <c r="CU10" s="592"/>
      <c r="CV10" s="592"/>
      <c r="CW10" s="592"/>
      <c r="CX10" s="592"/>
      <c r="CY10" s="593"/>
      <c r="CZ10" s="594">
        <v>0.5</v>
      </c>
      <c r="DA10" s="594"/>
      <c r="DB10" s="594"/>
      <c r="DC10" s="594"/>
      <c r="DD10" s="600" t="s">
        <v>112</v>
      </c>
      <c r="DE10" s="592"/>
      <c r="DF10" s="592"/>
      <c r="DG10" s="592"/>
      <c r="DH10" s="592"/>
      <c r="DI10" s="592"/>
      <c r="DJ10" s="592"/>
      <c r="DK10" s="592"/>
      <c r="DL10" s="592"/>
      <c r="DM10" s="592"/>
      <c r="DN10" s="592"/>
      <c r="DO10" s="592"/>
      <c r="DP10" s="593"/>
      <c r="DQ10" s="600">
        <v>5624</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67182</v>
      </c>
      <c r="S11" s="592"/>
      <c r="T11" s="592"/>
      <c r="U11" s="592"/>
      <c r="V11" s="592"/>
      <c r="W11" s="592"/>
      <c r="X11" s="592"/>
      <c r="Y11" s="593"/>
      <c r="Z11" s="594">
        <v>0.2</v>
      </c>
      <c r="AA11" s="594"/>
      <c r="AB11" s="594"/>
      <c r="AC11" s="594"/>
      <c r="AD11" s="595">
        <v>67182</v>
      </c>
      <c r="AE11" s="595"/>
      <c r="AF11" s="595"/>
      <c r="AG11" s="595"/>
      <c r="AH11" s="595"/>
      <c r="AI11" s="595"/>
      <c r="AJ11" s="595"/>
      <c r="AK11" s="595"/>
      <c r="AL11" s="596">
        <v>0.4</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433584</v>
      </c>
      <c r="BH11" s="592"/>
      <c r="BI11" s="592"/>
      <c r="BJ11" s="592"/>
      <c r="BK11" s="592"/>
      <c r="BL11" s="592"/>
      <c r="BM11" s="592"/>
      <c r="BN11" s="593"/>
      <c r="BO11" s="594">
        <v>7.5</v>
      </c>
      <c r="BP11" s="594"/>
      <c r="BQ11" s="594"/>
      <c r="BR11" s="594"/>
      <c r="BS11" s="600" t="s">
        <v>112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2726404</v>
      </c>
      <c r="CS11" s="592"/>
      <c r="CT11" s="592"/>
      <c r="CU11" s="592"/>
      <c r="CV11" s="592"/>
      <c r="CW11" s="592"/>
      <c r="CX11" s="592"/>
      <c r="CY11" s="593"/>
      <c r="CZ11" s="594">
        <v>8.1</v>
      </c>
      <c r="DA11" s="594"/>
      <c r="DB11" s="594"/>
      <c r="DC11" s="594"/>
      <c r="DD11" s="600">
        <v>2053828</v>
      </c>
      <c r="DE11" s="592"/>
      <c r="DF11" s="592"/>
      <c r="DG11" s="592"/>
      <c r="DH11" s="592"/>
      <c r="DI11" s="592"/>
      <c r="DJ11" s="592"/>
      <c r="DK11" s="592"/>
      <c r="DL11" s="592"/>
      <c r="DM11" s="592"/>
      <c r="DN11" s="592"/>
      <c r="DO11" s="592"/>
      <c r="DP11" s="593"/>
      <c r="DQ11" s="600">
        <v>617708</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3091879</v>
      </c>
      <c r="BH12" s="592"/>
      <c r="BI12" s="592"/>
      <c r="BJ12" s="592"/>
      <c r="BK12" s="592"/>
      <c r="BL12" s="592"/>
      <c r="BM12" s="592"/>
      <c r="BN12" s="593"/>
      <c r="BO12" s="594">
        <v>53.2</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436134</v>
      </c>
      <c r="CS12" s="592"/>
      <c r="CT12" s="592"/>
      <c r="CU12" s="592"/>
      <c r="CV12" s="592"/>
      <c r="CW12" s="592"/>
      <c r="CX12" s="592"/>
      <c r="CY12" s="593"/>
      <c r="CZ12" s="594">
        <v>1.3</v>
      </c>
      <c r="DA12" s="594"/>
      <c r="DB12" s="594"/>
      <c r="DC12" s="594"/>
      <c r="DD12" s="600">
        <v>184774</v>
      </c>
      <c r="DE12" s="592"/>
      <c r="DF12" s="592"/>
      <c r="DG12" s="592"/>
      <c r="DH12" s="592"/>
      <c r="DI12" s="592"/>
      <c r="DJ12" s="592"/>
      <c r="DK12" s="592"/>
      <c r="DL12" s="592"/>
      <c r="DM12" s="592"/>
      <c r="DN12" s="592"/>
      <c r="DO12" s="592"/>
      <c r="DP12" s="593"/>
      <c r="DQ12" s="600">
        <v>233549</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32904</v>
      </c>
      <c r="S13" s="592"/>
      <c r="T13" s="592"/>
      <c r="U13" s="592"/>
      <c r="V13" s="592"/>
      <c r="W13" s="592"/>
      <c r="X13" s="592"/>
      <c r="Y13" s="593"/>
      <c r="Z13" s="594">
        <v>0.1</v>
      </c>
      <c r="AA13" s="594"/>
      <c r="AB13" s="594"/>
      <c r="AC13" s="594"/>
      <c r="AD13" s="595">
        <v>32904</v>
      </c>
      <c r="AE13" s="595"/>
      <c r="AF13" s="595"/>
      <c r="AG13" s="595"/>
      <c r="AH13" s="595"/>
      <c r="AI13" s="595"/>
      <c r="AJ13" s="595"/>
      <c r="AK13" s="595"/>
      <c r="AL13" s="596">
        <v>0.2</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2916125</v>
      </c>
      <c r="BH13" s="592"/>
      <c r="BI13" s="592"/>
      <c r="BJ13" s="592"/>
      <c r="BK13" s="592"/>
      <c r="BL13" s="592"/>
      <c r="BM13" s="592"/>
      <c r="BN13" s="593"/>
      <c r="BO13" s="594">
        <v>50.2</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3337356</v>
      </c>
      <c r="CS13" s="592"/>
      <c r="CT13" s="592"/>
      <c r="CU13" s="592"/>
      <c r="CV13" s="592"/>
      <c r="CW13" s="592"/>
      <c r="CX13" s="592"/>
      <c r="CY13" s="593"/>
      <c r="CZ13" s="594">
        <v>10</v>
      </c>
      <c r="DA13" s="594"/>
      <c r="DB13" s="594"/>
      <c r="DC13" s="594"/>
      <c r="DD13" s="600">
        <v>2291172</v>
      </c>
      <c r="DE13" s="592"/>
      <c r="DF13" s="592"/>
      <c r="DG13" s="592"/>
      <c r="DH13" s="592"/>
      <c r="DI13" s="592"/>
      <c r="DJ13" s="592"/>
      <c r="DK13" s="592"/>
      <c r="DL13" s="592"/>
      <c r="DM13" s="592"/>
      <c r="DN13" s="592"/>
      <c r="DO13" s="592"/>
      <c r="DP13" s="593"/>
      <c r="DQ13" s="600">
        <v>1136018</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157066</v>
      </c>
      <c r="BH14" s="592"/>
      <c r="BI14" s="592"/>
      <c r="BJ14" s="592"/>
      <c r="BK14" s="592"/>
      <c r="BL14" s="592"/>
      <c r="BM14" s="592"/>
      <c r="BN14" s="593"/>
      <c r="BO14" s="594">
        <v>2.7</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706049</v>
      </c>
      <c r="CS14" s="592"/>
      <c r="CT14" s="592"/>
      <c r="CU14" s="592"/>
      <c r="CV14" s="592"/>
      <c r="CW14" s="592"/>
      <c r="CX14" s="592"/>
      <c r="CY14" s="593"/>
      <c r="CZ14" s="594">
        <v>2.1</v>
      </c>
      <c r="DA14" s="594"/>
      <c r="DB14" s="594"/>
      <c r="DC14" s="594"/>
      <c r="DD14" s="600">
        <v>249675</v>
      </c>
      <c r="DE14" s="592"/>
      <c r="DF14" s="592"/>
      <c r="DG14" s="592"/>
      <c r="DH14" s="592"/>
      <c r="DI14" s="592"/>
      <c r="DJ14" s="592"/>
      <c r="DK14" s="592"/>
      <c r="DL14" s="592"/>
      <c r="DM14" s="592"/>
      <c r="DN14" s="592"/>
      <c r="DO14" s="592"/>
      <c r="DP14" s="593"/>
      <c r="DQ14" s="600">
        <v>556310</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14213</v>
      </c>
      <c r="S15" s="592"/>
      <c r="T15" s="592"/>
      <c r="U15" s="592"/>
      <c r="V15" s="592"/>
      <c r="W15" s="592"/>
      <c r="X15" s="592"/>
      <c r="Y15" s="593"/>
      <c r="Z15" s="594">
        <v>0</v>
      </c>
      <c r="AA15" s="594"/>
      <c r="AB15" s="594"/>
      <c r="AC15" s="594"/>
      <c r="AD15" s="595">
        <v>14213</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341051</v>
      </c>
      <c r="BH15" s="592"/>
      <c r="BI15" s="592"/>
      <c r="BJ15" s="592"/>
      <c r="BK15" s="592"/>
      <c r="BL15" s="592"/>
      <c r="BM15" s="592"/>
      <c r="BN15" s="593"/>
      <c r="BO15" s="594">
        <v>5.9</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3066162</v>
      </c>
      <c r="CS15" s="592"/>
      <c r="CT15" s="592"/>
      <c r="CU15" s="592"/>
      <c r="CV15" s="592"/>
      <c r="CW15" s="592"/>
      <c r="CX15" s="592"/>
      <c r="CY15" s="593"/>
      <c r="CZ15" s="594">
        <v>9.1999999999999993</v>
      </c>
      <c r="DA15" s="594"/>
      <c r="DB15" s="594"/>
      <c r="DC15" s="594"/>
      <c r="DD15" s="600">
        <v>1056594</v>
      </c>
      <c r="DE15" s="592"/>
      <c r="DF15" s="592"/>
      <c r="DG15" s="592"/>
      <c r="DH15" s="592"/>
      <c r="DI15" s="592"/>
      <c r="DJ15" s="592"/>
      <c r="DK15" s="592"/>
      <c r="DL15" s="592"/>
      <c r="DM15" s="592"/>
      <c r="DN15" s="592"/>
      <c r="DO15" s="592"/>
      <c r="DP15" s="593"/>
      <c r="DQ15" s="600">
        <v>1905064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8487647</v>
      </c>
      <c r="S16" s="592"/>
      <c r="T16" s="592"/>
      <c r="U16" s="592"/>
      <c r="V16" s="592"/>
      <c r="W16" s="592"/>
      <c r="X16" s="592"/>
      <c r="Y16" s="593"/>
      <c r="Z16" s="594">
        <v>23.9</v>
      </c>
      <c r="AA16" s="594"/>
      <c r="AB16" s="594"/>
      <c r="AC16" s="594"/>
      <c r="AD16" s="595">
        <v>7499130</v>
      </c>
      <c r="AE16" s="595"/>
      <c r="AF16" s="595"/>
      <c r="AG16" s="595"/>
      <c r="AH16" s="595"/>
      <c r="AI16" s="595"/>
      <c r="AJ16" s="595"/>
      <c r="AK16" s="595"/>
      <c r="AL16" s="596">
        <v>47.9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v>18203</v>
      </c>
      <c r="BH16" s="592"/>
      <c r="BI16" s="592"/>
      <c r="BJ16" s="592"/>
      <c r="BK16" s="592"/>
      <c r="BL16" s="592"/>
      <c r="BM16" s="592"/>
      <c r="BN16" s="593"/>
      <c r="BO16" s="594">
        <v>0.3</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3022</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3022</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7499130</v>
      </c>
      <c r="S17" s="592"/>
      <c r="T17" s="592"/>
      <c r="U17" s="592"/>
      <c r="V17" s="592"/>
      <c r="W17" s="592"/>
      <c r="X17" s="592"/>
      <c r="Y17" s="593"/>
      <c r="Z17" s="594">
        <v>21.1</v>
      </c>
      <c r="AA17" s="594"/>
      <c r="AB17" s="594"/>
      <c r="AC17" s="594"/>
      <c r="AD17" s="595">
        <v>7499130</v>
      </c>
      <c r="AE17" s="595"/>
      <c r="AF17" s="595"/>
      <c r="AG17" s="595"/>
      <c r="AH17" s="595"/>
      <c r="AI17" s="595"/>
      <c r="AJ17" s="595"/>
      <c r="AK17" s="595"/>
      <c r="AL17" s="596">
        <v>47.9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2238513</v>
      </c>
      <c r="CS17" s="592"/>
      <c r="CT17" s="592"/>
      <c r="CU17" s="592"/>
      <c r="CV17" s="592"/>
      <c r="CW17" s="592"/>
      <c r="CX17" s="592"/>
      <c r="CY17" s="593"/>
      <c r="CZ17" s="594">
        <v>6.7</v>
      </c>
      <c r="DA17" s="594"/>
      <c r="DB17" s="594"/>
      <c r="DC17" s="594"/>
      <c r="DD17" s="600" t="s">
        <v>112</v>
      </c>
      <c r="DE17" s="592"/>
      <c r="DF17" s="592"/>
      <c r="DG17" s="592"/>
      <c r="DH17" s="592"/>
      <c r="DI17" s="592"/>
      <c r="DJ17" s="592"/>
      <c r="DK17" s="592"/>
      <c r="DL17" s="592"/>
      <c r="DM17" s="592"/>
      <c r="DN17" s="592"/>
      <c r="DO17" s="592"/>
      <c r="DP17" s="593"/>
      <c r="DQ17" s="600">
        <v>2074996</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988516</v>
      </c>
      <c r="S18" s="592"/>
      <c r="T18" s="592"/>
      <c r="U18" s="592"/>
      <c r="V18" s="592"/>
      <c r="W18" s="592"/>
      <c r="X18" s="592"/>
      <c r="Y18" s="593"/>
      <c r="Z18" s="594">
        <v>2.8</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15071799</v>
      </c>
      <c r="S20" s="592"/>
      <c r="T20" s="592"/>
      <c r="U20" s="592"/>
      <c r="V20" s="592"/>
      <c r="W20" s="592"/>
      <c r="X20" s="592"/>
      <c r="Y20" s="593"/>
      <c r="Z20" s="594">
        <v>42.4</v>
      </c>
      <c r="AA20" s="594"/>
      <c r="AB20" s="594"/>
      <c r="AC20" s="594"/>
      <c r="AD20" s="595">
        <v>14083282</v>
      </c>
      <c r="AE20" s="595"/>
      <c r="AF20" s="595"/>
      <c r="AG20" s="595"/>
      <c r="AH20" s="595"/>
      <c r="AI20" s="595"/>
      <c r="AJ20" s="595"/>
      <c r="AK20" s="595"/>
      <c r="AL20" s="596">
        <v>89.9</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33466467</v>
      </c>
      <c r="CS20" s="592"/>
      <c r="CT20" s="592"/>
      <c r="CU20" s="592"/>
      <c r="CV20" s="592"/>
      <c r="CW20" s="592"/>
      <c r="CX20" s="592"/>
      <c r="CY20" s="593"/>
      <c r="CZ20" s="594">
        <v>100</v>
      </c>
      <c r="DA20" s="594"/>
      <c r="DB20" s="594"/>
      <c r="DC20" s="594"/>
      <c r="DD20" s="600">
        <v>6963562</v>
      </c>
      <c r="DE20" s="592"/>
      <c r="DF20" s="592"/>
      <c r="DG20" s="592"/>
      <c r="DH20" s="592"/>
      <c r="DI20" s="592"/>
      <c r="DJ20" s="592"/>
      <c r="DK20" s="592"/>
      <c r="DL20" s="592"/>
      <c r="DM20" s="592"/>
      <c r="DN20" s="592"/>
      <c r="DO20" s="592"/>
      <c r="DP20" s="593"/>
      <c r="DQ20" s="600">
        <v>18034300</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8941</v>
      </c>
      <c r="S21" s="592"/>
      <c r="T21" s="592"/>
      <c r="U21" s="592"/>
      <c r="V21" s="592"/>
      <c r="W21" s="592"/>
      <c r="X21" s="592"/>
      <c r="Y21" s="593"/>
      <c r="Z21" s="594">
        <v>0</v>
      </c>
      <c r="AA21" s="594"/>
      <c r="AB21" s="594"/>
      <c r="AC21" s="594"/>
      <c r="AD21" s="595">
        <v>8941</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446542</v>
      </c>
      <c r="S22" s="592"/>
      <c r="T22" s="592"/>
      <c r="U22" s="592"/>
      <c r="V22" s="592"/>
      <c r="W22" s="592"/>
      <c r="X22" s="592"/>
      <c r="Y22" s="593"/>
      <c r="Z22" s="594">
        <v>1.3</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460624</v>
      </c>
      <c r="S23" s="592"/>
      <c r="T23" s="592"/>
      <c r="U23" s="592"/>
      <c r="V23" s="592"/>
      <c r="W23" s="592"/>
      <c r="X23" s="592"/>
      <c r="Y23" s="593"/>
      <c r="Z23" s="594">
        <v>1.3</v>
      </c>
      <c r="AA23" s="594"/>
      <c r="AB23" s="594"/>
      <c r="AC23" s="594"/>
      <c r="AD23" s="595" t="s">
        <v>112</v>
      </c>
      <c r="AE23" s="595"/>
      <c r="AF23" s="595"/>
      <c r="AG23" s="595"/>
      <c r="AH23" s="595"/>
      <c r="AI23" s="595"/>
      <c r="AJ23" s="595"/>
      <c r="AK23" s="595"/>
      <c r="AL23" s="596" t="s">
        <v>112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127652</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15177349</v>
      </c>
      <c r="CS24" s="581"/>
      <c r="CT24" s="581"/>
      <c r="CU24" s="581"/>
      <c r="CV24" s="581"/>
      <c r="CW24" s="581"/>
      <c r="CX24" s="581"/>
      <c r="CY24" s="582"/>
      <c r="CZ24" s="618">
        <v>45.4</v>
      </c>
      <c r="DA24" s="619"/>
      <c r="DB24" s="619"/>
      <c r="DC24" s="620"/>
      <c r="DD24" s="617">
        <v>8716872</v>
      </c>
      <c r="DE24" s="581"/>
      <c r="DF24" s="581"/>
      <c r="DG24" s="581"/>
      <c r="DH24" s="581"/>
      <c r="DI24" s="581"/>
      <c r="DJ24" s="581"/>
      <c r="DK24" s="582"/>
      <c r="DL24" s="617">
        <v>8590082</v>
      </c>
      <c r="DM24" s="581"/>
      <c r="DN24" s="581"/>
      <c r="DO24" s="581"/>
      <c r="DP24" s="581"/>
      <c r="DQ24" s="581"/>
      <c r="DR24" s="581"/>
      <c r="DS24" s="581"/>
      <c r="DT24" s="581"/>
      <c r="DU24" s="581"/>
      <c r="DV24" s="582"/>
      <c r="DW24" s="585">
        <v>51.4</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6544667</v>
      </c>
      <c r="S25" s="592"/>
      <c r="T25" s="592"/>
      <c r="U25" s="592"/>
      <c r="V25" s="592"/>
      <c r="W25" s="592"/>
      <c r="X25" s="592"/>
      <c r="Y25" s="593"/>
      <c r="Z25" s="594">
        <v>18.399999999999999</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4431052</v>
      </c>
      <c r="CS25" s="623"/>
      <c r="CT25" s="623"/>
      <c r="CU25" s="623"/>
      <c r="CV25" s="623"/>
      <c r="CW25" s="623"/>
      <c r="CX25" s="623"/>
      <c r="CY25" s="624"/>
      <c r="CZ25" s="625">
        <v>13.2</v>
      </c>
      <c r="DA25" s="626"/>
      <c r="DB25" s="626"/>
      <c r="DC25" s="627"/>
      <c r="DD25" s="600">
        <v>4359244</v>
      </c>
      <c r="DE25" s="623"/>
      <c r="DF25" s="623"/>
      <c r="DG25" s="623"/>
      <c r="DH25" s="623"/>
      <c r="DI25" s="623"/>
      <c r="DJ25" s="623"/>
      <c r="DK25" s="624"/>
      <c r="DL25" s="600">
        <v>4280479</v>
      </c>
      <c r="DM25" s="623"/>
      <c r="DN25" s="623"/>
      <c r="DO25" s="623"/>
      <c r="DP25" s="623"/>
      <c r="DQ25" s="623"/>
      <c r="DR25" s="623"/>
      <c r="DS25" s="623"/>
      <c r="DT25" s="623"/>
      <c r="DU25" s="623"/>
      <c r="DV25" s="624"/>
      <c r="DW25" s="596">
        <v>25.6</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v>290020</v>
      </c>
      <c r="S26" s="592"/>
      <c r="T26" s="592"/>
      <c r="U26" s="592"/>
      <c r="V26" s="592"/>
      <c r="W26" s="592"/>
      <c r="X26" s="592"/>
      <c r="Y26" s="593"/>
      <c r="Z26" s="594">
        <v>0.8</v>
      </c>
      <c r="AA26" s="594"/>
      <c r="AB26" s="594"/>
      <c r="AC26" s="594"/>
      <c r="AD26" s="595">
        <v>290020</v>
      </c>
      <c r="AE26" s="595"/>
      <c r="AF26" s="595"/>
      <c r="AG26" s="595"/>
      <c r="AH26" s="595"/>
      <c r="AI26" s="595"/>
      <c r="AJ26" s="595"/>
      <c r="AK26" s="595"/>
      <c r="AL26" s="596">
        <v>1.9</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2506819</v>
      </c>
      <c r="CS26" s="592"/>
      <c r="CT26" s="592"/>
      <c r="CU26" s="592"/>
      <c r="CV26" s="592"/>
      <c r="CW26" s="592"/>
      <c r="CX26" s="592"/>
      <c r="CY26" s="593"/>
      <c r="CZ26" s="625">
        <v>7.5</v>
      </c>
      <c r="DA26" s="626"/>
      <c r="DB26" s="626"/>
      <c r="DC26" s="627"/>
      <c r="DD26" s="600">
        <v>2462278</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5234214</v>
      </c>
      <c r="S27" s="592"/>
      <c r="T27" s="592"/>
      <c r="U27" s="592"/>
      <c r="V27" s="592"/>
      <c r="W27" s="592"/>
      <c r="X27" s="592"/>
      <c r="Y27" s="593"/>
      <c r="Z27" s="594">
        <v>14.7</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5810271</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8507784</v>
      </c>
      <c r="CS27" s="623"/>
      <c r="CT27" s="623"/>
      <c r="CU27" s="623"/>
      <c r="CV27" s="623"/>
      <c r="CW27" s="623"/>
      <c r="CX27" s="623"/>
      <c r="CY27" s="624"/>
      <c r="CZ27" s="625">
        <v>25.4</v>
      </c>
      <c r="DA27" s="626"/>
      <c r="DB27" s="626"/>
      <c r="DC27" s="627"/>
      <c r="DD27" s="600">
        <v>2282632</v>
      </c>
      <c r="DE27" s="623"/>
      <c r="DF27" s="623"/>
      <c r="DG27" s="623"/>
      <c r="DH27" s="623"/>
      <c r="DI27" s="623"/>
      <c r="DJ27" s="623"/>
      <c r="DK27" s="624"/>
      <c r="DL27" s="600">
        <v>2249018</v>
      </c>
      <c r="DM27" s="623"/>
      <c r="DN27" s="623"/>
      <c r="DO27" s="623"/>
      <c r="DP27" s="623"/>
      <c r="DQ27" s="623"/>
      <c r="DR27" s="623"/>
      <c r="DS27" s="623"/>
      <c r="DT27" s="623"/>
      <c r="DU27" s="623"/>
      <c r="DV27" s="624"/>
      <c r="DW27" s="596">
        <v>13.4</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2127789</v>
      </c>
      <c r="S28" s="592"/>
      <c r="T28" s="592"/>
      <c r="U28" s="592"/>
      <c r="V28" s="592"/>
      <c r="W28" s="592"/>
      <c r="X28" s="592"/>
      <c r="Y28" s="593"/>
      <c r="Z28" s="594">
        <v>6</v>
      </c>
      <c r="AA28" s="594"/>
      <c r="AB28" s="594"/>
      <c r="AC28" s="594"/>
      <c r="AD28" s="595">
        <v>1277355</v>
      </c>
      <c r="AE28" s="595"/>
      <c r="AF28" s="595"/>
      <c r="AG28" s="595"/>
      <c r="AH28" s="595"/>
      <c r="AI28" s="595"/>
      <c r="AJ28" s="595"/>
      <c r="AK28" s="595"/>
      <c r="AL28" s="596">
        <v>8.1999999999999993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2238513</v>
      </c>
      <c r="CS28" s="592"/>
      <c r="CT28" s="592"/>
      <c r="CU28" s="592"/>
      <c r="CV28" s="592"/>
      <c r="CW28" s="592"/>
      <c r="CX28" s="592"/>
      <c r="CY28" s="593"/>
      <c r="CZ28" s="625">
        <v>6.7</v>
      </c>
      <c r="DA28" s="626"/>
      <c r="DB28" s="626"/>
      <c r="DC28" s="627"/>
      <c r="DD28" s="600">
        <v>2074996</v>
      </c>
      <c r="DE28" s="592"/>
      <c r="DF28" s="592"/>
      <c r="DG28" s="592"/>
      <c r="DH28" s="592"/>
      <c r="DI28" s="592"/>
      <c r="DJ28" s="592"/>
      <c r="DK28" s="593"/>
      <c r="DL28" s="600">
        <v>2060585</v>
      </c>
      <c r="DM28" s="592"/>
      <c r="DN28" s="592"/>
      <c r="DO28" s="592"/>
      <c r="DP28" s="592"/>
      <c r="DQ28" s="592"/>
      <c r="DR28" s="592"/>
      <c r="DS28" s="592"/>
      <c r="DT28" s="592"/>
      <c r="DU28" s="592"/>
      <c r="DV28" s="593"/>
      <c r="DW28" s="596">
        <v>12.3</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15770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2238398</v>
      </c>
      <c r="CS29" s="623"/>
      <c r="CT29" s="623"/>
      <c r="CU29" s="623"/>
      <c r="CV29" s="623"/>
      <c r="CW29" s="623"/>
      <c r="CX29" s="623"/>
      <c r="CY29" s="624"/>
      <c r="CZ29" s="625">
        <v>6.7</v>
      </c>
      <c r="DA29" s="626"/>
      <c r="DB29" s="626"/>
      <c r="DC29" s="627"/>
      <c r="DD29" s="600">
        <v>2074881</v>
      </c>
      <c r="DE29" s="623"/>
      <c r="DF29" s="623"/>
      <c r="DG29" s="623"/>
      <c r="DH29" s="623"/>
      <c r="DI29" s="623"/>
      <c r="DJ29" s="623"/>
      <c r="DK29" s="624"/>
      <c r="DL29" s="600">
        <v>2060470</v>
      </c>
      <c r="DM29" s="623"/>
      <c r="DN29" s="623"/>
      <c r="DO29" s="623"/>
      <c r="DP29" s="623"/>
      <c r="DQ29" s="623"/>
      <c r="DR29" s="623"/>
      <c r="DS29" s="623"/>
      <c r="DT29" s="623"/>
      <c r="DU29" s="623"/>
      <c r="DV29" s="624"/>
      <c r="DW29" s="596">
        <v>12.3</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1166186</v>
      </c>
      <c r="S30" s="592"/>
      <c r="T30" s="592"/>
      <c r="U30" s="592"/>
      <c r="V30" s="592"/>
      <c r="W30" s="592"/>
      <c r="X30" s="592"/>
      <c r="Y30" s="593"/>
      <c r="Z30" s="594">
        <v>3.3</v>
      </c>
      <c r="AA30" s="594"/>
      <c r="AB30" s="594"/>
      <c r="AC30" s="594"/>
      <c r="AD30" s="595" t="s">
        <v>112</v>
      </c>
      <c r="AE30" s="595"/>
      <c r="AF30" s="595"/>
      <c r="AG30" s="595"/>
      <c r="AH30" s="595"/>
      <c r="AI30" s="595"/>
      <c r="AJ30" s="595"/>
      <c r="AK30" s="595"/>
      <c r="AL30" s="596" t="s">
        <v>112</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96.8</v>
      </c>
      <c r="BH30" s="650"/>
      <c r="BI30" s="650"/>
      <c r="BJ30" s="650"/>
      <c r="BK30" s="650"/>
      <c r="BL30" s="650"/>
      <c r="BM30" s="586">
        <v>89.1</v>
      </c>
      <c r="BN30" s="650"/>
      <c r="BO30" s="650"/>
      <c r="BP30" s="650"/>
      <c r="BQ30" s="651"/>
      <c r="BR30" s="649">
        <v>96.7</v>
      </c>
      <c r="BS30" s="650"/>
      <c r="BT30" s="650"/>
      <c r="BU30" s="650"/>
      <c r="BV30" s="650"/>
      <c r="BW30" s="650"/>
      <c r="BX30" s="586">
        <v>88.3</v>
      </c>
      <c r="BY30" s="650"/>
      <c r="BZ30" s="650"/>
      <c r="CA30" s="650"/>
      <c r="CB30" s="651"/>
      <c r="CD30" s="654"/>
      <c r="CE30" s="655"/>
      <c r="CF30" s="605" t="s">
        <v>290</v>
      </c>
      <c r="CG30" s="606"/>
      <c r="CH30" s="606"/>
      <c r="CI30" s="606"/>
      <c r="CJ30" s="606"/>
      <c r="CK30" s="606"/>
      <c r="CL30" s="606"/>
      <c r="CM30" s="606"/>
      <c r="CN30" s="606"/>
      <c r="CO30" s="606"/>
      <c r="CP30" s="606"/>
      <c r="CQ30" s="607"/>
      <c r="CR30" s="591">
        <v>1881144</v>
      </c>
      <c r="CS30" s="592"/>
      <c r="CT30" s="592"/>
      <c r="CU30" s="592"/>
      <c r="CV30" s="592"/>
      <c r="CW30" s="592"/>
      <c r="CX30" s="592"/>
      <c r="CY30" s="593"/>
      <c r="CZ30" s="625">
        <v>5.6</v>
      </c>
      <c r="DA30" s="626"/>
      <c r="DB30" s="626"/>
      <c r="DC30" s="627"/>
      <c r="DD30" s="600">
        <v>1717627</v>
      </c>
      <c r="DE30" s="592"/>
      <c r="DF30" s="592"/>
      <c r="DG30" s="592"/>
      <c r="DH30" s="592"/>
      <c r="DI30" s="592"/>
      <c r="DJ30" s="592"/>
      <c r="DK30" s="593"/>
      <c r="DL30" s="600">
        <v>1703216</v>
      </c>
      <c r="DM30" s="592"/>
      <c r="DN30" s="592"/>
      <c r="DO30" s="592"/>
      <c r="DP30" s="592"/>
      <c r="DQ30" s="592"/>
      <c r="DR30" s="592"/>
      <c r="DS30" s="592"/>
      <c r="DT30" s="592"/>
      <c r="DU30" s="592"/>
      <c r="DV30" s="593"/>
      <c r="DW30" s="596">
        <v>10.199999999999999</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1601847</v>
      </c>
      <c r="S31" s="592"/>
      <c r="T31" s="592"/>
      <c r="U31" s="592"/>
      <c r="V31" s="592"/>
      <c r="W31" s="592"/>
      <c r="X31" s="592"/>
      <c r="Y31" s="593"/>
      <c r="Z31" s="594">
        <v>4.5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97.9</v>
      </c>
      <c r="BH31" s="623"/>
      <c r="BI31" s="623"/>
      <c r="BJ31" s="623"/>
      <c r="BK31" s="623"/>
      <c r="BL31" s="623"/>
      <c r="BM31" s="597">
        <v>92.8</v>
      </c>
      <c r="BN31" s="647"/>
      <c r="BO31" s="647"/>
      <c r="BP31" s="647"/>
      <c r="BQ31" s="648"/>
      <c r="BR31" s="646">
        <v>97.5</v>
      </c>
      <c r="BS31" s="623"/>
      <c r="BT31" s="623"/>
      <c r="BU31" s="623"/>
      <c r="BV31" s="623"/>
      <c r="BW31" s="623"/>
      <c r="BX31" s="597">
        <v>92.3</v>
      </c>
      <c r="BY31" s="647"/>
      <c r="BZ31" s="647"/>
      <c r="CA31" s="647"/>
      <c r="CB31" s="648"/>
      <c r="CD31" s="654"/>
      <c r="CE31" s="655"/>
      <c r="CF31" s="605" t="s">
        <v>294</v>
      </c>
      <c r="CG31" s="606"/>
      <c r="CH31" s="606"/>
      <c r="CI31" s="606"/>
      <c r="CJ31" s="606"/>
      <c r="CK31" s="606"/>
      <c r="CL31" s="606"/>
      <c r="CM31" s="606"/>
      <c r="CN31" s="606"/>
      <c r="CO31" s="606"/>
      <c r="CP31" s="606"/>
      <c r="CQ31" s="607"/>
      <c r="CR31" s="591">
        <v>357254</v>
      </c>
      <c r="CS31" s="623"/>
      <c r="CT31" s="623"/>
      <c r="CU31" s="623"/>
      <c r="CV31" s="623"/>
      <c r="CW31" s="623"/>
      <c r="CX31" s="623"/>
      <c r="CY31" s="624"/>
      <c r="CZ31" s="625">
        <v>1.1000000000000001</v>
      </c>
      <c r="DA31" s="626"/>
      <c r="DB31" s="626"/>
      <c r="DC31" s="627"/>
      <c r="DD31" s="600">
        <v>357254</v>
      </c>
      <c r="DE31" s="623"/>
      <c r="DF31" s="623"/>
      <c r="DG31" s="623"/>
      <c r="DH31" s="623"/>
      <c r="DI31" s="623"/>
      <c r="DJ31" s="623"/>
      <c r="DK31" s="624"/>
      <c r="DL31" s="600">
        <v>357254</v>
      </c>
      <c r="DM31" s="623"/>
      <c r="DN31" s="623"/>
      <c r="DO31" s="623"/>
      <c r="DP31" s="623"/>
      <c r="DQ31" s="623"/>
      <c r="DR31" s="623"/>
      <c r="DS31" s="623"/>
      <c r="DT31" s="623"/>
      <c r="DU31" s="623"/>
      <c r="DV31" s="624"/>
      <c r="DW31" s="596">
        <v>2.1</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252180</v>
      </c>
      <c r="S32" s="592"/>
      <c r="T32" s="592"/>
      <c r="U32" s="592"/>
      <c r="V32" s="592"/>
      <c r="W32" s="592"/>
      <c r="X32" s="592"/>
      <c r="Y32" s="593"/>
      <c r="Z32" s="594">
        <v>0.7</v>
      </c>
      <c r="AA32" s="594"/>
      <c r="AB32" s="594"/>
      <c r="AC32" s="594"/>
      <c r="AD32" s="595">
        <v>225</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95.5</v>
      </c>
      <c r="BH32" s="659"/>
      <c r="BI32" s="659"/>
      <c r="BJ32" s="659"/>
      <c r="BK32" s="659"/>
      <c r="BL32" s="659"/>
      <c r="BM32" s="660">
        <v>85.1</v>
      </c>
      <c r="BN32" s="659"/>
      <c r="BO32" s="659"/>
      <c r="BP32" s="659"/>
      <c r="BQ32" s="661"/>
      <c r="BR32" s="658">
        <v>95.6</v>
      </c>
      <c r="BS32" s="659"/>
      <c r="BT32" s="659"/>
      <c r="BU32" s="659"/>
      <c r="BV32" s="659"/>
      <c r="BW32" s="659"/>
      <c r="BX32" s="660">
        <v>84</v>
      </c>
      <c r="BY32" s="659"/>
      <c r="BZ32" s="659"/>
      <c r="CA32" s="659"/>
      <c r="CB32" s="661"/>
      <c r="CD32" s="656"/>
      <c r="CE32" s="657"/>
      <c r="CF32" s="605" t="s">
        <v>297</v>
      </c>
      <c r="CG32" s="606"/>
      <c r="CH32" s="606"/>
      <c r="CI32" s="606"/>
      <c r="CJ32" s="606"/>
      <c r="CK32" s="606"/>
      <c r="CL32" s="606"/>
      <c r="CM32" s="606"/>
      <c r="CN32" s="606"/>
      <c r="CO32" s="606"/>
      <c r="CP32" s="606"/>
      <c r="CQ32" s="607"/>
      <c r="CR32" s="591">
        <v>115</v>
      </c>
      <c r="CS32" s="592"/>
      <c r="CT32" s="592"/>
      <c r="CU32" s="592"/>
      <c r="CV32" s="592"/>
      <c r="CW32" s="592"/>
      <c r="CX32" s="592"/>
      <c r="CY32" s="593"/>
      <c r="CZ32" s="625">
        <v>0</v>
      </c>
      <c r="DA32" s="626"/>
      <c r="DB32" s="626"/>
      <c r="DC32" s="627"/>
      <c r="DD32" s="600">
        <v>115</v>
      </c>
      <c r="DE32" s="592"/>
      <c r="DF32" s="592"/>
      <c r="DG32" s="592"/>
      <c r="DH32" s="592"/>
      <c r="DI32" s="592"/>
      <c r="DJ32" s="592"/>
      <c r="DK32" s="593"/>
      <c r="DL32" s="600">
        <v>115</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2157452</v>
      </c>
      <c r="S33" s="592"/>
      <c r="T33" s="592"/>
      <c r="U33" s="592"/>
      <c r="V33" s="592"/>
      <c r="W33" s="592"/>
      <c r="X33" s="592"/>
      <c r="Y33" s="593"/>
      <c r="Z33" s="594">
        <v>6.1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11322534</v>
      </c>
      <c r="CS33" s="623"/>
      <c r="CT33" s="623"/>
      <c r="CU33" s="623"/>
      <c r="CV33" s="623"/>
      <c r="CW33" s="623"/>
      <c r="CX33" s="623"/>
      <c r="CY33" s="624"/>
      <c r="CZ33" s="625">
        <v>33.799999999999997</v>
      </c>
      <c r="DA33" s="626"/>
      <c r="DB33" s="626"/>
      <c r="DC33" s="627"/>
      <c r="DD33" s="600">
        <v>8656434</v>
      </c>
      <c r="DE33" s="623"/>
      <c r="DF33" s="623"/>
      <c r="DG33" s="623"/>
      <c r="DH33" s="623"/>
      <c r="DI33" s="623"/>
      <c r="DJ33" s="623"/>
      <c r="DK33" s="624"/>
      <c r="DL33" s="600">
        <v>6596396</v>
      </c>
      <c r="DM33" s="623"/>
      <c r="DN33" s="623"/>
      <c r="DO33" s="623"/>
      <c r="DP33" s="623"/>
      <c r="DQ33" s="623"/>
      <c r="DR33" s="623"/>
      <c r="DS33" s="623"/>
      <c r="DT33" s="623"/>
      <c r="DU33" s="623"/>
      <c r="DV33" s="624"/>
      <c r="DW33" s="596">
        <v>39.4</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3438102</v>
      </c>
      <c r="CS34" s="592"/>
      <c r="CT34" s="592"/>
      <c r="CU34" s="592"/>
      <c r="CV34" s="592"/>
      <c r="CW34" s="592"/>
      <c r="CX34" s="592"/>
      <c r="CY34" s="593"/>
      <c r="CZ34" s="625">
        <v>10.3</v>
      </c>
      <c r="DA34" s="626"/>
      <c r="DB34" s="626"/>
      <c r="DC34" s="627"/>
      <c r="DD34" s="600">
        <v>2473261</v>
      </c>
      <c r="DE34" s="592"/>
      <c r="DF34" s="592"/>
      <c r="DG34" s="592"/>
      <c r="DH34" s="592"/>
      <c r="DI34" s="592"/>
      <c r="DJ34" s="592"/>
      <c r="DK34" s="593"/>
      <c r="DL34" s="600">
        <v>2109515</v>
      </c>
      <c r="DM34" s="592"/>
      <c r="DN34" s="592"/>
      <c r="DO34" s="592"/>
      <c r="DP34" s="592"/>
      <c r="DQ34" s="592"/>
      <c r="DR34" s="592"/>
      <c r="DS34" s="592"/>
      <c r="DT34" s="592"/>
      <c r="DU34" s="592"/>
      <c r="DV34" s="593"/>
      <c r="DW34" s="596">
        <v>12.6</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1062352</v>
      </c>
      <c r="S35" s="592"/>
      <c r="T35" s="592"/>
      <c r="U35" s="592"/>
      <c r="V35" s="592"/>
      <c r="W35" s="592"/>
      <c r="X35" s="592"/>
      <c r="Y35" s="593"/>
      <c r="Z35" s="594">
        <v>3</v>
      </c>
      <c r="AA35" s="594"/>
      <c r="AB35" s="594"/>
      <c r="AC35" s="594"/>
      <c r="AD35" s="595" t="s">
        <v>112</v>
      </c>
      <c r="AE35" s="595"/>
      <c r="AF35" s="595"/>
      <c r="AG35" s="595"/>
      <c r="AH35" s="595"/>
      <c r="AI35" s="595"/>
      <c r="AJ35" s="595"/>
      <c r="AK35" s="595"/>
      <c r="AL35" s="596" t="s">
        <v>112</v>
      </c>
      <c r="AM35" s="597"/>
      <c r="AN35" s="597"/>
      <c r="AO35" s="598"/>
      <c r="AP35" s="186"/>
      <c r="AQ35" s="602" t="s">
        <v>305</v>
      </c>
      <c r="AR35" s="603"/>
      <c r="AS35" s="603"/>
      <c r="AT35" s="603"/>
      <c r="AU35" s="603"/>
      <c r="AV35" s="603"/>
      <c r="AW35" s="603"/>
      <c r="AX35" s="603"/>
      <c r="AY35" s="604"/>
      <c r="AZ35" s="580">
        <v>2445532</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-631064</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382140</v>
      </c>
      <c r="CS35" s="623"/>
      <c r="CT35" s="623"/>
      <c r="CU35" s="623"/>
      <c r="CV35" s="623"/>
      <c r="CW35" s="623"/>
      <c r="CX35" s="623"/>
      <c r="CY35" s="624"/>
      <c r="CZ35" s="625">
        <v>1.1000000000000001</v>
      </c>
      <c r="DA35" s="626"/>
      <c r="DB35" s="626"/>
      <c r="DC35" s="627"/>
      <c r="DD35" s="600">
        <v>320388</v>
      </c>
      <c r="DE35" s="623"/>
      <c r="DF35" s="623"/>
      <c r="DG35" s="623"/>
      <c r="DH35" s="623"/>
      <c r="DI35" s="623"/>
      <c r="DJ35" s="623"/>
      <c r="DK35" s="624"/>
      <c r="DL35" s="600">
        <v>104170</v>
      </c>
      <c r="DM35" s="623"/>
      <c r="DN35" s="623"/>
      <c r="DO35" s="623"/>
      <c r="DP35" s="623"/>
      <c r="DQ35" s="623"/>
      <c r="DR35" s="623"/>
      <c r="DS35" s="623"/>
      <c r="DT35" s="623"/>
      <c r="DU35" s="623"/>
      <c r="DV35" s="624"/>
      <c r="DW35" s="596">
        <v>0.6</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35505683</v>
      </c>
      <c r="S36" s="664"/>
      <c r="T36" s="664"/>
      <c r="U36" s="664"/>
      <c r="V36" s="664"/>
      <c r="W36" s="664"/>
      <c r="X36" s="664"/>
      <c r="Y36" s="665"/>
      <c r="Z36" s="666">
        <v>100</v>
      </c>
      <c r="AA36" s="666"/>
      <c r="AB36" s="666"/>
      <c r="AC36" s="666"/>
      <c r="AD36" s="667">
        <v>15659823</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285901</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-851322</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4285777</v>
      </c>
      <c r="CS36" s="592"/>
      <c r="CT36" s="592"/>
      <c r="CU36" s="592"/>
      <c r="CV36" s="592"/>
      <c r="CW36" s="592"/>
      <c r="CX36" s="592"/>
      <c r="CY36" s="593"/>
      <c r="CZ36" s="625">
        <v>12.8</v>
      </c>
      <c r="DA36" s="626"/>
      <c r="DB36" s="626"/>
      <c r="DC36" s="627"/>
      <c r="DD36" s="600">
        <v>3002410</v>
      </c>
      <c r="DE36" s="592"/>
      <c r="DF36" s="592"/>
      <c r="DG36" s="592"/>
      <c r="DH36" s="592"/>
      <c r="DI36" s="592"/>
      <c r="DJ36" s="592"/>
      <c r="DK36" s="593"/>
      <c r="DL36" s="600">
        <v>2722368</v>
      </c>
      <c r="DM36" s="592"/>
      <c r="DN36" s="592"/>
      <c r="DO36" s="592"/>
      <c r="DP36" s="592"/>
      <c r="DQ36" s="592"/>
      <c r="DR36" s="592"/>
      <c r="DS36" s="592"/>
      <c r="DT36" s="592"/>
      <c r="DU36" s="592"/>
      <c r="DV36" s="593"/>
      <c r="DW36" s="596">
        <v>16.3</v>
      </c>
      <c r="DX36" s="621"/>
      <c r="DY36" s="621"/>
      <c r="DZ36" s="621"/>
      <c r="EA36" s="621"/>
      <c r="EB36" s="621"/>
      <c r="EC36" s="622"/>
    </row>
    <row r="37" spans="2:133" ht="11.25" customHeight="1">
      <c r="AQ37" s="670" t="s">
        <v>312</v>
      </c>
      <c r="AR37" s="671"/>
      <c r="AS37" s="671"/>
      <c r="AT37" s="671"/>
      <c r="AU37" s="671"/>
      <c r="AV37" s="671"/>
      <c r="AW37" s="671"/>
      <c r="AX37" s="671"/>
      <c r="AY37" s="672"/>
      <c r="AZ37" s="591">
        <v>2710</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10779</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2281233</v>
      </c>
      <c r="CS37" s="623"/>
      <c r="CT37" s="623"/>
      <c r="CU37" s="623"/>
      <c r="CV37" s="623"/>
      <c r="CW37" s="623"/>
      <c r="CX37" s="623"/>
      <c r="CY37" s="624"/>
      <c r="CZ37" s="625">
        <v>6.8</v>
      </c>
      <c r="DA37" s="626"/>
      <c r="DB37" s="626"/>
      <c r="DC37" s="627"/>
      <c r="DD37" s="600">
        <v>2276743</v>
      </c>
      <c r="DE37" s="623"/>
      <c r="DF37" s="623"/>
      <c r="DG37" s="623"/>
      <c r="DH37" s="623"/>
      <c r="DI37" s="623"/>
      <c r="DJ37" s="623"/>
      <c r="DK37" s="624"/>
      <c r="DL37" s="600">
        <v>2234895</v>
      </c>
      <c r="DM37" s="623"/>
      <c r="DN37" s="623"/>
      <c r="DO37" s="623"/>
      <c r="DP37" s="623"/>
      <c r="DQ37" s="623"/>
      <c r="DR37" s="623"/>
      <c r="DS37" s="623"/>
      <c r="DT37" s="623"/>
      <c r="DU37" s="623"/>
      <c r="DV37" s="624"/>
      <c r="DW37" s="596">
        <v>13.4</v>
      </c>
      <c r="DX37" s="621"/>
      <c r="DY37" s="621"/>
      <c r="DZ37" s="621"/>
      <c r="EA37" s="621"/>
      <c r="EB37" s="621"/>
      <c r="EC37" s="622"/>
    </row>
    <row r="38" spans="2:133" ht="11.25" customHeight="1">
      <c r="AQ38" s="670" t="s">
        <v>315</v>
      </c>
      <c r="AR38" s="671"/>
      <c r="AS38" s="671"/>
      <c r="AT38" s="671"/>
      <c r="AU38" s="671"/>
      <c r="AV38" s="671"/>
      <c r="AW38" s="671"/>
      <c r="AX38" s="671"/>
      <c r="AY38" s="672"/>
      <c r="AZ38" s="591" t="s">
        <v>316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19844</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2442822</v>
      </c>
      <c r="CS38" s="592"/>
      <c r="CT38" s="592"/>
      <c r="CU38" s="592"/>
      <c r="CV38" s="592"/>
      <c r="CW38" s="592"/>
      <c r="CX38" s="592"/>
      <c r="CY38" s="593"/>
      <c r="CZ38" s="625">
        <v>7.3</v>
      </c>
      <c r="DA38" s="626"/>
      <c r="DB38" s="626"/>
      <c r="DC38" s="627"/>
      <c r="DD38" s="600">
        <v>2126533</v>
      </c>
      <c r="DE38" s="592"/>
      <c r="DF38" s="592"/>
      <c r="DG38" s="592"/>
      <c r="DH38" s="592"/>
      <c r="DI38" s="592"/>
      <c r="DJ38" s="592"/>
      <c r="DK38" s="593"/>
      <c r="DL38" s="600">
        <v>1660343</v>
      </c>
      <c r="DM38" s="592"/>
      <c r="DN38" s="592"/>
      <c r="DO38" s="592"/>
      <c r="DP38" s="592"/>
      <c r="DQ38" s="592"/>
      <c r="DR38" s="592"/>
      <c r="DS38" s="592"/>
      <c r="DT38" s="592"/>
      <c r="DU38" s="592"/>
      <c r="DV38" s="593"/>
      <c r="DW38" s="596">
        <v>9.9</v>
      </c>
      <c r="DX38" s="621"/>
      <c r="DY38" s="621"/>
      <c r="DZ38" s="621"/>
      <c r="EA38" s="621"/>
      <c r="EB38" s="621"/>
      <c r="EC38" s="622"/>
    </row>
    <row r="39" spans="2:133" ht="11.25" customHeight="1">
      <c r="AQ39" s="670" t="s">
        <v>319</v>
      </c>
      <c r="AR39" s="671"/>
      <c r="AS39" s="671"/>
      <c r="AT39" s="671"/>
      <c r="AU39" s="671"/>
      <c r="AV39" s="671"/>
      <c r="AW39" s="671"/>
      <c r="AX39" s="671"/>
      <c r="AY39" s="672"/>
      <c r="AZ39" s="591" t="s">
        <v>316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52</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763193</v>
      </c>
      <c r="CS39" s="623"/>
      <c r="CT39" s="623"/>
      <c r="CU39" s="623"/>
      <c r="CV39" s="623"/>
      <c r="CW39" s="623"/>
      <c r="CX39" s="623"/>
      <c r="CY39" s="624"/>
      <c r="CZ39" s="625">
        <v>2.2999999999999998</v>
      </c>
      <c r="DA39" s="626"/>
      <c r="DB39" s="626"/>
      <c r="DC39" s="627"/>
      <c r="DD39" s="600">
        <v>723342</v>
      </c>
      <c r="DE39" s="623"/>
      <c r="DF39" s="623"/>
      <c r="DG39" s="623"/>
      <c r="DH39" s="623"/>
      <c r="DI39" s="623"/>
      <c r="DJ39" s="623"/>
      <c r="DK39" s="624"/>
      <c r="DL39" s="600" t="s">
        <v>316</v>
      </c>
      <c r="DM39" s="623"/>
      <c r="DN39" s="623"/>
      <c r="DO39" s="623"/>
      <c r="DP39" s="623"/>
      <c r="DQ39" s="623"/>
      <c r="DR39" s="623"/>
      <c r="DS39" s="623"/>
      <c r="DT39" s="623"/>
      <c r="DU39" s="623"/>
      <c r="DV39" s="624"/>
      <c r="DW39" s="596" t="s">
        <v>316</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917625</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164</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10500</v>
      </c>
      <c r="CS40" s="592"/>
      <c r="CT40" s="592"/>
      <c r="CU40" s="592"/>
      <c r="CV40" s="592"/>
      <c r="CW40" s="592"/>
      <c r="CX40" s="592"/>
      <c r="CY40" s="593"/>
      <c r="CZ40" s="625">
        <v>0</v>
      </c>
      <c r="DA40" s="626"/>
      <c r="DB40" s="626"/>
      <c r="DC40" s="627"/>
      <c r="DD40" s="600">
        <v>10500</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1239296</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255</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6966584</v>
      </c>
      <c r="CS42" s="592"/>
      <c r="CT42" s="592"/>
      <c r="CU42" s="592"/>
      <c r="CV42" s="592"/>
      <c r="CW42" s="592"/>
      <c r="CX42" s="592"/>
      <c r="CY42" s="593"/>
      <c r="CZ42" s="625">
        <v>20.8</v>
      </c>
      <c r="DA42" s="674"/>
      <c r="DB42" s="674"/>
      <c r="DC42" s="675"/>
      <c r="DD42" s="600">
        <v>660994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5514</v>
      </c>
      <c r="CS43" s="623"/>
      <c r="CT43" s="623"/>
      <c r="CU43" s="623"/>
      <c r="CV43" s="623"/>
      <c r="CW43" s="623"/>
      <c r="CX43" s="623"/>
      <c r="CY43" s="624"/>
      <c r="CZ43" s="625">
        <v>0</v>
      </c>
      <c r="DA43" s="626"/>
      <c r="DB43" s="626"/>
      <c r="DC43" s="627"/>
      <c r="DD43" s="600">
        <v>5514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6963562</v>
      </c>
      <c r="CS44" s="592"/>
      <c r="CT44" s="592"/>
      <c r="CU44" s="592"/>
      <c r="CV44" s="592"/>
      <c r="CW44" s="592"/>
      <c r="CX44" s="592"/>
      <c r="CY44" s="593"/>
      <c r="CZ44" s="625">
        <v>20.8</v>
      </c>
      <c r="DA44" s="674"/>
      <c r="DB44" s="674"/>
      <c r="DC44" s="675"/>
      <c r="DD44" s="600">
        <v>657972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5849665</v>
      </c>
      <c r="CS45" s="623"/>
      <c r="CT45" s="623"/>
      <c r="CU45" s="623"/>
      <c r="CV45" s="623"/>
      <c r="CW45" s="623"/>
      <c r="CX45" s="623"/>
      <c r="CY45" s="624"/>
      <c r="CZ45" s="625">
        <v>17.5</v>
      </c>
      <c r="DA45" s="626"/>
      <c r="DB45" s="626"/>
      <c r="DC45" s="627"/>
      <c r="DD45" s="600">
        <v>182977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1113897</v>
      </c>
      <c r="CS46" s="592"/>
      <c r="CT46" s="592"/>
      <c r="CU46" s="592"/>
      <c r="CV46" s="592"/>
      <c r="CW46" s="592"/>
      <c r="CX46" s="592"/>
      <c r="CY46" s="593"/>
      <c r="CZ46" s="625">
        <v>3.3</v>
      </c>
      <c r="DA46" s="674"/>
      <c r="DB46" s="674"/>
      <c r="DC46" s="675"/>
      <c r="DD46" s="600">
        <v>474995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3022</v>
      </c>
      <c r="CS47" s="623"/>
      <c r="CT47" s="623"/>
      <c r="CU47" s="623"/>
      <c r="CV47" s="623"/>
      <c r="CW47" s="623"/>
      <c r="CX47" s="623"/>
      <c r="CY47" s="624"/>
      <c r="CZ47" s="625">
        <v>0</v>
      </c>
      <c r="DA47" s="626"/>
      <c r="DB47" s="626"/>
      <c r="DC47" s="627"/>
      <c r="DD47" s="600">
        <v>3022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33466467</v>
      </c>
      <c r="CS49" s="659"/>
      <c r="CT49" s="659"/>
      <c r="CU49" s="659"/>
      <c r="CV49" s="659"/>
      <c r="CW49" s="659"/>
      <c r="CX49" s="659"/>
      <c r="CY49" s="686"/>
      <c r="CZ49" s="687">
        <v>100</v>
      </c>
      <c r="DA49" s="688"/>
      <c r="DB49" s="688"/>
      <c r="DC49" s="689"/>
      <c r="DD49" s="690">
        <v>18034300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5" zoomScale="70" zoomScaleNormal="25" zoomScaleSheetLayoutView="70" workbookViewId="0">
      <selection activeCell="Q73" sqref="Q73:U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35502</v>
      </c>
      <c r="R7" s="721"/>
      <c r="S7" s="721"/>
      <c r="T7" s="721"/>
      <c r="U7" s="721"/>
      <c r="V7" s="721">
        <v>33475</v>
      </c>
      <c r="W7" s="721"/>
      <c r="X7" s="721"/>
      <c r="Y7" s="721"/>
      <c r="Z7" s="721"/>
      <c r="AA7" s="721">
        <v>2027</v>
      </c>
      <c r="AB7" s="721"/>
      <c r="AC7" s="721"/>
      <c r="AD7" s="721"/>
      <c r="AE7" s="722"/>
      <c r="AF7" s="723">
        <v>1373</v>
      </c>
      <c r="AG7" s="724"/>
      <c r="AH7" s="724"/>
      <c r="AI7" s="724"/>
      <c r="AJ7" s="725"/>
      <c r="AK7" s="760">
        <v>1166</v>
      </c>
      <c r="AL7" s="761"/>
      <c r="AM7" s="761"/>
      <c r="AN7" s="761"/>
      <c r="AO7" s="761"/>
      <c r="AP7" s="761">
        <v>23526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536</v>
      </c>
      <c r="BT7" s="765"/>
      <c r="BU7" s="765"/>
      <c r="BV7" s="765"/>
      <c r="BW7" s="765"/>
      <c r="BX7" s="765"/>
      <c r="BY7" s="765"/>
      <c r="BZ7" s="765"/>
      <c r="CA7" s="765"/>
      <c r="CB7" s="765"/>
      <c r="CC7" s="765"/>
      <c r="CD7" s="765"/>
      <c r="CE7" s="765"/>
      <c r="CF7" s="765"/>
      <c r="CG7" s="766"/>
      <c r="CH7" s="757">
        <v>0</v>
      </c>
      <c r="CI7" s="758"/>
      <c r="CJ7" s="758"/>
      <c r="CK7" s="758"/>
      <c r="CL7" s="759"/>
      <c r="CM7" s="757">
        <v>754</v>
      </c>
      <c r="CN7" s="758"/>
      <c r="CO7" s="758"/>
      <c r="CP7" s="758"/>
      <c r="CQ7" s="759"/>
      <c r="CR7" s="757">
        <v>5</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410</v>
      </c>
      <c r="R8" s="745"/>
      <c r="S8" s="745"/>
      <c r="T8" s="745"/>
      <c r="U8" s="745"/>
      <c r="V8" s="745">
        <v>225</v>
      </c>
      <c r="W8" s="745"/>
      <c r="X8" s="745"/>
      <c r="Y8" s="745"/>
      <c r="Z8" s="745"/>
      <c r="AA8" s="745">
        <v>185</v>
      </c>
      <c r="AB8" s="745"/>
      <c r="AC8" s="745"/>
      <c r="AD8" s="745"/>
      <c r="AE8" s="746"/>
      <c r="AF8" s="747">
        <v>185</v>
      </c>
      <c r="AG8" s="748"/>
      <c r="AH8" s="748"/>
      <c r="AI8" s="748"/>
      <c r="AJ8" s="749"/>
      <c r="AK8" s="750">
        <v>170</v>
      </c>
      <c r="AL8" s="751"/>
      <c r="AM8" s="751"/>
      <c r="AN8" s="751"/>
      <c r="AO8" s="751"/>
      <c r="AP8" s="751">
        <v>463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f t="shared" ref="Q23" si="0">Q7+Q8</f>
        <v>35912</v>
      </c>
      <c r="R23" s="780"/>
      <c r="S23" s="780"/>
      <c r="T23" s="780"/>
      <c r="U23" s="780"/>
      <c r="V23" s="780">
        <f t="shared" ref="V23" si="1">V7+V8</f>
        <v>33700</v>
      </c>
      <c r="W23" s="780"/>
      <c r="X23" s="780"/>
      <c r="Y23" s="780"/>
      <c r="Z23" s="780"/>
      <c r="AA23" s="780">
        <f>AA7+AA8</f>
        <v>2212</v>
      </c>
      <c r="AB23" s="780"/>
      <c r="AC23" s="780"/>
      <c r="AD23" s="780"/>
      <c r="AE23" s="781"/>
      <c r="AF23" s="782">
        <v>1557</v>
      </c>
      <c r="AG23" s="780"/>
      <c r="AH23" s="780"/>
      <c r="AI23" s="780"/>
      <c r="AJ23" s="783"/>
      <c r="AK23" s="784"/>
      <c r="AL23" s="785"/>
      <c r="AM23" s="785"/>
      <c r="AN23" s="785"/>
      <c r="AO23" s="785"/>
      <c r="AP23" s="780">
        <v>23989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7979</v>
      </c>
      <c r="R28" s="809"/>
      <c r="S28" s="809"/>
      <c r="T28" s="809"/>
      <c r="U28" s="809"/>
      <c r="V28" s="809">
        <v>8610</v>
      </c>
      <c r="W28" s="809"/>
      <c r="X28" s="809"/>
      <c r="Y28" s="809"/>
      <c r="Z28" s="809"/>
      <c r="AA28" s="809">
        <v>-631</v>
      </c>
      <c r="AB28" s="809"/>
      <c r="AC28" s="809"/>
      <c r="AD28" s="809"/>
      <c r="AE28" s="810"/>
      <c r="AF28" s="811">
        <v>-631</v>
      </c>
      <c r="AG28" s="809"/>
      <c r="AH28" s="809"/>
      <c r="AI28" s="809"/>
      <c r="AJ28" s="812"/>
      <c r="AK28" s="813">
        <v>918</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4269</v>
      </c>
      <c r="R29" s="745"/>
      <c r="S29" s="745"/>
      <c r="T29" s="745"/>
      <c r="U29" s="745"/>
      <c r="V29" s="745">
        <v>4231</v>
      </c>
      <c r="W29" s="745"/>
      <c r="X29" s="745"/>
      <c r="Y29" s="745"/>
      <c r="Z29" s="745"/>
      <c r="AA29" s="746">
        <v>38</v>
      </c>
      <c r="AB29" s="748"/>
      <c r="AC29" s="748"/>
      <c r="AD29" s="748"/>
      <c r="AE29" s="749"/>
      <c r="AF29" s="747">
        <v>38</v>
      </c>
      <c r="AG29" s="748"/>
      <c r="AH29" s="748"/>
      <c r="AI29" s="748"/>
      <c r="AJ29" s="749"/>
      <c r="AK29" s="816">
        <v>674</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377</v>
      </c>
      <c r="R30" s="745"/>
      <c r="S30" s="745"/>
      <c r="T30" s="745"/>
      <c r="U30" s="745"/>
      <c r="V30" s="745">
        <v>376</v>
      </c>
      <c r="W30" s="745"/>
      <c r="X30" s="745"/>
      <c r="Y30" s="745"/>
      <c r="Z30" s="745"/>
      <c r="AA30" s="746">
        <v>1</v>
      </c>
      <c r="AB30" s="748"/>
      <c r="AC30" s="748"/>
      <c r="AD30" s="748"/>
      <c r="AE30" s="749"/>
      <c r="AF30" s="747">
        <v>1</v>
      </c>
      <c r="AG30" s="748"/>
      <c r="AH30" s="748"/>
      <c r="AI30" s="748"/>
      <c r="AJ30" s="749"/>
      <c r="AK30" s="816">
        <v>139</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1583</v>
      </c>
      <c r="R31" s="745"/>
      <c r="S31" s="745"/>
      <c r="T31" s="745"/>
      <c r="U31" s="745"/>
      <c r="V31" s="745">
        <v>1210</v>
      </c>
      <c r="W31" s="745"/>
      <c r="X31" s="745"/>
      <c r="Y31" s="745"/>
      <c r="Z31" s="745"/>
      <c r="AA31" s="746">
        <v>373</v>
      </c>
      <c r="AB31" s="748"/>
      <c r="AC31" s="748"/>
      <c r="AD31" s="748"/>
      <c r="AE31" s="749"/>
      <c r="AF31" s="747">
        <v>1071</v>
      </c>
      <c r="AG31" s="748"/>
      <c r="AH31" s="748"/>
      <c r="AI31" s="748"/>
      <c r="AJ31" s="749"/>
      <c r="AK31" s="816">
        <v>4</v>
      </c>
      <c r="AL31" s="817"/>
      <c r="AM31" s="817"/>
      <c r="AN31" s="817"/>
      <c r="AO31" s="817"/>
      <c r="AP31" s="817">
        <v>3377</v>
      </c>
      <c r="AQ31" s="817"/>
      <c r="AR31" s="817"/>
      <c r="AS31" s="817"/>
      <c r="AT31" s="817"/>
      <c r="AU31" s="817">
        <v>0</v>
      </c>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1093</v>
      </c>
      <c r="R32" s="745"/>
      <c r="S32" s="745"/>
      <c r="T32" s="745"/>
      <c r="U32" s="745"/>
      <c r="V32" s="745">
        <v>1079</v>
      </c>
      <c r="W32" s="745"/>
      <c r="X32" s="745"/>
      <c r="Y32" s="745"/>
      <c r="Z32" s="745"/>
      <c r="AA32" s="746">
        <v>14</v>
      </c>
      <c r="AB32" s="748"/>
      <c r="AC32" s="748"/>
      <c r="AD32" s="748"/>
      <c r="AE32" s="749"/>
      <c r="AF32" s="747">
        <v>14</v>
      </c>
      <c r="AG32" s="748"/>
      <c r="AH32" s="748"/>
      <c r="AI32" s="748"/>
      <c r="AJ32" s="749"/>
      <c r="AK32" s="816">
        <v>286</v>
      </c>
      <c r="AL32" s="817"/>
      <c r="AM32" s="817"/>
      <c r="AN32" s="817"/>
      <c r="AO32" s="817"/>
      <c r="AP32" s="817">
        <v>4879</v>
      </c>
      <c r="AQ32" s="817"/>
      <c r="AR32" s="817"/>
      <c r="AS32" s="817"/>
      <c r="AT32" s="817"/>
      <c r="AU32" s="817">
        <v>2776</v>
      </c>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492</v>
      </c>
      <c r="AG63" s="828"/>
      <c r="AH63" s="828"/>
      <c r="AI63" s="828"/>
      <c r="AJ63" s="829"/>
      <c r="AK63" s="830"/>
      <c r="AL63" s="825"/>
      <c r="AM63" s="825"/>
      <c r="AN63" s="825"/>
      <c r="AO63" s="825"/>
      <c r="AP63" s="828">
        <v>8256</v>
      </c>
      <c r="AQ63" s="828"/>
      <c r="AR63" s="828"/>
      <c r="AS63" s="828"/>
      <c r="AT63" s="828"/>
      <c r="AU63" s="828">
        <v>2776</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389</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2892</v>
      </c>
      <c r="R68" s="852"/>
      <c r="S68" s="852"/>
      <c r="T68" s="852"/>
      <c r="U68" s="852"/>
      <c r="V68" s="852">
        <v>2841</v>
      </c>
      <c r="W68" s="852"/>
      <c r="X68" s="852"/>
      <c r="Y68" s="852"/>
      <c r="Z68" s="852"/>
      <c r="AA68" s="852">
        <v>52</v>
      </c>
      <c r="AB68" s="852"/>
      <c r="AC68" s="852"/>
      <c r="AD68" s="852"/>
      <c r="AE68" s="852"/>
      <c r="AF68" s="852">
        <v>19</v>
      </c>
      <c r="AG68" s="852"/>
      <c r="AH68" s="852"/>
      <c r="AI68" s="852"/>
      <c r="AJ68" s="852"/>
      <c r="AK68" s="852">
        <v>0</v>
      </c>
      <c r="AL68" s="852"/>
      <c r="AM68" s="852"/>
      <c r="AN68" s="852"/>
      <c r="AO68" s="852"/>
      <c r="AP68" s="852">
        <v>350</v>
      </c>
      <c r="AQ68" s="852"/>
      <c r="AR68" s="852"/>
      <c r="AS68" s="852"/>
      <c r="AT68" s="852"/>
      <c r="AU68" s="852">
        <v>122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15564</v>
      </c>
      <c r="R69" s="817"/>
      <c r="S69" s="817"/>
      <c r="T69" s="817"/>
      <c r="U69" s="817"/>
      <c r="V69" s="817">
        <v>14402</v>
      </c>
      <c r="W69" s="817"/>
      <c r="X69" s="817"/>
      <c r="Y69" s="817"/>
      <c r="Z69" s="817"/>
      <c r="AA69" s="817">
        <v>1162</v>
      </c>
      <c r="AB69" s="817"/>
      <c r="AC69" s="817"/>
      <c r="AD69" s="817"/>
      <c r="AE69" s="817"/>
      <c r="AF69" s="817">
        <v>1162</v>
      </c>
      <c r="AG69" s="817"/>
      <c r="AH69" s="817"/>
      <c r="AI69" s="817"/>
      <c r="AJ69" s="817"/>
      <c r="AK69" s="817">
        <v>0</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250</v>
      </c>
      <c r="R70" s="817"/>
      <c r="S70" s="817"/>
      <c r="T70" s="817"/>
      <c r="U70" s="817"/>
      <c r="V70" s="817">
        <v>239</v>
      </c>
      <c r="W70" s="817"/>
      <c r="X70" s="817"/>
      <c r="Y70" s="817"/>
      <c r="Z70" s="817"/>
      <c r="AA70" s="817">
        <v>11</v>
      </c>
      <c r="AB70" s="817"/>
      <c r="AC70" s="817"/>
      <c r="AD70" s="817"/>
      <c r="AE70" s="817"/>
      <c r="AF70" s="817">
        <v>10</v>
      </c>
      <c r="AG70" s="817"/>
      <c r="AH70" s="817"/>
      <c r="AI70" s="817"/>
      <c r="AJ70" s="817"/>
      <c r="AK70" s="817">
        <v>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5">
        <v>258</v>
      </c>
      <c r="R71" s="866"/>
      <c r="S71" s="866"/>
      <c r="T71" s="866"/>
      <c r="U71" s="816"/>
      <c r="V71" s="817">
        <v>240</v>
      </c>
      <c r="W71" s="817"/>
      <c r="X71" s="817"/>
      <c r="Y71" s="817"/>
      <c r="Z71" s="817"/>
      <c r="AA71" s="817">
        <v>18</v>
      </c>
      <c r="AB71" s="817"/>
      <c r="AC71" s="817"/>
      <c r="AD71" s="817"/>
      <c r="AE71" s="817"/>
      <c r="AF71" s="817">
        <v>18</v>
      </c>
      <c r="AG71" s="817"/>
      <c r="AH71" s="817"/>
      <c r="AI71" s="817"/>
      <c r="AJ71" s="817"/>
      <c r="AK71" s="817">
        <v>0</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5">
        <v>131418</v>
      </c>
      <c r="R72" s="866"/>
      <c r="S72" s="866"/>
      <c r="T72" s="866"/>
      <c r="U72" s="816"/>
      <c r="V72" s="817">
        <v>127699</v>
      </c>
      <c r="W72" s="817"/>
      <c r="X72" s="817"/>
      <c r="Y72" s="817"/>
      <c r="Z72" s="817"/>
      <c r="AA72" s="817">
        <v>3719</v>
      </c>
      <c r="AB72" s="817"/>
      <c r="AC72" s="817"/>
      <c r="AD72" s="817"/>
      <c r="AE72" s="817"/>
      <c r="AF72" s="817">
        <v>3719</v>
      </c>
      <c r="AG72" s="817"/>
      <c r="AH72" s="817"/>
      <c r="AI72" s="817"/>
      <c r="AJ72" s="817"/>
      <c r="AK72" s="817">
        <v>0</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4928</v>
      </c>
      <c r="AG88" s="828"/>
      <c r="AH88" s="828"/>
      <c r="AI88" s="828"/>
      <c r="AJ88" s="828"/>
      <c r="AK88" s="825"/>
      <c r="AL88" s="825"/>
      <c r="AM88" s="825"/>
      <c r="AN88" s="825"/>
      <c r="AO88" s="825"/>
      <c r="AP88" s="828">
        <v>350</v>
      </c>
      <c r="AQ88" s="828"/>
      <c r="AR88" s="828"/>
      <c r="AS88" s="828"/>
      <c r="AT88" s="828"/>
      <c r="AU88" s="828">
        <v>122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v>0</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285</v>
      </c>
      <c r="AG109" s="881"/>
      <c r="AH109" s="881"/>
      <c r="AI109" s="881"/>
      <c r="AJ109" s="882"/>
      <c r="AK109" s="880" t="s">
        <v>284</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285</v>
      </c>
      <c r="BW109" s="881"/>
      <c r="BX109" s="881"/>
      <c r="BY109" s="881"/>
      <c r="BZ109" s="882"/>
      <c r="CA109" s="880" t="s">
        <v>284</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285</v>
      </c>
      <c r="DM109" s="881"/>
      <c r="DN109" s="881"/>
      <c r="DO109" s="881"/>
      <c r="DP109" s="882"/>
      <c r="DQ109" s="880" t="s">
        <v>284</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2129972</v>
      </c>
      <c r="AB110" s="888"/>
      <c r="AC110" s="888"/>
      <c r="AD110" s="888"/>
      <c r="AE110" s="889"/>
      <c r="AF110" s="890">
        <v>2201183</v>
      </c>
      <c r="AG110" s="888"/>
      <c r="AH110" s="888"/>
      <c r="AI110" s="888"/>
      <c r="AJ110" s="889"/>
      <c r="AK110" s="890">
        <v>2220997</v>
      </c>
      <c r="AL110" s="888"/>
      <c r="AM110" s="888"/>
      <c r="AN110" s="888"/>
      <c r="AO110" s="889"/>
      <c r="AP110" s="891">
        <v>16</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23615191</v>
      </c>
      <c r="BR110" s="925"/>
      <c r="BS110" s="925"/>
      <c r="BT110" s="925"/>
      <c r="BU110" s="925"/>
      <c r="BV110" s="925">
        <v>23713432</v>
      </c>
      <c r="BW110" s="925"/>
      <c r="BX110" s="925"/>
      <c r="BY110" s="925"/>
      <c r="BZ110" s="925"/>
      <c r="CA110" s="925">
        <v>23989740</v>
      </c>
      <c r="CB110" s="925"/>
      <c r="CC110" s="925"/>
      <c r="CD110" s="925"/>
      <c r="CE110" s="925"/>
      <c r="CF110" s="939">
        <v>172.5</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574050</v>
      </c>
      <c r="BR111" s="918"/>
      <c r="BS111" s="918"/>
      <c r="BT111" s="918"/>
      <c r="BU111" s="918"/>
      <c r="BV111" s="918">
        <v>492119</v>
      </c>
      <c r="BW111" s="918"/>
      <c r="BX111" s="918"/>
      <c r="BY111" s="918"/>
      <c r="BZ111" s="918"/>
      <c r="CA111" s="918">
        <v>394077</v>
      </c>
      <c r="CB111" s="918"/>
      <c r="CC111" s="918"/>
      <c r="CD111" s="918"/>
      <c r="CE111" s="918"/>
      <c r="CF111" s="912">
        <v>2.8</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2865143</v>
      </c>
      <c r="BR112" s="918"/>
      <c r="BS112" s="918"/>
      <c r="BT112" s="918"/>
      <c r="BU112" s="918"/>
      <c r="BV112" s="918">
        <v>2791373</v>
      </c>
      <c r="BW112" s="918"/>
      <c r="BX112" s="918"/>
      <c r="BY112" s="918"/>
      <c r="BZ112" s="918"/>
      <c r="CA112" s="918">
        <v>2775990</v>
      </c>
      <c r="CB112" s="918"/>
      <c r="CC112" s="918"/>
      <c r="CD112" s="918"/>
      <c r="CE112" s="918"/>
      <c r="CF112" s="912">
        <v>20</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510357</v>
      </c>
      <c r="DH112" s="918"/>
      <c r="DI112" s="918"/>
      <c r="DJ112" s="918"/>
      <c r="DK112" s="918"/>
      <c r="DL112" s="918">
        <v>425296</v>
      </c>
      <c r="DM112" s="918"/>
      <c r="DN112" s="918"/>
      <c r="DO112" s="918"/>
      <c r="DP112" s="918"/>
      <c r="DQ112" s="918">
        <v>382766</v>
      </c>
      <c r="DR112" s="918"/>
      <c r="DS112" s="918"/>
      <c r="DT112" s="918"/>
      <c r="DU112" s="918"/>
      <c r="DV112" s="919">
        <v>2.8</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201795</v>
      </c>
      <c r="AB113" s="932"/>
      <c r="AC113" s="932"/>
      <c r="AD113" s="932"/>
      <c r="AE113" s="933"/>
      <c r="AF113" s="934">
        <v>205062</v>
      </c>
      <c r="AG113" s="932"/>
      <c r="AH113" s="932"/>
      <c r="AI113" s="932"/>
      <c r="AJ113" s="933"/>
      <c r="AK113" s="934">
        <v>213598</v>
      </c>
      <c r="AL113" s="932"/>
      <c r="AM113" s="932"/>
      <c r="AN113" s="932"/>
      <c r="AO113" s="933"/>
      <c r="AP113" s="935">
        <v>1.5</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148061</v>
      </c>
      <c r="BR113" s="918"/>
      <c r="BS113" s="918"/>
      <c r="BT113" s="918"/>
      <c r="BU113" s="918"/>
      <c r="BV113" s="918">
        <v>137748</v>
      </c>
      <c r="BW113" s="918"/>
      <c r="BX113" s="918"/>
      <c r="BY113" s="918"/>
      <c r="BZ113" s="918"/>
      <c r="CA113" s="918">
        <v>122056</v>
      </c>
      <c r="CB113" s="918"/>
      <c r="CC113" s="918"/>
      <c r="CD113" s="918"/>
      <c r="CE113" s="918"/>
      <c r="CF113" s="912">
        <v>0.9</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11228</v>
      </c>
      <c r="AB114" s="957"/>
      <c r="AC114" s="957"/>
      <c r="AD114" s="957"/>
      <c r="AE114" s="958"/>
      <c r="AF114" s="959">
        <v>15978</v>
      </c>
      <c r="AG114" s="957"/>
      <c r="AH114" s="957"/>
      <c r="AI114" s="957"/>
      <c r="AJ114" s="958"/>
      <c r="AK114" s="959">
        <v>19556</v>
      </c>
      <c r="AL114" s="957"/>
      <c r="AM114" s="957"/>
      <c r="AN114" s="957"/>
      <c r="AO114" s="958"/>
      <c r="AP114" s="960">
        <v>0.1</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2403868</v>
      </c>
      <c r="BR114" s="918"/>
      <c r="BS114" s="918"/>
      <c r="BT114" s="918"/>
      <c r="BU114" s="918"/>
      <c r="BV114" s="918">
        <v>2162604</v>
      </c>
      <c r="BW114" s="918"/>
      <c r="BX114" s="918"/>
      <c r="BY114" s="918"/>
      <c r="BZ114" s="918"/>
      <c r="CA114" s="918">
        <v>1609305</v>
      </c>
      <c r="CB114" s="918"/>
      <c r="CC114" s="918"/>
      <c r="CD114" s="918"/>
      <c r="CE114" s="918"/>
      <c r="CF114" s="912">
        <v>11.6</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48574</v>
      </c>
      <c r="AB115" s="932"/>
      <c r="AC115" s="932"/>
      <c r="AD115" s="932"/>
      <c r="AE115" s="933"/>
      <c r="AF115" s="934">
        <v>61932</v>
      </c>
      <c r="AG115" s="932"/>
      <c r="AH115" s="932"/>
      <c r="AI115" s="932"/>
      <c r="AJ115" s="933"/>
      <c r="AK115" s="934">
        <v>42530</v>
      </c>
      <c r="AL115" s="932"/>
      <c r="AM115" s="932"/>
      <c r="AN115" s="932"/>
      <c r="AO115" s="933"/>
      <c r="AP115" s="935">
        <v>0.3</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63693</v>
      </c>
      <c r="DH115" s="957"/>
      <c r="DI115" s="957"/>
      <c r="DJ115" s="957"/>
      <c r="DK115" s="958"/>
      <c r="DL115" s="959">
        <v>66823</v>
      </c>
      <c r="DM115" s="957"/>
      <c r="DN115" s="957"/>
      <c r="DO115" s="957"/>
      <c r="DP115" s="958"/>
      <c r="DQ115" s="959">
        <v>11311</v>
      </c>
      <c r="DR115" s="957"/>
      <c r="DS115" s="957"/>
      <c r="DT115" s="957"/>
      <c r="DU115" s="958"/>
      <c r="DV115" s="960">
        <v>0.1</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10167</v>
      </c>
      <c r="AB116" s="957"/>
      <c r="AC116" s="957"/>
      <c r="AD116" s="957"/>
      <c r="AE116" s="958"/>
      <c r="AF116" s="959">
        <v>9051</v>
      </c>
      <c r="AG116" s="957"/>
      <c r="AH116" s="957"/>
      <c r="AI116" s="957"/>
      <c r="AJ116" s="958"/>
      <c r="AK116" s="959">
        <v>3105</v>
      </c>
      <c r="AL116" s="957"/>
      <c r="AM116" s="957"/>
      <c r="AN116" s="957"/>
      <c r="AO116" s="958"/>
      <c r="AP116" s="960">
        <v>0</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2401736</v>
      </c>
      <c r="AB117" s="964"/>
      <c r="AC117" s="964"/>
      <c r="AD117" s="964"/>
      <c r="AE117" s="965"/>
      <c r="AF117" s="963">
        <v>2493206</v>
      </c>
      <c r="AG117" s="964"/>
      <c r="AH117" s="964"/>
      <c r="AI117" s="964"/>
      <c r="AJ117" s="965"/>
      <c r="AK117" s="963">
        <v>2499786</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285</v>
      </c>
      <c r="AG118" s="881"/>
      <c r="AH118" s="881"/>
      <c r="AI118" s="881"/>
      <c r="AJ118" s="882"/>
      <c r="AK118" s="880" t="s">
        <v>284</v>
      </c>
      <c r="AL118" s="881"/>
      <c r="AM118" s="881"/>
      <c r="AN118" s="881"/>
      <c r="AO118" s="882"/>
      <c r="AP118" s="988" t="s">
        <v>400</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428</v>
      </c>
      <c r="BP118" s="992"/>
      <c r="BQ118" s="983">
        <v>29606313</v>
      </c>
      <c r="BR118" s="984"/>
      <c r="BS118" s="984"/>
      <c r="BT118" s="984"/>
      <c r="BU118" s="984"/>
      <c r="BV118" s="984">
        <v>29297276</v>
      </c>
      <c r="BW118" s="984"/>
      <c r="BX118" s="984"/>
      <c r="BY118" s="984"/>
      <c r="BZ118" s="984"/>
      <c r="CA118" s="984">
        <v>28891168</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6438690</v>
      </c>
      <c r="BR119" s="925"/>
      <c r="BS119" s="925"/>
      <c r="BT119" s="925"/>
      <c r="BU119" s="925"/>
      <c r="BV119" s="925">
        <v>7148590</v>
      </c>
      <c r="BW119" s="925"/>
      <c r="BX119" s="925"/>
      <c r="BY119" s="925"/>
      <c r="BZ119" s="925"/>
      <c r="CA119" s="925">
        <v>6927296</v>
      </c>
      <c r="CB119" s="925"/>
      <c r="CC119" s="925"/>
      <c r="CD119" s="925"/>
      <c r="CE119" s="925"/>
      <c r="CF119" s="939">
        <v>49.8</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2157553</v>
      </c>
      <c r="BR120" s="918"/>
      <c r="BS120" s="918"/>
      <c r="BT120" s="918"/>
      <c r="BU120" s="918"/>
      <c r="BV120" s="918">
        <v>2107356</v>
      </c>
      <c r="BW120" s="918"/>
      <c r="BX120" s="918"/>
      <c r="BY120" s="918"/>
      <c r="BZ120" s="918"/>
      <c r="CA120" s="918">
        <v>2252985</v>
      </c>
      <c r="CB120" s="918"/>
      <c r="CC120" s="918"/>
      <c r="CD120" s="918"/>
      <c r="CE120" s="918"/>
      <c r="CF120" s="912">
        <v>16.2</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2865143</v>
      </c>
      <c r="DH120" s="925"/>
      <c r="DI120" s="925"/>
      <c r="DJ120" s="925"/>
      <c r="DK120" s="925"/>
      <c r="DL120" s="925">
        <v>2791373</v>
      </c>
      <c r="DM120" s="925"/>
      <c r="DN120" s="925"/>
      <c r="DO120" s="925"/>
      <c r="DP120" s="925"/>
      <c r="DQ120" s="925">
        <v>2775990</v>
      </c>
      <c r="DR120" s="925"/>
      <c r="DS120" s="925"/>
      <c r="DT120" s="925"/>
      <c r="DU120" s="925"/>
      <c r="DV120" s="926">
        <v>20</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42530</v>
      </c>
      <c r="AB121" s="957"/>
      <c r="AC121" s="957"/>
      <c r="AD121" s="957"/>
      <c r="AE121" s="958"/>
      <c r="AF121" s="959">
        <v>42530</v>
      </c>
      <c r="AG121" s="957"/>
      <c r="AH121" s="957"/>
      <c r="AI121" s="957"/>
      <c r="AJ121" s="958"/>
      <c r="AK121" s="959">
        <v>42530</v>
      </c>
      <c r="AL121" s="957"/>
      <c r="AM121" s="957"/>
      <c r="AN121" s="957"/>
      <c r="AO121" s="958"/>
      <c r="AP121" s="960">
        <v>0.3</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16092056</v>
      </c>
      <c r="BR121" s="984"/>
      <c r="BS121" s="984"/>
      <c r="BT121" s="984"/>
      <c r="BU121" s="984"/>
      <c r="BV121" s="984">
        <v>16398167</v>
      </c>
      <c r="BW121" s="984"/>
      <c r="BX121" s="984"/>
      <c r="BY121" s="984"/>
      <c r="BZ121" s="984"/>
      <c r="CA121" s="984">
        <v>16449585</v>
      </c>
      <c r="CB121" s="984"/>
      <c r="CC121" s="984"/>
      <c r="CD121" s="984"/>
      <c r="CE121" s="984"/>
      <c r="CF121" s="1022">
        <v>118.3</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t="s">
        <v>112</v>
      </c>
      <c r="DH121" s="918"/>
      <c r="DI121" s="918"/>
      <c r="DJ121" s="918"/>
      <c r="DK121" s="918"/>
      <c r="DL121" s="918" t="s">
        <v>112</v>
      </c>
      <c r="DM121" s="918"/>
      <c r="DN121" s="918"/>
      <c r="DO121" s="918"/>
      <c r="DP121" s="918"/>
      <c r="DQ121" s="918" t="s">
        <v>112</v>
      </c>
      <c r="DR121" s="918"/>
      <c r="DS121" s="918"/>
      <c r="DT121" s="918"/>
      <c r="DU121" s="918"/>
      <c r="DV121" s="919" t="s">
        <v>112</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437</v>
      </c>
      <c r="BP122" s="992"/>
      <c r="BQ122" s="1032">
        <v>24688299</v>
      </c>
      <c r="BR122" s="1033"/>
      <c r="BS122" s="1033"/>
      <c r="BT122" s="1033"/>
      <c r="BU122" s="1033"/>
      <c r="BV122" s="1033">
        <v>25654113</v>
      </c>
      <c r="BW122" s="1033"/>
      <c r="BX122" s="1033"/>
      <c r="BY122" s="1033"/>
      <c r="BZ122" s="1033"/>
      <c r="CA122" s="1033">
        <v>25629866</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35.4</v>
      </c>
      <c r="BR123" s="1025"/>
      <c r="BS123" s="1025"/>
      <c r="BT123" s="1025"/>
      <c r="BU123" s="1025"/>
      <c r="BV123" s="1025">
        <v>26.3</v>
      </c>
      <c r="BW123" s="1025"/>
      <c r="BX123" s="1025"/>
      <c r="BY123" s="1025"/>
      <c r="BZ123" s="1025"/>
      <c r="CA123" s="1025">
        <v>23.4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6044</v>
      </c>
      <c r="AB126" s="957"/>
      <c r="AC126" s="957"/>
      <c r="AD126" s="957"/>
      <c r="AE126" s="958"/>
      <c r="AF126" s="959">
        <v>19402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448</v>
      </c>
      <c r="AY127" s="885"/>
      <c r="AZ127" s="885"/>
      <c r="BA127" s="885"/>
      <c r="BB127" s="885"/>
      <c r="BC127" s="885"/>
      <c r="BD127" s="885"/>
      <c r="BE127" s="886"/>
      <c r="BF127" s="1039" t="s">
        <v>112</v>
      </c>
      <c r="BG127" s="1040"/>
      <c r="BH127" s="1040"/>
      <c r="BI127" s="1040"/>
      <c r="BJ127" s="1040"/>
      <c r="BK127" s="1040"/>
      <c r="BL127" s="1049"/>
      <c r="BM127" s="1039">
        <v>12.75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138963</v>
      </c>
      <c r="AB128" s="1088"/>
      <c r="AC128" s="1088"/>
      <c r="AD128" s="1088"/>
      <c r="AE128" s="1089"/>
      <c r="AF128" s="1090">
        <v>111867</v>
      </c>
      <c r="AG128" s="1088"/>
      <c r="AH128" s="1088"/>
      <c r="AI128" s="1088"/>
      <c r="AJ128" s="1089"/>
      <c r="AK128" s="1090">
        <v>163517</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112</v>
      </c>
      <c r="BG128" s="1065"/>
      <c r="BH128" s="1065"/>
      <c r="BI128" s="1065"/>
      <c r="BJ128" s="1065"/>
      <c r="BK128" s="1065"/>
      <c r="BL128" s="1066"/>
      <c r="BM128" s="1064">
        <v>17.75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15214520</v>
      </c>
      <c r="AB129" s="957"/>
      <c r="AC129" s="957"/>
      <c r="AD129" s="957"/>
      <c r="AE129" s="958"/>
      <c r="AF129" s="959">
        <v>15220759</v>
      </c>
      <c r="AG129" s="957"/>
      <c r="AH129" s="957"/>
      <c r="AI129" s="957"/>
      <c r="AJ129" s="958"/>
      <c r="AK129" s="959">
        <v>15338534</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6.7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1347043</v>
      </c>
      <c r="AB130" s="957"/>
      <c r="AC130" s="957"/>
      <c r="AD130" s="957"/>
      <c r="AE130" s="958"/>
      <c r="AF130" s="959">
        <v>1394744</v>
      </c>
      <c r="AG130" s="957"/>
      <c r="AH130" s="957"/>
      <c r="AI130" s="957"/>
      <c r="AJ130" s="958"/>
      <c r="AK130" s="959">
        <v>1428983</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23.4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13867477</v>
      </c>
      <c r="AB131" s="996"/>
      <c r="AC131" s="996"/>
      <c r="AD131" s="996"/>
      <c r="AE131" s="997"/>
      <c r="AF131" s="998">
        <v>13826015</v>
      </c>
      <c r="AG131" s="996"/>
      <c r="AH131" s="996"/>
      <c r="AI131" s="996"/>
      <c r="AJ131" s="997"/>
      <c r="AK131" s="998">
        <v>13909551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6.6034362270000004</v>
      </c>
      <c r="AB132" s="1102"/>
      <c r="AC132" s="1102"/>
      <c r="AD132" s="1102"/>
      <c r="AE132" s="1103"/>
      <c r="AF132" s="1104">
        <v>7.1357871380000004</v>
      </c>
      <c r="AG132" s="1102"/>
      <c r="AH132" s="1102"/>
      <c r="AI132" s="1102"/>
      <c r="AJ132" s="1103"/>
      <c r="AK132" s="1104">
        <v>6.5227554789999997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7.8</v>
      </c>
      <c r="AB133" s="1109"/>
      <c r="AC133" s="1109"/>
      <c r="AD133" s="1109"/>
      <c r="AE133" s="1110"/>
      <c r="AF133" s="1108">
        <v>6.7</v>
      </c>
      <c r="AG133" s="1109"/>
      <c r="AH133" s="1109"/>
      <c r="AI133" s="1109"/>
      <c r="AJ133" s="1110"/>
      <c r="AK133" s="1108">
        <v>6.7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3" zoomScaleNormal="85" zoomScaleSheetLayoutView="55" workbookViewId="0">
      <selection activeCell="Q75" sqref="Q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4431052</v>
      </c>
      <c r="L9" s="264">
        <v>71597</v>
      </c>
      <c r="M9" s="265">
        <v>64737</v>
      </c>
      <c r="N9" s="266">
        <v>10.6</v>
      </c>
    </row>
    <row r="10" spans="1:16">
      <c r="A10" s="248"/>
      <c r="B10" s="244"/>
      <c r="C10" s="244"/>
      <c r="D10" s="244"/>
      <c r="E10" s="244"/>
      <c r="F10" s="244"/>
      <c r="G10" s="1117" t="s">
        <v>470</v>
      </c>
      <c r="H10" s="1118"/>
      <c r="I10" s="1118"/>
      <c r="J10" s="1119"/>
      <c r="K10" s="267">
        <v>375382</v>
      </c>
      <c r="L10" s="268">
        <v>6065</v>
      </c>
      <c r="M10" s="269">
        <v>4418</v>
      </c>
      <c r="N10" s="270">
        <v>37.299999999999997</v>
      </c>
    </row>
    <row r="11" spans="1:16" ht="13.5" customHeight="1">
      <c r="A11" s="248"/>
      <c r="B11" s="244"/>
      <c r="C11" s="244"/>
      <c r="D11" s="244"/>
      <c r="E11" s="244"/>
      <c r="F11" s="244"/>
      <c r="G11" s="1117" t="s">
        <v>471</v>
      </c>
      <c r="H11" s="1118"/>
      <c r="I11" s="1118"/>
      <c r="J11" s="1119"/>
      <c r="K11" s="267">
        <v>49927</v>
      </c>
      <c r="L11" s="268">
        <v>807</v>
      </c>
      <c r="M11" s="269">
        <v>5597</v>
      </c>
      <c r="N11" s="270">
        <v>-85.6</v>
      </c>
    </row>
    <row r="12" spans="1:16" ht="13.5" customHeight="1">
      <c r="A12" s="248"/>
      <c r="B12" s="244"/>
      <c r="C12" s="244"/>
      <c r="D12" s="244"/>
      <c r="E12" s="244"/>
      <c r="F12" s="244"/>
      <c r="G12" s="1117" t="s">
        <v>472</v>
      </c>
      <c r="H12" s="1118"/>
      <c r="I12" s="1118"/>
      <c r="J12" s="1119"/>
      <c r="K12" s="267" t="s">
        <v>473</v>
      </c>
      <c r="L12" s="268" t="s">
        <v>473</v>
      </c>
      <c r="M12" s="269">
        <v>967</v>
      </c>
      <c r="N12" s="270" t="s">
        <v>473</v>
      </c>
    </row>
    <row r="13" spans="1:16" ht="13.5" customHeight="1">
      <c r="A13" s="248"/>
      <c r="B13" s="244"/>
      <c r="C13" s="244"/>
      <c r="D13" s="244"/>
      <c r="E13" s="244"/>
      <c r="F13" s="244"/>
      <c r="G13" s="1117" t="s">
        <v>474</v>
      </c>
      <c r="H13" s="1118"/>
      <c r="I13" s="1118"/>
      <c r="J13" s="1119"/>
      <c r="K13" s="267" t="s">
        <v>473</v>
      </c>
      <c r="L13" s="268" t="s">
        <v>473</v>
      </c>
      <c r="M13" s="269">
        <v>2</v>
      </c>
      <c r="N13" s="270" t="s">
        <v>473</v>
      </c>
    </row>
    <row r="14" spans="1:16" ht="13.5" customHeight="1">
      <c r="A14" s="248"/>
      <c r="B14" s="244"/>
      <c r="C14" s="244"/>
      <c r="D14" s="244"/>
      <c r="E14" s="244"/>
      <c r="F14" s="244"/>
      <c r="G14" s="1117" t="s">
        <v>475</v>
      </c>
      <c r="H14" s="1118"/>
      <c r="I14" s="1118"/>
      <c r="J14" s="1119"/>
      <c r="K14" s="267">
        <v>255270</v>
      </c>
      <c r="L14" s="268">
        <v>4125</v>
      </c>
      <c r="M14" s="269">
        <v>2800</v>
      </c>
      <c r="N14" s="270">
        <v>47.3</v>
      </c>
    </row>
    <row r="15" spans="1:16" ht="13.5" customHeight="1">
      <c r="A15" s="248"/>
      <c r="B15" s="244"/>
      <c r="C15" s="244"/>
      <c r="D15" s="244"/>
      <c r="E15" s="244"/>
      <c r="F15" s="244"/>
      <c r="G15" s="1117" t="s">
        <v>476</v>
      </c>
      <c r="H15" s="1118"/>
      <c r="I15" s="1118"/>
      <c r="J15" s="1119"/>
      <c r="K15" s="267">
        <v>5514</v>
      </c>
      <c r="L15" s="268">
        <v>89</v>
      </c>
      <c r="M15" s="269">
        <v>1482</v>
      </c>
      <c r="N15" s="270">
        <v>-94</v>
      </c>
    </row>
    <row r="16" spans="1:16">
      <c r="A16" s="248"/>
      <c r="B16" s="244"/>
      <c r="C16" s="244"/>
      <c r="D16" s="244"/>
      <c r="E16" s="244"/>
      <c r="F16" s="244"/>
      <c r="G16" s="1120" t="s">
        <v>477</v>
      </c>
      <c r="H16" s="1121"/>
      <c r="I16" s="1121"/>
      <c r="J16" s="1122"/>
      <c r="K16" s="268">
        <v>-750551</v>
      </c>
      <c r="L16" s="268">
        <v>-12127</v>
      </c>
      <c r="M16" s="269">
        <v>-7690</v>
      </c>
      <c r="N16" s="270">
        <v>57.7</v>
      </c>
    </row>
    <row r="17" spans="1:16">
      <c r="A17" s="248"/>
      <c r="B17" s="244"/>
      <c r="C17" s="244"/>
      <c r="D17" s="244"/>
      <c r="E17" s="244"/>
      <c r="F17" s="244"/>
      <c r="G17" s="1120" t="s">
        <v>169</v>
      </c>
      <c r="H17" s="1121"/>
      <c r="I17" s="1121"/>
      <c r="J17" s="1122"/>
      <c r="K17" s="268">
        <v>4366594</v>
      </c>
      <c r="L17" s="268">
        <v>70555</v>
      </c>
      <c r="M17" s="269">
        <v>72313</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8.11</v>
      </c>
      <c r="L21" s="281">
        <v>7.17</v>
      </c>
      <c r="M21" s="282">
        <v>0.94</v>
      </c>
      <c r="N21" s="249"/>
      <c r="O21" s="283"/>
      <c r="P21" s="279"/>
    </row>
    <row r="22" spans="1:16" s="284" customFormat="1">
      <c r="A22" s="279"/>
      <c r="B22" s="249"/>
      <c r="C22" s="249"/>
      <c r="D22" s="249"/>
      <c r="E22" s="249"/>
      <c r="F22" s="249"/>
      <c r="G22" s="1112" t="s">
        <v>483</v>
      </c>
      <c r="H22" s="1113"/>
      <c r="I22" s="1113"/>
      <c r="J22" s="1114"/>
      <c r="K22" s="285">
        <v>94.8</v>
      </c>
      <c r="L22" s="286">
        <v>98.1</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2220997</v>
      </c>
      <c r="L32" s="294">
        <v>35887</v>
      </c>
      <c r="M32" s="295">
        <v>43357</v>
      </c>
      <c r="N32" s="296">
        <v>-17.2</v>
      </c>
    </row>
    <row r="33" spans="1:16" ht="13.5" customHeight="1">
      <c r="A33" s="248"/>
      <c r="B33" s="244"/>
      <c r="C33" s="244"/>
      <c r="D33" s="244"/>
      <c r="E33" s="244"/>
      <c r="F33" s="244"/>
      <c r="G33" s="1128" t="s">
        <v>488</v>
      </c>
      <c r="H33" s="1129"/>
      <c r="I33" s="1129"/>
      <c r="J33" s="1130"/>
      <c r="K33" s="294" t="s">
        <v>473</v>
      </c>
      <c r="L33" s="294" t="s">
        <v>473</v>
      </c>
      <c r="M33" s="295">
        <v>5</v>
      </c>
      <c r="N33" s="296" t="s">
        <v>473</v>
      </c>
    </row>
    <row r="34" spans="1:16" ht="27" customHeight="1">
      <c r="A34" s="248"/>
      <c r="B34" s="244"/>
      <c r="C34" s="244"/>
      <c r="D34" s="244"/>
      <c r="E34" s="244"/>
      <c r="F34" s="244"/>
      <c r="G34" s="1128" t="s">
        <v>489</v>
      </c>
      <c r="H34" s="1129"/>
      <c r="I34" s="1129"/>
      <c r="J34" s="1130"/>
      <c r="K34" s="294" t="s">
        <v>473</v>
      </c>
      <c r="L34" s="294" t="s">
        <v>473</v>
      </c>
      <c r="M34" s="295">
        <v>40</v>
      </c>
      <c r="N34" s="296" t="s">
        <v>473</v>
      </c>
    </row>
    <row r="35" spans="1:16" ht="27" customHeight="1">
      <c r="A35" s="248"/>
      <c r="B35" s="244"/>
      <c r="C35" s="244"/>
      <c r="D35" s="244"/>
      <c r="E35" s="244"/>
      <c r="F35" s="244"/>
      <c r="G35" s="1128" t="s">
        <v>490</v>
      </c>
      <c r="H35" s="1129"/>
      <c r="I35" s="1129"/>
      <c r="J35" s="1130"/>
      <c r="K35" s="294">
        <v>213598</v>
      </c>
      <c r="L35" s="294">
        <v>3451</v>
      </c>
      <c r="M35" s="295">
        <v>11850</v>
      </c>
      <c r="N35" s="296">
        <v>-70.900000000000006</v>
      </c>
    </row>
    <row r="36" spans="1:16" ht="27" customHeight="1">
      <c r="A36" s="248"/>
      <c r="B36" s="244"/>
      <c r="C36" s="244"/>
      <c r="D36" s="244"/>
      <c r="E36" s="244"/>
      <c r="F36" s="244"/>
      <c r="G36" s="1128" t="s">
        <v>491</v>
      </c>
      <c r="H36" s="1129"/>
      <c r="I36" s="1129"/>
      <c r="J36" s="1130"/>
      <c r="K36" s="294">
        <v>19556</v>
      </c>
      <c r="L36" s="294">
        <v>316</v>
      </c>
      <c r="M36" s="295">
        <v>2171</v>
      </c>
      <c r="N36" s="296">
        <v>-85.4</v>
      </c>
    </row>
    <row r="37" spans="1:16" ht="13.5" customHeight="1">
      <c r="A37" s="248"/>
      <c r="B37" s="244"/>
      <c r="C37" s="244"/>
      <c r="D37" s="244"/>
      <c r="E37" s="244"/>
      <c r="F37" s="244"/>
      <c r="G37" s="1128" t="s">
        <v>492</v>
      </c>
      <c r="H37" s="1129"/>
      <c r="I37" s="1129"/>
      <c r="J37" s="1130"/>
      <c r="K37" s="294">
        <v>42530</v>
      </c>
      <c r="L37" s="294">
        <v>687</v>
      </c>
      <c r="M37" s="295">
        <v>1425</v>
      </c>
      <c r="N37" s="296">
        <v>-51.8</v>
      </c>
    </row>
    <row r="38" spans="1:16" ht="27" customHeight="1">
      <c r="A38" s="248"/>
      <c r="B38" s="244"/>
      <c r="C38" s="244"/>
      <c r="D38" s="244"/>
      <c r="E38" s="244"/>
      <c r="F38" s="244"/>
      <c r="G38" s="1131" t="s">
        <v>493</v>
      </c>
      <c r="H38" s="1132"/>
      <c r="I38" s="1132"/>
      <c r="J38" s="1133"/>
      <c r="K38" s="297">
        <v>3105</v>
      </c>
      <c r="L38" s="297">
        <v>50</v>
      </c>
      <c r="M38" s="298">
        <v>6</v>
      </c>
      <c r="N38" s="299">
        <v>733.3</v>
      </c>
      <c r="O38" s="293"/>
    </row>
    <row r="39" spans="1:16">
      <c r="A39" s="248"/>
      <c r="B39" s="244"/>
      <c r="C39" s="244"/>
      <c r="D39" s="244"/>
      <c r="E39" s="244"/>
      <c r="F39" s="244"/>
      <c r="G39" s="1131" t="s">
        <v>494</v>
      </c>
      <c r="H39" s="1132"/>
      <c r="I39" s="1132"/>
      <c r="J39" s="1133"/>
      <c r="K39" s="300">
        <v>-163517</v>
      </c>
      <c r="L39" s="300">
        <v>-2642</v>
      </c>
      <c r="M39" s="301">
        <v>-5332</v>
      </c>
      <c r="N39" s="302">
        <v>-50.5</v>
      </c>
      <c r="O39" s="293"/>
    </row>
    <row r="40" spans="1:16" ht="27" customHeight="1">
      <c r="A40" s="248"/>
      <c r="B40" s="244"/>
      <c r="C40" s="244"/>
      <c r="D40" s="244"/>
      <c r="E40" s="244"/>
      <c r="F40" s="244"/>
      <c r="G40" s="1128" t="s">
        <v>495</v>
      </c>
      <c r="H40" s="1129"/>
      <c r="I40" s="1129"/>
      <c r="J40" s="1130"/>
      <c r="K40" s="300">
        <v>-1428983</v>
      </c>
      <c r="L40" s="300">
        <v>-23089</v>
      </c>
      <c r="M40" s="301">
        <v>-35626</v>
      </c>
      <c r="N40" s="302">
        <v>-35.200000000000003</v>
      </c>
      <c r="O40" s="293"/>
    </row>
    <row r="41" spans="1:16">
      <c r="A41" s="248"/>
      <c r="B41" s="244"/>
      <c r="C41" s="244"/>
      <c r="D41" s="244"/>
      <c r="E41" s="244"/>
      <c r="F41" s="244"/>
      <c r="G41" s="1134" t="s">
        <v>279</v>
      </c>
      <c r="H41" s="1135"/>
      <c r="I41" s="1135"/>
      <c r="J41" s="1136"/>
      <c r="K41" s="294">
        <v>907286</v>
      </c>
      <c r="L41" s="300">
        <v>14660</v>
      </c>
      <c r="M41" s="301">
        <v>17897</v>
      </c>
      <c r="N41" s="302">
        <v>-18.100000000000001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6395346</v>
      </c>
      <c r="J51" s="320">
        <v>106822</v>
      </c>
      <c r="K51" s="321">
        <v>-19.2</v>
      </c>
      <c r="L51" s="322">
        <v>58009</v>
      </c>
      <c r="M51" s="323">
        <v>16.5</v>
      </c>
      <c r="N51" s="324">
        <v>-35.700000000000003</v>
      </c>
    </row>
    <row r="52" spans="1:14">
      <c r="A52" s="248"/>
      <c r="B52" s="244"/>
      <c r="C52" s="244"/>
      <c r="D52" s="244"/>
      <c r="E52" s="244"/>
      <c r="F52" s="244"/>
      <c r="G52" s="325"/>
      <c r="H52" s="326" t="s">
        <v>506</v>
      </c>
      <c r="I52" s="327">
        <v>1352725</v>
      </c>
      <c r="J52" s="328">
        <v>22595</v>
      </c>
      <c r="K52" s="329">
        <v>48.2</v>
      </c>
      <c r="L52" s="330">
        <v>32190</v>
      </c>
      <c r="M52" s="331">
        <v>20.399999999999999</v>
      </c>
      <c r="N52" s="332">
        <v>27.8</v>
      </c>
    </row>
    <row r="53" spans="1:14">
      <c r="A53" s="248"/>
      <c r="B53" s="244"/>
      <c r="C53" s="244"/>
      <c r="D53" s="244"/>
      <c r="E53" s="244"/>
      <c r="F53" s="244"/>
      <c r="G53" s="310" t="s">
        <v>507</v>
      </c>
      <c r="H53" s="311"/>
      <c r="I53" s="319">
        <v>7474546</v>
      </c>
      <c r="J53" s="320">
        <v>124244</v>
      </c>
      <c r="K53" s="321">
        <v>16.3</v>
      </c>
      <c r="L53" s="322">
        <v>61882</v>
      </c>
      <c r="M53" s="323">
        <v>6.7</v>
      </c>
      <c r="N53" s="324">
        <v>9.6</v>
      </c>
    </row>
    <row r="54" spans="1:14">
      <c r="A54" s="248"/>
      <c r="B54" s="244"/>
      <c r="C54" s="244"/>
      <c r="D54" s="244"/>
      <c r="E54" s="244"/>
      <c r="F54" s="244"/>
      <c r="G54" s="325"/>
      <c r="H54" s="326" t="s">
        <v>506</v>
      </c>
      <c r="I54" s="327">
        <v>917030</v>
      </c>
      <c r="J54" s="328">
        <v>15243</v>
      </c>
      <c r="K54" s="329">
        <v>-32.5</v>
      </c>
      <c r="L54" s="330">
        <v>32175</v>
      </c>
      <c r="M54" s="331">
        <v>0</v>
      </c>
      <c r="N54" s="332">
        <v>-32.5</v>
      </c>
    </row>
    <row r="55" spans="1:14">
      <c r="A55" s="248"/>
      <c r="B55" s="244"/>
      <c r="C55" s="244"/>
      <c r="D55" s="244"/>
      <c r="E55" s="244"/>
      <c r="F55" s="244"/>
      <c r="G55" s="310" t="s">
        <v>508</v>
      </c>
      <c r="H55" s="311"/>
      <c r="I55" s="319">
        <v>5700133</v>
      </c>
      <c r="J55" s="320">
        <v>94261</v>
      </c>
      <c r="K55" s="321">
        <v>-24.1</v>
      </c>
      <c r="L55" s="322">
        <v>47569</v>
      </c>
      <c r="M55" s="323">
        <v>-23.1</v>
      </c>
      <c r="N55" s="324">
        <v>-1</v>
      </c>
    </row>
    <row r="56" spans="1:14">
      <c r="A56" s="248"/>
      <c r="B56" s="244"/>
      <c r="C56" s="244"/>
      <c r="D56" s="244"/>
      <c r="E56" s="244"/>
      <c r="F56" s="244"/>
      <c r="G56" s="325"/>
      <c r="H56" s="326" t="s">
        <v>506</v>
      </c>
      <c r="I56" s="327">
        <v>838160</v>
      </c>
      <c r="J56" s="328">
        <v>13860</v>
      </c>
      <c r="K56" s="329">
        <v>-9.1</v>
      </c>
      <c r="L56" s="330">
        <v>26255</v>
      </c>
      <c r="M56" s="331">
        <v>-18.399999999999999</v>
      </c>
      <c r="N56" s="332">
        <v>9.3000000000000007</v>
      </c>
    </row>
    <row r="57" spans="1:14">
      <c r="A57" s="248"/>
      <c r="B57" s="244"/>
      <c r="C57" s="244"/>
      <c r="D57" s="244"/>
      <c r="E57" s="244"/>
      <c r="F57" s="244"/>
      <c r="G57" s="310" t="s">
        <v>509</v>
      </c>
      <c r="H57" s="311"/>
      <c r="I57" s="319">
        <v>5828805</v>
      </c>
      <c r="J57" s="320">
        <v>95429</v>
      </c>
      <c r="K57" s="321">
        <v>1.2</v>
      </c>
      <c r="L57" s="322">
        <v>50880</v>
      </c>
      <c r="M57" s="323">
        <v>7</v>
      </c>
      <c r="N57" s="324">
        <v>-5.8</v>
      </c>
    </row>
    <row r="58" spans="1:14">
      <c r="A58" s="248"/>
      <c r="B58" s="244"/>
      <c r="C58" s="244"/>
      <c r="D58" s="244"/>
      <c r="E58" s="244"/>
      <c r="F58" s="244"/>
      <c r="G58" s="325"/>
      <c r="H58" s="326" t="s">
        <v>506</v>
      </c>
      <c r="I58" s="327">
        <v>719736</v>
      </c>
      <c r="J58" s="328">
        <v>11783</v>
      </c>
      <c r="K58" s="329">
        <v>-15</v>
      </c>
      <c r="L58" s="330">
        <v>26879</v>
      </c>
      <c r="M58" s="331">
        <v>2.4</v>
      </c>
      <c r="N58" s="332">
        <v>-17.399999999999999</v>
      </c>
    </row>
    <row r="59" spans="1:14">
      <c r="A59" s="248"/>
      <c r="B59" s="244"/>
      <c r="C59" s="244"/>
      <c r="D59" s="244"/>
      <c r="E59" s="244"/>
      <c r="F59" s="244"/>
      <c r="G59" s="310" t="s">
        <v>510</v>
      </c>
      <c r="H59" s="311"/>
      <c r="I59" s="319">
        <v>6963562</v>
      </c>
      <c r="J59" s="320">
        <v>112517</v>
      </c>
      <c r="K59" s="321">
        <v>17.899999999999999</v>
      </c>
      <c r="L59" s="322">
        <v>63956</v>
      </c>
      <c r="M59" s="323">
        <v>25.7</v>
      </c>
      <c r="N59" s="324">
        <v>-7.8</v>
      </c>
    </row>
    <row r="60" spans="1:14">
      <c r="A60" s="248"/>
      <c r="B60" s="244"/>
      <c r="C60" s="244"/>
      <c r="D60" s="244"/>
      <c r="E60" s="244"/>
      <c r="F60" s="244"/>
      <c r="G60" s="325"/>
      <c r="H60" s="326" t="s">
        <v>506</v>
      </c>
      <c r="I60" s="333">
        <v>1113897</v>
      </c>
      <c r="J60" s="328">
        <v>17998</v>
      </c>
      <c r="K60" s="329">
        <v>52.7</v>
      </c>
      <c r="L60" s="330">
        <v>29239</v>
      </c>
      <c r="M60" s="331">
        <v>8.8000000000000007</v>
      </c>
      <c r="N60" s="332">
        <v>43.9</v>
      </c>
    </row>
    <row r="61" spans="1:14">
      <c r="A61" s="248"/>
      <c r="B61" s="244"/>
      <c r="C61" s="244"/>
      <c r="D61" s="244"/>
      <c r="E61" s="244"/>
      <c r="F61" s="244"/>
      <c r="G61" s="310" t="s">
        <v>511</v>
      </c>
      <c r="H61" s="334"/>
      <c r="I61" s="335">
        <v>6472478</v>
      </c>
      <c r="J61" s="336">
        <v>106655</v>
      </c>
      <c r="K61" s="337">
        <v>-1.6</v>
      </c>
      <c r="L61" s="338">
        <v>56459</v>
      </c>
      <c r="M61" s="339">
        <v>6.6</v>
      </c>
      <c r="N61" s="324">
        <v>-8.1999999999999993</v>
      </c>
    </row>
    <row r="62" spans="1:14">
      <c r="A62" s="248"/>
      <c r="B62" s="244"/>
      <c r="C62" s="244"/>
      <c r="D62" s="244"/>
      <c r="E62" s="244"/>
      <c r="F62" s="244"/>
      <c r="G62" s="325"/>
      <c r="H62" s="326" t="s">
        <v>506</v>
      </c>
      <c r="I62" s="327">
        <v>988310</v>
      </c>
      <c r="J62" s="328">
        <v>16296</v>
      </c>
      <c r="K62" s="329">
        <v>8.9</v>
      </c>
      <c r="L62" s="330">
        <v>29348</v>
      </c>
      <c r="M62" s="331">
        <v>2.6</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12.27</v>
      </c>
      <c r="G47" s="12">
        <v>17.149999999999999</v>
      </c>
      <c r="H47" s="12">
        <v>20.92</v>
      </c>
      <c r="I47" s="12">
        <v>23.96</v>
      </c>
      <c r="J47" s="13">
        <v>22.57</v>
      </c>
    </row>
    <row r="48" spans="2:10" ht="57.75" customHeight="1">
      <c r="B48" s="14"/>
      <c r="C48" s="1139" t="s">
        <v>4</v>
      </c>
      <c r="D48" s="1139"/>
      <c r="E48" s="1140"/>
      <c r="F48" s="15">
        <v>5.92</v>
      </c>
      <c r="G48" s="16">
        <v>5.17</v>
      </c>
      <c r="H48" s="16">
        <v>6.71</v>
      </c>
      <c r="I48" s="16">
        <v>4.18</v>
      </c>
      <c r="J48" s="17">
        <v>9.0299999999999994</v>
      </c>
    </row>
    <row r="49" spans="2:10" ht="57.75" customHeight="1" thickBot="1">
      <c r="B49" s="18"/>
      <c r="C49" s="1141" t="s">
        <v>5</v>
      </c>
      <c r="D49" s="1141"/>
      <c r="E49" s="1142"/>
      <c r="F49" s="19">
        <v>4.4000000000000004</v>
      </c>
      <c r="G49" s="20">
        <v>8.0299999999999994</v>
      </c>
      <c r="H49" s="20">
        <v>4.43</v>
      </c>
      <c r="I49" s="20">
        <v>1.57</v>
      </c>
      <c r="J49" s="21">
        <v>3.77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518</v>
      </c>
      <c r="D34" s="1149"/>
      <c r="E34" s="1150"/>
      <c r="F34" s="32" t="s">
        <v>519</v>
      </c>
      <c r="G34" s="33">
        <v>0.49</v>
      </c>
      <c r="H34" s="33">
        <v>0.63</v>
      </c>
      <c r="I34" s="33" t="s">
        <v>520</v>
      </c>
      <c r="J34" s="34" t="s">
        <v>521</v>
      </c>
      <c r="K34" s="22"/>
      <c r="L34" s="22"/>
      <c r="M34" s="22"/>
      <c r="N34" s="22"/>
      <c r="O34" s="22"/>
      <c r="P34" s="22"/>
    </row>
    <row r="35" spans="1:16" ht="39" customHeight="1">
      <c r="A35" s="22"/>
      <c r="B35" s="35"/>
      <c r="C35" s="1143" t="s">
        <v>522</v>
      </c>
      <c r="D35" s="1144"/>
      <c r="E35" s="1145"/>
      <c r="F35" s="36">
        <v>5.92</v>
      </c>
      <c r="G35" s="37">
        <v>5.16</v>
      </c>
      <c r="H35" s="37">
        <v>6.69</v>
      </c>
      <c r="I35" s="37">
        <v>4.1500000000000004</v>
      </c>
      <c r="J35" s="38">
        <v>8.9499999999999993</v>
      </c>
      <c r="K35" s="22"/>
      <c r="L35" s="22"/>
      <c r="M35" s="22"/>
      <c r="N35" s="22"/>
      <c r="O35" s="22"/>
      <c r="P35" s="22"/>
    </row>
    <row r="36" spans="1:16" ht="39" customHeight="1">
      <c r="A36" s="22"/>
      <c r="B36" s="35"/>
      <c r="C36" s="1143" t="s">
        <v>523</v>
      </c>
      <c r="D36" s="1144"/>
      <c r="E36" s="1145"/>
      <c r="F36" s="36">
        <v>6.28</v>
      </c>
      <c r="G36" s="37">
        <v>5.69</v>
      </c>
      <c r="H36" s="37">
        <v>6.82</v>
      </c>
      <c r="I36" s="37">
        <v>6.92</v>
      </c>
      <c r="J36" s="38">
        <v>6.98</v>
      </c>
      <c r="K36" s="22"/>
      <c r="L36" s="22"/>
      <c r="M36" s="22"/>
      <c r="N36" s="22"/>
      <c r="O36" s="22"/>
      <c r="P36" s="22"/>
    </row>
    <row r="37" spans="1:16" ht="39" customHeight="1">
      <c r="A37" s="22"/>
      <c r="B37" s="35"/>
      <c r="C37" s="1143" t="s">
        <v>524</v>
      </c>
      <c r="D37" s="1144"/>
      <c r="E37" s="1145"/>
      <c r="F37" s="36">
        <v>0.7</v>
      </c>
      <c r="G37" s="37">
        <v>0.5</v>
      </c>
      <c r="H37" s="37">
        <v>0.56999999999999995</v>
      </c>
      <c r="I37" s="37">
        <v>0.52</v>
      </c>
      <c r="J37" s="38">
        <v>1.2</v>
      </c>
      <c r="K37" s="22"/>
      <c r="L37" s="22"/>
      <c r="M37" s="22"/>
      <c r="N37" s="22"/>
      <c r="O37" s="22"/>
      <c r="P37" s="22"/>
    </row>
    <row r="38" spans="1:16" ht="39" customHeight="1">
      <c r="A38" s="22"/>
      <c r="B38" s="35"/>
      <c r="C38" s="1143" t="s">
        <v>525</v>
      </c>
      <c r="D38" s="1144"/>
      <c r="E38" s="1145"/>
      <c r="F38" s="36">
        <v>0.21</v>
      </c>
      <c r="G38" s="37">
        <v>0.2</v>
      </c>
      <c r="H38" s="37" t="s">
        <v>526</v>
      </c>
      <c r="I38" s="37">
        <v>0.13</v>
      </c>
      <c r="J38" s="38">
        <v>0.25</v>
      </c>
      <c r="K38" s="22"/>
      <c r="L38" s="22"/>
      <c r="M38" s="22"/>
      <c r="N38" s="22"/>
      <c r="O38" s="22"/>
      <c r="P38" s="22"/>
    </row>
    <row r="39" spans="1:16" ht="39" customHeight="1">
      <c r="A39" s="22"/>
      <c r="B39" s="35"/>
      <c r="C39" s="1143" t="s">
        <v>527</v>
      </c>
      <c r="D39" s="1144"/>
      <c r="E39" s="1145"/>
      <c r="F39" s="36">
        <v>7.0000000000000007E-2</v>
      </c>
      <c r="G39" s="37">
        <v>0.08</v>
      </c>
      <c r="H39" s="37">
        <v>0.1</v>
      </c>
      <c r="I39" s="37">
        <v>0.1</v>
      </c>
      <c r="J39" s="38">
        <v>0.09</v>
      </c>
      <c r="K39" s="22"/>
      <c r="L39" s="22"/>
      <c r="M39" s="22"/>
      <c r="N39" s="22"/>
      <c r="O39" s="22"/>
      <c r="P39" s="22"/>
    </row>
    <row r="40" spans="1:16" ht="39" customHeight="1">
      <c r="A40" s="22"/>
      <c r="B40" s="35"/>
      <c r="C40" s="1143" t="s">
        <v>528</v>
      </c>
      <c r="D40" s="1144"/>
      <c r="E40" s="1145"/>
      <c r="F40" s="36">
        <v>0.01</v>
      </c>
      <c r="G40" s="37">
        <v>0.02</v>
      </c>
      <c r="H40" s="37">
        <v>0.03</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530</v>
      </c>
      <c r="D43" s="1147"/>
      <c r="E43" s="1148"/>
      <c r="F43" s="41">
        <v>0.37</v>
      </c>
      <c r="G43" s="42">
        <v>0.35</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6"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2291</v>
      </c>
      <c r="L45" s="60">
        <v>2106</v>
      </c>
      <c r="M45" s="60">
        <v>2130</v>
      </c>
      <c r="N45" s="60">
        <v>2201</v>
      </c>
      <c r="O45" s="61">
        <v>2221</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194</v>
      </c>
      <c r="L48" s="64">
        <v>186</v>
      </c>
      <c r="M48" s="64">
        <v>202</v>
      </c>
      <c r="N48" s="64">
        <v>205</v>
      </c>
      <c r="O48" s="65">
        <v>214</v>
      </c>
      <c r="P48" s="48"/>
      <c r="Q48" s="48"/>
      <c r="R48" s="48"/>
      <c r="S48" s="48"/>
      <c r="T48" s="48"/>
      <c r="U48" s="48"/>
    </row>
    <row r="49" spans="1:21" ht="30.75" customHeight="1">
      <c r="A49" s="48"/>
      <c r="B49" s="1161"/>
      <c r="C49" s="1162"/>
      <c r="D49" s="62"/>
      <c r="E49" s="1153" t="s">
        <v>15</v>
      </c>
      <c r="F49" s="1153"/>
      <c r="G49" s="1153"/>
      <c r="H49" s="1153"/>
      <c r="I49" s="1153"/>
      <c r="J49" s="1154"/>
      <c r="K49" s="63">
        <v>8</v>
      </c>
      <c r="L49" s="64">
        <v>8</v>
      </c>
      <c r="M49" s="64">
        <v>11</v>
      </c>
      <c r="N49" s="64">
        <v>16</v>
      </c>
      <c r="O49" s="65">
        <v>20</v>
      </c>
      <c r="P49" s="48"/>
      <c r="Q49" s="48"/>
      <c r="R49" s="48"/>
      <c r="S49" s="48"/>
      <c r="T49" s="48"/>
      <c r="U49" s="48"/>
    </row>
    <row r="50" spans="1:21" ht="30.75" customHeight="1">
      <c r="A50" s="48"/>
      <c r="B50" s="1161"/>
      <c r="C50" s="1162"/>
      <c r="D50" s="62"/>
      <c r="E50" s="1153" t="s">
        <v>16</v>
      </c>
      <c r="F50" s="1153"/>
      <c r="G50" s="1153"/>
      <c r="H50" s="1153"/>
      <c r="I50" s="1153"/>
      <c r="J50" s="1154"/>
      <c r="K50" s="63">
        <v>48</v>
      </c>
      <c r="L50" s="64">
        <v>50</v>
      </c>
      <c r="M50" s="64">
        <v>49</v>
      </c>
      <c r="N50" s="64">
        <v>62</v>
      </c>
      <c r="O50" s="65">
        <v>43</v>
      </c>
      <c r="P50" s="48"/>
      <c r="Q50" s="48"/>
      <c r="R50" s="48"/>
      <c r="S50" s="48"/>
      <c r="T50" s="48"/>
      <c r="U50" s="48"/>
    </row>
    <row r="51" spans="1:21" ht="30.75" customHeight="1">
      <c r="A51" s="48"/>
      <c r="B51" s="1163"/>
      <c r="C51" s="1164"/>
      <c r="D51" s="66"/>
      <c r="E51" s="1153" t="s">
        <v>17</v>
      </c>
      <c r="F51" s="1153"/>
      <c r="G51" s="1153"/>
      <c r="H51" s="1153"/>
      <c r="I51" s="1153"/>
      <c r="J51" s="1154"/>
      <c r="K51" s="63">
        <v>4</v>
      </c>
      <c r="L51" s="64">
        <v>4</v>
      </c>
      <c r="M51" s="64">
        <v>10</v>
      </c>
      <c r="N51" s="64">
        <v>9</v>
      </c>
      <c r="O51" s="65">
        <v>3</v>
      </c>
      <c r="P51" s="48"/>
      <c r="Q51" s="48"/>
      <c r="R51" s="48"/>
      <c r="S51" s="48"/>
      <c r="T51" s="48"/>
      <c r="U51" s="48"/>
    </row>
    <row r="52" spans="1:21" ht="30.75" customHeight="1">
      <c r="A52" s="48"/>
      <c r="B52" s="1151" t="s">
        <v>18</v>
      </c>
      <c r="C52" s="1152"/>
      <c r="D52" s="66"/>
      <c r="E52" s="1153" t="s">
        <v>19</v>
      </c>
      <c r="F52" s="1153"/>
      <c r="G52" s="1153"/>
      <c r="H52" s="1153"/>
      <c r="I52" s="1153"/>
      <c r="J52" s="1154"/>
      <c r="K52" s="63">
        <v>1385</v>
      </c>
      <c r="L52" s="64">
        <v>1413</v>
      </c>
      <c r="M52" s="64">
        <v>1486</v>
      </c>
      <c r="N52" s="64">
        <v>1507</v>
      </c>
      <c r="O52" s="65">
        <v>1593</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1160</v>
      </c>
      <c r="L53" s="69">
        <v>941</v>
      </c>
      <c r="M53" s="69">
        <v>916</v>
      </c>
      <c r="N53" s="69">
        <v>986</v>
      </c>
      <c r="O53" s="70">
        <v>908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2015-04-23T02:44:10Z</cp:lastPrinted>
  <dcterms:created xsi:type="dcterms:W3CDTF">2015-02-17T07:58:19Z</dcterms:created>
  <dcterms:modified xsi:type="dcterms:W3CDTF">2015-05-08T08:49:23Z</dcterms:modified>
  <cp:category/>
</cp:coreProperties>
</file>