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5085" yWindow="90"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O35" i="9"/>
  <c r="BW35" i="9"/>
  <c r="AM35" i="9"/>
  <c r="CO34" i="9"/>
  <c r="BW34" i="9"/>
  <c r="C34" i="9"/>
  <c r="C35" i="9" s="1"/>
  <c r="C36"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<sst xmlns="http://schemas.openxmlformats.org/spreadsheetml/2006/main" count="1005" uniqueCount="555">
  <si>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</si>
  <si>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</si>
  <si>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</si>
  <si>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</si>
  <si>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</si>
  <si>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</si>
  <si>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</si>
  <si>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</si>
  <si>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</si>
  <si>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</si>
  <si>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</si>
  <si>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</si>
  <si>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</si>
  <si>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</si>
  <si>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</si>
  <si>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</si>
  <si>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</si>
  <si>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</si>
  <si>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</si>
  <si>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</si>
  <si>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</si>
  <si>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</si>
  <si>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</si>
  <si>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</si>
  <si>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</si>
  <si>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</si>
  <si>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</si>
  <si>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</si>
  <si>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</si>
  <si>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</si>
  <si>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</si>
  <si>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</si>
  <si>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</si>
  <si>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</si>
  <si>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</si>
  <si>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</si>
  <si>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</si>
  <si>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</si>
  <si>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</si>
  <si>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</si>
  <si>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</si>
  <si>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</si>
  <si>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</si>
  <si>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</si>
  <si>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</si>
  <si>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</si>
  <si>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</si>
  <si>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</si>
  <si>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</si>
  <si>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</si>
  <si>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</si>
  <si>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</si>
  <si>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</si>
  <si>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</si>
  <si>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</si>
  <si>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</si>
  <si>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</si>
  <si>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</si>
  <si>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</si>
  <si>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</si>
  <si>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</si>
  <si>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</si>
  <si>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</si>
  <si>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</si>
  <si>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</si>
  <si>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</si>
  <si>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</si>
  <si>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</si>
  <si>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</si>
  <si>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</si>
  <si>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</si>
  <si>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</si>
  <si>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</si>
  <si>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</si>
  <si>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</si>
  <si>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</si>
  <si>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</si>
  <si>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</si>
  <si>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</si>
  <si>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</si>
  <si>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</si>
  <si>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石垣市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</si>
  <si>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</si>
  <si>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</si>
  <si>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</si>
  <si>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</si>
  <si>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</si>
  <si>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</si>
  <si>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</si>
  <si>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</si>
  <si>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</si>
  <si>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</si>
  <si>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</si>
  <si>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</si>
  <si>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</si>
  <si>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</si>
  <si>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</si>
  <si>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</si>
  <si>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</si>
  <si>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</si>
  <si>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</si>
  <si>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</si>
  <si>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</si>
  <si>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</si>
  <si>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</si>
  <si>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t>
    <phoneticPr fontId="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</si>
  <si>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</si>
  <si>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</si>
  <si>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3.8</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</si>
  <si>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</si>
  <si>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</si>
  <si>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</si>
  <si>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</si>
  <si>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</si>
  <si>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</si>
  <si>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</si>
  <si>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</si>
  <si>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</si>
  <si>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</si>
  <si>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</si>
  <si>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</si>
  <si>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</si>
  <si>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</si>
  <si>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</si>
  <si>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</si>
  <si>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</si>
  <si>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</si>
  <si>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</si>
  <si>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</si>
  <si>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</si>
  <si>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</si>
  <si>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</si>
  <si>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</si>
  <si>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</si>
  <si>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</si>
  <si>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</si>
  <si>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</si>
  <si>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</si>
  <si>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</si>
  <si>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</si>
  <si>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</si>
  <si>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</si>
  <si>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</si>
  <si>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</si>
  <si>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</si>
  <si>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</si>
  <si>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</si>
  <si>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</si>
  <si>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</si>
  <si>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</si>
  <si>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</si>
  <si>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</si>
  <si>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</si>
  <si>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</si>
  <si>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</si>
  <si>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</si>
  <si>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</si>
  <si>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</si>
  <si>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</si>
  <si>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</si>
  <si>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</si>
  <si>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</si>
  <si>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</si>
  <si>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</si>
  <si>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</si>
  <si>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</si>
  <si>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</si>
  <si>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</si>
  <si>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</si>
  <si>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</si>
  <si>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</si>
  <si>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</si>
  <si>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</si>
  <si>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</si>
  <si>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</si>
  <si>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</si>
  <si>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</si>
  <si>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</si>
  <si>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</si>
  <si>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</si>
  <si>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</si>
  <si>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</si>
  <si>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</si>
  <si>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</si>
  <si>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</si>
  <si>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</si>
  <si>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</si>
  <si>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</si>
  <si>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</si>
  <si>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</si>
  <si>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</si>
  <si>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</si>
  <si>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</si>
  <si>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</si>
  <si>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沖縄県石垣市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</si>
  <si>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</si>
  <si>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</si>
  <si>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</si>
  <si>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</si>
  <si>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</si>
  <si>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</si>
  <si>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</si>
  <si>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</si>
  <si>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</si>
  <si>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</si>
  <si>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</si>
  <si>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</si>
  <si>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</si>
  <si>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</si>
  <si>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</si>
  <si>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</si>
  <si>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</si>
  <si>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</si>
  <si>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</si>
  <si>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</si>
  <si>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</si>
  <si>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</si>
  <si>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</si>
  <si>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</si>
  <si>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</si>
  <si>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</si>
  <si>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</si>
  <si>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</si>
  <si>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</si>
  <si>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</si>
  <si>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</si>
  <si>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</si>
  <si>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</si>
  <si>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</si>
  <si>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</si>
  <si>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</si>
  <si>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</si>
  <si>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</si>
  <si>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</si>
  <si>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</si>
  <si>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</si>
  <si>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</si>
  <si>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</si>
  <si>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</si>
  <si>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</si>
  <si>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</si>
  <si>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</si>
  <si>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</si>
  <si>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</si>
  <si>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</si>
  <si>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</si>
  <si>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</si>
  <si>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</si>
  <si>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</si>
  <si>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</si>
  <si>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</si>
  <si>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</si>
  <si>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</si>
  <si>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</si>
  <si>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</si>
  <si>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</si>
  <si>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</si>
  <si>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</si>
  <si>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</si>
  <si>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</si>
  <si>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</si>
  <si>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</si>
  <si>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</si>
  <si>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</si>
  <si>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</si>
  <si>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</si>
  <si>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</si>
  <si>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</si>
  <si>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</si>
  <si>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</si>
  <si>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</si>
  <si>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</si>
  <si>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</si>
  <si>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</si>
  <si>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</si>
  <si>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</si>
  <si>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</si>
  <si>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</si>
  <si>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</si>
  <si>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</si>
  <si>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</si>
  <si>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</si>
  <si>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</si>
  <si>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</si>
  <si>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</si>
  <si>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</si>
  <si>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</si>
  <si>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</si>
  <si>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</si>
  <si>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</si>
  <si>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</si>
  <si>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</si>
  <si>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</si>
  <si>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</si>
  <si>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</si>
  <si>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</si>
  <si>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</si>
  <si>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</si>
  <si>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</si>
  <si>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</si>
  <si>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</si>
  <si>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</si>
  <si>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</si>
  <si>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</si>
  <si>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</si>
  <si>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</si>
  <si>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</si>
  <si>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</si>
  <si>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</si>
  <si>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</si>
  <si>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</si>
  <si>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</si>
  <si>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</si>
  <si>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</si>
  <si>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</si>
  <si>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</si>
  <si>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港湾整備</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</si>
  <si>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</si>
  <si>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</si>
  <si>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</si>
  <si>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</si>
  <si>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</si>
  <si>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</si>
  <si>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</si>
  <si>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</si>
  <si>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</si>
  <si>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</si>
  <si>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</si>
  <si>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</si>
  <si>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</si>
  <si>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</si>
  <si>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</si>
  <si>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</si>
  <si>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</si>
  <si>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</si>
  <si>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</si>
  <si>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</si>
  <si>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</si>
  <si>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</si>
  <si>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</si>
  <si>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</si>
  <si>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</si>
  <si>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</si>
  <si>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</si>
  <si>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沖縄県石垣市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</si>
  <si>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</si>
  <si>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</si>
  <si>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</si>
  <si>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</si>
  <si>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</si>
  <si>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</si>
  <si>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</si>
  <si>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</si>
  <si>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</si>
  <si>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</si>
  <si>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</si>
  <si>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</si>
  <si>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</si>
  <si>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</si>
  <si>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</si>
  <si>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</si>
  <si>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</si>
  <si>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</si>
  <si>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</si>
  <si>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</si>
  <si>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港湾事業特別会計（普通会計）</t>
    <phoneticPr fontId="5"/>
  </si>
  <si>
    <t>石垣都市計画土地区画整理事業特別会計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</si>
  <si>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</si>
  <si>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</si>
  <si>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</si>
  <si>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</si>
  <si>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</si>
  <si>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</si>
  <si>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</si>
  <si>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</si>
  <si>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</si>
  <si>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</si>
  <si>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</si>
  <si>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</si>
  <si>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</si>
  <si>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</si>
  <si>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</si>
  <si>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</si>
  <si>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</si>
  <si>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</si>
  <si>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港湾事業特別会計</t>
    <phoneticPr fontId="5"/>
  </si>
  <si>
    <t>法非適用企業</t>
    <phoneticPr fontId="5"/>
  </si>
  <si>
    <t>公共下水道事業特別会計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</si>
  <si>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</si>
  <si>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</si>
  <si>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</si>
  <si>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</si>
  <si>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</si>
  <si>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</si>
  <si>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</si>
  <si>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</si>
  <si>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</si>
  <si>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</si>
  <si>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</si>
  <si>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</si>
  <si>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</si>
  <si>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</si>
  <si>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</si>
  <si>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</si>
  <si>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</si>
  <si>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</si>
  <si>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</si>
  <si>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</si>
  <si>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</si>
  <si>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</si>
  <si>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</si>
  <si>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</si>
  <si>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</si>
  <si>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</si>
  <si>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</si>
  <si>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</si>
  <si>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</si>
  <si>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</si>
  <si>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</si>
  <si>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</si>
  <si>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</si>
  <si>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</si>
  <si>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</si>
  <si>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</si>
  <si>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</si>
  <si>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</si>
  <si>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</si>
  <si>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</si>
  <si>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</si>
  <si>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</si>
  <si>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</si>
  <si>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</si>
  <si>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</si>
  <si>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</si>
  <si>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</si>
  <si>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</si>
  <si>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</si>
  <si>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</si>
  <si>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</si>
  <si>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</si>
  <si>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</si>
  <si>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</si>
  <si>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</si>
  <si>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</si>
  <si>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</si>
  <si>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</si>
  <si>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</si>
  <si>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</si>
  <si>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</si>
  <si>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</si>
  <si>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</si>
  <si>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</si>
  <si>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</si>
  <si>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</si>
  <si>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</si>
  <si>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</si>
  <si>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</si>
  <si>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</si>
  <si>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</si>
  <si>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</si>
  <si>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</si>
  <si>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</si>
  <si>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</si>
  <si>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</si>
  <si>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</si>
  <si>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</si>
  <si>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</si>
  <si>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</si>
  <si>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</si>
  <si>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</si>
  <si>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</si>
  <si>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</si>
  <si>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</si>
  <si>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</si>
  <si>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</si>
  <si>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</si>
  <si>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</si>
  <si>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</si>
  <si>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</si>
  <si>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</si>
  <si>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</si>
  <si>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</si>
  <si>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</si>
  <si>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</si>
  <si>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</si>
  <si>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</si>
  <si>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</si>
  <si>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</si>
  <si>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</si>
  <si>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</si>
  <si>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</si>
  <si>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</si>
  <si>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</si>
  <si>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</si>
  <si>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</si>
  <si>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</si>
  <si>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</si>
  <si>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</si>
  <si>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</si>
  <si>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</si>
  <si>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</si>
  <si>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</si>
  <si>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</si>
  <si>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</si>
  <si>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</si>
  <si>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</si>
  <si>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</si>
  <si>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</si>
  <si>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</si>
  <si>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</si>
  <si>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</si>
  <si>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</si>
  <si>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</si>
  <si>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</si>
  <si>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</si>
  <si>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</si>
  <si>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</si>
  <si>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</si>
  <si>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</si>
  <si>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</si>
  <si>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</si>
  <si>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</si>
  <si>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国民健康保険事業特別会計</t>
  </si>
  <si>
    <t>▲ 8.70</t>
  </si>
  <si>
    <t>▲ 5.86</t>
  </si>
  <si>
    <t>▲ 5.31</t>
  </si>
  <si>
    <t>▲ 5.49</t>
  </si>
  <si>
    <t>▲ 5.15</t>
  </si>
  <si>
    <t>港湾事業特別会計（普通会計）</t>
  </si>
  <si>
    <t>▲ 0.00</t>
  </si>
  <si>
    <t>▲ 0.25</t>
  </si>
  <si>
    <t>▲ 0.03</t>
  </si>
  <si>
    <t>▲ 0.08</t>
  </si>
  <si>
    <t>水道事業会計</t>
  </si>
  <si>
    <t>一般会計</t>
  </si>
  <si>
    <t>港湾事業特別会計</t>
  </si>
  <si>
    <t>介護保険事業特別会計</t>
  </si>
  <si>
    <t>公共下水道事業特別会計</t>
  </si>
  <si>
    <t>農業集落排水事業特別会計</t>
  </si>
  <si>
    <t>その他会計（赤字）</t>
  </si>
  <si>
    <t>その他会計（黒字）</t>
  </si>
  <si>
    <t>-</t>
    <phoneticPr fontId="2"/>
  </si>
  <si>
    <t>-</t>
    <phoneticPr fontId="2"/>
  </si>
  <si>
    <t>沖縄県市町村総合事務組合　一般会計</t>
    <rPh sb="0" eb="3">
      <t>オキナワケン</t>
    </rPh>
    <rPh sb="3" eb="6">
      <t>シチョウソン</t>
    </rPh>
    <rPh sb="6" eb="8">
      <t>ソウゴウ</t>
    </rPh>
    <rPh sb="8" eb="10">
      <t>ジム</t>
    </rPh>
    <rPh sb="10" eb="12">
      <t>クミアイ</t>
    </rPh>
    <rPh sb="13" eb="15">
      <t>イッパン</t>
    </rPh>
    <rPh sb="15" eb="17">
      <t>カイケイ</t>
    </rPh>
    <phoneticPr fontId="2"/>
  </si>
  <si>
    <t>沖縄県後期高齢者医療広域連合　一般会計</t>
    <rPh sb="0" eb="3">
      <t>オキナワケン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</si>
  <si>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沖縄県後期高齢者医療広域連合　事業勘定</t>
    <rPh sb="0" eb="3">
      <t>オキナワケン</t>
    </rPh>
    <rPh sb="3" eb="5">
      <t>コウキ</t>
    </rPh>
    <rPh sb="5" eb="7">
      <t>コウレイ</t>
    </rPh>
    <rPh sb="7" eb="8">
      <t>シャ</t>
    </rPh>
    <rPh sb="8" eb="10">
      <t>イリョウ</t>
    </rPh>
    <rPh sb="10" eb="12">
      <t>コウイキ</t>
    </rPh>
    <rPh sb="12" eb="14">
      <t>レンゴウ</t>
    </rPh>
    <rPh sb="15" eb="17">
      <t>ジギョウ</t>
    </rPh>
    <rPh sb="17" eb="19">
      <t>カンジョウ</t>
    </rPh>
    <phoneticPr fontId="2"/>
  </si>
  <si>
    <t>八重山広域市町村圏事務組合　一般会計</t>
    <rPh sb="0" eb="3">
      <t>ヤエヤマ</t>
    </rPh>
    <rPh sb="3" eb="5">
      <t>コウイキ</t>
    </rPh>
    <rPh sb="5" eb="8">
      <t>シチョウソン</t>
    </rPh>
    <rPh sb="8" eb="9">
      <t>ケン</t>
    </rPh>
    <rPh sb="9" eb="11">
      <t>ジム</t>
    </rPh>
    <rPh sb="11" eb="13">
      <t>クミアイ</t>
    </rPh>
    <rPh sb="14" eb="16">
      <t>イッパン</t>
    </rPh>
    <rPh sb="16" eb="18">
      <t>カイケイ</t>
    </rPh>
    <phoneticPr fontId="2"/>
  </si>
  <si>
    <t>沖縄県市町村自治会館管理組合　一般会計</t>
    <rPh sb="0" eb="3">
      <t>オキナワケン</t>
    </rPh>
    <rPh sb="3" eb="6">
      <t>シチョウソン</t>
    </rPh>
    <rPh sb="6" eb="8">
      <t>ジチ</t>
    </rPh>
    <rPh sb="8" eb="10">
      <t>カイカン</t>
    </rPh>
    <rPh sb="10" eb="12">
      <t>カンリ</t>
    </rPh>
    <rPh sb="12" eb="14">
      <t>クミアイ</t>
    </rPh>
    <rPh sb="15" eb="17">
      <t>イッパン</t>
    </rPh>
    <rPh sb="17" eb="19">
      <t>カイケイ</t>
    </rPh>
    <phoneticPr fontId="2"/>
  </si>
  <si>
    <t>-</t>
    <phoneticPr fontId="2"/>
  </si>
  <si>
    <t>石垣島堆肥センター</t>
    <rPh sb="0" eb="3">
      <t>イシガキジマ</t>
    </rPh>
    <rPh sb="3" eb="5">
      <t>タイヒ</t>
    </rPh>
    <phoneticPr fontId="2"/>
  </si>
  <si>
    <t>八重山食肉センター</t>
    <rPh sb="0" eb="3">
      <t>ヤエヤマ</t>
    </rPh>
    <rPh sb="3" eb="5">
      <t>ショクニク</t>
    </rPh>
    <phoneticPr fontId="2"/>
  </si>
  <si>
    <t>タウンマネジメント石垣</t>
    <rPh sb="9" eb="11">
      <t>イシガキ</t>
    </rPh>
    <phoneticPr fontId="2"/>
  </si>
  <si>
    <t>八重山漁協協同組合</t>
    <rPh sb="0" eb="3">
      <t>ヤエヤマ</t>
    </rPh>
    <rPh sb="3" eb="5">
      <t>ギョキョウ</t>
    </rPh>
    <rPh sb="5" eb="7">
      <t>キョウドウ</t>
    </rPh>
    <rPh sb="7" eb="9">
      <t>クミアイ</t>
    </rPh>
    <phoneticPr fontId="2"/>
  </si>
  <si>
    <t>沖縄県信用保証協会</t>
    <rPh sb="0" eb="3">
      <t>オキナワケン</t>
    </rPh>
    <rPh sb="3" eb="5">
      <t>シンヨウ</t>
    </rPh>
    <rPh sb="5" eb="7">
      <t>ホショウ</t>
    </rPh>
    <rPh sb="7" eb="9">
      <t>キョウカイ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</si>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</sst>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83494</c:v>
                </c:pt>
                <c:pt idx="1">
                  <c:v>83928</c:v>
                </c:pt>
                <c:pt idx="2">
                  <c:v>57903</c:v>
                </c:pt>
                <c:pt idx="3">
                  <c:v>70026</c:v>
                </c:pt>
                <c:pt idx="4">
                  <c:v>84564</c:v>
                </c:pt>
              </c:numCache>
            </c:numRef>
          </c:val>
          <c:smooth val="0"/>
        </c:ser>
        <c:dLbls>
          <c:showLegendKey val="0"/>
          <c:showVal val="0"/>
          <c:showCatName val="0"/>
          <c:showSerName val="0"/>
          <c:showPercent val="0"/>
          <c:showBubbleSize val="0"/>
        </c:dLbls>
        <c:marker val="1"/>
        <c:smooth val="0"/>
        <c:axId val="127068032"/>
        <c:axId val="127078400"/>
      </c:lineChart>
      <c:catAx>
        <c:axId val="1270680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078400"/>
        <c:crosses val="autoZero"/>
        <c:auto val="1"/>
        <c:lblAlgn val="ctr"/>
        <c:lblOffset val="100"/>
        <c:tickLblSkip val="1"/>
        <c:tickMarkSkip val="1"/>
        <c:noMultiLvlLbl val="0"/>
      </c:catAx>
      <c:valAx>
        <c:axId val="12707840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068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3.7</c:v>
                </c:pt>
                <c:pt idx="1">
                  <c:v>3.11</c:v>
                </c:pt>
                <c:pt idx="2">
                  <c:v>3.77</c:v>
                </c:pt>
                <c:pt idx="3">
                  <c:v>4.59</c:v>
                </c:pt>
                <c:pt idx="4">
                  <c:v>5.05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9.85</c:v>
                </c:pt>
                <c:pt idx="1">
                  <c:v>12.39</c:v>
                </c:pt>
                <c:pt idx="2">
                  <c:v>14.09</c:v>
                </c:pt>
                <c:pt idx="3">
                  <c:v>13.89</c:v>
                </c:pt>
                <c:pt idx="4">
                  <c:v>15.8</c:v>
                </c:pt>
              </c:numCache>
            </c:numRef>
          </c:val>
        </c:ser>
        <c:dLbls>
          <c:showLegendKey val="0"/>
          <c:showVal val="0"/>
          <c:showCatName val="0"/>
          <c:showSerName val="0"/>
          <c:showPercent val="0"/>
          <c:showBubbleSize val="0"/>
        </c:dLbls>
        <c:gapWidth val="250"/>
        <c:overlap val="100"/>
        <c:axId val="133436928"/>
        <c:axId val="133438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5.5</c:v>
                </c:pt>
                <c:pt idx="1">
                  <c:v>2.3199999999999998</c:v>
                </c:pt>
                <c:pt idx="2">
                  <c:v>2.68</c:v>
                </c:pt>
                <c:pt idx="3">
                  <c:v>0.93</c:v>
                </c:pt>
                <c:pt idx="4">
                  <c:v>3.22</c:v>
                </c:pt>
              </c:numCache>
            </c:numRef>
          </c:val>
          <c:smooth val="0"/>
        </c:ser>
        <c:dLbls>
          <c:showLegendKey val="0"/>
          <c:showVal val="0"/>
          <c:showCatName val="0"/>
          <c:showSerName val="0"/>
          <c:showPercent val="0"/>
          <c:showBubbleSize val="0"/>
        </c:dLbls>
        <c:marker val="1"/>
        <c:smooth val="0"/>
        <c:axId val="133436928"/>
        <c:axId val="133438848"/>
      </c:lineChart>
      <c:catAx>
        <c:axId val="133436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3438848"/>
        <c:crosses val="autoZero"/>
        <c:auto val="1"/>
        <c:lblAlgn val="ctr"/>
        <c:lblOffset val="100"/>
        <c:tickLblSkip val="1"/>
        <c:tickMarkSkip val="1"/>
        <c:noMultiLvlLbl val="0"/>
      </c:catAx>
      <c:valAx>
        <c:axId val="133438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436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0.28000000000000003</c:v>
                </c:pt>
                <c:pt idx="4">
                  <c:v>#N/A</c:v>
                </c:pt>
                <c:pt idx="5">
                  <c:v>7.0000000000000007E-2</c:v>
                </c:pt>
                <c:pt idx="6">
                  <c:v>#N/A</c:v>
                </c:pt>
                <c:pt idx="7">
                  <c:v>0.01</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0.03</c:v>
                </c:pt>
                <c:pt idx="4">
                  <c:v>#N/A</c:v>
                </c:pt>
                <c:pt idx="5">
                  <c:v>0.05</c:v>
                </c:pt>
                <c:pt idx="6">
                  <c:v>#N/A</c:v>
                </c:pt>
                <c:pt idx="7">
                  <c:v>0.06</c:v>
                </c:pt>
                <c:pt idx="8">
                  <c:v>#N/A</c:v>
                </c:pt>
                <c:pt idx="9">
                  <c:v>0.04</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0.16</c:v>
                </c:pt>
                <c:pt idx="4">
                  <c:v>#N/A</c:v>
                </c:pt>
                <c:pt idx="5">
                  <c:v>0.14000000000000001</c:v>
                </c:pt>
                <c:pt idx="6">
                  <c:v>#N/A</c:v>
                </c:pt>
                <c:pt idx="7">
                  <c:v>0.15</c:v>
                </c:pt>
                <c:pt idx="8">
                  <c:v>#N/A</c:v>
                </c:pt>
                <c:pt idx="9">
                  <c:v>0.1</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0.64</c:v>
                </c:pt>
                <c:pt idx="4">
                  <c:v>#N/A</c:v>
                </c:pt>
                <c:pt idx="5">
                  <c:v>0.49</c:v>
                </c:pt>
                <c:pt idx="6">
                  <c:v>#N/A</c:v>
                </c:pt>
                <c:pt idx="7">
                  <c:v>0.28999999999999998</c:v>
                </c:pt>
                <c:pt idx="8">
                  <c:v>#N/A</c:v>
                </c:pt>
                <c:pt idx="9">
                  <c:v>0.37</c:v>
                </c:pt>
              </c:numCache>
            </c:numRef>
          </c:val>
        </c:ser>
        <c:ser>
          <c:idx val="5"/>
          <c:order val="5"/>
          <c:tx>
            <c:strRef>
              <c:f>データシート!$A$32</c:f>
              <c:strCache>
                <c:ptCount val="1"/>
                <c:pt idx="0">
                  <c:v>港湾事業特別会計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0.27</c:v>
                </c:pt>
                <c:pt idx="2">
                  <c:v>#N/A</c:v>
                </c:pt>
                <c:pt idx="3">
                  <c:v>0.18</c:v>
                </c:pt>
                <c:pt idx="4">
                  <c:v>#N/A</c:v>
                </c:pt>
                <c:pt idx="5">
                  <c:v>0.41</c:v>
                </c:pt>
                <c:pt idx="6">
                  <c:v>#N/A</c:v>
                </c:pt>
                <c:pt idx="7">
                  <c:v>0.39</c:v>
                </c:pt>
                <c:pt idx="8">
                  <c:v>#N/A</c:v>
                </c:pt>
                <c:pt idx="9">
                  <c:v>0.67</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3.68</c:v>
                </c:pt>
                <c:pt idx="2">
                  <c:v>#N/A</c:v>
                </c:pt>
                <c:pt idx="3">
                  <c:v>3.05</c:v>
                </c:pt>
                <c:pt idx="4">
                  <c:v>#N/A</c:v>
                </c:pt>
                <c:pt idx="5">
                  <c:v>3.99</c:v>
                </c:pt>
                <c:pt idx="6">
                  <c:v>#N/A</c:v>
                </c:pt>
                <c:pt idx="7">
                  <c:v>4.6100000000000003</c:v>
                </c:pt>
                <c:pt idx="8">
                  <c:v>#N/A</c:v>
                </c:pt>
                <c:pt idx="9">
                  <c:v>5.12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10.65</c:v>
                </c:pt>
                <c:pt idx="2">
                  <c:v>#N/A</c:v>
                </c:pt>
                <c:pt idx="3">
                  <c:v>10.93</c:v>
                </c:pt>
                <c:pt idx="4">
                  <c:v>#N/A</c:v>
                </c:pt>
                <c:pt idx="5">
                  <c:v>9.69</c:v>
                </c:pt>
                <c:pt idx="6">
                  <c:v>#N/A</c:v>
                </c:pt>
                <c:pt idx="7">
                  <c:v>10.11</c:v>
                </c:pt>
                <c:pt idx="8">
                  <c:v>#N/A</c:v>
                </c:pt>
                <c:pt idx="9">
                  <c:v>10.65</c:v>
                </c:pt>
              </c:numCache>
            </c:numRef>
          </c:val>
        </c:ser>
        <c:ser>
          <c:idx val="8"/>
          <c:order val="8"/>
          <c:tx>
            <c:strRef>
              <c:f>データシート!$A$35</c:f>
              <c:strCache>
                <c:ptCount val="1"/>
                <c:pt idx="0">
                  <c:v>港湾事業特別会計（普通会計）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c:v>
                </c:pt>
                <c:pt idx="2">
                  <c:v>#N/A</c:v>
                </c:pt>
                <c:pt idx="3">
                  <c:v>0</c:v>
                </c:pt>
                <c:pt idx="4">
                  <c:v>0.25</c:v>
                </c:pt>
                <c:pt idx="5">
                  <c:v>#N/A</c:v>
                </c:pt>
                <c:pt idx="6">
                  <c:v>0.03</c:v>
                </c:pt>
                <c:pt idx="7">
                  <c:v>#N/A</c:v>
                </c:pt>
                <c:pt idx="8">
                  <c:v>0.08</c:v>
                </c:pt>
                <c:pt idx="9">
                  <c:v>#N/A</c:v>
                </c:pt>
              </c:numCache>
            </c:numRef>
          </c:val>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8.6999999999999993</c:v>
                </c:pt>
                <c:pt idx="1">
                  <c:v>#N/A</c:v>
                </c:pt>
                <c:pt idx="2">
                  <c:v>5.86</c:v>
                </c:pt>
                <c:pt idx="3">
                  <c:v>#N/A</c:v>
                </c:pt>
                <c:pt idx="4">
                  <c:v>5.31</c:v>
                </c:pt>
                <c:pt idx="5">
                  <c:v>#N/A</c:v>
                </c:pt>
                <c:pt idx="6">
                  <c:v>5.49</c:v>
                </c:pt>
                <c:pt idx="7">
                  <c:v>#N/A</c:v>
                </c:pt>
                <c:pt idx="8">
                  <c:v>5.15</c:v>
                </c:pt>
                <c:pt idx="9">
                  <c:v>#N/A</c:v>
                </c:pt>
              </c:numCache>
            </c:numRef>
          </c:val>
        </c:ser>
        <c:dLbls>
          <c:showLegendKey val="0"/>
          <c:showVal val="0"/>
          <c:showCatName val="0"/>
          <c:showSerName val="0"/>
          <c:showPercent val="0"/>
          <c:showBubbleSize val="0"/>
        </c:dLbls>
        <c:gapWidth val="150"/>
        <c:overlap val="100"/>
        <c:axId val="133603328"/>
        <c:axId val="133604864"/>
      </c:barChart>
      <c:catAx>
        <c:axId val="133603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3604864"/>
        <c:crosses val="autoZero"/>
        <c:auto val="1"/>
        <c:lblAlgn val="ctr"/>
        <c:lblOffset val="100"/>
        <c:tickLblSkip val="1"/>
        <c:tickMarkSkip val="1"/>
        <c:noMultiLvlLbl val="0"/>
      </c:catAx>
      <c:valAx>
        <c:axId val="133604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603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1456</c:v>
                </c:pt>
                <c:pt idx="5">
                  <c:v>1451</c:v>
                </c:pt>
                <c:pt idx="8">
                  <c:v>1477</c:v>
                </c:pt>
                <c:pt idx="11">
                  <c:v>1490</c:v>
                </c:pt>
                <c:pt idx="14">
                  <c:v>1507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10</c:v>
                </c:pt>
                <c:pt idx="3">
                  <c:v>2</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95</c:v>
                </c:pt>
                <c:pt idx="3">
                  <c:v>31</c:v>
                </c:pt>
                <c:pt idx="6">
                  <c:v>31</c:v>
                </c:pt>
                <c:pt idx="9">
                  <c:v>31</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295</c:v>
                </c:pt>
                <c:pt idx="3">
                  <c:v>237</c:v>
                </c:pt>
                <c:pt idx="6">
                  <c:v>309</c:v>
                </c:pt>
                <c:pt idx="9">
                  <c:v>316</c:v>
                </c:pt>
                <c:pt idx="12">
                  <c:v>303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2636</c:v>
                </c:pt>
                <c:pt idx="3">
                  <c:v>2377</c:v>
                </c:pt>
                <c:pt idx="6">
                  <c:v>2387</c:v>
                </c:pt>
                <c:pt idx="9">
                  <c:v>2342</c:v>
                </c:pt>
                <c:pt idx="12">
                  <c:v>2193</c:v>
                </c:pt>
              </c:numCache>
            </c:numRef>
          </c:val>
        </c:ser>
        <c:dLbls>
          <c:showLegendKey val="0"/>
          <c:showVal val="0"/>
          <c:showCatName val="0"/>
          <c:showSerName val="0"/>
          <c:showPercent val="0"/>
          <c:showBubbleSize val="0"/>
        </c:dLbls>
        <c:gapWidth val="100"/>
        <c:overlap val="100"/>
        <c:axId val="135437312"/>
        <c:axId val="1354476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1580</c:v>
                </c:pt>
                <c:pt idx="2">
                  <c:v>#N/A</c:v>
                </c:pt>
                <c:pt idx="3">
                  <c:v>#N/A</c:v>
                </c:pt>
                <c:pt idx="4">
                  <c:v>1196</c:v>
                </c:pt>
                <c:pt idx="5">
                  <c:v>#N/A</c:v>
                </c:pt>
                <c:pt idx="6">
                  <c:v>#N/A</c:v>
                </c:pt>
                <c:pt idx="7">
                  <c:v>1251</c:v>
                </c:pt>
                <c:pt idx="8">
                  <c:v>#N/A</c:v>
                </c:pt>
                <c:pt idx="9">
                  <c:v>#N/A</c:v>
                </c:pt>
                <c:pt idx="10">
                  <c:v>1199</c:v>
                </c:pt>
                <c:pt idx="11">
                  <c:v>#N/A</c:v>
                </c:pt>
                <c:pt idx="12">
                  <c:v>#N/A</c:v>
                </c:pt>
                <c:pt idx="13">
                  <c:v>1020</c:v>
                </c:pt>
                <c:pt idx="14">
                  <c:v>#N/A</c:v>
                </c:pt>
              </c:numCache>
            </c:numRef>
          </c:val>
          <c:smooth val="0"/>
        </c:ser>
        <c:dLbls>
          <c:showLegendKey val="0"/>
          <c:showVal val="0"/>
          <c:showCatName val="0"/>
          <c:showSerName val="0"/>
          <c:showPercent val="0"/>
          <c:showBubbleSize val="0"/>
        </c:dLbls>
        <c:marker val="1"/>
        <c:smooth val="0"/>
        <c:axId val="135437312"/>
        <c:axId val="135447680"/>
      </c:lineChart>
      <c:catAx>
        <c:axId val="135437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5447680"/>
        <c:crosses val="autoZero"/>
        <c:auto val="1"/>
        <c:lblAlgn val="ctr"/>
        <c:lblOffset val="100"/>
        <c:tickLblSkip val="1"/>
        <c:tickMarkSkip val="1"/>
        <c:noMultiLvlLbl val="0"/>
      </c:catAx>
      <c:valAx>
        <c:axId val="135447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437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14635</c:v>
                </c:pt>
                <c:pt idx="5">
                  <c:v>14792</c:v>
                </c:pt>
                <c:pt idx="8">
                  <c:v>14929</c:v>
                </c:pt>
                <c:pt idx="11">
                  <c:v>15269</c:v>
                </c:pt>
                <c:pt idx="14">
                  <c:v>15837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346</c:v>
                </c:pt>
                <c:pt idx="5">
                  <c:v>511</c:v>
                </c:pt>
                <c:pt idx="8">
                  <c:v>519</c:v>
                </c:pt>
                <c:pt idx="11">
                  <c:v>597</c:v>
                </c:pt>
                <c:pt idx="14">
                  <c:v>503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1790</c:v>
                </c:pt>
                <c:pt idx="5">
                  <c:v>2764</c:v>
                </c:pt>
                <c:pt idx="8">
                  <c:v>3068</c:v>
                </c:pt>
                <c:pt idx="11">
                  <c:v>3159</c:v>
                </c:pt>
                <c:pt idx="14">
                  <c:v>3724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79</c:v>
                </c:pt>
                <c:pt idx="3">
                  <c:v>60</c:v>
                </c:pt>
                <c:pt idx="6">
                  <c:v>160</c:v>
                </c:pt>
                <c:pt idx="9">
                  <c:v>151</c:v>
                </c:pt>
                <c:pt idx="12">
                  <c:v>93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2890</c:v>
                </c:pt>
                <c:pt idx="3">
                  <c:v>3121</c:v>
                </c:pt>
                <c:pt idx="6">
                  <c:v>2982</c:v>
                </c:pt>
                <c:pt idx="9">
                  <c:v>2840</c:v>
                </c:pt>
                <c:pt idx="12">
                  <c:v>2193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4696</c:v>
                </c:pt>
                <c:pt idx="3">
                  <c:v>4354</c:v>
                </c:pt>
                <c:pt idx="6">
                  <c:v>4435</c:v>
                </c:pt>
                <c:pt idx="9">
                  <c:v>4471</c:v>
                </c:pt>
                <c:pt idx="12">
                  <c:v>4774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191</c:v>
                </c:pt>
                <c:pt idx="3">
                  <c:v>173</c:v>
                </c:pt>
                <c:pt idx="6">
                  <c:v>128</c:v>
                </c:pt>
                <c:pt idx="9">
                  <c:v>326</c:v>
                </c:pt>
                <c:pt idx="12">
                  <c:v>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20667</c:v>
                </c:pt>
                <c:pt idx="3">
                  <c:v>20808</c:v>
                </c:pt>
                <c:pt idx="6">
                  <c:v>20349</c:v>
                </c:pt>
                <c:pt idx="9">
                  <c:v>20432</c:v>
                </c:pt>
                <c:pt idx="12">
                  <c:v>21164</c:v>
                </c:pt>
              </c:numCache>
            </c:numRef>
          </c:val>
        </c:ser>
        <c:dLbls>
          <c:showLegendKey val="0"/>
          <c:showVal val="0"/>
          <c:showCatName val="0"/>
          <c:showSerName val="0"/>
          <c:showPercent val="0"/>
          <c:showBubbleSize val="0"/>
        </c:dLbls>
        <c:gapWidth val="100"/>
        <c:overlap val="100"/>
        <c:axId val="135550464"/>
        <c:axId val="135552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11753</c:v>
                </c:pt>
                <c:pt idx="2">
                  <c:v>#N/A</c:v>
                </c:pt>
                <c:pt idx="3">
                  <c:v>#N/A</c:v>
                </c:pt>
                <c:pt idx="4">
                  <c:v>10448</c:v>
                </c:pt>
                <c:pt idx="5">
                  <c:v>#N/A</c:v>
                </c:pt>
                <c:pt idx="6">
                  <c:v>#N/A</c:v>
                </c:pt>
                <c:pt idx="7">
                  <c:v>9539</c:v>
                </c:pt>
                <c:pt idx="8">
                  <c:v>#N/A</c:v>
                </c:pt>
                <c:pt idx="9">
                  <c:v>#N/A</c:v>
                </c:pt>
                <c:pt idx="10">
                  <c:v>9195</c:v>
                </c:pt>
                <c:pt idx="11">
                  <c:v>#N/A</c:v>
                </c:pt>
                <c:pt idx="12">
                  <c:v>#N/A</c:v>
                </c:pt>
                <c:pt idx="13">
                  <c:v>8227</c:v>
                </c:pt>
                <c:pt idx="14">
                  <c:v>#N/A</c:v>
                </c:pt>
              </c:numCache>
            </c:numRef>
          </c:val>
          <c:smooth val="0"/>
        </c:ser>
        <c:dLbls>
          <c:showLegendKey val="0"/>
          <c:showVal val="0"/>
          <c:showCatName val="0"/>
          <c:showSerName val="0"/>
          <c:showPercent val="0"/>
          <c:showBubbleSize val="0"/>
        </c:dLbls>
        <c:marker val="1"/>
        <c:smooth val="0"/>
        <c:axId val="135550464"/>
        <c:axId val="135552384"/>
      </c:lineChart>
      <c:catAx>
        <c:axId val="13555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5552384"/>
        <c:crosses val="autoZero"/>
        <c:auto val="1"/>
        <c:lblAlgn val="ctr"/>
        <c:lblOffset val="100"/>
        <c:tickLblSkip val="1"/>
        <c:tickMarkSkip val="1"/>
        <c:noMultiLvlLbl val="0"/>
      </c:catAx>
      <c:valAx>
        <c:axId val="135552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55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沖縄県石垣市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48,816
48,559
229.00
25,454,575
24,594,271
666,992
13,215,254
21,164,234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70.1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財政基盤の強さを表す財政力指数は、これまで同様低位で推移している。</a:t>
          </a:r>
          <a:endParaRPr kumimoji="1" lang="en-US" altLang="ja-JP" sz="1300">
            <a:latin typeface="ＭＳ Ｐゴシック"/>
          </a:endParaRPr>
        </a:p>
        <a:p>
          <a:r>
            <a:rPr kumimoji="1" lang="ja-JP" altLang="en-US" sz="1300">
              <a:latin typeface="ＭＳ Ｐゴシック"/>
            </a:rPr>
            <a:t>　Ｈ</a:t>
          </a:r>
          <a:r>
            <a:rPr kumimoji="1" lang="en-US" altLang="ja-JP" sz="1300">
              <a:latin typeface="ＭＳ Ｐゴシック"/>
            </a:rPr>
            <a:t>25</a:t>
          </a:r>
          <a:r>
            <a:rPr kumimoji="1" lang="ja-JP" altLang="en-US" sz="1300">
              <a:latin typeface="ＭＳ Ｐゴシック"/>
            </a:rPr>
            <a:t>年度とＨ</a:t>
          </a:r>
          <a:r>
            <a:rPr kumimoji="1" lang="en-US" altLang="ja-JP" sz="1300">
              <a:latin typeface="ＭＳ Ｐゴシック"/>
            </a:rPr>
            <a:t>24</a:t>
          </a:r>
          <a:r>
            <a:rPr kumimoji="1" lang="ja-JP" altLang="en-US" sz="1300">
              <a:latin typeface="ＭＳ Ｐゴシック"/>
            </a:rPr>
            <a:t>年度の単年度比較について、基準財政収入額においては、市町村民税、固定資産税、市町村たばこ税の伸びが大きく、収入額全体でも伸びている。基準財政需要額においては、生活保護費、社会福祉費等が伸び、需要額全体も伸びている。財政力指数は前年比僅かに改善したものの、依然低い数値となっている。</a:t>
          </a:r>
          <a:endParaRPr kumimoji="1" lang="en-US" altLang="ja-JP" sz="1300">
            <a:latin typeface="ＭＳ Ｐゴシック"/>
          </a:endParaRPr>
        </a:p>
        <a:p>
          <a:r>
            <a:rPr kumimoji="1" lang="ja-JP" altLang="en-US" sz="1300">
              <a:latin typeface="ＭＳ Ｐゴシック"/>
            </a:rPr>
            <a:t>　本市は、沖縄県平均を僅かに上回るものの、類似団体内順位は真ん中より後ろに位置する。今後は、投資的経費の抑制により公債費を抑え、歳入については税の確実な徴収に取組み、歳入確保に努め、財政力の改善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75142</xdr:rowOff>
    </xdr:from>
    <xdr:to>
      <xdr:col>7</xdr:col>
      <xdr:colOff>152400</xdr:colOff>
      <xdr:row>43</xdr:row>
      <xdr:rowOff>95250</xdr:rowOff>
    </xdr:to>
    <xdr:cxnSp macro="">
      <xdr:nvCxnSpPr>
        <xdr:cNvPr id="68" name="直線コネクタ 67"/>
        <xdr:cNvCxnSpPr/>
      </xdr:nvCxnSpPr>
      <xdr:spPr>
        <a:xfrm flipV="1">
          <a:off x="4114800" y="744749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75142</xdr:rowOff>
    </xdr:from>
    <xdr:to>
      <xdr:col>6</xdr:col>
      <xdr:colOff>0</xdr:colOff>
      <xdr:row>43</xdr:row>
      <xdr:rowOff>95250</xdr:rowOff>
    </xdr:to>
    <xdr:cxnSp macro="">
      <xdr:nvCxnSpPr>
        <xdr:cNvPr id="71" name="直線コネクタ 70"/>
        <xdr:cNvCxnSpPr/>
      </xdr:nvCxnSpPr>
      <xdr:spPr>
        <a:xfrm>
          <a:off x="3225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75142</xdr:rowOff>
    </xdr:to>
    <xdr:cxnSp macro="">
      <xdr:nvCxnSpPr>
        <xdr:cNvPr id="74" name="直線コネクタ 73"/>
        <xdr:cNvCxnSpPr/>
      </xdr:nvCxnSpPr>
      <xdr:spPr>
        <a:xfrm>
          <a:off x="2336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55033</xdr:rowOff>
    </xdr:to>
    <xdr:cxnSp macro="">
      <xdr:nvCxnSpPr>
        <xdr:cNvPr id="77" name="直線コネクタ 76"/>
        <xdr:cNvCxnSpPr/>
      </xdr:nvCxnSpPr>
      <xdr:spPr>
        <a:xfrm>
          <a:off x="1447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24342</xdr:rowOff>
    </xdr:from>
    <xdr:to>
      <xdr:col>7</xdr:col>
      <xdr:colOff>203200</xdr:colOff>
      <xdr:row>43</xdr:row>
      <xdr:rowOff>125942</xdr:rowOff>
    </xdr:to>
    <xdr:sp macro="" textlink="">
      <xdr:nvSpPr>
        <xdr:cNvPr id="87" name="円/楕円 86"/>
        <xdr:cNvSpPr/>
      </xdr:nvSpPr>
      <xdr:spPr>
        <a:xfrm>
          <a:off x="49022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167869</xdr:rowOff>
    </xdr:from>
    <xdr:ext cx="762000" cy="259045"/>
    <xdr:sp macro="" textlink="">
      <xdr:nvSpPr>
        <xdr:cNvPr id="88" name="財政力該当値テキスト"/>
        <xdr:cNvSpPr txBox="1"/>
      </xdr:nvSpPr>
      <xdr:spPr>
        <a:xfrm>
          <a:off x="5041900" y="736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24342</xdr:rowOff>
    </xdr:from>
    <xdr:to>
      <xdr:col>4</xdr:col>
      <xdr:colOff>533400</xdr:colOff>
      <xdr:row>43</xdr:row>
      <xdr:rowOff>125942</xdr:rowOff>
    </xdr:to>
    <xdr:sp macro="" textlink="">
      <xdr:nvSpPr>
        <xdr:cNvPr id="91" name="円/楕円 90"/>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110719</xdr:rowOff>
    </xdr:from>
    <xdr:ext cx="762000" cy="259045"/>
    <xdr:sp macro="" textlink="">
      <xdr:nvSpPr>
        <xdr:cNvPr id="92" name="テキスト ボックス 91"/>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5" name="円/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財政構造の弾力性を示す経常収支比率は、前年度とほぼ横ばいである。</a:t>
          </a:r>
          <a:endParaRPr kumimoji="1" lang="en-US" altLang="ja-JP" sz="1300">
            <a:latin typeface="ＭＳ Ｐゴシック"/>
          </a:endParaRPr>
        </a:p>
        <a:p>
          <a:r>
            <a:rPr kumimoji="1" lang="ja-JP" altLang="en-US" sz="1300">
              <a:latin typeface="ＭＳ Ｐゴシック"/>
            </a:rPr>
            <a:t>　人件費が伸びたものの若干の改善が図られたのは、これまでの起債抑制による公債費の減が要因である。</a:t>
          </a:r>
          <a:endParaRPr kumimoji="1" lang="en-US" altLang="ja-JP" sz="1300">
            <a:latin typeface="ＭＳ Ｐゴシック"/>
          </a:endParaRPr>
        </a:p>
        <a:p>
          <a:r>
            <a:rPr kumimoji="1" lang="ja-JP" altLang="en-US" sz="1300">
              <a:latin typeface="ＭＳ Ｐゴシック"/>
            </a:rPr>
            <a:t>　年々増加傾向にある扶助費については、資格審査の適正化による抑制を図り、公債費は、高利率分から可能な限り繰上償還を行う。人件費については、定員管理計画に基づき、適正な配置管理を行う。</a:t>
          </a:r>
          <a:endParaRPr kumimoji="1" lang="en-US" altLang="ja-JP" sz="1300">
            <a:latin typeface="ＭＳ Ｐゴシック"/>
          </a:endParaRPr>
        </a:p>
        <a:p>
          <a:r>
            <a:rPr kumimoji="1" lang="ja-JP" altLang="en-US" sz="1300">
              <a:latin typeface="ＭＳ Ｐゴシック"/>
            </a:rPr>
            <a:t>　また、市税の徴収を強化し、財源の確保に努める。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46990</xdr:rowOff>
    </xdr:from>
    <xdr:to>
      <xdr:col>7</xdr:col>
      <xdr:colOff>152400</xdr:colOff>
      <xdr:row>61</xdr:row>
      <xdr:rowOff>53884</xdr:rowOff>
    </xdr:to>
    <xdr:cxnSp macro="">
      <xdr:nvCxnSpPr>
        <xdr:cNvPr id="133" name="直線コネクタ 132"/>
        <xdr:cNvCxnSpPr/>
      </xdr:nvCxnSpPr>
      <xdr:spPr>
        <a:xfrm flipV="1">
          <a:off x="4114800" y="10505440"/>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117566</xdr:rowOff>
    </xdr:from>
    <xdr:to>
      <xdr:col>6</xdr:col>
      <xdr:colOff>0</xdr:colOff>
      <xdr:row>61</xdr:row>
      <xdr:rowOff>53884</xdr:rowOff>
    </xdr:to>
    <xdr:cxnSp macro="">
      <xdr:nvCxnSpPr>
        <xdr:cNvPr id="136" name="直線コネクタ 135"/>
        <xdr:cNvCxnSpPr/>
      </xdr:nvCxnSpPr>
      <xdr:spPr>
        <a:xfrm>
          <a:off x="3225800" y="10233116"/>
          <a:ext cx="889000" cy="279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117566</xdr:rowOff>
    </xdr:from>
    <xdr:to>
      <xdr:col>4</xdr:col>
      <xdr:colOff>482600</xdr:colOff>
      <xdr:row>60</xdr:row>
      <xdr:rowOff>56424</xdr:rowOff>
    </xdr:to>
    <xdr:cxnSp macro="">
      <xdr:nvCxnSpPr>
        <xdr:cNvPr id="139" name="直線コネクタ 138"/>
        <xdr:cNvCxnSpPr/>
      </xdr:nvCxnSpPr>
      <xdr:spPr>
        <a:xfrm flipV="1">
          <a:off x="2336800" y="10233116"/>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56424</xdr:rowOff>
    </xdr:from>
    <xdr:to>
      <xdr:col>3</xdr:col>
      <xdr:colOff>279400</xdr:colOff>
      <xdr:row>61</xdr:row>
      <xdr:rowOff>119380</xdr:rowOff>
    </xdr:to>
    <xdr:cxnSp macro="">
      <xdr:nvCxnSpPr>
        <xdr:cNvPr id="142" name="直線コネクタ 141"/>
        <xdr:cNvCxnSpPr/>
      </xdr:nvCxnSpPr>
      <xdr:spPr>
        <a:xfrm flipV="1">
          <a:off x="1447800" y="10343424"/>
          <a:ext cx="889000" cy="23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167640</xdr:rowOff>
    </xdr:from>
    <xdr:to>
      <xdr:col>7</xdr:col>
      <xdr:colOff>203200</xdr:colOff>
      <xdr:row>61</xdr:row>
      <xdr:rowOff>97790</xdr:rowOff>
    </xdr:to>
    <xdr:sp macro="" textlink="">
      <xdr:nvSpPr>
        <xdr:cNvPr id="152" name="円/楕円 151"/>
        <xdr:cNvSpPr/>
      </xdr:nvSpPr>
      <xdr:spPr>
        <a:xfrm>
          <a:off x="49022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12717</xdr:rowOff>
    </xdr:from>
    <xdr:ext cx="762000" cy="259045"/>
    <xdr:sp macro="" textlink="">
      <xdr:nvSpPr>
        <xdr:cNvPr id="153" name="財政構造の弾力性該当値テキスト"/>
        <xdr:cNvSpPr txBox="1"/>
      </xdr:nvSpPr>
      <xdr:spPr>
        <a:xfrm>
          <a:off x="50419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3084</xdr:rowOff>
    </xdr:from>
    <xdr:to>
      <xdr:col>6</xdr:col>
      <xdr:colOff>50800</xdr:colOff>
      <xdr:row>61</xdr:row>
      <xdr:rowOff>104684</xdr:rowOff>
    </xdr:to>
    <xdr:sp macro="" textlink="">
      <xdr:nvSpPr>
        <xdr:cNvPr id="154" name="円/楕円 153"/>
        <xdr:cNvSpPr/>
      </xdr:nvSpPr>
      <xdr:spPr>
        <a:xfrm>
          <a:off x="4064000" y="1046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114861</xdr:rowOff>
    </xdr:from>
    <xdr:ext cx="736600" cy="259045"/>
    <xdr:sp macro="" textlink="">
      <xdr:nvSpPr>
        <xdr:cNvPr id="155" name="テキスト ボックス 154"/>
        <xdr:cNvSpPr txBox="1"/>
      </xdr:nvSpPr>
      <xdr:spPr>
        <a:xfrm>
          <a:off x="3733800" y="10230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66766</xdr:rowOff>
    </xdr:from>
    <xdr:to>
      <xdr:col>4</xdr:col>
      <xdr:colOff>533400</xdr:colOff>
      <xdr:row>59</xdr:row>
      <xdr:rowOff>168366</xdr:rowOff>
    </xdr:to>
    <xdr:sp macro="" textlink="">
      <xdr:nvSpPr>
        <xdr:cNvPr id="156" name="円/楕円 155"/>
        <xdr:cNvSpPr/>
      </xdr:nvSpPr>
      <xdr:spPr>
        <a:xfrm>
          <a:off x="3175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7093</xdr:rowOff>
    </xdr:from>
    <xdr:ext cx="762000" cy="259045"/>
    <xdr:sp macro="" textlink="">
      <xdr:nvSpPr>
        <xdr:cNvPr id="157" name="テキスト ボックス 156"/>
        <xdr:cNvSpPr txBox="1"/>
      </xdr:nvSpPr>
      <xdr:spPr>
        <a:xfrm>
          <a:off x="2844800" y="995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5624</xdr:rowOff>
    </xdr:from>
    <xdr:to>
      <xdr:col>3</xdr:col>
      <xdr:colOff>330200</xdr:colOff>
      <xdr:row>60</xdr:row>
      <xdr:rowOff>107224</xdr:rowOff>
    </xdr:to>
    <xdr:sp macro="" textlink="">
      <xdr:nvSpPr>
        <xdr:cNvPr id="158" name="円/楕円 157"/>
        <xdr:cNvSpPr/>
      </xdr:nvSpPr>
      <xdr:spPr>
        <a:xfrm>
          <a:off x="2286000" y="1029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117401</xdr:rowOff>
    </xdr:from>
    <xdr:ext cx="762000" cy="259045"/>
    <xdr:sp macro="" textlink="">
      <xdr:nvSpPr>
        <xdr:cNvPr id="159" name="テキスト ボックス 158"/>
        <xdr:cNvSpPr txBox="1"/>
      </xdr:nvSpPr>
      <xdr:spPr>
        <a:xfrm>
          <a:off x="1955800" y="1006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68580</xdr:rowOff>
    </xdr:from>
    <xdr:to>
      <xdr:col>2</xdr:col>
      <xdr:colOff>127000</xdr:colOff>
      <xdr:row>61</xdr:row>
      <xdr:rowOff>170180</xdr:rowOff>
    </xdr:to>
    <xdr:sp macro="" textlink="">
      <xdr:nvSpPr>
        <xdr:cNvPr id="160" name="円/楕円 159"/>
        <xdr:cNvSpPr/>
      </xdr:nvSpPr>
      <xdr:spPr>
        <a:xfrm>
          <a:off x="1397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8907</xdr:rowOff>
    </xdr:from>
    <xdr:ext cx="762000" cy="259045"/>
    <xdr:sp macro="" textlink="">
      <xdr:nvSpPr>
        <xdr:cNvPr id="161" name="テキスト ボックス 160"/>
        <xdr:cNvSpPr txBox="1"/>
      </xdr:nvSpPr>
      <xdr:spPr>
        <a:xfrm>
          <a:off x="1066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[157,771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118,000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人件費については、沖振交事業に伴う嘱託報酬や職員給が増加した。</a:t>
          </a:r>
          <a:endParaRPr kumimoji="1" lang="en-US" altLang="ja-JP" sz="1300">
            <a:latin typeface="ＭＳ Ｐゴシック"/>
          </a:endParaRPr>
        </a:p>
        <a:p>
          <a:r>
            <a:rPr kumimoji="1" lang="ja-JP" altLang="en-US" sz="1300">
              <a:latin typeface="ＭＳ Ｐゴシック"/>
            </a:rPr>
            <a:t>　物件費についても、沖振交事業にかかる各種委託が大きく伸びた。</a:t>
          </a:r>
          <a:endParaRPr kumimoji="1" lang="en-US" altLang="ja-JP" sz="1300">
            <a:latin typeface="ＭＳ Ｐゴシック"/>
          </a:endParaRPr>
        </a:p>
        <a:p>
          <a:r>
            <a:rPr kumimoji="1" lang="ja-JP" altLang="en-US" sz="1300">
              <a:latin typeface="ＭＳ Ｐゴシック"/>
            </a:rPr>
            <a:t>　今後は、事務事業の見直しを図り、委託費等の物件費の抑制に努める。</a:t>
          </a:r>
          <a:endParaRPr kumimoji="1" lang="en-US" altLang="ja-JP" sz="1300">
            <a:latin typeface="ＭＳ Ｐゴシック"/>
          </a:endParaRPr>
        </a:p>
        <a:p>
          <a:r>
            <a:rPr kumimoji="1" lang="ja-JP" altLang="en-US" sz="1300">
              <a:latin typeface="ＭＳ Ｐゴシック"/>
            </a:rPr>
            <a:t>　また、人件費について、</a:t>
          </a:r>
          <a:r>
            <a:rPr kumimoji="1" lang="ja-JP" altLang="ja-JP" sz="1300">
              <a:solidFill>
                <a:schemeClr val="dk1"/>
              </a:solidFill>
              <a:effectLst/>
              <a:latin typeface="+mn-lt"/>
              <a:ea typeface="+mn-ea"/>
              <a:cs typeface="+mn-cs"/>
            </a:rPr>
            <a:t>報酬については、</a:t>
          </a:r>
          <a:r>
            <a:rPr kumimoji="1" lang="ja-JP" altLang="en-US" sz="1300">
              <a:solidFill>
                <a:schemeClr val="dk1"/>
              </a:solidFill>
              <a:effectLst/>
              <a:latin typeface="+mn-lt"/>
              <a:ea typeface="+mn-ea"/>
              <a:cs typeface="+mn-cs"/>
            </a:rPr>
            <a:t>沖振交</a:t>
          </a:r>
          <a:r>
            <a:rPr kumimoji="1" lang="ja-JP" altLang="ja-JP" sz="1300">
              <a:solidFill>
                <a:schemeClr val="dk1"/>
              </a:solidFill>
              <a:effectLst/>
              <a:latin typeface="+mn-lt"/>
              <a:ea typeface="+mn-ea"/>
              <a:cs typeface="+mn-cs"/>
            </a:rPr>
            <a:t>継続事業</a:t>
          </a:r>
          <a:r>
            <a:rPr kumimoji="1" lang="ja-JP" altLang="en-US" sz="1300">
              <a:solidFill>
                <a:schemeClr val="dk1"/>
              </a:solidFill>
              <a:effectLst/>
              <a:latin typeface="+mn-lt"/>
              <a:ea typeface="+mn-ea"/>
              <a:cs typeface="+mn-cs"/>
            </a:rPr>
            <a:t>の見直しを行い、職員給は</a:t>
          </a:r>
          <a:r>
            <a:rPr kumimoji="1" lang="ja-JP" altLang="en-US" sz="1300">
              <a:latin typeface="ＭＳ Ｐゴシック"/>
            </a:rPr>
            <a:t>定員管理計画に基づいた適正な配置を行なったうえでの抑制を図る。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24685</xdr:rowOff>
    </xdr:from>
    <xdr:to>
      <xdr:col>7</xdr:col>
      <xdr:colOff>152400</xdr:colOff>
      <xdr:row>81</xdr:row>
      <xdr:rowOff>40117</xdr:rowOff>
    </xdr:to>
    <xdr:cxnSp macro="">
      <xdr:nvCxnSpPr>
        <xdr:cNvPr id="195" name="直線コネクタ 194"/>
        <xdr:cNvCxnSpPr/>
      </xdr:nvCxnSpPr>
      <xdr:spPr>
        <a:xfrm>
          <a:off x="4114800" y="13912135"/>
          <a:ext cx="838200" cy="15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24685</xdr:rowOff>
    </xdr:from>
    <xdr:to>
      <xdr:col>6</xdr:col>
      <xdr:colOff>0</xdr:colOff>
      <xdr:row>81</xdr:row>
      <xdr:rowOff>27054</xdr:rowOff>
    </xdr:to>
    <xdr:cxnSp macro="">
      <xdr:nvCxnSpPr>
        <xdr:cNvPr id="198" name="直線コネクタ 197"/>
        <xdr:cNvCxnSpPr/>
      </xdr:nvCxnSpPr>
      <xdr:spPr>
        <a:xfrm flipV="1">
          <a:off x="3225800" y="13912135"/>
          <a:ext cx="889000" cy="2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23972</xdr:rowOff>
    </xdr:from>
    <xdr:to>
      <xdr:col>4</xdr:col>
      <xdr:colOff>482600</xdr:colOff>
      <xdr:row>81</xdr:row>
      <xdr:rowOff>27054</xdr:rowOff>
    </xdr:to>
    <xdr:cxnSp macro="">
      <xdr:nvCxnSpPr>
        <xdr:cNvPr id="201" name="直線コネクタ 200"/>
        <xdr:cNvCxnSpPr/>
      </xdr:nvCxnSpPr>
      <xdr:spPr>
        <a:xfrm>
          <a:off x="2336800" y="13911422"/>
          <a:ext cx="889000" cy="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19269</xdr:rowOff>
    </xdr:from>
    <xdr:to>
      <xdr:col>3</xdr:col>
      <xdr:colOff>279400</xdr:colOff>
      <xdr:row>81</xdr:row>
      <xdr:rowOff>23972</xdr:rowOff>
    </xdr:to>
    <xdr:cxnSp macro="">
      <xdr:nvCxnSpPr>
        <xdr:cNvPr id="204" name="直線コネクタ 203"/>
        <xdr:cNvCxnSpPr/>
      </xdr:nvCxnSpPr>
      <xdr:spPr>
        <a:xfrm>
          <a:off x="1447800" y="13906719"/>
          <a:ext cx="889000" cy="4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160767</xdr:rowOff>
    </xdr:from>
    <xdr:to>
      <xdr:col>7</xdr:col>
      <xdr:colOff>203200</xdr:colOff>
      <xdr:row>81</xdr:row>
      <xdr:rowOff>90917</xdr:rowOff>
    </xdr:to>
    <xdr:sp macro="" textlink="">
      <xdr:nvSpPr>
        <xdr:cNvPr id="214" name="円/楕円 213"/>
        <xdr:cNvSpPr/>
      </xdr:nvSpPr>
      <xdr:spPr>
        <a:xfrm>
          <a:off x="4902200" y="13876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37594</xdr:rowOff>
    </xdr:from>
    <xdr:ext cx="762000" cy="259045"/>
    <xdr:sp macro="" textlink="">
      <xdr:nvSpPr>
        <xdr:cNvPr id="215" name="人件費・物件費等の状況該当値テキスト"/>
        <xdr:cNvSpPr txBox="1"/>
      </xdr:nvSpPr>
      <xdr:spPr>
        <a:xfrm>
          <a:off x="5041900" y="13925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157,771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145335</xdr:rowOff>
    </xdr:from>
    <xdr:to>
      <xdr:col>6</xdr:col>
      <xdr:colOff>50800</xdr:colOff>
      <xdr:row>81</xdr:row>
      <xdr:rowOff>75485</xdr:rowOff>
    </xdr:to>
    <xdr:sp macro="" textlink="">
      <xdr:nvSpPr>
        <xdr:cNvPr id="216" name="円/楕円 215"/>
        <xdr:cNvSpPr/>
      </xdr:nvSpPr>
      <xdr:spPr>
        <a:xfrm>
          <a:off x="4064000" y="1386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85662</xdr:rowOff>
    </xdr:from>
    <xdr:ext cx="736600" cy="259045"/>
    <xdr:sp macro="" textlink="">
      <xdr:nvSpPr>
        <xdr:cNvPr id="217" name="テキスト ボックス 216"/>
        <xdr:cNvSpPr txBox="1"/>
      </xdr:nvSpPr>
      <xdr:spPr>
        <a:xfrm>
          <a:off x="3733800" y="13630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138,586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147704</xdr:rowOff>
    </xdr:from>
    <xdr:to>
      <xdr:col>4</xdr:col>
      <xdr:colOff>533400</xdr:colOff>
      <xdr:row>81</xdr:row>
      <xdr:rowOff>77854</xdr:rowOff>
    </xdr:to>
    <xdr:sp macro="" textlink="">
      <xdr:nvSpPr>
        <xdr:cNvPr id="218" name="円/楕円 217"/>
        <xdr:cNvSpPr/>
      </xdr:nvSpPr>
      <xdr:spPr>
        <a:xfrm>
          <a:off x="3175000" y="1386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88031</xdr:rowOff>
    </xdr:from>
    <xdr:ext cx="762000" cy="259045"/>
    <xdr:sp macro="" textlink="">
      <xdr:nvSpPr>
        <xdr:cNvPr id="219" name="テキスト ボックス 218"/>
        <xdr:cNvSpPr txBox="1"/>
      </xdr:nvSpPr>
      <xdr:spPr>
        <a:xfrm>
          <a:off x="2844800" y="1363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141,531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144622</xdr:rowOff>
    </xdr:from>
    <xdr:to>
      <xdr:col>3</xdr:col>
      <xdr:colOff>330200</xdr:colOff>
      <xdr:row>81</xdr:row>
      <xdr:rowOff>74772</xdr:rowOff>
    </xdr:to>
    <xdr:sp macro="" textlink="">
      <xdr:nvSpPr>
        <xdr:cNvPr id="220" name="円/楕円 219"/>
        <xdr:cNvSpPr/>
      </xdr:nvSpPr>
      <xdr:spPr>
        <a:xfrm>
          <a:off x="2286000" y="1386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84949</xdr:rowOff>
    </xdr:from>
    <xdr:ext cx="762000" cy="259045"/>
    <xdr:sp macro="" textlink="">
      <xdr:nvSpPr>
        <xdr:cNvPr id="221" name="テキスト ボックス 220"/>
        <xdr:cNvSpPr txBox="1"/>
      </xdr:nvSpPr>
      <xdr:spPr>
        <a:xfrm>
          <a:off x="1955800" y="1362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137,699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139919</xdr:rowOff>
    </xdr:from>
    <xdr:to>
      <xdr:col>2</xdr:col>
      <xdr:colOff>127000</xdr:colOff>
      <xdr:row>81</xdr:row>
      <xdr:rowOff>70069</xdr:rowOff>
    </xdr:to>
    <xdr:sp macro="" textlink="">
      <xdr:nvSpPr>
        <xdr:cNvPr id="222" name="円/楕円 221"/>
        <xdr:cNvSpPr/>
      </xdr:nvSpPr>
      <xdr:spPr>
        <a:xfrm>
          <a:off x="1397000" y="13855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80246</xdr:rowOff>
    </xdr:from>
    <xdr:ext cx="762000" cy="259045"/>
    <xdr:sp macro="" textlink="">
      <xdr:nvSpPr>
        <xdr:cNvPr id="223" name="テキスト ボックス 222"/>
        <xdr:cNvSpPr txBox="1"/>
      </xdr:nvSpPr>
      <xdr:spPr>
        <a:xfrm>
          <a:off x="1066800" y="1362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131,850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全国市、町村平均と比較しても下回っており、昨年度から改善されている。</a:t>
          </a:r>
          <a:endParaRPr kumimoji="1" lang="en-US" altLang="ja-JP" sz="1300">
            <a:latin typeface="ＭＳ Ｐゴシック"/>
          </a:endParaRPr>
        </a:p>
        <a:p>
          <a:r>
            <a:rPr kumimoji="1" lang="ja-JP" altLang="en-US" sz="1300">
              <a:latin typeface="ＭＳ Ｐゴシック"/>
            </a:rPr>
            <a:t>　　今後も引き続き給与の適正化に努める。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69427</xdr:rowOff>
    </xdr:from>
    <xdr:to>
      <xdr:col>24</xdr:col>
      <xdr:colOff>558800</xdr:colOff>
      <xdr:row>88</xdr:row>
      <xdr:rowOff>36195</xdr:rowOff>
    </xdr:to>
    <xdr:cxnSp macro="">
      <xdr:nvCxnSpPr>
        <xdr:cNvPr id="257" name="直線コネクタ 256"/>
        <xdr:cNvCxnSpPr/>
      </xdr:nvCxnSpPr>
      <xdr:spPr>
        <a:xfrm flipV="1">
          <a:off x="16179800" y="14814127"/>
          <a:ext cx="838200" cy="309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24130</xdr:rowOff>
    </xdr:from>
    <xdr:to>
      <xdr:col>23</xdr:col>
      <xdr:colOff>406400</xdr:colOff>
      <xdr:row>88</xdr:row>
      <xdr:rowOff>36195</xdr:rowOff>
    </xdr:to>
    <xdr:cxnSp macro="">
      <xdr:nvCxnSpPr>
        <xdr:cNvPr id="260" name="直線コネクタ 259"/>
        <xdr:cNvCxnSpPr/>
      </xdr:nvCxnSpPr>
      <xdr:spPr>
        <a:xfrm>
          <a:off x="15290800" y="1511173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53339</xdr:rowOff>
    </xdr:from>
    <xdr:to>
      <xdr:col>22</xdr:col>
      <xdr:colOff>203200</xdr:colOff>
      <xdr:row>88</xdr:row>
      <xdr:rowOff>24130</xdr:rowOff>
    </xdr:to>
    <xdr:cxnSp macro="">
      <xdr:nvCxnSpPr>
        <xdr:cNvPr id="263" name="直線コネクタ 262"/>
        <xdr:cNvCxnSpPr/>
      </xdr:nvCxnSpPr>
      <xdr:spPr>
        <a:xfrm>
          <a:off x="14401800" y="14798039"/>
          <a:ext cx="889000" cy="31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21166</xdr:rowOff>
    </xdr:from>
    <xdr:to>
      <xdr:col>21</xdr:col>
      <xdr:colOff>0</xdr:colOff>
      <xdr:row>86</xdr:row>
      <xdr:rowOff>53339</xdr:rowOff>
    </xdr:to>
    <xdr:cxnSp macro="">
      <xdr:nvCxnSpPr>
        <xdr:cNvPr id="266" name="直線コネクタ 265"/>
        <xdr:cNvCxnSpPr/>
      </xdr:nvCxnSpPr>
      <xdr:spPr>
        <a:xfrm>
          <a:off x="13512800" y="14765866"/>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18627</xdr:rowOff>
    </xdr:from>
    <xdr:to>
      <xdr:col>24</xdr:col>
      <xdr:colOff>609600</xdr:colOff>
      <xdr:row>86</xdr:row>
      <xdr:rowOff>120227</xdr:rowOff>
    </xdr:to>
    <xdr:sp macro="" textlink="">
      <xdr:nvSpPr>
        <xdr:cNvPr id="276" name="円/楕円 275"/>
        <xdr:cNvSpPr/>
      </xdr:nvSpPr>
      <xdr:spPr>
        <a:xfrm>
          <a:off x="169672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35154</xdr:rowOff>
    </xdr:from>
    <xdr:ext cx="762000" cy="259045"/>
    <xdr:sp macro="" textlink="">
      <xdr:nvSpPr>
        <xdr:cNvPr id="277" name="給与水準   （国との比較）該当値テキスト"/>
        <xdr:cNvSpPr txBox="1"/>
      </xdr:nvSpPr>
      <xdr:spPr>
        <a:xfrm>
          <a:off x="171069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156845</xdr:rowOff>
    </xdr:from>
    <xdr:to>
      <xdr:col>23</xdr:col>
      <xdr:colOff>457200</xdr:colOff>
      <xdr:row>88</xdr:row>
      <xdr:rowOff>86995</xdr:rowOff>
    </xdr:to>
    <xdr:sp macro="" textlink="">
      <xdr:nvSpPr>
        <xdr:cNvPr id="278" name="円/楕円 277"/>
        <xdr:cNvSpPr/>
      </xdr:nvSpPr>
      <xdr:spPr>
        <a:xfrm>
          <a:off x="16129000" y="1507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97172</xdr:rowOff>
    </xdr:from>
    <xdr:ext cx="736600" cy="259045"/>
    <xdr:sp macro="" textlink="">
      <xdr:nvSpPr>
        <xdr:cNvPr id="279" name="テキスト ボックス 278"/>
        <xdr:cNvSpPr txBox="1"/>
      </xdr:nvSpPr>
      <xdr:spPr>
        <a:xfrm>
          <a:off x="15798800" y="14841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80" name="円/楕円 279"/>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85107</xdr:rowOff>
    </xdr:from>
    <xdr:ext cx="762000" cy="259045"/>
    <xdr:sp macro="" textlink="">
      <xdr:nvSpPr>
        <xdr:cNvPr id="281" name="テキスト ボックス 280"/>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2539</xdr:rowOff>
    </xdr:from>
    <xdr:to>
      <xdr:col>21</xdr:col>
      <xdr:colOff>50800</xdr:colOff>
      <xdr:row>86</xdr:row>
      <xdr:rowOff>104139</xdr:rowOff>
    </xdr:to>
    <xdr:sp macro="" textlink="">
      <xdr:nvSpPr>
        <xdr:cNvPr id="282" name="円/楕円 281"/>
        <xdr:cNvSpPr/>
      </xdr:nvSpPr>
      <xdr:spPr>
        <a:xfrm>
          <a:off x="14351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114316</xdr:rowOff>
    </xdr:from>
    <xdr:ext cx="762000" cy="259045"/>
    <xdr:sp macro="" textlink="">
      <xdr:nvSpPr>
        <xdr:cNvPr id="283" name="テキスト ボックス 282"/>
        <xdr:cNvSpPr txBox="1"/>
      </xdr:nvSpPr>
      <xdr:spPr>
        <a:xfrm>
          <a:off x="14020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84" name="円/楕円 283"/>
        <xdr:cNvSpPr/>
      </xdr:nvSpPr>
      <xdr:spPr>
        <a:xfrm>
          <a:off x="13462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82143</xdr:rowOff>
    </xdr:from>
    <xdr:ext cx="762000" cy="259045"/>
    <xdr:sp macro="" textlink="">
      <xdr:nvSpPr>
        <xdr:cNvPr id="285" name="テキスト ボックス 284"/>
        <xdr:cNvSpPr txBox="1"/>
      </xdr:nvSpPr>
      <xdr:spPr>
        <a:xfrm>
          <a:off x="13131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人口千人あたりの職員数については、昨年度より僅かながら改善された。</a:t>
          </a:r>
          <a:endParaRPr kumimoji="1" lang="en-US" altLang="ja-JP" sz="1300">
            <a:latin typeface="ＭＳ Ｐゴシック"/>
          </a:endParaRPr>
        </a:p>
        <a:p>
          <a:r>
            <a:rPr kumimoji="1" lang="ja-JP" altLang="en-US" sz="1300">
              <a:latin typeface="ＭＳ Ｐゴシック"/>
            </a:rPr>
            <a:t>　　本市は、離島市であるがゆえの空港や港湾を保有しており、施設管理のため</a:t>
          </a:r>
          <a:endParaRPr kumimoji="1" lang="en-US" altLang="ja-JP" sz="1300">
            <a:latin typeface="ＭＳ Ｐゴシック"/>
          </a:endParaRPr>
        </a:p>
        <a:p>
          <a:r>
            <a:rPr kumimoji="1" lang="ja-JP" altLang="en-US" sz="1300">
              <a:latin typeface="ＭＳ Ｐゴシック"/>
            </a:rPr>
            <a:t>　の職員配置が必要であるため、全国及び沖縄県平均を上回る状況にある。</a:t>
          </a:r>
          <a:endParaRPr kumimoji="1" lang="en-US" altLang="ja-JP" sz="1300">
            <a:latin typeface="ＭＳ Ｐゴシック"/>
          </a:endParaRPr>
        </a:p>
        <a:p>
          <a:r>
            <a:rPr kumimoji="1" lang="ja-JP" altLang="en-US" sz="1300">
              <a:latin typeface="ＭＳ Ｐゴシック"/>
            </a:rPr>
            <a:t>　　今後も引き続き、定員管理の適正化を図り、適切な人員配置を行なっていく。</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72027</xdr:rowOff>
    </xdr:from>
    <xdr:to>
      <xdr:col>24</xdr:col>
      <xdr:colOff>558800</xdr:colOff>
      <xdr:row>62</xdr:row>
      <xdr:rowOff>77772</xdr:rowOff>
    </xdr:to>
    <xdr:cxnSp macro="">
      <xdr:nvCxnSpPr>
        <xdr:cNvPr id="322" name="直線コネクタ 321"/>
        <xdr:cNvCxnSpPr/>
      </xdr:nvCxnSpPr>
      <xdr:spPr>
        <a:xfrm flipV="1">
          <a:off x="16179800" y="10701927"/>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36406</xdr:rowOff>
    </xdr:from>
    <xdr:to>
      <xdr:col>23</xdr:col>
      <xdr:colOff>406400</xdr:colOff>
      <xdr:row>62</xdr:row>
      <xdr:rowOff>77772</xdr:rowOff>
    </xdr:to>
    <xdr:cxnSp macro="">
      <xdr:nvCxnSpPr>
        <xdr:cNvPr id="325" name="直線コネクタ 324"/>
        <xdr:cNvCxnSpPr/>
      </xdr:nvCxnSpPr>
      <xdr:spPr>
        <a:xfrm>
          <a:off x="15290800" y="10666306"/>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36406</xdr:rowOff>
    </xdr:from>
    <xdr:to>
      <xdr:col>22</xdr:col>
      <xdr:colOff>203200</xdr:colOff>
      <xdr:row>62</xdr:row>
      <xdr:rowOff>70878</xdr:rowOff>
    </xdr:to>
    <xdr:cxnSp macro="">
      <xdr:nvCxnSpPr>
        <xdr:cNvPr id="328" name="直線コネクタ 327"/>
        <xdr:cNvCxnSpPr/>
      </xdr:nvCxnSpPr>
      <xdr:spPr>
        <a:xfrm flipV="1">
          <a:off x="14401800" y="10666306"/>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70878</xdr:rowOff>
    </xdr:from>
    <xdr:to>
      <xdr:col>21</xdr:col>
      <xdr:colOff>0</xdr:colOff>
      <xdr:row>62</xdr:row>
      <xdr:rowOff>76623</xdr:rowOff>
    </xdr:to>
    <xdr:cxnSp macro="">
      <xdr:nvCxnSpPr>
        <xdr:cNvPr id="331" name="直線コネクタ 330"/>
        <xdr:cNvCxnSpPr/>
      </xdr:nvCxnSpPr>
      <xdr:spPr>
        <a:xfrm flipV="1">
          <a:off x="13512800" y="10700778"/>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21227</xdr:rowOff>
    </xdr:from>
    <xdr:to>
      <xdr:col>24</xdr:col>
      <xdr:colOff>609600</xdr:colOff>
      <xdr:row>62</xdr:row>
      <xdr:rowOff>122827</xdr:rowOff>
    </xdr:to>
    <xdr:sp macro="" textlink="">
      <xdr:nvSpPr>
        <xdr:cNvPr id="341" name="円/楕円 340"/>
        <xdr:cNvSpPr/>
      </xdr:nvSpPr>
      <xdr:spPr>
        <a:xfrm>
          <a:off x="16967200" y="1065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164754</xdr:rowOff>
    </xdr:from>
    <xdr:ext cx="762000" cy="259045"/>
    <xdr:sp macro="" textlink="">
      <xdr:nvSpPr>
        <xdr:cNvPr id="342" name="定員管理の状況該当値テキスト"/>
        <xdr:cNvSpPr txBox="1"/>
      </xdr:nvSpPr>
      <xdr:spPr>
        <a:xfrm>
          <a:off x="17106900" y="10623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26972</xdr:rowOff>
    </xdr:from>
    <xdr:to>
      <xdr:col>23</xdr:col>
      <xdr:colOff>457200</xdr:colOff>
      <xdr:row>62</xdr:row>
      <xdr:rowOff>128572</xdr:rowOff>
    </xdr:to>
    <xdr:sp macro="" textlink="">
      <xdr:nvSpPr>
        <xdr:cNvPr id="343" name="円/楕円 342"/>
        <xdr:cNvSpPr/>
      </xdr:nvSpPr>
      <xdr:spPr>
        <a:xfrm>
          <a:off x="16129000" y="1065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113349</xdr:rowOff>
    </xdr:from>
    <xdr:ext cx="736600" cy="259045"/>
    <xdr:sp macro="" textlink="">
      <xdr:nvSpPr>
        <xdr:cNvPr id="344" name="テキスト ボックス 343"/>
        <xdr:cNvSpPr txBox="1"/>
      </xdr:nvSpPr>
      <xdr:spPr>
        <a:xfrm>
          <a:off x="15798800" y="1074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157056</xdr:rowOff>
    </xdr:from>
    <xdr:to>
      <xdr:col>22</xdr:col>
      <xdr:colOff>254000</xdr:colOff>
      <xdr:row>62</xdr:row>
      <xdr:rowOff>87206</xdr:rowOff>
    </xdr:to>
    <xdr:sp macro="" textlink="">
      <xdr:nvSpPr>
        <xdr:cNvPr id="345" name="円/楕円 344"/>
        <xdr:cNvSpPr/>
      </xdr:nvSpPr>
      <xdr:spPr>
        <a:xfrm>
          <a:off x="15240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97383</xdr:rowOff>
    </xdr:from>
    <xdr:ext cx="762000" cy="259045"/>
    <xdr:sp macro="" textlink="">
      <xdr:nvSpPr>
        <xdr:cNvPr id="346" name="テキスト ボックス 345"/>
        <xdr:cNvSpPr txBox="1"/>
      </xdr:nvSpPr>
      <xdr:spPr>
        <a:xfrm>
          <a:off x="14909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20078</xdr:rowOff>
    </xdr:from>
    <xdr:to>
      <xdr:col>21</xdr:col>
      <xdr:colOff>50800</xdr:colOff>
      <xdr:row>62</xdr:row>
      <xdr:rowOff>121678</xdr:rowOff>
    </xdr:to>
    <xdr:sp macro="" textlink="">
      <xdr:nvSpPr>
        <xdr:cNvPr id="347" name="円/楕円 346"/>
        <xdr:cNvSpPr/>
      </xdr:nvSpPr>
      <xdr:spPr>
        <a:xfrm>
          <a:off x="14351000" y="1064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106455</xdr:rowOff>
    </xdr:from>
    <xdr:ext cx="762000" cy="259045"/>
    <xdr:sp macro="" textlink="">
      <xdr:nvSpPr>
        <xdr:cNvPr id="348" name="テキスト ボックス 347"/>
        <xdr:cNvSpPr txBox="1"/>
      </xdr:nvSpPr>
      <xdr:spPr>
        <a:xfrm>
          <a:off x="14020800" y="1073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25823</xdr:rowOff>
    </xdr:from>
    <xdr:to>
      <xdr:col>19</xdr:col>
      <xdr:colOff>533400</xdr:colOff>
      <xdr:row>62</xdr:row>
      <xdr:rowOff>127423</xdr:rowOff>
    </xdr:to>
    <xdr:sp macro="" textlink="">
      <xdr:nvSpPr>
        <xdr:cNvPr id="349" name="円/楕円 348"/>
        <xdr:cNvSpPr/>
      </xdr:nvSpPr>
      <xdr:spPr>
        <a:xfrm>
          <a:off x="13462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112200</xdr:rowOff>
    </xdr:from>
    <xdr:ext cx="762000" cy="259045"/>
    <xdr:sp macro="" textlink="">
      <xdr:nvSpPr>
        <xdr:cNvPr id="350" name="テキスト ボックス 349"/>
        <xdr:cNvSpPr txBox="1"/>
      </xdr:nvSpPr>
      <xdr:spPr>
        <a:xfrm>
          <a:off x="13131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これまでの起債抑制による元利償還金の減等により前年度より改善している。</a:t>
          </a:r>
          <a:endParaRPr kumimoji="1" lang="en-US" altLang="ja-JP" sz="1300">
            <a:latin typeface="ＭＳ Ｐゴシック"/>
          </a:endParaRPr>
        </a:p>
        <a:p>
          <a:r>
            <a:rPr kumimoji="1" lang="ja-JP" altLang="en-US" sz="1300">
              <a:latin typeface="ＭＳ Ｐゴシック"/>
            </a:rPr>
            <a:t>　　しかし、平成</a:t>
          </a:r>
          <a:r>
            <a:rPr kumimoji="1" lang="en-US" altLang="ja-JP" sz="1300">
              <a:latin typeface="ＭＳ Ｐゴシック"/>
            </a:rPr>
            <a:t>26</a:t>
          </a:r>
          <a:r>
            <a:rPr kumimoji="1" lang="ja-JP" altLang="en-US" sz="1300">
              <a:latin typeface="ＭＳ Ｐゴシック"/>
            </a:rPr>
            <a:t>年度より大型建設事業が着手しており、今後も庁舎建設等の</a:t>
          </a:r>
          <a:endParaRPr kumimoji="1" lang="en-US" altLang="ja-JP" sz="1300">
            <a:latin typeface="ＭＳ Ｐゴシック"/>
          </a:endParaRPr>
        </a:p>
        <a:p>
          <a:r>
            <a:rPr kumimoji="1" lang="ja-JP" altLang="en-US" sz="1300">
              <a:latin typeface="ＭＳ Ｐゴシック"/>
            </a:rPr>
            <a:t>　大型事業が予定されていることから、他普通建設事業の順位整理や取捨選択</a:t>
          </a:r>
          <a:endParaRPr kumimoji="1" lang="en-US" altLang="ja-JP" sz="1300">
            <a:latin typeface="ＭＳ Ｐゴシック"/>
          </a:endParaRPr>
        </a:p>
        <a:p>
          <a:r>
            <a:rPr kumimoji="1" lang="ja-JP" altLang="en-US" sz="1300">
              <a:latin typeface="ＭＳ Ｐゴシック"/>
            </a:rPr>
            <a:t>　等を行ったうえで、起債抑制を図りたい。</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127726</xdr:rowOff>
    </xdr:from>
    <xdr:to>
      <xdr:col>24</xdr:col>
      <xdr:colOff>558800</xdr:colOff>
      <xdr:row>37</xdr:row>
      <xdr:rowOff>148408</xdr:rowOff>
    </xdr:to>
    <xdr:cxnSp macro="">
      <xdr:nvCxnSpPr>
        <xdr:cNvPr id="386" name="直線コネクタ 385"/>
        <xdr:cNvCxnSpPr/>
      </xdr:nvCxnSpPr>
      <xdr:spPr>
        <a:xfrm flipV="1">
          <a:off x="16179800" y="6471376"/>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148408</xdr:rowOff>
    </xdr:from>
    <xdr:to>
      <xdr:col>23</xdr:col>
      <xdr:colOff>406400</xdr:colOff>
      <xdr:row>38</xdr:row>
      <xdr:rowOff>25219</xdr:rowOff>
    </xdr:to>
    <xdr:cxnSp macro="">
      <xdr:nvCxnSpPr>
        <xdr:cNvPr id="389" name="直線コネクタ 388"/>
        <xdr:cNvCxnSpPr/>
      </xdr:nvCxnSpPr>
      <xdr:spPr>
        <a:xfrm flipV="1">
          <a:off x="15290800" y="6492058"/>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25219</xdr:rowOff>
    </xdr:from>
    <xdr:to>
      <xdr:col>22</xdr:col>
      <xdr:colOff>203200</xdr:colOff>
      <xdr:row>38</xdr:row>
      <xdr:rowOff>63137</xdr:rowOff>
    </xdr:to>
    <xdr:cxnSp macro="">
      <xdr:nvCxnSpPr>
        <xdr:cNvPr id="392" name="直線コネクタ 391"/>
        <xdr:cNvCxnSpPr/>
      </xdr:nvCxnSpPr>
      <xdr:spPr>
        <a:xfrm flipV="1">
          <a:off x="14401800" y="6540319"/>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63137</xdr:rowOff>
    </xdr:from>
    <xdr:to>
      <xdr:col>21</xdr:col>
      <xdr:colOff>0</xdr:colOff>
      <xdr:row>38</xdr:row>
      <xdr:rowOff>138974</xdr:rowOff>
    </xdr:to>
    <xdr:cxnSp macro="">
      <xdr:nvCxnSpPr>
        <xdr:cNvPr id="395" name="直線コネクタ 394"/>
        <xdr:cNvCxnSpPr/>
      </xdr:nvCxnSpPr>
      <xdr:spPr>
        <a:xfrm flipV="1">
          <a:off x="13512800" y="6578237"/>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76926</xdr:rowOff>
    </xdr:from>
    <xdr:to>
      <xdr:col>24</xdr:col>
      <xdr:colOff>609600</xdr:colOff>
      <xdr:row>38</xdr:row>
      <xdr:rowOff>7076</xdr:rowOff>
    </xdr:to>
    <xdr:sp macro="" textlink="">
      <xdr:nvSpPr>
        <xdr:cNvPr id="405" name="円/楕円 404"/>
        <xdr:cNvSpPr/>
      </xdr:nvSpPr>
      <xdr:spPr>
        <a:xfrm>
          <a:off x="16967200" y="642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93453</xdr:rowOff>
    </xdr:from>
    <xdr:ext cx="762000" cy="259045"/>
    <xdr:sp macro="" textlink="">
      <xdr:nvSpPr>
        <xdr:cNvPr id="406" name="公債費負担の状況該当値テキスト"/>
        <xdr:cNvSpPr txBox="1"/>
      </xdr:nvSpPr>
      <xdr:spPr>
        <a:xfrm>
          <a:off x="17106900" y="626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97608</xdr:rowOff>
    </xdr:from>
    <xdr:to>
      <xdr:col>23</xdr:col>
      <xdr:colOff>457200</xdr:colOff>
      <xdr:row>38</xdr:row>
      <xdr:rowOff>27758</xdr:rowOff>
    </xdr:to>
    <xdr:sp macro="" textlink="">
      <xdr:nvSpPr>
        <xdr:cNvPr id="407" name="円/楕円 406"/>
        <xdr:cNvSpPr/>
      </xdr:nvSpPr>
      <xdr:spPr>
        <a:xfrm>
          <a:off x="16129000" y="644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37935</xdr:rowOff>
    </xdr:from>
    <xdr:ext cx="736600" cy="259045"/>
    <xdr:sp macro="" textlink="">
      <xdr:nvSpPr>
        <xdr:cNvPr id="408" name="テキスト ボックス 407"/>
        <xdr:cNvSpPr txBox="1"/>
      </xdr:nvSpPr>
      <xdr:spPr>
        <a:xfrm>
          <a:off x="15798800" y="6210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145869</xdr:rowOff>
    </xdr:from>
    <xdr:to>
      <xdr:col>22</xdr:col>
      <xdr:colOff>254000</xdr:colOff>
      <xdr:row>38</xdr:row>
      <xdr:rowOff>76019</xdr:rowOff>
    </xdr:to>
    <xdr:sp macro="" textlink="">
      <xdr:nvSpPr>
        <xdr:cNvPr id="409" name="円/楕円 408"/>
        <xdr:cNvSpPr/>
      </xdr:nvSpPr>
      <xdr:spPr>
        <a:xfrm>
          <a:off x="15240000" y="648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86196</xdr:rowOff>
    </xdr:from>
    <xdr:ext cx="762000" cy="259045"/>
    <xdr:sp macro="" textlink="">
      <xdr:nvSpPr>
        <xdr:cNvPr id="410" name="テキスト ボックス 409"/>
        <xdr:cNvSpPr txBox="1"/>
      </xdr:nvSpPr>
      <xdr:spPr>
        <a:xfrm>
          <a:off x="14909800" y="625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12337</xdr:rowOff>
    </xdr:from>
    <xdr:to>
      <xdr:col>21</xdr:col>
      <xdr:colOff>50800</xdr:colOff>
      <xdr:row>38</xdr:row>
      <xdr:rowOff>113937</xdr:rowOff>
    </xdr:to>
    <xdr:sp macro="" textlink="">
      <xdr:nvSpPr>
        <xdr:cNvPr id="411" name="円/楕円 410"/>
        <xdr:cNvSpPr/>
      </xdr:nvSpPr>
      <xdr:spPr>
        <a:xfrm>
          <a:off x="14351000" y="652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124114</xdr:rowOff>
    </xdr:from>
    <xdr:ext cx="762000" cy="259045"/>
    <xdr:sp macro="" textlink="">
      <xdr:nvSpPr>
        <xdr:cNvPr id="412" name="テキスト ボックス 411"/>
        <xdr:cNvSpPr txBox="1"/>
      </xdr:nvSpPr>
      <xdr:spPr>
        <a:xfrm>
          <a:off x="14020800" y="629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88174</xdr:rowOff>
    </xdr:from>
    <xdr:to>
      <xdr:col>19</xdr:col>
      <xdr:colOff>533400</xdr:colOff>
      <xdr:row>39</xdr:row>
      <xdr:rowOff>18324</xdr:rowOff>
    </xdr:to>
    <xdr:sp macro="" textlink="">
      <xdr:nvSpPr>
        <xdr:cNvPr id="413" name="円/楕円 412"/>
        <xdr:cNvSpPr/>
      </xdr:nvSpPr>
      <xdr:spPr>
        <a:xfrm>
          <a:off x="13462000" y="660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28501</xdr:rowOff>
    </xdr:from>
    <xdr:ext cx="762000" cy="259045"/>
    <xdr:sp macro="" textlink="">
      <xdr:nvSpPr>
        <xdr:cNvPr id="414" name="テキスト ボックス 413"/>
        <xdr:cNvSpPr txBox="1"/>
      </xdr:nvSpPr>
      <xdr:spPr>
        <a:xfrm>
          <a:off x="13131800" y="637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将来、財政を圧迫する可能性を示す将来負担比率は改善されている。</a:t>
          </a:r>
          <a:endParaRPr kumimoji="1" lang="en-US" altLang="ja-JP" sz="1300">
            <a:latin typeface="ＭＳ Ｐゴシック"/>
          </a:endParaRPr>
        </a:p>
        <a:p>
          <a:r>
            <a:rPr kumimoji="1" lang="ja-JP" altLang="en-US" sz="1300">
              <a:latin typeface="ＭＳ Ｐゴシック"/>
            </a:rPr>
            <a:t>　　要因は、充当可能財源である財政調整基金や減債基金等の増や地方債現在</a:t>
          </a:r>
          <a:endParaRPr kumimoji="1" lang="en-US" altLang="ja-JP" sz="1300">
            <a:latin typeface="ＭＳ Ｐゴシック"/>
          </a:endParaRPr>
        </a:p>
        <a:p>
          <a:r>
            <a:rPr kumimoji="1" lang="ja-JP" altLang="en-US" sz="1300">
              <a:latin typeface="ＭＳ Ｐゴシック"/>
            </a:rPr>
            <a:t>　高に係る基準財政需要額算入見込額の増があげられる。また、標準財政規模</a:t>
          </a:r>
          <a:endParaRPr kumimoji="1" lang="en-US" altLang="ja-JP" sz="1300">
            <a:latin typeface="ＭＳ Ｐゴシック"/>
          </a:endParaRPr>
        </a:p>
        <a:p>
          <a:r>
            <a:rPr kumimoji="1" lang="ja-JP" altLang="en-US" sz="1300">
              <a:latin typeface="ＭＳ Ｐゴシック"/>
            </a:rPr>
            <a:t>　の増加も一因である。</a:t>
          </a:r>
          <a:endParaRPr kumimoji="1" lang="en-US" altLang="ja-JP" sz="1300">
            <a:latin typeface="ＭＳ Ｐゴシック"/>
          </a:endParaRPr>
        </a:p>
        <a:p>
          <a:r>
            <a:rPr kumimoji="1" lang="ja-JP" altLang="en-US" sz="1300">
              <a:latin typeface="ＭＳ Ｐゴシック"/>
            </a:rPr>
            <a:t>　　今後は、繰上償還や新発債の抑制により地方債現在高の抑制に努め、積立</a:t>
          </a:r>
          <a:endParaRPr kumimoji="1" lang="en-US" altLang="ja-JP" sz="1300">
            <a:latin typeface="ＭＳ Ｐゴシック"/>
          </a:endParaRPr>
        </a:p>
        <a:p>
          <a:r>
            <a:rPr kumimoji="1" lang="ja-JP" altLang="en-US" sz="1300">
              <a:latin typeface="ＭＳ Ｐゴシック"/>
            </a:rPr>
            <a:t>　金の堅実な積み増しを行い、さらなる改善を図る。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111326</xdr:rowOff>
    </xdr:from>
    <xdr:to>
      <xdr:col>24</xdr:col>
      <xdr:colOff>558800</xdr:colOff>
      <xdr:row>14</xdr:row>
      <xdr:rowOff>132239</xdr:rowOff>
    </xdr:to>
    <xdr:cxnSp macro="">
      <xdr:nvCxnSpPr>
        <xdr:cNvPr id="448" name="直線コネクタ 447"/>
        <xdr:cNvCxnSpPr/>
      </xdr:nvCxnSpPr>
      <xdr:spPr>
        <a:xfrm flipV="1">
          <a:off x="16179800" y="2511626"/>
          <a:ext cx="838200" cy="20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132239</xdr:rowOff>
    </xdr:from>
    <xdr:to>
      <xdr:col>23</xdr:col>
      <xdr:colOff>406400</xdr:colOff>
      <xdr:row>14</xdr:row>
      <xdr:rowOff>140885</xdr:rowOff>
    </xdr:to>
    <xdr:cxnSp macro="">
      <xdr:nvCxnSpPr>
        <xdr:cNvPr id="451" name="直線コネクタ 450"/>
        <xdr:cNvCxnSpPr/>
      </xdr:nvCxnSpPr>
      <xdr:spPr>
        <a:xfrm flipV="1">
          <a:off x="15290800" y="2532539"/>
          <a:ext cx="889000" cy="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140885</xdr:rowOff>
    </xdr:from>
    <xdr:to>
      <xdr:col>22</xdr:col>
      <xdr:colOff>203200</xdr:colOff>
      <xdr:row>14</xdr:row>
      <xdr:rowOff>159184</xdr:rowOff>
    </xdr:to>
    <xdr:cxnSp macro="">
      <xdr:nvCxnSpPr>
        <xdr:cNvPr id="454" name="直線コネクタ 453"/>
        <xdr:cNvCxnSpPr/>
      </xdr:nvCxnSpPr>
      <xdr:spPr>
        <a:xfrm flipV="1">
          <a:off x="14401800" y="2541185"/>
          <a:ext cx="889000" cy="18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159184</xdr:rowOff>
    </xdr:from>
    <xdr:to>
      <xdr:col>21</xdr:col>
      <xdr:colOff>0</xdr:colOff>
      <xdr:row>15</xdr:row>
      <xdr:rowOff>18098</xdr:rowOff>
    </xdr:to>
    <xdr:cxnSp macro="">
      <xdr:nvCxnSpPr>
        <xdr:cNvPr id="457" name="直線コネクタ 456"/>
        <xdr:cNvCxnSpPr/>
      </xdr:nvCxnSpPr>
      <xdr:spPr>
        <a:xfrm flipV="1">
          <a:off x="13512800" y="2559484"/>
          <a:ext cx="889000" cy="30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60526</xdr:rowOff>
    </xdr:from>
    <xdr:to>
      <xdr:col>24</xdr:col>
      <xdr:colOff>609600</xdr:colOff>
      <xdr:row>14</xdr:row>
      <xdr:rowOff>162126</xdr:rowOff>
    </xdr:to>
    <xdr:sp macro="" textlink="">
      <xdr:nvSpPr>
        <xdr:cNvPr id="467" name="円/楕円 466"/>
        <xdr:cNvSpPr/>
      </xdr:nvSpPr>
      <xdr:spPr>
        <a:xfrm>
          <a:off x="16967200" y="2460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32603</xdr:rowOff>
    </xdr:from>
    <xdr:ext cx="762000" cy="259045"/>
    <xdr:sp macro="" textlink="">
      <xdr:nvSpPr>
        <xdr:cNvPr id="468" name="将来負担の状況該当値テキスト"/>
        <xdr:cNvSpPr txBox="1"/>
      </xdr:nvSpPr>
      <xdr:spPr>
        <a:xfrm>
          <a:off x="17106900" y="243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81439</xdr:rowOff>
    </xdr:from>
    <xdr:to>
      <xdr:col>23</xdr:col>
      <xdr:colOff>457200</xdr:colOff>
      <xdr:row>15</xdr:row>
      <xdr:rowOff>11589</xdr:rowOff>
    </xdr:to>
    <xdr:sp macro="" textlink="">
      <xdr:nvSpPr>
        <xdr:cNvPr id="469" name="円/楕円 468"/>
        <xdr:cNvSpPr/>
      </xdr:nvSpPr>
      <xdr:spPr>
        <a:xfrm>
          <a:off x="16129000" y="248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167816</xdr:rowOff>
    </xdr:from>
    <xdr:ext cx="736600" cy="259045"/>
    <xdr:sp macro="" textlink="">
      <xdr:nvSpPr>
        <xdr:cNvPr id="470" name="テキスト ボックス 469"/>
        <xdr:cNvSpPr txBox="1"/>
      </xdr:nvSpPr>
      <xdr:spPr>
        <a:xfrm>
          <a:off x="15798800" y="2568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90085</xdr:rowOff>
    </xdr:from>
    <xdr:to>
      <xdr:col>22</xdr:col>
      <xdr:colOff>254000</xdr:colOff>
      <xdr:row>15</xdr:row>
      <xdr:rowOff>20235</xdr:rowOff>
    </xdr:to>
    <xdr:sp macro="" textlink="">
      <xdr:nvSpPr>
        <xdr:cNvPr id="471" name="円/楕円 470"/>
        <xdr:cNvSpPr/>
      </xdr:nvSpPr>
      <xdr:spPr>
        <a:xfrm>
          <a:off x="15240000" y="249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30412</xdr:rowOff>
    </xdr:from>
    <xdr:ext cx="762000" cy="259045"/>
    <xdr:sp macro="" textlink="">
      <xdr:nvSpPr>
        <xdr:cNvPr id="472" name="テキスト ボックス 471"/>
        <xdr:cNvSpPr txBox="1"/>
      </xdr:nvSpPr>
      <xdr:spPr>
        <a:xfrm>
          <a:off x="14909800" y="2259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108384</xdr:rowOff>
    </xdr:from>
    <xdr:to>
      <xdr:col>21</xdr:col>
      <xdr:colOff>50800</xdr:colOff>
      <xdr:row>15</xdr:row>
      <xdr:rowOff>38534</xdr:rowOff>
    </xdr:to>
    <xdr:sp macro="" textlink="">
      <xdr:nvSpPr>
        <xdr:cNvPr id="473" name="円/楕円 472"/>
        <xdr:cNvSpPr/>
      </xdr:nvSpPr>
      <xdr:spPr>
        <a:xfrm>
          <a:off x="14351000" y="250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48711</xdr:rowOff>
    </xdr:from>
    <xdr:ext cx="762000" cy="259045"/>
    <xdr:sp macro="" textlink="">
      <xdr:nvSpPr>
        <xdr:cNvPr id="474" name="テキスト ボックス 473"/>
        <xdr:cNvSpPr txBox="1"/>
      </xdr:nvSpPr>
      <xdr:spPr>
        <a:xfrm>
          <a:off x="14020800" y="2277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138748</xdr:rowOff>
    </xdr:from>
    <xdr:to>
      <xdr:col>19</xdr:col>
      <xdr:colOff>533400</xdr:colOff>
      <xdr:row>15</xdr:row>
      <xdr:rowOff>68898</xdr:rowOff>
    </xdr:to>
    <xdr:sp macro="" textlink="">
      <xdr:nvSpPr>
        <xdr:cNvPr id="475" name="円/楕円 474"/>
        <xdr:cNvSpPr/>
      </xdr:nvSpPr>
      <xdr:spPr>
        <a:xfrm>
          <a:off x="13462000" y="253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79075</xdr:rowOff>
    </xdr:from>
    <xdr:ext cx="762000" cy="259045"/>
    <xdr:sp macro="" textlink="">
      <xdr:nvSpPr>
        <xdr:cNvPr id="476" name="テキスト ボックス 475"/>
        <xdr:cNvSpPr txBox="1"/>
      </xdr:nvSpPr>
      <xdr:spPr>
        <a:xfrm>
          <a:off x="13131800" y="230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沖縄県石垣市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48,816
48,559
229.00
25,454,575
24,594,271
666,992
13,215,254
21,164,234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70.1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人件費の比率が増えた要因は、沖縄県市町村総合事務組合負担</a:t>
          </a:r>
          <a:endParaRPr kumimoji="1" lang="en-US" altLang="ja-JP" sz="1300">
            <a:latin typeface="ＭＳ Ｐゴシック"/>
          </a:endParaRPr>
        </a:p>
        <a:p>
          <a:r>
            <a:rPr kumimoji="1" lang="ja-JP" altLang="en-US" sz="1300">
              <a:latin typeface="ＭＳ Ｐゴシック"/>
            </a:rPr>
            <a:t>　金の増と沖振交事業に伴う非常勤職員報酬の増によるものである。</a:t>
          </a:r>
          <a:endParaRPr kumimoji="1" lang="en-US" altLang="ja-JP" sz="1300">
            <a:latin typeface="ＭＳ Ｐゴシック"/>
          </a:endParaRPr>
        </a:p>
        <a:p>
          <a:r>
            <a:rPr kumimoji="1" lang="ja-JP" altLang="en-US" sz="1300">
              <a:latin typeface="ＭＳ Ｐゴシック"/>
            </a:rPr>
            <a:t>　　本市は類似団体内順位が最下位に近く、改善が必要となっている。</a:t>
          </a:r>
          <a:endParaRPr kumimoji="1" lang="en-US" altLang="ja-JP" sz="1300">
            <a:latin typeface="ＭＳ Ｐゴシック"/>
          </a:endParaRPr>
        </a:p>
        <a:p>
          <a:r>
            <a:rPr kumimoji="1" lang="ja-JP" altLang="en-US" sz="1300">
              <a:latin typeface="ＭＳ Ｐゴシック"/>
            </a:rPr>
            <a:t>　　今後は、沖振交事業に係る非常勤職員報酬の事業見直しを含め、</a:t>
          </a:r>
          <a:endParaRPr kumimoji="1" lang="en-US" altLang="ja-JP" sz="1300">
            <a:latin typeface="ＭＳ Ｐゴシック"/>
          </a:endParaRPr>
        </a:p>
        <a:p>
          <a:r>
            <a:rPr kumimoji="1" lang="ja-JP" altLang="en-US" sz="1300">
              <a:latin typeface="ＭＳ Ｐゴシック"/>
            </a:rPr>
            <a:t>　定員管理適正化の一層の取組を推進していく。</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104140</xdr:rowOff>
    </xdr:from>
    <xdr:to>
      <xdr:col>7</xdr:col>
      <xdr:colOff>15875</xdr:colOff>
      <xdr:row>39</xdr:row>
      <xdr:rowOff>1270</xdr:rowOff>
    </xdr:to>
    <xdr:cxnSp macro="">
      <xdr:nvCxnSpPr>
        <xdr:cNvPr id="63" name="直線コネクタ 62"/>
        <xdr:cNvCxnSpPr/>
      </xdr:nvCxnSpPr>
      <xdr:spPr>
        <a:xfrm>
          <a:off x="3987800" y="66192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152146</xdr:rowOff>
    </xdr:from>
    <xdr:to>
      <xdr:col>5</xdr:col>
      <xdr:colOff>549275</xdr:colOff>
      <xdr:row>38</xdr:row>
      <xdr:rowOff>104140</xdr:rowOff>
    </xdr:to>
    <xdr:cxnSp macro="">
      <xdr:nvCxnSpPr>
        <xdr:cNvPr id="66" name="直線コネクタ 65"/>
        <xdr:cNvCxnSpPr/>
      </xdr:nvCxnSpPr>
      <xdr:spPr>
        <a:xfrm>
          <a:off x="3098800" y="649579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106426</xdr:rowOff>
    </xdr:from>
    <xdr:to>
      <xdr:col>4</xdr:col>
      <xdr:colOff>346075</xdr:colOff>
      <xdr:row>37</xdr:row>
      <xdr:rowOff>152146</xdr:rowOff>
    </xdr:to>
    <xdr:cxnSp macro="">
      <xdr:nvCxnSpPr>
        <xdr:cNvPr id="69" name="直線コネクタ 68"/>
        <xdr:cNvCxnSpPr/>
      </xdr:nvCxnSpPr>
      <xdr:spPr>
        <a:xfrm>
          <a:off x="2209800" y="64500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106426</xdr:rowOff>
    </xdr:from>
    <xdr:to>
      <xdr:col>3</xdr:col>
      <xdr:colOff>142875</xdr:colOff>
      <xdr:row>38</xdr:row>
      <xdr:rowOff>159004</xdr:rowOff>
    </xdr:to>
    <xdr:cxnSp macro="">
      <xdr:nvCxnSpPr>
        <xdr:cNvPr id="72" name="直線コネクタ 71"/>
        <xdr:cNvCxnSpPr/>
      </xdr:nvCxnSpPr>
      <xdr:spPr>
        <a:xfrm flipV="1">
          <a:off x="1320800" y="6450076"/>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121920</xdr:rowOff>
    </xdr:from>
    <xdr:to>
      <xdr:col>7</xdr:col>
      <xdr:colOff>66675</xdr:colOff>
      <xdr:row>39</xdr:row>
      <xdr:rowOff>52070</xdr:rowOff>
    </xdr:to>
    <xdr:sp macro="" textlink="">
      <xdr:nvSpPr>
        <xdr:cNvPr id="82" name="円/楕円 81"/>
        <xdr:cNvSpPr/>
      </xdr:nvSpPr>
      <xdr:spPr>
        <a:xfrm>
          <a:off x="47752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93997</xdr:rowOff>
    </xdr:from>
    <xdr:ext cx="762000" cy="259045"/>
    <xdr:sp macro="" textlink="">
      <xdr:nvSpPr>
        <xdr:cNvPr id="83" name="人件費該当値テキスト"/>
        <xdr:cNvSpPr txBox="1"/>
      </xdr:nvSpPr>
      <xdr:spPr>
        <a:xfrm>
          <a:off x="49149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53340</xdr:rowOff>
    </xdr:from>
    <xdr:to>
      <xdr:col>5</xdr:col>
      <xdr:colOff>600075</xdr:colOff>
      <xdr:row>38</xdr:row>
      <xdr:rowOff>154940</xdr:rowOff>
    </xdr:to>
    <xdr:sp macro="" textlink="">
      <xdr:nvSpPr>
        <xdr:cNvPr id="84" name="円/楕円 83"/>
        <xdr:cNvSpPr/>
      </xdr:nvSpPr>
      <xdr:spPr>
        <a:xfrm>
          <a:off x="3937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139717</xdr:rowOff>
    </xdr:from>
    <xdr:ext cx="736600" cy="259045"/>
    <xdr:sp macro="" textlink="">
      <xdr:nvSpPr>
        <xdr:cNvPr id="85" name="テキスト ボックス 84"/>
        <xdr:cNvSpPr txBox="1"/>
      </xdr:nvSpPr>
      <xdr:spPr>
        <a:xfrm>
          <a:off x="3606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101346</xdr:rowOff>
    </xdr:from>
    <xdr:to>
      <xdr:col>4</xdr:col>
      <xdr:colOff>396875</xdr:colOff>
      <xdr:row>38</xdr:row>
      <xdr:rowOff>31496</xdr:rowOff>
    </xdr:to>
    <xdr:sp macro="" textlink="">
      <xdr:nvSpPr>
        <xdr:cNvPr id="86" name="円/楕円 85"/>
        <xdr:cNvSpPr/>
      </xdr:nvSpPr>
      <xdr:spPr>
        <a:xfrm>
          <a:off x="3048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16273</xdr:rowOff>
    </xdr:from>
    <xdr:ext cx="762000" cy="259045"/>
    <xdr:sp macro="" textlink="">
      <xdr:nvSpPr>
        <xdr:cNvPr id="87" name="テキスト ボックス 86"/>
        <xdr:cNvSpPr txBox="1"/>
      </xdr:nvSpPr>
      <xdr:spPr>
        <a:xfrm>
          <a:off x="2717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55626</xdr:rowOff>
    </xdr:from>
    <xdr:to>
      <xdr:col>3</xdr:col>
      <xdr:colOff>193675</xdr:colOff>
      <xdr:row>37</xdr:row>
      <xdr:rowOff>157226</xdr:rowOff>
    </xdr:to>
    <xdr:sp macro="" textlink="">
      <xdr:nvSpPr>
        <xdr:cNvPr id="88" name="円/楕円 87"/>
        <xdr:cNvSpPr/>
      </xdr:nvSpPr>
      <xdr:spPr>
        <a:xfrm>
          <a:off x="2159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142003</xdr:rowOff>
    </xdr:from>
    <xdr:ext cx="762000" cy="259045"/>
    <xdr:sp macro="" textlink="">
      <xdr:nvSpPr>
        <xdr:cNvPr id="89" name="テキスト ボックス 88"/>
        <xdr:cNvSpPr txBox="1"/>
      </xdr:nvSpPr>
      <xdr:spPr>
        <a:xfrm>
          <a:off x="1828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108204</xdr:rowOff>
    </xdr:from>
    <xdr:to>
      <xdr:col>1</xdr:col>
      <xdr:colOff>676275</xdr:colOff>
      <xdr:row>39</xdr:row>
      <xdr:rowOff>38354</xdr:rowOff>
    </xdr:to>
    <xdr:sp macro="" textlink="">
      <xdr:nvSpPr>
        <xdr:cNvPr id="90" name="円/楕円 89"/>
        <xdr:cNvSpPr/>
      </xdr:nvSpPr>
      <xdr:spPr>
        <a:xfrm>
          <a:off x="1270000" y="66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23131</xdr:rowOff>
    </xdr:from>
    <xdr:ext cx="762000" cy="259045"/>
    <xdr:sp macro="" textlink="">
      <xdr:nvSpPr>
        <xdr:cNvPr id="91" name="テキスト ボックス 90"/>
        <xdr:cNvSpPr txBox="1"/>
      </xdr:nvSpPr>
      <xdr:spPr>
        <a:xfrm>
          <a:off x="939800" y="670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昨年度にくらべ割合が増えたが、全国平均、沖縄県平均を下回っ</a:t>
          </a:r>
          <a:endParaRPr kumimoji="1" lang="en-US" altLang="ja-JP" sz="1300">
            <a:latin typeface="ＭＳ Ｐゴシック"/>
          </a:endParaRPr>
        </a:p>
        <a:p>
          <a:r>
            <a:rPr kumimoji="1" lang="ja-JP" altLang="en-US" sz="1300">
              <a:latin typeface="ＭＳ Ｐゴシック"/>
            </a:rPr>
            <a:t>　　ている。</a:t>
          </a:r>
          <a:endParaRPr kumimoji="1" lang="en-US" altLang="ja-JP" sz="1300">
            <a:latin typeface="ＭＳ Ｐゴシック"/>
          </a:endParaRPr>
        </a:p>
        <a:p>
          <a:r>
            <a:rPr kumimoji="1" lang="ja-JP" altLang="en-US" sz="1300">
              <a:latin typeface="ＭＳ Ｐゴシック"/>
            </a:rPr>
            <a:t>　　　割合が増えた要因として、沖振交事業にかかる各種委託や用人</a:t>
          </a:r>
          <a:endParaRPr kumimoji="1" lang="en-US" altLang="ja-JP" sz="1300">
            <a:latin typeface="ＭＳ Ｐゴシック"/>
          </a:endParaRPr>
        </a:p>
        <a:p>
          <a:r>
            <a:rPr kumimoji="1" lang="ja-JP" altLang="en-US" sz="1300">
              <a:latin typeface="ＭＳ Ｐゴシック"/>
            </a:rPr>
            <a:t>　　賃金の増があげられる。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61686</xdr:rowOff>
    </xdr:from>
    <xdr:to>
      <xdr:col>24</xdr:col>
      <xdr:colOff>31750</xdr:colOff>
      <xdr:row>14</xdr:row>
      <xdr:rowOff>170543</xdr:rowOff>
    </xdr:to>
    <xdr:cxnSp macro="">
      <xdr:nvCxnSpPr>
        <xdr:cNvPr id="126" name="直線コネクタ 125"/>
        <xdr:cNvCxnSpPr/>
      </xdr:nvCxnSpPr>
      <xdr:spPr>
        <a:xfrm>
          <a:off x="15671800" y="2461986"/>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61686</xdr:rowOff>
    </xdr:from>
    <xdr:to>
      <xdr:col>22</xdr:col>
      <xdr:colOff>565150</xdr:colOff>
      <xdr:row>16</xdr:row>
      <xdr:rowOff>165100</xdr:rowOff>
    </xdr:to>
    <xdr:cxnSp macro="">
      <xdr:nvCxnSpPr>
        <xdr:cNvPr id="129" name="直線コネクタ 128"/>
        <xdr:cNvCxnSpPr/>
      </xdr:nvCxnSpPr>
      <xdr:spPr>
        <a:xfrm flipV="1">
          <a:off x="14782800" y="2461986"/>
          <a:ext cx="889000" cy="446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165100</xdr:rowOff>
    </xdr:from>
    <xdr:to>
      <xdr:col>21</xdr:col>
      <xdr:colOff>361950</xdr:colOff>
      <xdr:row>17</xdr:row>
      <xdr:rowOff>4536</xdr:rowOff>
    </xdr:to>
    <xdr:cxnSp macro="">
      <xdr:nvCxnSpPr>
        <xdr:cNvPr id="132" name="直線コネクタ 131"/>
        <xdr:cNvCxnSpPr/>
      </xdr:nvCxnSpPr>
      <xdr:spPr>
        <a:xfrm flipV="1">
          <a:off x="13893800" y="29083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4536</xdr:rowOff>
    </xdr:from>
    <xdr:to>
      <xdr:col>20</xdr:col>
      <xdr:colOff>158750</xdr:colOff>
      <xdr:row>18</xdr:row>
      <xdr:rowOff>61686</xdr:rowOff>
    </xdr:to>
    <xdr:cxnSp macro="">
      <xdr:nvCxnSpPr>
        <xdr:cNvPr id="135" name="直線コネクタ 134"/>
        <xdr:cNvCxnSpPr/>
      </xdr:nvCxnSpPr>
      <xdr:spPr>
        <a:xfrm flipV="1">
          <a:off x="13004800" y="2919186"/>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119743</xdr:rowOff>
    </xdr:from>
    <xdr:to>
      <xdr:col>24</xdr:col>
      <xdr:colOff>82550</xdr:colOff>
      <xdr:row>15</xdr:row>
      <xdr:rowOff>49893</xdr:rowOff>
    </xdr:to>
    <xdr:sp macro="" textlink="">
      <xdr:nvSpPr>
        <xdr:cNvPr id="145" name="円/楕円 144"/>
        <xdr:cNvSpPr/>
      </xdr:nvSpPr>
      <xdr:spPr>
        <a:xfrm>
          <a:off x="164592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136270</xdr:rowOff>
    </xdr:from>
    <xdr:ext cx="762000" cy="259045"/>
    <xdr:sp macro="" textlink="">
      <xdr:nvSpPr>
        <xdr:cNvPr id="146" name="物件費該当値テキスト"/>
        <xdr:cNvSpPr txBox="1"/>
      </xdr:nvSpPr>
      <xdr:spPr>
        <a:xfrm>
          <a:off x="165989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10886</xdr:rowOff>
    </xdr:from>
    <xdr:to>
      <xdr:col>22</xdr:col>
      <xdr:colOff>615950</xdr:colOff>
      <xdr:row>14</xdr:row>
      <xdr:rowOff>112486</xdr:rowOff>
    </xdr:to>
    <xdr:sp macro="" textlink="">
      <xdr:nvSpPr>
        <xdr:cNvPr id="147" name="円/楕円 146"/>
        <xdr:cNvSpPr/>
      </xdr:nvSpPr>
      <xdr:spPr>
        <a:xfrm>
          <a:off x="15621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122663</xdr:rowOff>
    </xdr:from>
    <xdr:ext cx="736600" cy="259045"/>
    <xdr:sp macro="" textlink="">
      <xdr:nvSpPr>
        <xdr:cNvPr id="148" name="テキスト ボックス 147"/>
        <xdr:cNvSpPr txBox="1"/>
      </xdr:nvSpPr>
      <xdr:spPr>
        <a:xfrm>
          <a:off x="15290800" y="2180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49" name="円/楕円 148"/>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50" name="テキスト ボックス 149"/>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125186</xdr:rowOff>
    </xdr:from>
    <xdr:to>
      <xdr:col>20</xdr:col>
      <xdr:colOff>209550</xdr:colOff>
      <xdr:row>17</xdr:row>
      <xdr:rowOff>55336</xdr:rowOff>
    </xdr:to>
    <xdr:sp macro="" textlink="">
      <xdr:nvSpPr>
        <xdr:cNvPr id="151" name="円/楕円 150"/>
        <xdr:cNvSpPr/>
      </xdr:nvSpPr>
      <xdr:spPr>
        <a:xfrm>
          <a:off x="13843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40113</xdr:rowOff>
    </xdr:from>
    <xdr:ext cx="762000" cy="259045"/>
    <xdr:sp macro="" textlink="">
      <xdr:nvSpPr>
        <xdr:cNvPr id="152" name="テキスト ボックス 151"/>
        <xdr:cNvSpPr txBox="1"/>
      </xdr:nvSpPr>
      <xdr:spPr>
        <a:xfrm>
          <a:off x="13512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10886</xdr:rowOff>
    </xdr:from>
    <xdr:to>
      <xdr:col>19</xdr:col>
      <xdr:colOff>6350</xdr:colOff>
      <xdr:row>18</xdr:row>
      <xdr:rowOff>112486</xdr:rowOff>
    </xdr:to>
    <xdr:sp macro="" textlink="">
      <xdr:nvSpPr>
        <xdr:cNvPr id="153" name="円/楕円 152"/>
        <xdr:cNvSpPr/>
      </xdr:nvSpPr>
      <xdr:spPr>
        <a:xfrm>
          <a:off x="129540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97263</xdr:rowOff>
    </xdr:from>
    <xdr:ext cx="762000" cy="259045"/>
    <xdr:sp macro="" textlink="">
      <xdr:nvSpPr>
        <xdr:cNvPr id="154" name="テキスト ボックス 153"/>
        <xdr:cNvSpPr txBox="1"/>
      </xdr:nvSpPr>
      <xdr:spPr>
        <a:xfrm>
          <a:off x="12623800" y="3183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社会情勢を反映する形で年々増加の一途にある扶助費については、</a:t>
          </a:r>
          <a:endParaRPr kumimoji="1" lang="en-US" altLang="ja-JP" sz="1300">
            <a:latin typeface="ＭＳ Ｐゴシック"/>
          </a:endParaRPr>
        </a:p>
        <a:p>
          <a:r>
            <a:rPr kumimoji="1" lang="ja-JP" altLang="en-US" sz="1300">
              <a:latin typeface="ＭＳ Ｐゴシック"/>
            </a:rPr>
            <a:t>　比例して経常的なものについても伸びている。</a:t>
          </a:r>
          <a:endParaRPr kumimoji="1" lang="en-US" altLang="ja-JP" sz="1300">
            <a:latin typeface="ＭＳ Ｐゴシック"/>
          </a:endParaRPr>
        </a:p>
        <a:p>
          <a:r>
            <a:rPr kumimoji="1" lang="ja-JP" altLang="en-US" sz="1300">
              <a:latin typeface="ＭＳ Ｐゴシック"/>
            </a:rPr>
            <a:t>　　類似団体内順位においても最下位近くにあり、見直しが必要である。</a:t>
          </a:r>
          <a:endParaRPr kumimoji="1" lang="en-US" altLang="ja-JP" sz="1300">
            <a:latin typeface="ＭＳ Ｐゴシック"/>
          </a:endParaRPr>
        </a:p>
        <a:p>
          <a:r>
            <a:rPr kumimoji="1" lang="ja-JP" altLang="en-US" sz="1300">
              <a:latin typeface="ＭＳ Ｐゴシック"/>
            </a:rPr>
            <a:t>　　増加の要因としては、生活保護費、介護訓練等給付費があげられ　</a:t>
          </a:r>
          <a:endParaRPr kumimoji="1" lang="en-US" altLang="ja-JP" sz="1300">
            <a:latin typeface="ＭＳ Ｐゴシック"/>
          </a:endParaRPr>
        </a:p>
        <a:p>
          <a:r>
            <a:rPr kumimoji="1" lang="ja-JP" altLang="en-US" sz="1300">
              <a:latin typeface="ＭＳ Ｐゴシック"/>
            </a:rPr>
            <a:t>　る。</a:t>
          </a:r>
          <a:endParaRPr kumimoji="1" lang="en-US" altLang="ja-JP" sz="1300">
            <a:latin typeface="ＭＳ Ｐゴシック"/>
          </a:endParaRPr>
        </a:p>
        <a:p>
          <a:r>
            <a:rPr kumimoji="1" lang="ja-JP" altLang="en-US" sz="1300">
              <a:latin typeface="ＭＳ Ｐゴシック"/>
            </a:rPr>
            <a:t>　　今後は、資格審査等の適正化を図り、一財負担増に伴う財政圧迫</a:t>
          </a:r>
          <a:endParaRPr kumimoji="1" lang="en-US" altLang="ja-JP" sz="1300">
            <a:latin typeface="ＭＳ Ｐゴシック"/>
          </a:endParaRPr>
        </a:p>
        <a:p>
          <a:r>
            <a:rPr kumimoji="1" lang="ja-JP" altLang="en-US" sz="1300">
              <a:latin typeface="ＭＳ Ｐゴシック"/>
            </a:rPr>
            <a:t>　に歯止めをかけるべく改善を図っていく。</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120650</xdr:rowOff>
    </xdr:from>
    <xdr:to>
      <xdr:col>7</xdr:col>
      <xdr:colOff>15875</xdr:colOff>
      <xdr:row>59</xdr:row>
      <xdr:rowOff>158750</xdr:rowOff>
    </xdr:to>
    <xdr:cxnSp macro="">
      <xdr:nvCxnSpPr>
        <xdr:cNvPr id="187" name="直線コネクタ 186"/>
        <xdr:cNvCxnSpPr/>
      </xdr:nvCxnSpPr>
      <xdr:spPr>
        <a:xfrm>
          <a:off x="3987800" y="10236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120650</xdr:rowOff>
    </xdr:from>
    <xdr:to>
      <xdr:col>5</xdr:col>
      <xdr:colOff>549275</xdr:colOff>
      <xdr:row>59</xdr:row>
      <xdr:rowOff>120650</xdr:rowOff>
    </xdr:to>
    <xdr:cxnSp macro="">
      <xdr:nvCxnSpPr>
        <xdr:cNvPr id="190" name="直線コネクタ 189"/>
        <xdr:cNvCxnSpPr/>
      </xdr:nvCxnSpPr>
      <xdr:spPr>
        <a:xfrm>
          <a:off x="3098800" y="10236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44450</xdr:rowOff>
    </xdr:from>
    <xdr:to>
      <xdr:col>4</xdr:col>
      <xdr:colOff>346075</xdr:colOff>
      <xdr:row>59</xdr:row>
      <xdr:rowOff>120650</xdr:rowOff>
    </xdr:to>
    <xdr:cxnSp macro="">
      <xdr:nvCxnSpPr>
        <xdr:cNvPr id="193" name="直線コネクタ 192"/>
        <xdr:cNvCxnSpPr/>
      </xdr:nvCxnSpPr>
      <xdr:spPr>
        <a:xfrm>
          <a:off x="2209800" y="10160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101600</xdr:rowOff>
    </xdr:from>
    <xdr:to>
      <xdr:col>3</xdr:col>
      <xdr:colOff>142875</xdr:colOff>
      <xdr:row>59</xdr:row>
      <xdr:rowOff>44450</xdr:rowOff>
    </xdr:to>
    <xdr:cxnSp macro="">
      <xdr:nvCxnSpPr>
        <xdr:cNvPr id="196" name="直線コネクタ 195"/>
        <xdr:cNvCxnSpPr/>
      </xdr:nvCxnSpPr>
      <xdr:spPr>
        <a:xfrm>
          <a:off x="1320800" y="10045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107950</xdr:rowOff>
    </xdr:from>
    <xdr:to>
      <xdr:col>7</xdr:col>
      <xdr:colOff>66675</xdr:colOff>
      <xdr:row>60</xdr:row>
      <xdr:rowOff>38100</xdr:rowOff>
    </xdr:to>
    <xdr:sp macro="" textlink="">
      <xdr:nvSpPr>
        <xdr:cNvPr id="206" name="円/楕円 205"/>
        <xdr:cNvSpPr/>
      </xdr:nvSpPr>
      <xdr:spPr>
        <a:xfrm>
          <a:off x="47752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80027</xdr:rowOff>
    </xdr:from>
    <xdr:ext cx="762000" cy="259045"/>
    <xdr:sp macro="" textlink="">
      <xdr:nvSpPr>
        <xdr:cNvPr id="207" name="扶助費該当値テキスト"/>
        <xdr:cNvSpPr txBox="1"/>
      </xdr:nvSpPr>
      <xdr:spPr>
        <a:xfrm>
          <a:off x="49149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69850</xdr:rowOff>
    </xdr:from>
    <xdr:to>
      <xdr:col>5</xdr:col>
      <xdr:colOff>600075</xdr:colOff>
      <xdr:row>60</xdr:row>
      <xdr:rowOff>0</xdr:rowOff>
    </xdr:to>
    <xdr:sp macro="" textlink="">
      <xdr:nvSpPr>
        <xdr:cNvPr id="208" name="円/楕円 207"/>
        <xdr:cNvSpPr/>
      </xdr:nvSpPr>
      <xdr:spPr>
        <a:xfrm>
          <a:off x="3937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156227</xdr:rowOff>
    </xdr:from>
    <xdr:ext cx="736600" cy="259045"/>
    <xdr:sp macro="" textlink="">
      <xdr:nvSpPr>
        <xdr:cNvPr id="209" name="テキスト ボックス 208"/>
        <xdr:cNvSpPr txBox="1"/>
      </xdr:nvSpPr>
      <xdr:spPr>
        <a:xfrm>
          <a:off x="3606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69850</xdr:rowOff>
    </xdr:from>
    <xdr:to>
      <xdr:col>4</xdr:col>
      <xdr:colOff>396875</xdr:colOff>
      <xdr:row>60</xdr:row>
      <xdr:rowOff>0</xdr:rowOff>
    </xdr:to>
    <xdr:sp macro="" textlink="">
      <xdr:nvSpPr>
        <xdr:cNvPr id="210" name="円/楕円 209"/>
        <xdr:cNvSpPr/>
      </xdr:nvSpPr>
      <xdr:spPr>
        <a:xfrm>
          <a:off x="3048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156227</xdr:rowOff>
    </xdr:from>
    <xdr:ext cx="762000" cy="259045"/>
    <xdr:sp macro="" textlink="">
      <xdr:nvSpPr>
        <xdr:cNvPr id="211" name="テキスト ボックス 210"/>
        <xdr:cNvSpPr txBox="1"/>
      </xdr:nvSpPr>
      <xdr:spPr>
        <a:xfrm>
          <a:off x="2717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165100</xdr:rowOff>
    </xdr:from>
    <xdr:to>
      <xdr:col>3</xdr:col>
      <xdr:colOff>193675</xdr:colOff>
      <xdr:row>59</xdr:row>
      <xdr:rowOff>95250</xdr:rowOff>
    </xdr:to>
    <xdr:sp macro="" textlink="">
      <xdr:nvSpPr>
        <xdr:cNvPr id="212" name="円/楕円 211"/>
        <xdr:cNvSpPr/>
      </xdr:nvSpPr>
      <xdr:spPr>
        <a:xfrm>
          <a:off x="21590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80027</xdr:rowOff>
    </xdr:from>
    <xdr:ext cx="762000" cy="259045"/>
    <xdr:sp macro="" textlink="">
      <xdr:nvSpPr>
        <xdr:cNvPr id="213" name="テキスト ボックス 212"/>
        <xdr:cNvSpPr txBox="1"/>
      </xdr:nvSpPr>
      <xdr:spPr>
        <a:xfrm>
          <a:off x="18288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50800</xdr:rowOff>
    </xdr:from>
    <xdr:to>
      <xdr:col>1</xdr:col>
      <xdr:colOff>676275</xdr:colOff>
      <xdr:row>58</xdr:row>
      <xdr:rowOff>152400</xdr:rowOff>
    </xdr:to>
    <xdr:sp macro="" textlink="">
      <xdr:nvSpPr>
        <xdr:cNvPr id="214" name="円/楕円 213"/>
        <xdr:cNvSpPr/>
      </xdr:nvSpPr>
      <xdr:spPr>
        <a:xfrm>
          <a:off x="1270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137177</xdr:rowOff>
    </xdr:from>
    <xdr:ext cx="762000" cy="259045"/>
    <xdr:sp macro="" textlink="">
      <xdr:nvSpPr>
        <xdr:cNvPr id="215" name="テキスト ボックス 214"/>
        <xdr:cNvSpPr txBox="1"/>
      </xdr:nvSpPr>
      <xdr:spPr>
        <a:xfrm>
          <a:off x="939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その他に係る比率は、前年度より僅かに改善したが、全国平均、</a:t>
          </a:r>
          <a:endParaRPr kumimoji="1" lang="en-US" altLang="ja-JP" sz="1300">
            <a:latin typeface="ＭＳ Ｐゴシック"/>
          </a:endParaRPr>
        </a:p>
        <a:p>
          <a:r>
            <a:rPr kumimoji="1" lang="ja-JP" altLang="en-US" sz="1300">
              <a:latin typeface="ＭＳ Ｐゴシック"/>
            </a:rPr>
            <a:t>　　県平均を上回る率となっている。</a:t>
          </a:r>
          <a:endParaRPr kumimoji="1" lang="en-US" altLang="ja-JP" sz="1300">
            <a:latin typeface="ＭＳ Ｐゴシック"/>
          </a:endParaRPr>
        </a:p>
        <a:p>
          <a:r>
            <a:rPr kumimoji="1" lang="ja-JP" altLang="en-US" sz="1300">
              <a:latin typeface="ＭＳ Ｐゴシック"/>
            </a:rPr>
            <a:t>　　　要因として、各特会への繰出金の多さがあげられる。</a:t>
          </a:r>
          <a:endParaRPr kumimoji="1" lang="en-US" altLang="ja-JP" sz="1300">
            <a:latin typeface="ＭＳ Ｐゴシック"/>
          </a:endParaRPr>
        </a:p>
        <a:p>
          <a:r>
            <a:rPr kumimoji="1" lang="ja-JP" altLang="en-US" sz="1300">
              <a:latin typeface="ＭＳ Ｐゴシック"/>
            </a:rPr>
            <a:t>　　　その理由として、下水道特会の整備にかかる基準外繰出が多額</a:t>
          </a:r>
          <a:endParaRPr kumimoji="1" lang="en-US" altLang="ja-JP" sz="1300">
            <a:latin typeface="ＭＳ Ｐゴシック"/>
          </a:endParaRPr>
        </a:p>
        <a:p>
          <a:r>
            <a:rPr kumimoji="1" lang="ja-JP" altLang="en-US" sz="1300">
              <a:latin typeface="ＭＳ Ｐゴシック"/>
            </a:rPr>
            <a:t>　　であることや、国民健康保険事業特別会計の基準外繰出が必要と</a:t>
          </a:r>
          <a:endParaRPr kumimoji="1" lang="en-US" altLang="ja-JP" sz="1300">
            <a:latin typeface="ＭＳ Ｐゴシック"/>
          </a:endParaRPr>
        </a:p>
        <a:p>
          <a:r>
            <a:rPr kumimoji="1" lang="ja-JP" altLang="en-US" sz="1300">
              <a:latin typeface="ＭＳ Ｐゴシック"/>
            </a:rPr>
            <a:t>　　なっていることにある。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31750</xdr:rowOff>
    </xdr:from>
    <xdr:to>
      <xdr:col>24</xdr:col>
      <xdr:colOff>31750</xdr:colOff>
      <xdr:row>57</xdr:row>
      <xdr:rowOff>69850</xdr:rowOff>
    </xdr:to>
    <xdr:cxnSp macro="">
      <xdr:nvCxnSpPr>
        <xdr:cNvPr id="248" name="直線コネクタ 247"/>
        <xdr:cNvCxnSpPr/>
      </xdr:nvCxnSpPr>
      <xdr:spPr>
        <a:xfrm flipV="1">
          <a:off x="15671800" y="9804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77470</xdr:rowOff>
    </xdr:from>
    <xdr:to>
      <xdr:col>22</xdr:col>
      <xdr:colOff>565150</xdr:colOff>
      <xdr:row>57</xdr:row>
      <xdr:rowOff>69850</xdr:rowOff>
    </xdr:to>
    <xdr:cxnSp macro="">
      <xdr:nvCxnSpPr>
        <xdr:cNvPr id="251" name="直線コネクタ 250"/>
        <xdr:cNvCxnSpPr/>
      </xdr:nvCxnSpPr>
      <xdr:spPr>
        <a:xfrm>
          <a:off x="14782800" y="9164320"/>
          <a:ext cx="889000" cy="678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77470</xdr:rowOff>
    </xdr:from>
    <xdr:to>
      <xdr:col>21</xdr:col>
      <xdr:colOff>361950</xdr:colOff>
      <xdr:row>55</xdr:row>
      <xdr:rowOff>77470</xdr:rowOff>
    </xdr:to>
    <xdr:cxnSp macro="">
      <xdr:nvCxnSpPr>
        <xdr:cNvPr id="254" name="直線コネクタ 253"/>
        <xdr:cNvCxnSpPr/>
      </xdr:nvCxnSpPr>
      <xdr:spPr>
        <a:xfrm flipV="1">
          <a:off x="13893800" y="916432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142240</xdr:rowOff>
    </xdr:from>
    <xdr:to>
      <xdr:col>20</xdr:col>
      <xdr:colOff>158750</xdr:colOff>
      <xdr:row>55</xdr:row>
      <xdr:rowOff>77470</xdr:rowOff>
    </xdr:to>
    <xdr:cxnSp macro="">
      <xdr:nvCxnSpPr>
        <xdr:cNvPr id="257" name="直線コネクタ 256"/>
        <xdr:cNvCxnSpPr/>
      </xdr:nvCxnSpPr>
      <xdr:spPr>
        <a:xfrm>
          <a:off x="13004800" y="9400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67" name="円/楕円 266"/>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124477</xdr:rowOff>
    </xdr:from>
    <xdr:ext cx="762000" cy="259045"/>
    <xdr:sp macro="" textlink="">
      <xdr:nvSpPr>
        <xdr:cNvPr id="268" name="その他該当値テキスト"/>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69" name="円/楕円 268"/>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70" name="テキスト ボックス 269"/>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26670</xdr:rowOff>
    </xdr:from>
    <xdr:to>
      <xdr:col>21</xdr:col>
      <xdr:colOff>412750</xdr:colOff>
      <xdr:row>53</xdr:row>
      <xdr:rowOff>128270</xdr:rowOff>
    </xdr:to>
    <xdr:sp macro="" textlink="">
      <xdr:nvSpPr>
        <xdr:cNvPr id="271" name="円/楕円 270"/>
        <xdr:cNvSpPr/>
      </xdr:nvSpPr>
      <xdr:spPr>
        <a:xfrm>
          <a:off x="14732000" y="911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138447</xdr:rowOff>
    </xdr:from>
    <xdr:ext cx="762000" cy="259045"/>
    <xdr:sp macro="" textlink="">
      <xdr:nvSpPr>
        <xdr:cNvPr id="272" name="テキスト ボックス 271"/>
        <xdr:cNvSpPr txBox="1"/>
      </xdr:nvSpPr>
      <xdr:spPr>
        <a:xfrm>
          <a:off x="14401800" y="888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26670</xdr:rowOff>
    </xdr:from>
    <xdr:to>
      <xdr:col>20</xdr:col>
      <xdr:colOff>209550</xdr:colOff>
      <xdr:row>55</xdr:row>
      <xdr:rowOff>128270</xdr:rowOff>
    </xdr:to>
    <xdr:sp macro="" textlink="">
      <xdr:nvSpPr>
        <xdr:cNvPr id="273" name="円/楕円 272"/>
        <xdr:cNvSpPr/>
      </xdr:nvSpPr>
      <xdr:spPr>
        <a:xfrm>
          <a:off x="13843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138447</xdr:rowOff>
    </xdr:from>
    <xdr:ext cx="762000" cy="259045"/>
    <xdr:sp macro="" textlink="">
      <xdr:nvSpPr>
        <xdr:cNvPr id="274" name="テキスト ボックス 273"/>
        <xdr:cNvSpPr txBox="1"/>
      </xdr:nvSpPr>
      <xdr:spPr>
        <a:xfrm>
          <a:off x="13512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91440</xdr:rowOff>
    </xdr:from>
    <xdr:to>
      <xdr:col>19</xdr:col>
      <xdr:colOff>6350</xdr:colOff>
      <xdr:row>55</xdr:row>
      <xdr:rowOff>21590</xdr:rowOff>
    </xdr:to>
    <xdr:sp macro="" textlink="">
      <xdr:nvSpPr>
        <xdr:cNvPr id="275" name="円/楕円 274"/>
        <xdr:cNvSpPr/>
      </xdr:nvSpPr>
      <xdr:spPr>
        <a:xfrm>
          <a:off x="12954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31767</xdr:rowOff>
    </xdr:from>
    <xdr:ext cx="762000" cy="259045"/>
    <xdr:sp macro="" textlink="">
      <xdr:nvSpPr>
        <xdr:cNvPr id="276" name="テキスト ボックス 275"/>
        <xdr:cNvSpPr txBox="1"/>
      </xdr:nvSpPr>
      <xdr:spPr>
        <a:xfrm>
          <a:off x="12623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補助費等については、全国平均、沖縄県平均を下回っています。</a:t>
          </a:r>
          <a:endParaRPr kumimoji="1" lang="en-US" altLang="ja-JP" sz="1300">
            <a:latin typeface="ＭＳ Ｐゴシック"/>
          </a:endParaRPr>
        </a:p>
        <a:p>
          <a:r>
            <a:rPr kumimoji="1" lang="ja-JP" altLang="en-US" sz="1300">
              <a:latin typeface="ＭＳ Ｐゴシック"/>
            </a:rPr>
            <a:t>　　　要因は、市単独補助金の精査見直しを行ってきたことにある。</a:t>
          </a:r>
          <a:endParaRPr kumimoji="1" lang="en-US" altLang="ja-JP" sz="1300">
            <a:latin typeface="ＭＳ Ｐゴシック"/>
          </a:endParaRPr>
        </a:p>
        <a:p>
          <a:r>
            <a:rPr kumimoji="1" lang="ja-JP" altLang="en-US" sz="1300">
              <a:latin typeface="ＭＳ Ｐゴシック"/>
            </a:rPr>
            <a:t>　　　今後も引き続き適正な補助金交付を行っていく。</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26416</xdr:rowOff>
    </xdr:from>
    <xdr:to>
      <xdr:col>24</xdr:col>
      <xdr:colOff>31750</xdr:colOff>
      <xdr:row>34</xdr:row>
      <xdr:rowOff>72136</xdr:rowOff>
    </xdr:to>
    <xdr:cxnSp macro="">
      <xdr:nvCxnSpPr>
        <xdr:cNvPr id="306" name="直線コネクタ 305"/>
        <xdr:cNvCxnSpPr/>
      </xdr:nvCxnSpPr>
      <xdr:spPr>
        <a:xfrm flipV="1">
          <a:off x="15671800" y="585571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72136</xdr:rowOff>
    </xdr:from>
    <xdr:to>
      <xdr:col>22</xdr:col>
      <xdr:colOff>565150</xdr:colOff>
      <xdr:row>34</xdr:row>
      <xdr:rowOff>127000</xdr:rowOff>
    </xdr:to>
    <xdr:cxnSp macro="">
      <xdr:nvCxnSpPr>
        <xdr:cNvPr id="309" name="直線コネクタ 308"/>
        <xdr:cNvCxnSpPr/>
      </xdr:nvCxnSpPr>
      <xdr:spPr>
        <a:xfrm flipV="1">
          <a:off x="14782800" y="59014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35560</xdr:rowOff>
    </xdr:from>
    <xdr:to>
      <xdr:col>21</xdr:col>
      <xdr:colOff>361950</xdr:colOff>
      <xdr:row>34</xdr:row>
      <xdr:rowOff>127000</xdr:rowOff>
    </xdr:to>
    <xdr:cxnSp macro="">
      <xdr:nvCxnSpPr>
        <xdr:cNvPr id="312" name="直線コネクタ 311"/>
        <xdr:cNvCxnSpPr/>
      </xdr:nvCxnSpPr>
      <xdr:spPr>
        <a:xfrm>
          <a:off x="13893800" y="5864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152146</xdr:rowOff>
    </xdr:from>
    <xdr:to>
      <xdr:col>20</xdr:col>
      <xdr:colOff>158750</xdr:colOff>
      <xdr:row>34</xdr:row>
      <xdr:rowOff>35560</xdr:rowOff>
    </xdr:to>
    <xdr:cxnSp macro="">
      <xdr:nvCxnSpPr>
        <xdr:cNvPr id="315" name="直線コネクタ 314"/>
        <xdr:cNvCxnSpPr/>
      </xdr:nvCxnSpPr>
      <xdr:spPr>
        <a:xfrm>
          <a:off x="13004800" y="58099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147066</xdr:rowOff>
    </xdr:from>
    <xdr:to>
      <xdr:col>24</xdr:col>
      <xdr:colOff>82550</xdr:colOff>
      <xdr:row>34</xdr:row>
      <xdr:rowOff>77216</xdr:rowOff>
    </xdr:to>
    <xdr:sp macro="" textlink="">
      <xdr:nvSpPr>
        <xdr:cNvPr id="325" name="円/楕円 324"/>
        <xdr:cNvSpPr/>
      </xdr:nvSpPr>
      <xdr:spPr>
        <a:xfrm>
          <a:off x="16459200" y="580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55643</xdr:rowOff>
    </xdr:from>
    <xdr:ext cx="762000" cy="259045"/>
    <xdr:sp macro="" textlink="">
      <xdr:nvSpPr>
        <xdr:cNvPr id="326" name="補助費等該当値テキスト"/>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21336</xdr:rowOff>
    </xdr:from>
    <xdr:to>
      <xdr:col>22</xdr:col>
      <xdr:colOff>615950</xdr:colOff>
      <xdr:row>34</xdr:row>
      <xdr:rowOff>122936</xdr:rowOff>
    </xdr:to>
    <xdr:sp macro="" textlink="">
      <xdr:nvSpPr>
        <xdr:cNvPr id="327" name="円/楕円 326"/>
        <xdr:cNvSpPr/>
      </xdr:nvSpPr>
      <xdr:spPr>
        <a:xfrm>
          <a:off x="15621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133113</xdr:rowOff>
    </xdr:from>
    <xdr:ext cx="736600" cy="259045"/>
    <xdr:sp macro="" textlink="">
      <xdr:nvSpPr>
        <xdr:cNvPr id="328" name="テキスト ボックス 327"/>
        <xdr:cNvSpPr txBox="1"/>
      </xdr:nvSpPr>
      <xdr:spPr>
        <a:xfrm>
          <a:off x="15290800" y="5619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76200</xdr:rowOff>
    </xdr:from>
    <xdr:to>
      <xdr:col>21</xdr:col>
      <xdr:colOff>412750</xdr:colOff>
      <xdr:row>35</xdr:row>
      <xdr:rowOff>6350</xdr:rowOff>
    </xdr:to>
    <xdr:sp macro="" textlink="">
      <xdr:nvSpPr>
        <xdr:cNvPr id="329" name="円/楕円 328"/>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16527</xdr:rowOff>
    </xdr:from>
    <xdr:ext cx="762000" cy="259045"/>
    <xdr:sp macro="" textlink="">
      <xdr:nvSpPr>
        <xdr:cNvPr id="330" name="テキスト ボックス 329"/>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1" name="円/楕円 330"/>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2" name="テキスト ボックス 331"/>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101346</xdr:rowOff>
    </xdr:from>
    <xdr:to>
      <xdr:col>19</xdr:col>
      <xdr:colOff>6350</xdr:colOff>
      <xdr:row>34</xdr:row>
      <xdr:rowOff>31496</xdr:rowOff>
    </xdr:to>
    <xdr:sp macro="" textlink="">
      <xdr:nvSpPr>
        <xdr:cNvPr id="333" name="円/楕円 332"/>
        <xdr:cNvSpPr/>
      </xdr:nvSpPr>
      <xdr:spPr>
        <a:xfrm>
          <a:off x="12954000" y="575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41673</xdr:rowOff>
    </xdr:from>
    <xdr:ext cx="762000" cy="259045"/>
    <xdr:sp macro="" textlink="">
      <xdr:nvSpPr>
        <xdr:cNvPr id="334" name="テキスト ボックス 333"/>
        <xdr:cNvSpPr txBox="1"/>
      </xdr:nvSpPr>
      <xdr:spPr>
        <a:xfrm>
          <a:off x="12623800" y="552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昨年度より改善されたが、沖縄県平均をまだ上回っている。</a:t>
          </a:r>
          <a:endParaRPr kumimoji="1" lang="en-US" altLang="ja-JP" sz="1300">
            <a:latin typeface="ＭＳ Ｐゴシック"/>
          </a:endParaRPr>
        </a:p>
        <a:p>
          <a:r>
            <a:rPr kumimoji="1" lang="ja-JP" altLang="en-US" sz="1300">
              <a:latin typeface="ＭＳ Ｐゴシック"/>
            </a:rPr>
            <a:t>　　改善の要因は、これまでの起債抑制や前年度償還終了等により</a:t>
          </a:r>
          <a:endParaRPr kumimoji="1" lang="en-US" altLang="ja-JP" sz="1300">
            <a:latin typeface="ＭＳ Ｐゴシック"/>
          </a:endParaRPr>
        </a:p>
        <a:p>
          <a:r>
            <a:rPr kumimoji="1" lang="ja-JP" altLang="en-US" sz="1300">
              <a:latin typeface="ＭＳ Ｐゴシック"/>
            </a:rPr>
            <a:t>　元金償還額が減ったことによる。</a:t>
          </a:r>
          <a:endParaRPr kumimoji="1" lang="en-US" altLang="ja-JP" sz="1300">
            <a:latin typeface="ＭＳ Ｐゴシック"/>
          </a:endParaRPr>
        </a:p>
        <a:p>
          <a:r>
            <a:rPr kumimoji="1" lang="ja-JP" altLang="en-US" sz="1300">
              <a:latin typeface="ＭＳ Ｐゴシック"/>
            </a:rPr>
            <a:t>　　しかし、今後は平成２６年度より着手した大型建設事業や今後予定</a:t>
          </a:r>
          <a:endParaRPr kumimoji="1" lang="en-US" altLang="ja-JP" sz="1300">
            <a:latin typeface="ＭＳ Ｐゴシック"/>
          </a:endParaRPr>
        </a:p>
        <a:p>
          <a:r>
            <a:rPr kumimoji="1" lang="ja-JP" altLang="en-US" sz="1300">
              <a:latin typeface="ＭＳ Ｐゴシック"/>
            </a:rPr>
            <a:t>　されている庁舎建設など、大型事業に伴う借入が見込まれ、公債費</a:t>
          </a:r>
          <a:endParaRPr kumimoji="1" lang="en-US" altLang="ja-JP" sz="1300">
            <a:latin typeface="ＭＳ Ｐゴシック"/>
          </a:endParaRPr>
        </a:p>
        <a:p>
          <a:r>
            <a:rPr kumimoji="1" lang="ja-JP" altLang="en-US" sz="1300">
              <a:latin typeface="ＭＳ Ｐゴシック"/>
            </a:rPr>
            <a:t>　の増が懸念される。</a:t>
          </a:r>
          <a:endParaRPr kumimoji="1" lang="en-US" altLang="ja-JP" sz="1300">
            <a:latin typeface="ＭＳ Ｐゴシック"/>
          </a:endParaRPr>
        </a:p>
        <a:p>
          <a:r>
            <a:rPr kumimoji="1" lang="ja-JP" altLang="en-US" sz="1300">
              <a:latin typeface="ＭＳ Ｐゴシック"/>
            </a:rPr>
            <a:t>　　　改善策として、普通建設事業の年度間優先順位をつけ、さらに事</a:t>
          </a:r>
          <a:endParaRPr kumimoji="1" lang="en-US" altLang="ja-JP" sz="1300">
            <a:latin typeface="ＭＳ Ｐゴシック"/>
          </a:endParaRPr>
        </a:p>
        <a:p>
          <a:r>
            <a:rPr kumimoji="1" lang="ja-JP" altLang="en-US" sz="1300">
              <a:latin typeface="ＭＳ Ｐゴシック"/>
            </a:rPr>
            <a:t>　業の取捨選択を行い、新発債の抑制を図る。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130810</xdr:rowOff>
    </xdr:from>
    <xdr:to>
      <xdr:col>7</xdr:col>
      <xdr:colOff>15875</xdr:colOff>
      <xdr:row>74</xdr:row>
      <xdr:rowOff>159385</xdr:rowOff>
    </xdr:to>
    <xdr:cxnSp macro="">
      <xdr:nvCxnSpPr>
        <xdr:cNvPr id="366" name="直線コネクタ 365"/>
        <xdr:cNvCxnSpPr/>
      </xdr:nvCxnSpPr>
      <xdr:spPr>
        <a:xfrm flipV="1">
          <a:off x="3987800" y="1281811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125095</xdr:rowOff>
    </xdr:from>
    <xdr:to>
      <xdr:col>5</xdr:col>
      <xdr:colOff>549275</xdr:colOff>
      <xdr:row>74</xdr:row>
      <xdr:rowOff>159385</xdr:rowOff>
    </xdr:to>
    <xdr:cxnSp macro="">
      <xdr:nvCxnSpPr>
        <xdr:cNvPr id="369" name="直線コネクタ 368"/>
        <xdr:cNvCxnSpPr/>
      </xdr:nvCxnSpPr>
      <xdr:spPr>
        <a:xfrm>
          <a:off x="3098800" y="1281239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125095</xdr:rowOff>
    </xdr:from>
    <xdr:to>
      <xdr:col>4</xdr:col>
      <xdr:colOff>346075</xdr:colOff>
      <xdr:row>74</xdr:row>
      <xdr:rowOff>167005</xdr:rowOff>
    </xdr:to>
    <xdr:cxnSp macro="">
      <xdr:nvCxnSpPr>
        <xdr:cNvPr id="372" name="直線コネクタ 371"/>
        <xdr:cNvCxnSpPr/>
      </xdr:nvCxnSpPr>
      <xdr:spPr>
        <a:xfrm flipV="1">
          <a:off x="2209800" y="1281239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167005</xdr:rowOff>
    </xdr:from>
    <xdr:to>
      <xdr:col>3</xdr:col>
      <xdr:colOff>142875</xdr:colOff>
      <xdr:row>75</xdr:row>
      <xdr:rowOff>58420</xdr:rowOff>
    </xdr:to>
    <xdr:cxnSp macro="">
      <xdr:nvCxnSpPr>
        <xdr:cNvPr id="375" name="直線コネクタ 374"/>
        <xdr:cNvCxnSpPr/>
      </xdr:nvCxnSpPr>
      <xdr:spPr>
        <a:xfrm flipV="1">
          <a:off x="1320800" y="1285430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80010</xdr:rowOff>
    </xdr:from>
    <xdr:to>
      <xdr:col>7</xdr:col>
      <xdr:colOff>66675</xdr:colOff>
      <xdr:row>75</xdr:row>
      <xdr:rowOff>10160</xdr:rowOff>
    </xdr:to>
    <xdr:sp macro="" textlink="">
      <xdr:nvSpPr>
        <xdr:cNvPr id="385" name="円/楕円 384"/>
        <xdr:cNvSpPr/>
      </xdr:nvSpPr>
      <xdr:spPr>
        <a:xfrm>
          <a:off x="47752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96537</xdr:rowOff>
    </xdr:from>
    <xdr:ext cx="762000" cy="259045"/>
    <xdr:sp macro="" textlink="">
      <xdr:nvSpPr>
        <xdr:cNvPr id="386" name="公債費該当値テキスト"/>
        <xdr:cNvSpPr txBox="1"/>
      </xdr:nvSpPr>
      <xdr:spPr>
        <a:xfrm>
          <a:off x="49149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108585</xdr:rowOff>
    </xdr:from>
    <xdr:to>
      <xdr:col>5</xdr:col>
      <xdr:colOff>600075</xdr:colOff>
      <xdr:row>75</xdr:row>
      <xdr:rowOff>38735</xdr:rowOff>
    </xdr:to>
    <xdr:sp macro="" textlink="">
      <xdr:nvSpPr>
        <xdr:cNvPr id="387" name="円/楕円 386"/>
        <xdr:cNvSpPr/>
      </xdr:nvSpPr>
      <xdr:spPr>
        <a:xfrm>
          <a:off x="3937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48912</xdr:rowOff>
    </xdr:from>
    <xdr:ext cx="736600" cy="259045"/>
    <xdr:sp macro="" textlink="">
      <xdr:nvSpPr>
        <xdr:cNvPr id="388" name="テキスト ボックス 387"/>
        <xdr:cNvSpPr txBox="1"/>
      </xdr:nvSpPr>
      <xdr:spPr>
        <a:xfrm>
          <a:off x="3606800" y="12564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74295</xdr:rowOff>
    </xdr:from>
    <xdr:to>
      <xdr:col>4</xdr:col>
      <xdr:colOff>396875</xdr:colOff>
      <xdr:row>75</xdr:row>
      <xdr:rowOff>4445</xdr:rowOff>
    </xdr:to>
    <xdr:sp macro="" textlink="">
      <xdr:nvSpPr>
        <xdr:cNvPr id="389" name="円/楕円 388"/>
        <xdr:cNvSpPr/>
      </xdr:nvSpPr>
      <xdr:spPr>
        <a:xfrm>
          <a:off x="3048000" y="1276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14622</xdr:rowOff>
    </xdr:from>
    <xdr:ext cx="762000" cy="259045"/>
    <xdr:sp macro="" textlink="">
      <xdr:nvSpPr>
        <xdr:cNvPr id="390" name="テキスト ボックス 389"/>
        <xdr:cNvSpPr txBox="1"/>
      </xdr:nvSpPr>
      <xdr:spPr>
        <a:xfrm>
          <a:off x="2717800" y="12530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116205</xdr:rowOff>
    </xdr:from>
    <xdr:to>
      <xdr:col>3</xdr:col>
      <xdr:colOff>193675</xdr:colOff>
      <xdr:row>75</xdr:row>
      <xdr:rowOff>46355</xdr:rowOff>
    </xdr:to>
    <xdr:sp macro="" textlink="">
      <xdr:nvSpPr>
        <xdr:cNvPr id="391" name="円/楕円 390"/>
        <xdr:cNvSpPr/>
      </xdr:nvSpPr>
      <xdr:spPr>
        <a:xfrm>
          <a:off x="2159000" y="1280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56532</xdr:rowOff>
    </xdr:from>
    <xdr:ext cx="762000" cy="259045"/>
    <xdr:sp macro="" textlink="">
      <xdr:nvSpPr>
        <xdr:cNvPr id="392" name="テキスト ボックス 391"/>
        <xdr:cNvSpPr txBox="1"/>
      </xdr:nvSpPr>
      <xdr:spPr>
        <a:xfrm>
          <a:off x="1828800" y="12572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7620</xdr:rowOff>
    </xdr:from>
    <xdr:to>
      <xdr:col>1</xdr:col>
      <xdr:colOff>676275</xdr:colOff>
      <xdr:row>75</xdr:row>
      <xdr:rowOff>109220</xdr:rowOff>
    </xdr:to>
    <xdr:sp macro="" textlink="">
      <xdr:nvSpPr>
        <xdr:cNvPr id="393" name="円/楕円 392"/>
        <xdr:cNvSpPr/>
      </xdr:nvSpPr>
      <xdr:spPr>
        <a:xfrm>
          <a:off x="1270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119397</xdr:rowOff>
    </xdr:from>
    <xdr:ext cx="762000" cy="259045"/>
    <xdr:sp macro="" textlink="">
      <xdr:nvSpPr>
        <xdr:cNvPr id="394" name="テキスト ボックス 393"/>
        <xdr:cNvSpPr txBox="1"/>
      </xdr:nvSpPr>
      <xdr:spPr>
        <a:xfrm>
          <a:off x="9398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公債費以外の比率については、公債費の比率が改善したことを</a:t>
          </a:r>
          <a:endParaRPr kumimoji="1" lang="en-US" altLang="ja-JP" sz="1300">
            <a:latin typeface="ＭＳ Ｐゴシック"/>
          </a:endParaRPr>
        </a:p>
        <a:p>
          <a:r>
            <a:rPr kumimoji="1" lang="ja-JP" altLang="en-US" sz="1300">
              <a:latin typeface="ＭＳ Ｐゴシック"/>
            </a:rPr>
            <a:t>　　受け、昨年度から伸びた。</a:t>
          </a:r>
          <a:endParaRPr kumimoji="1" lang="en-US" altLang="ja-JP" sz="1300">
            <a:latin typeface="ＭＳ Ｐゴシック"/>
          </a:endParaRPr>
        </a:p>
        <a:p>
          <a:r>
            <a:rPr kumimoji="1" lang="ja-JP" altLang="en-US" sz="1300">
              <a:latin typeface="ＭＳ Ｐゴシック"/>
            </a:rPr>
            <a:t>　　　増の理由は、人件費、物件費、扶助費の伸びによるものである。</a:t>
          </a:r>
          <a:endParaRPr kumimoji="1" lang="en-US" altLang="ja-JP" sz="1300">
            <a:latin typeface="ＭＳ Ｐゴシック"/>
          </a:endParaRPr>
        </a:p>
        <a:p>
          <a:r>
            <a:rPr kumimoji="1" lang="ja-JP" altLang="en-US" sz="1300">
              <a:latin typeface="ＭＳ Ｐゴシック"/>
            </a:rPr>
            <a:t>　　　今後は、事業の優先順位付による歳出の抑制、自主財源の更な</a:t>
          </a:r>
          <a:endParaRPr kumimoji="1" lang="en-US" altLang="ja-JP" sz="1300">
            <a:latin typeface="ＭＳ Ｐゴシック"/>
          </a:endParaRPr>
        </a:p>
        <a:p>
          <a:r>
            <a:rPr kumimoji="1" lang="ja-JP" altLang="en-US" sz="1300">
              <a:latin typeface="ＭＳ Ｐゴシック"/>
            </a:rPr>
            <a:t>　　る確保に努め、財政の健全化に取り組んでいく。</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35561</xdr:rowOff>
    </xdr:from>
    <xdr:to>
      <xdr:col>24</xdr:col>
      <xdr:colOff>31750</xdr:colOff>
      <xdr:row>77</xdr:row>
      <xdr:rowOff>85089</xdr:rowOff>
    </xdr:to>
    <xdr:cxnSp macro="">
      <xdr:nvCxnSpPr>
        <xdr:cNvPr id="427" name="直線コネクタ 426"/>
        <xdr:cNvCxnSpPr/>
      </xdr:nvCxnSpPr>
      <xdr:spPr>
        <a:xfrm>
          <a:off x="15671800" y="13237211"/>
          <a:ext cx="8382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138430</xdr:rowOff>
    </xdr:from>
    <xdr:to>
      <xdr:col>22</xdr:col>
      <xdr:colOff>565150</xdr:colOff>
      <xdr:row>77</xdr:row>
      <xdr:rowOff>35561</xdr:rowOff>
    </xdr:to>
    <xdr:cxnSp macro="">
      <xdr:nvCxnSpPr>
        <xdr:cNvPr id="430" name="直線コネクタ 429"/>
        <xdr:cNvCxnSpPr/>
      </xdr:nvCxnSpPr>
      <xdr:spPr>
        <a:xfrm>
          <a:off x="14782800" y="12997180"/>
          <a:ext cx="889000" cy="240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138430</xdr:rowOff>
    </xdr:from>
    <xdr:to>
      <xdr:col>21</xdr:col>
      <xdr:colOff>361950</xdr:colOff>
      <xdr:row>76</xdr:row>
      <xdr:rowOff>5080</xdr:rowOff>
    </xdr:to>
    <xdr:cxnSp macro="">
      <xdr:nvCxnSpPr>
        <xdr:cNvPr id="433" name="直線コネクタ 432"/>
        <xdr:cNvCxnSpPr/>
      </xdr:nvCxnSpPr>
      <xdr:spPr>
        <a:xfrm flipV="1">
          <a:off x="13893800" y="12997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xdr:rowOff>
    </xdr:from>
    <xdr:to>
      <xdr:col>20</xdr:col>
      <xdr:colOff>158750</xdr:colOff>
      <xdr:row>76</xdr:row>
      <xdr:rowOff>138430</xdr:rowOff>
    </xdr:to>
    <xdr:cxnSp macro="">
      <xdr:nvCxnSpPr>
        <xdr:cNvPr id="436" name="直線コネクタ 435"/>
        <xdr:cNvCxnSpPr/>
      </xdr:nvCxnSpPr>
      <xdr:spPr>
        <a:xfrm flipV="1">
          <a:off x="13004800" y="1303528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46" name="円/楕円 445"/>
        <xdr:cNvSpPr/>
      </xdr:nvSpPr>
      <xdr:spPr>
        <a:xfrm>
          <a:off x="164592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6366</xdr:rowOff>
    </xdr:from>
    <xdr:ext cx="762000" cy="259045"/>
    <xdr:sp macro="" textlink="">
      <xdr:nvSpPr>
        <xdr:cNvPr id="447" name="公債費以外該当値テキスト"/>
        <xdr:cNvSpPr txBox="1"/>
      </xdr:nvSpPr>
      <xdr:spPr>
        <a:xfrm>
          <a:off x="165989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156211</xdr:rowOff>
    </xdr:from>
    <xdr:to>
      <xdr:col>22</xdr:col>
      <xdr:colOff>615950</xdr:colOff>
      <xdr:row>77</xdr:row>
      <xdr:rowOff>86361</xdr:rowOff>
    </xdr:to>
    <xdr:sp macro="" textlink="">
      <xdr:nvSpPr>
        <xdr:cNvPr id="448" name="円/楕円 447"/>
        <xdr:cNvSpPr/>
      </xdr:nvSpPr>
      <xdr:spPr>
        <a:xfrm>
          <a:off x="15621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96538</xdr:rowOff>
    </xdr:from>
    <xdr:ext cx="736600" cy="259045"/>
    <xdr:sp macro="" textlink="">
      <xdr:nvSpPr>
        <xdr:cNvPr id="449" name="テキスト ボックス 448"/>
        <xdr:cNvSpPr txBox="1"/>
      </xdr:nvSpPr>
      <xdr:spPr>
        <a:xfrm>
          <a:off x="15290800" y="12955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87630</xdr:rowOff>
    </xdr:from>
    <xdr:to>
      <xdr:col>21</xdr:col>
      <xdr:colOff>412750</xdr:colOff>
      <xdr:row>76</xdr:row>
      <xdr:rowOff>17780</xdr:rowOff>
    </xdr:to>
    <xdr:sp macro="" textlink="">
      <xdr:nvSpPr>
        <xdr:cNvPr id="450" name="円/楕円 449"/>
        <xdr:cNvSpPr/>
      </xdr:nvSpPr>
      <xdr:spPr>
        <a:xfrm>
          <a:off x="14732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27957</xdr:rowOff>
    </xdr:from>
    <xdr:ext cx="762000" cy="259045"/>
    <xdr:sp macro="" textlink="">
      <xdr:nvSpPr>
        <xdr:cNvPr id="451" name="テキスト ボックス 450"/>
        <xdr:cNvSpPr txBox="1"/>
      </xdr:nvSpPr>
      <xdr:spPr>
        <a:xfrm>
          <a:off x="14401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125730</xdr:rowOff>
    </xdr:from>
    <xdr:to>
      <xdr:col>20</xdr:col>
      <xdr:colOff>209550</xdr:colOff>
      <xdr:row>76</xdr:row>
      <xdr:rowOff>55880</xdr:rowOff>
    </xdr:to>
    <xdr:sp macro="" textlink="">
      <xdr:nvSpPr>
        <xdr:cNvPr id="452" name="円/楕円 451"/>
        <xdr:cNvSpPr/>
      </xdr:nvSpPr>
      <xdr:spPr>
        <a:xfrm>
          <a:off x="13843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66057</xdr:rowOff>
    </xdr:from>
    <xdr:ext cx="762000" cy="259045"/>
    <xdr:sp macro="" textlink="">
      <xdr:nvSpPr>
        <xdr:cNvPr id="453" name="テキスト ボックス 452"/>
        <xdr:cNvSpPr txBox="1"/>
      </xdr:nvSpPr>
      <xdr:spPr>
        <a:xfrm>
          <a:off x="13512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87630</xdr:rowOff>
    </xdr:from>
    <xdr:to>
      <xdr:col>19</xdr:col>
      <xdr:colOff>6350</xdr:colOff>
      <xdr:row>77</xdr:row>
      <xdr:rowOff>17780</xdr:rowOff>
    </xdr:to>
    <xdr:sp macro="" textlink="">
      <xdr:nvSpPr>
        <xdr:cNvPr id="454" name="円/楕円 453"/>
        <xdr:cNvSpPr/>
      </xdr:nvSpPr>
      <xdr:spPr>
        <a:xfrm>
          <a:off x="12954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27957</xdr:rowOff>
    </xdr:from>
    <xdr:ext cx="762000" cy="259045"/>
    <xdr:sp macro="" textlink="">
      <xdr:nvSpPr>
        <xdr:cNvPr id="455" name="テキスト ボックス 454"/>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沖縄県石垣市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55410</xdr:rowOff>
    </xdr:from>
    <xdr:to>
      <xdr:col>4</xdr:col>
      <xdr:colOff>1117600</xdr:colOff>
      <xdr:row>18</xdr:row>
      <xdr:rowOff>73482</xdr:rowOff>
    </xdr:to>
    <xdr:cxnSp macro="">
      <xdr:nvCxnSpPr>
        <xdr:cNvPr id="50" name="直線コネクタ 49"/>
        <xdr:cNvCxnSpPr/>
      </xdr:nvCxnSpPr>
      <xdr:spPr bwMode="auto">
        <a:xfrm flipV="1">
          <a:off x="5003800" y="3189135"/>
          <a:ext cx="647700" cy="18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32093</xdr:rowOff>
    </xdr:from>
    <xdr:to>
      <xdr:col>4</xdr:col>
      <xdr:colOff>469900</xdr:colOff>
      <xdr:row>18</xdr:row>
      <xdr:rowOff>73482</xdr:rowOff>
    </xdr:to>
    <xdr:cxnSp macro="">
      <xdr:nvCxnSpPr>
        <xdr:cNvPr id="53" name="直線コネクタ 52"/>
        <xdr:cNvCxnSpPr/>
      </xdr:nvCxnSpPr>
      <xdr:spPr bwMode="auto">
        <a:xfrm>
          <a:off x="4305300" y="3165818"/>
          <a:ext cx="698500" cy="413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32093</xdr:rowOff>
    </xdr:from>
    <xdr:to>
      <xdr:col>3</xdr:col>
      <xdr:colOff>904875</xdr:colOff>
      <xdr:row>18</xdr:row>
      <xdr:rowOff>92456</xdr:rowOff>
    </xdr:to>
    <xdr:cxnSp macro="">
      <xdr:nvCxnSpPr>
        <xdr:cNvPr id="56" name="直線コネクタ 55"/>
        <xdr:cNvCxnSpPr/>
      </xdr:nvCxnSpPr>
      <xdr:spPr bwMode="auto">
        <a:xfrm flipV="1">
          <a:off x="3606800" y="3165818"/>
          <a:ext cx="698500" cy="603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57696</xdr:rowOff>
    </xdr:from>
    <xdr:to>
      <xdr:col>3</xdr:col>
      <xdr:colOff>206375</xdr:colOff>
      <xdr:row>18</xdr:row>
      <xdr:rowOff>92456</xdr:rowOff>
    </xdr:to>
    <xdr:cxnSp macro="">
      <xdr:nvCxnSpPr>
        <xdr:cNvPr id="59" name="直線コネクタ 58"/>
        <xdr:cNvCxnSpPr/>
      </xdr:nvCxnSpPr>
      <xdr:spPr bwMode="auto">
        <a:xfrm>
          <a:off x="2908300" y="3191421"/>
          <a:ext cx="698500" cy="34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4610</xdr:rowOff>
    </xdr:from>
    <xdr:to>
      <xdr:col>5</xdr:col>
      <xdr:colOff>34925</xdr:colOff>
      <xdr:row>18</xdr:row>
      <xdr:rowOff>106210</xdr:rowOff>
    </xdr:to>
    <xdr:sp macro="" textlink="">
      <xdr:nvSpPr>
        <xdr:cNvPr id="69" name="円/楕円 68"/>
        <xdr:cNvSpPr/>
      </xdr:nvSpPr>
      <xdr:spPr bwMode="auto">
        <a:xfrm>
          <a:off x="5600700" y="3138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148137</xdr:rowOff>
    </xdr:from>
    <xdr:ext cx="762000" cy="259045"/>
    <xdr:sp macro="" textlink="">
      <xdr:nvSpPr>
        <xdr:cNvPr id="70" name="人口1人当たり決算額の推移該当値テキスト130"/>
        <xdr:cNvSpPr txBox="1"/>
      </xdr:nvSpPr>
      <xdr:spPr>
        <a:xfrm>
          <a:off x="5740400" y="311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88,887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22682</xdr:rowOff>
    </xdr:from>
    <xdr:to>
      <xdr:col>4</xdr:col>
      <xdr:colOff>520700</xdr:colOff>
      <xdr:row>18</xdr:row>
      <xdr:rowOff>124282</xdr:rowOff>
    </xdr:to>
    <xdr:sp macro="" textlink="">
      <xdr:nvSpPr>
        <xdr:cNvPr id="71" name="円/楕円 70"/>
        <xdr:cNvSpPr/>
      </xdr:nvSpPr>
      <xdr:spPr bwMode="auto">
        <a:xfrm>
          <a:off x="4953000" y="3156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109059</xdr:rowOff>
    </xdr:from>
    <xdr:ext cx="736600" cy="259045"/>
    <xdr:sp macro="" textlink="">
      <xdr:nvSpPr>
        <xdr:cNvPr id="72" name="テキスト ボックス 71"/>
        <xdr:cNvSpPr txBox="1"/>
      </xdr:nvSpPr>
      <xdr:spPr>
        <a:xfrm>
          <a:off x="4622800" y="3242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87,464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152743</xdr:rowOff>
    </xdr:from>
    <xdr:to>
      <xdr:col>3</xdr:col>
      <xdr:colOff>955675</xdr:colOff>
      <xdr:row>18</xdr:row>
      <xdr:rowOff>82893</xdr:rowOff>
    </xdr:to>
    <xdr:sp macro="" textlink="">
      <xdr:nvSpPr>
        <xdr:cNvPr id="73" name="円/楕円 72"/>
        <xdr:cNvSpPr/>
      </xdr:nvSpPr>
      <xdr:spPr bwMode="auto">
        <a:xfrm>
          <a:off x="4254500" y="3115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67670</xdr:rowOff>
    </xdr:from>
    <xdr:ext cx="762000" cy="259045"/>
    <xdr:sp macro="" textlink="">
      <xdr:nvSpPr>
        <xdr:cNvPr id="74" name="テキスト ボックス 73"/>
        <xdr:cNvSpPr txBox="1"/>
      </xdr:nvSpPr>
      <xdr:spPr>
        <a:xfrm>
          <a:off x="3924300" y="3201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90,723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41656</xdr:rowOff>
    </xdr:from>
    <xdr:to>
      <xdr:col>3</xdr:col>
      <xdr:colOff>257175</xdr:colOff>
      <xdr:row>18</xdr:row>
      <xdr:rowOff>143256</xdr:rowOff>
    </xdr:to>
    <xdr:sp macro="" textlink="">
      <xdr:nvSpPr>
        <xdr:cNvPr id="75" name="円/楕円 74"/>
        <xdr:cNvSpPr/>
      </xdr:nvSpPr>
      <xdr:spPr bwMode="auto">
        <a:xfrm>
          <a:off x="3556000" y="3175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128033</xdr:rowOff>
    </xdr:from>
    <xdr:ext cx="762000" cy="259045"/>
    <xdr:sp macro="" textlink="">
      <xdr:nvSpPr>
        <xdr:cNvPr id="76" name="テキスト ボックス 75"/>
        <xdr:cNvSpPr txBox="1"/>
      </xdr:nvSpPr>
      <xdr:spPr>
        <a:xfrm>
          <a:off x="3225800" y="3261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85,970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6896</xdr:rowOff>
    </xdr:from>
    <xdr:to>
      <xdr:col>2</xdr:col>
      <xdr:colOff>692150</xdr:colOff>
      <xdr:row>18</xdr:row>
      <xdr:rowOff>108496</xdr:rowOff>
    </xdr:to>
    <xdr:sp macro="" textlink="">
      <xdr:nvSpPr>
        <xdr:cNvPr id="77" name="円/楕円 76"/>
        <xdr:cNvSpPr/>
      </xdr:nvSpPr>
      <xdr:spPr bwMode="auto">
        <a:xfrm>
          <a:off x="2857500" y="31406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93273</xdr:rowOff>
    </xdr:from>
    <xdr:ext cx="762000" cy="259045"/>
    <xdr:sp macro="" textlink="">
      <xdr:nvSpPr>
        <xdr:cNvPr id="78" name="テキスト ボックス 77"/>
        <xdr:cNvSpPr txBox="1"/>
      </xdr:nvSpPr>
      <xdr:spPr>
        <a:xfrm>
          <a:off x="2527300" y="322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337453</xdr:rowOff>
    </xdr:from>
    <xdr:to>
      <xdr:col>4</xdr:col>
      <xdr:colOff>1117600</xdr:colOff>
      <xdr:row>38</xdr:row>
      <xdr:rowOff>9344</xdr:rowOff>
    </xdr:to>
    <xdr:cxnSp macro="">
      <xdr:nvCxnSpPr>
        <xdr:cNvPr id="112" name="直線コネクタ 111"/>
        <xdr:cNvCxnSpPr/>
      </xdr:nvCxnSpPr>
      <xdr:spPr bwMode="auto">
        <a:xfrm>
          <a:off x="5003800" y="7462153"/>
          <a:ext cx="647700" cy="14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332987</xdr:rowOff>
    </xdr:from>
    <xdr:to>
      <xdr:col>4</xdr:col>
      <xdr:colOff>469900</xdr:colOff>
      <xdr:row>37</xdr:row>
      <xdr:rowOff>337453</xdr:rowOff>
    </xdr:to>
    <xdr:cxnSp macro="">
      <xdr:nvCxnSpPr>
        <xdr:cNvPr id="115" name="直線コネクタ 114"/>
        <xdr:cNvCxnSpPr/>
      </xdr:nvCxnSpPr>
      <xdr:spPr bwMode="auto">
        <a:xfrm>
          <a:off x="4305300" y="7457687"/>
          <a:ext cx="698500" cy="44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332987</xdr:rowOff>
    </xdr:from>
    <xdr:to>
      <xdr:col>3</xdr:col>
      <xdr:colOff>904875</xdr:colOff>
      <xdr:row>37</xdr:row>
      <xdr:rowOff>337201</xdr:rowOff>
    </xdr:to>
    <xdr:cxnSp macro="">
      <xdr:nvCxnSpPr>
        <xdr:cNvPr id="118" name="直線コネクタ 117"/>
        <xdr:cNvCxnSpPr/>
      </xdr:nvCxnSpPr>
      <xdr:spPr bwMode="auto">
        <a:xfrm flipV="1">
          <a:off x="3606800" y="7457687"/>
          <a:ext cx="698500" cy="4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306653</xdr:rowOff>
    </xdr:from>
    <xdr:to>
      <xdr:col>3</xdr:col>
      <xdr:colOff>206375</xdr:colOff>
      <xdr:row>37</xdr:row>
      <xdr:rowOff>337201</xdr:rowOff>
    </xdr:to>
    <xdr:cxnSp macro="">
      <xdr:nvCxnSpPr>
        <xdr:cNvPr id="121" name="直線コネクタ 120"/>
        <xdr:cNvCxnSpPr/>
      </xdr:nvCxnSpPr>
      <xdr:spPr bwMode="auto">
        <a:xfrm>
          <a:off x="2908300" y="7431353"/>
          <a:ext cx="698500" cy="30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301444</xdr:rowOff>
    </xdr:from>
    <xdr:to>
      <xdr:col>5</xdr:col>
      <xdr:colOff>34925</xdr:colOff>
      <xdr:row>38</xdr:row>
      <xdr:rowOff>60144</xdr:rowOff>
    </xdr:to>
    <xdr:sp macro="" textlink="">
      <xdr:nvSpPr>
        <xdr:cNvPr id="131" name="円/楕円 130"/>
        <xdr:cNvSpPr/>
      </xdr:nvSpPr>
      <xdr:spPr bwMode="auto">
        <a:xfrm>
          <a:off x="5600700" y="7426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20,881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286653</xdr:rowOff>
    </xdr:from>
    <xdr:to>
      <xdr:col>4</xdr:col>
      <xdr:colOff>520700</xdr:colOff>
      <xdr:row>38</xdr:row>
      <xdr:rowOff>45353</xdr:rowOff>
    </xdr:to>
    <xdr:sp macro="" textlink="">
      <xdr:nvSpPr>
        <xdr:cNvPr id="133" name="円/楕円 132"/>
        <xdr:cNvSpPr/>
      </xdr:nvSpPr>
      <xdr:spPr bwMode="auto">
        <a:xfrm>
          <a:off x="4953000" y="7411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30130</xdr:rowOff>
    </xdr:from>
    <xdr:ext cx="736600" cy="259045"/>
    <xdr:sp macro="" textlink="">
      <xdr:nvSpPr>
        <xdr:cNvPr id="134" name="テキスト ボックス 133"/>
        <xdr:cNvSpPr txBox="1"/>
      </xdr:nvSpPr>
      <xdr:spPr>
        <a:xfrm>
          <a:off x="4622800" y="7497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24,763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282187</xdr:rowOff>
    </xdr:from>
    <xdr:to>
      <xdr:col>3</xdr:col>
      <xdr:colOff>955675</xdr:colOff>
      <xdr:row>38</xdr:row>
      <xdr:rowOff>40887</xdr:rowOff>
    </xdr:to>
    <xdr:sp macro="" textlink="">
      <xdr:nvSpPr>
        <xdr:cNvPr id="135" name="円/楕円 134"/>
        <xdr:cNvSpPr/>
      </xdr:nvSpPr>
      <xdr:spPr bwMode="auto">
        <a:xfrm>
          <a:off x="4254500" y="7406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25664</xdr:rowOff>
    </xdr:from>
    <xdr:ext cx="762000" cy="259045"/>
    <xdr:sp macro="" textlink="">
      <xdr:nvSpPr>
        <xdr:cNvPr id="136" name="テキスト ボックス 135"/>
        <xdr:cNvSpPr txBox="1"/>
      </xdr:nvSpPr>
      <xdr:spPr>
        <a:xfrm>
          <a:off x="3924300" y="7493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25,935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286401</xdr:rowOff>
    </xdr:from>
    <xdr:to>
      <xdr:col>3</xdr:col>
      <xdr:colOff>257175</xdr:colOff>
      <xdr:row>38</xdr:row>
      <xdr:rowOff>45101</xdr:rowOff>
    </xdr:to>
    <xdr:sp macro="" textlink="">
      <xdr:nvSpPr>
        <xdr:cNvPr id="137" name="円/楕円 136"/>
        <xdr:cNvSpPr/>
      </xdr:nvSpPr>
      <xdr:spPr bwMode="auto">
        <a:xfrm>
          <a:off x="3556000" y="74111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29878</xdr:rowOff>
    </xdr:from>
    <xdr:ext cx="762000" cy="259045"/>
    <xdr:sp macro="" textlink="">
      <xdr:nvSpPr>
        <xdr:cNvPr id="138" name="テキスト ボックス 137"/>
        <xdr:cNvSpPr txBox="1"/>
      </xdr:nvSpPr>
      <xdr:spPr>
        <a:xfrm>
          <a:off x="3225800" y="7497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24,829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255853</xdr:rowOff>
    </xdr:from>
    <xdr:to>
      <xdr:col>2</xdr:col>
      <xdr:colOff>692150</xdr:colOff>
      <xdr:row>38</xdr:row>
      <xdr:rowOff>14553</xdr:rowOff>
    </xdr:to>
    <xdr:sp macro="" textlink="">
      <xdr:nvSpPr>
        <xdr:cNvPr id="139" name="円/楕円 138"/>
        <xdr:cNvSpPr/>
      </xdr:nvSpPr>
      <xdr:spPr bwMode="auto">
        <a:xfrm>
          <a:off x="2857500" y="7380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342230</xdr:rowOff>
    </xdr:from>
    <xdr:ext cx="762000" cy="259045"/>
    <xdr:sp macro="" textlink="">
      <xdr:nvSpPr>
        <xdr:cNvPr id="140" name="テキスト ボックス 139"/>
        <xdr:cNvSpPr txBox="1"/>
      </xdr:nvSpPr>
      <xdr:spPr>
        <a:xfrm>
          <a:off x="2527300" y="7466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沖縄県石垣市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財政調整基金については、Ｈ</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年度取り崩しを行わず、３億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の積み増しを行った。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実質収支については、形式収支の増により、翌年度繰越財源</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の増があったものの増額となった。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しかし、今後の大型事業の着手により、一財負担が大きく求</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められることが懸念され、基金積立が行えるのか、実質収支額</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がどの程度確保されるのか非常に危惧される。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今後は、事業の見直しと自主財源の確保が課題となる。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沖縄県石垣市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連結実質赤字比率に係る赤字特別会計は、国民健康保険事業と</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港湾事業（普通会計）となっている。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赤字要因としては、港湾事業は繰越事業の繰越財源分で、国民</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健康保険事業は単年度では黒字になったが、これまでの累積赤字</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にかかる前年度繰上充用金が大きく、赤字となった。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国民健康保険事業については、累積赤字が多額でなかなか改善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に至らない為、本市においても大きな問題となっている。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その他の事業会計は黒字であるが、中でも公共下水道事業は一</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般会計からの基準外繰入に頼る部分が大きい。整備の進捗率が全</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体計画の半分にも到達していない状況での歳入確保は難しい状況</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ではあるが、既整備地区における接続率を高め、使用料の確保に</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努めていく。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沖縄県石垣市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元利償還金については、年々減少の状況で</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要因としては、高額借入の償還終了やこれ</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までの繰上償還によるものである。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算入公債費については、増の状況にあり、</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比率改善の要因となっている。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今後は、大型建設事業による起債の増が予</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想され、元利償還金の増加が懸念されるが、</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他普通建設事業の見直しや優先順位付により</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年度あたりの起債額が突出しないよう事業の</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整理を行う。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沖縄県石垣市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要因としては、将来負担額にはさほど変動はない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が、充当可能財源中の充当可能基金が増となった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ことによる。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地方債現在高については、事業の取捨選択や年</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度の優先順位付により新発債の抑制に努め、債務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負担行為についても、設定にあたって慎重に判断</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する必要がある。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退職手当負担金については、増加に転じないよ</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う適正な定員管理を行う。</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充当可能財源については、今後も堅実な積み増</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しを行い、将来負担比率の更なる改善を図ってい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く。</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sqref="A1:XFD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25454575</v>
      </c>
      <c r="BO4" s="349"/>
      <c r="BP4" s="349"/>
      <c r="BQ4" s="349"/>
      <c r="BR4" s="349"/>
      <c r="BS4" s="349"/>
      <c r="BT4" s="349"/>
      <c r="BU4" s="350"/>
      <c r="BV4" s="348">
        <v>23160081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24594271</v>
      </c>
      <c r="BO5" s="386"/>
      <c r="BP5" s="386"/>
      <c r="BQ5" s="386"/>
      <c r="BR5" s="386"/>
      <c r="BS5" s="386"/>
      <c r="BT5" s="386"/>
      <c r="BU5" s="387"/>
      <c r="BV5" s="385">
        <v>22427890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86.6</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860304</v>
      </c>
      <c r="BO6" s="386"/>
      <c r="BP6" s="386"/>
      <c r="BQ6" s="386"/>
      <c r="BR6" s="386"/>
      <c r="BS6" s="386"/>
      <c r="BT6" s="386"/>
      <c r="BU6" s="387"/>
      <c r="BV6" s="385">
        <v>732191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92.6</v>
      </c>
      <c r="CU6" s="423"/>
      <c r="CV6" s="423"/>
      <c r="CW6" s="423"/>
      <c r="CX6" s="423"/>
      <c r="CY6" s="423"/>
      <c r="CZ6" s="423"/>
      <c r="DA6" s="424"/>
      <c r="DB6" s="422">
        <v>92.5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193312</v>
      </c>
      <c r="BO7" s="386"/>
      <c r="BP7" s="386"/>
      <c r="BQ7" s="386"/>
      <c r="BR7" s="386"/>
      <c r="BS7" s="386"/>
      <c r="BT7" s="386"/>
      <c r="BU7" s="387"/>
      <c r="BV7" s="385">
        <v>140560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13215254</v>
      </c>
      <c r="CU7" s="386"/>
      <c r="CV7" s="386"/>
      <c r="CW7" s="386"/>
      <c r="CX7" s="386"/>
      <c r="CY7" s="386"/>
      <c r="CZ7" s="386"/>
      <c r="DA7" s="387"/>
      <c r="DB7" s="385">
        <v>12878572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666992</v>
      </c>
      <c r="BO8" s="386"/>
      <c r="BP8" s="386"/>
      <c r="BQ8" s="386"/>
      <c r="BR8" s="386"/>
      <c r="BS8" s="386"/>
      <c r="BT8" s="386"/>
      <c r="BU8" s="387"/>
      <c r="BV8" s="385">
        <v>591631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46922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75361</v>
      </c>
      <c r="BO9" s="386"/>
      <c r="BP9" s="386"/>
      <c r="BQ9" s="386"/>
      <c r="BR9" s="386"/>
      <c r="BS9" s="386"/>
      <c r="BT9" s="386"/>
      <c r="BU9" s="387"/>
      <c r="BV9" s="385">
        <v>113652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14.9</v>
      </c>
      <c r="CU9" s="383"/>
      <c r="CV9" s="383"/>
      <c r="CW9" s="383"/>
      <c r="CX9" s="383"/>
      <c r="CY9" s="383"/>
      <c r="CZ9" s="383"/>
      <c r="DA9" s="384"/>
      <c r="DB9" s="382">
        <v>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45183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300000</v>
      </c>
      <c r="BO10" s="386"/>
      <c r="BP10" s="386"/>
      <c r="BQ10" s="386"/>
      <c r="BR10" s="386"/>
      <c r="BS10" s="386"/>
      <c r="BT10" s="386"/>
      <c r="BU10" s="387"/>
      <c r="BV10" s="385" t="s">
        <v>105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v>50010</v>
      </c>
      <c r="BO11" s="386"/>
      <c r="BP11" s="386"/>
      <c r="BQ11" s="386"/>
      <c r="BR11" s="386"/>
      <c r="BS11" s="386"/>
      <c r="BT11" s="386"/>
      <c r="BU11" s="387"/>
      <c r="BV11" s="385">
        <v>6620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48816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48559</v>
      </c>
      <c r="S13" s="467"/>
      <c r="T13" s="467"/>
      <c r="U13" s="467"/>
      <c r="V13" s="468"/>
      <c r="W13" s="401" t="s">
        <v>123</v>
      </c>
      <c r="X13" s="402"/>
      <c r="Y13" s="402"/>
      <c r="Z13" s="402"/>
      <c r="AA13" s="402"/>
      <c r="AB13" s="392"/>
      <c r="AC13" s="436">
        <v>1957</v>
      </c>
      <c r="AD13" s="437"/>
      <c r="AE13" s="437"/>
      <c r="AF13" s="437"/>
      <c r="AG13" s="476"/>
      <c r="AH13" s="436">
        <v>2405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425371</v>
      </c>
      <c r="BO13" s="386"/>
      <c r="BP13" s="386"/>
      <c r="BQ13" s="386"/>
      <c r="BR13" s="386"/>
      <c r="BS13" s="386"/>
      <c r="BT13" s="386"/>
      <c r="BU13" s="387"/>
      <c r="BV13" s="385">
        <v>120272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10.1</v>
      </c>
      <c r="CU13" s="383"/>
      <c r="CV13" s="383"/>
      <c r="CW13" s="383"/>
      <c r="CX13" s="383"/>
      <c r="CY13" s="383"/>
      <c r="CZ13" s="383"/>
      <c r="DA13" s="384"/>
      <c r="DB13" s="382">
        <v>10.7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48467</v>
      </c>
      <c r="S14" s="467"/>
      <c r="T14" s="467"/>
      <c r="U14" s="467"/>
      <c r="V14" s="468"/>
      <c r="W14" s="375"/>
      <c r="X14" s="376"/>
      <c r="Y14" s="376"/>
      <c r="Z14" s="376"/>
      <c r="AA14" s="376"/>
      <c r="AB14" s="365"/>
      <c r="AC14" s="469">
        <v>9.8000000000000007</v>
      </c>
      <c r="AD14" s="470"/>
      <c r="AE14" s="470"/>
      <c r="AF14" s="470"/>
      <c r="AG14" s="471"/>
      <c r="AH14" s="469">
        <v>11.2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70.099999999999994</v>
      </c>
      <c r="CU14" s="481"/>
      <c r="CV14" s="481"/>
      <c r="CW14" s="481"/>
      <c r="CX14" s="481"/>
      <c r="CY14" s="481"/>
      <c r="CZ14" s="481"/>
      <c r="DA14" s="482"/>
      <c r="DB14" s="480">
        <v>80.5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48224</v>
      </c>
      <c r="S15" s="467"/>
      <c r="T15" s="467"/>
      <c r="U15" s="467"/>
      <c r="V15" s="468"/>
      <c r="W15" s="401" t="s">
        <v>130</v>
      </c>
      <c r="X15" s="402"/>
      <c r="Y15" s="402"/>
      <c r="Z15" s="402"/>
      <c r="AA15" s="402"/>
      <c r="AB15" s="392"/>
      <c r="AC15" s="436">
        <v>3190</v>
      </c>
      <c r="AD15" s="437"/>
      <c r="AE15" s="437"/>
      <c r="AF15" s="437"/>
      <c r="AG15" s="476"/>
      <c r="AH15" s="436">
        <v>3371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4075145</v>
      </c>
      <c r="BO15" s="349"/>
      <c r="BP15" s="349"/>
      <c r="BQ15" s="349"/>
      <c r="BR15" s="349"/>
      <c r="BS15" s="349"/>
      <c r="BT15" s="349"/>
      <c r="BU15" s="350"/>
      <c r="BV15" s="348">
        <v>3930771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15.9</v>
      </c>
      <c r="AD16" s="470"/>
      <c r="AE16" s="470"/>
      <c r="AF16" s="470"/>
      <c r="AG16" s="471"/>
      <c r="AH16" s="469">
        <v>15.7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11146083</v>
      </c>
      <c r="BO16" s="386"/>
      <c r="BP16" s="386"/>
      <c r="BQ16" s="386"/>
      <c r="BR16" s="386"/>
      <c r="BS16" s="386"/>
      <c r="BT16" s="386"/>
      <c r="BU16" s="387"/>
      <c r="BV16" s="385">
        <v>10932777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14890</v>
      </c>
      <c r="AD17" s="437"/>
      <c r="AE17" s="437"/>
      <c r="AF17" s="437"/>
      <c r="AG17" s="476"/>
      <c r="AH17" s="436">
        <v>15132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5290728</v>
      </c>
      <c r="BO17" s="386"/>
      <c r="BP17" s="386"/>
      <c r="BQ17" s="386"/>
      <c r="BR17" s="386"/>
      <c r="BS17" s="386"/>
      <c r="BT17" s="386"/>
      <c r="BU17" s="387"/>
      <c r="BV17" s="385">
        <v>5068968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229</v>
      </c>
      <c r="M18" s="498"/>
      <c r="N18" s="498"/>
      <c r="O18" s="498"/>
      <c r="P18" s="498"/>
      <c r="Q18" s="498"/>
      <c r="R18" s="499"/>
      <c r="S18" s="499"/>
      <c r="T18" s="499"/>
      <c r="U18" s="499"/>
      <c r="V18" s="500"/>
      <c r="W18" s="403"/>
      <c r="X18" s="404"/>
      <c r="Y18" s="404"/>
      <c r="Z18" s="404"/>
      <c r="AA18" s="404"/>
      <c r="AB18" s="395"/>
      <c r="AC18" s="501">
        <v>74.3</v>
      </c>
      <c r="AD18" s="502"/>
      <c r="AE18" s="502"/>
      <c r="AF18" s="502"/>
      <c r="AG18" s="503"/>
      <c r="AH18" s="501">
        <v>70.7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11564029</v>
      </c>
      <c r="BO18" s="386"/>
      <c r="BP18" s="386"/>
      <c r="BQ18" s="386"/>
      <c r="BR18" s="386"/>
      <c r="BS18" s="386"/>
      <c r="BT18" s="386"/>
      <c r="BU18" s="387"/>
      <c r="BV18" s="385">
        <v>11373645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14927066</v>
      </c>
      <c r="BO19" s="386"/>
      <c r="BP19" s="386"/>
      <c r="BQ19" s="386"/>
      <c r="BR19" s="386"/>
      <c r="BS19" s="386"/>
      <c r="BT19" s="386"/>
      <c r="BU19" s="387"/>
      <c r="BV19" s="385">
        <v>14472389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19212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21164234</v>
      </c>
      <c r="BO23" s="386"/>
      <c r="BP23" s="386"/>
      <c r="BQ23" s="386"/>
      <c r="BR23" s="386"/>
      <c r="BS23" s="386"/>
      <c r="BT23" s="386"/>
      <c r="BU23" s="387"/>
      <c r="BV23" s="385">
        <v>20431606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8100</v>
      </c>
      <c r="R24" s="437"/>
      <c r="S24" s="437"/>
      <c r="T24" s="437"/>
      <c r="U24" s="437"/>
      <c r="V24" s="476"/>
      <c r="W24" s="531"/>
      <c r="X24" s="519"/>
      <c r="Y24" s="520"/>
      <c r="Z24" s="435" t="s">
        <v>153</v>
      </c>
      <c r="AA24" s="415"/>
      <c r="AB24" s="415"/>
      <c r="AC24" s="415"/>
      <c r="AD24" s="415"/>
      <c r="AE24" s="415"/>
      <c r="AF24" s="415"/>
      <c r="AG24" s="416"/>
      <c r="AH24" s="436">
        <v>446</v>
      </c>
      <c r="AI24" s="437"/>
      <c r="AJ24" s="437"/>
      <c r="AK24" s="437"/>
      <c r="AL24" s="476"/>
      <c r="AM24" s="436">
        <v>1377694</v>
      </c>
      <c r="AN24" s="437"/>
      <c r="AO24" s="437"/>
      <c r="AP24" s="437"/>
      <c r="AQ24" s="437"/>
      <c r="AR24" s="476"/>
      <c r="AS24" s="436">
        <v>3089</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19096567</v>
      </c>
      <c r="BO24" s="386"/>
      <c r="BP24" s="386"/>
      <c r="BQ24" s="386"/>
      <c r="BR24" s="386"/>
      <c r="BS24" s="386"/>
      <c r="BT24" s="386"/>
      <c r="BU24" s="387"/>
      <c r="BV24" s="385">
        <v>17982960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6500</v>
      </c>
      <c r="R25" s="437"/>
      <c r="S25" s="437"/>
      <c r="T25" s="437"/>
      <c r="U25" s="437"/>
      <c r="V25" s="476"/>
      <c r="W25" s="531"/>
      <c r="X25" s="519"/>
      <c r="Y25" s="520"/>
      <c r="Z25" s="435" t="s">
        <v>156</v>
      </c>
      <c r="AA25" s="415"/>
      <c r="AB25" s="415"/>
      <c r="AC25" s="415"/>
      <c r="AD25" s="415"/>
      <c r="AE25" s="415"/>
      <c r="AF25" s="415"/>
      <c r="AG25" s="416"/>
      <c r="AH25" s="436">
        <v>57</v>
      </c>
      <c r="AI25" s="437"/>
      <c r="AJ25" s="437"/>
      <c r="AK25" s="437"/>
      <c r="AL25" s="476"/>
      <c r="AM25" s="436">
        <v>161310</v>
      </c>
      <c r="AN25" s="437"/>
      <c r="AO25" s="437"/>
      <c r="AP25" s="437"/>
      <c r="AQ25" s="437"/>
      <c r="AR25" s="476"/>
      <c r="AS25" s="436">
        <v>2830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443561</v>
      </c>
      <c r="BO25" s="349"/>
      <c r="BP25" s="349"/>
      <c r="BQ25" s="349"/>
      <c r="BR25" s="349"/>
      <c r="BS25" s="349"/>
      <c r="BT25" s="349"/>
      <c r="BU25" s="350"/>
      <c r="BV25" s="348">
        <v>1415808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5970</v>
      </c>
      <c r="R26" s="437"/>
      <c r="S26" s="437"/>
      <c r="T26" s="437"/>
      <c r="U26" s="437"/>
      <c r="V26" s="476"/>
      <c r="W26" s="531"/>
      <c r="X26" s="519"/>
      <c r="Y26" s="520"/>
      <c r="Z26" s="435" t="s">
        <v>159</v>
      </c>
      <c r="AA26" s="539"/>
      <c r="AB26" s="539"/>
      <c r="AC26" s="539"/>
      <c r="AD26" s="539"/>
      <c r="AE26" s="539"/>
      <c r="AF26" s="539"/>
      <c r="AG26" s="540"/>
      <c r="AH26" s="436">
        <v>24</v>
      </c>
      <c r="AI26" s="437"/>
      <c r="AJ26" s="437"/>
      <c r="AK26" s="437"/>
      <c r="AL26" s="476"/>
      <c r="AM26" s="436">
        <v>78744</v>
      </c>
      <c r="AN26" s="437"/>
      <c r="AO26" s="437"/>
      <c r="AP26" s="437"/>
      <c r="AQ26" s="437"/>
      <c r="AR26" s="476"/>
      <c r="AS26" s="436">
        <v>3281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4560</v>
      </c>
      <c r="R27" s="437"/>
      <c r="S27" s="437"/>
      <c r="T27" s="437"/>
      <c r="U27" s="437"/>
      <c r="V27" s="476"/>
      <c r="W27" s="531"/>
      <c r="X27" s="519"/>
      <c r="Y27" s="520"/>
      <c r="Z27" s="435" t="s">
        <v>162</v>
      </c>
      <c r="AA27" s="415"/>
      <c r="AB27" s="415"/>
      <c r="AC27" s="415"/>
      <c r="AD27" s="415"/>
      <c r="AE27" s="415"/>
      <c r="AF27" s="415"/>
      <c r="AG27" s="416"/>
      <c r="AH27" s="436">
        <v>27</v>
      </c>
      <c r="AI27" s="437"/>
      <c r="AJ27" s="437"/>
      <c r="AK27" s="437"/>
      <c r="AL27" s="476"/>
      <c r="AM27" s="436">
        <v>88425</v>
      </c>
      <c r="AN27" s="437"/>
      <c r="AO27" s="437"/>
      <c r="AP27" s="437"/>
      <c r="AQ27" s="437"/>
      <c r="AR27" s="476"/>
      <c r="AS27" s="436">
        <v>3275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4130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2088235</v>
      </c>
      <c r="BO28" s="349"/>
      <c r="BP28" s="349"/>
      <c r="BQ28" s="349"/>
      <c r="BR28" s="349"/>
      <c r="BS28" s="349"/>
      <c r="BT28" s="349"/>
      <c r="BU28" s="350"/>
      <c r="BV28" s="348">
        <v>1788235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20</v>
      </c>
      <c r="M29" s="437"/>
      <c r="N29" s="437"/>
      <c r="O29" s="437"/>
      <c r="P29" s="476"/>
      <c r="Q29" s="436">
        <v>3860</v>
      </c>
      <c r="R29" s="437"/>
      <c r="S29" s="437"/>
      <c r="T29" s="437"/>
      <c r="U29" s="437"/>
      <c r="V29" s="476"/>
      <c r="W29" s="531"/>
      <c r="X29" s="519"/>
      <c r="Y29" s="520"/>
      <c r="Z29" s="435" t="s">
        <v>169</v>
      </c>
      <c r="AA29" s="415"/>
      <c r="AB29" s="415"/>
      <c r="AC29" s="415"/>
      <c r="AD29" s="415"/>
      <c r="AE29" s="415"/>
      <c r="AF29" s="415"/>
      <c r="AG29" s="416"/>
      <c r="AH29" s="436">
        <v>473</v>
      </c>
      <c r="AI29" s="437"/>
      <c r="AJ29" s="437"/>
      <c r="AK29" s="437"/>
      <c r="AL29" s="476"/>
      <c r="AM29" s="436">
        <v>1466119</v>
      </c>
      <c r="AN29" s="437"/>
      <c r="AO29" s="437"/>
      <c r="AP29" s="437"/>
      <c r="AQ29" s="437"/>
      <c r="AR29" s="476"/>
      <c r="AS29" s="436">
        <v>3100</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256247</v>
      </c>
      <c r="BO29" s="386"/>
      <c r="BP29" s="386"/>
      <c r="BQ29" s="386"/>
      <c r="BR29" s="386"/>
      <c r="BS29" s="386"/>
      <c r="BT29" s="386"/>
      <c r="BU29" s="387"/>
      <c r="BV29" s="385">
        <v>200602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95.2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1379508</v>
      </c>
      <c r="BO30" s="553"/>
      <c r="BP30" s="553"/>
      <c r="BQ30" s="553"/>
      <c r="BR30" s="553"/>
      <c r="BS30" s="553"/>
      <c r="BT30" s="553"/>
      <c r="BU30" s="554"/>
      <c r="BV30" s="552">
        <v>1170296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IF('各会計、関係団体の財政状況及び健全化判断比率'!B32="","",'各会計、関係団体の財政状況及び健全化判断比率'!B32)</f>
        <v>港湾事業特別会計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沖縄県市町村総合事務組合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石垣島堆肥センター</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港湾事業特別会計（普通会計）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IF('各会計、関係団体の財政状況及び健全化判断比率'!B33="","",'各会計、関係団体の財政状況及び健全化判断比率'!B33)</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沖縄県後期高齢者医療広域連合　一般会計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八重山食肉センター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石垣都市計画土地区画整理事業特別会計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10</v>
      </c>
      <c r="BF36" s="564"/>
      <c r="BG36" s="565" t="str">
        <f>IF('各会計、関係団体の財政状況及び健全化判断比率'!B34="","",'各会計、関係団体の財政状況及び健全化判断比率'!B34)</f>
        <v>農業集落排水事業特別会計</v>
      </c>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沖縄県後期高齢者医療広域連合　事業勘定</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タウンマネジメント石垣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八重山広域市町村圏事務組合　一般会計</v>
      </c>
      <c r="BZ37" s="565"/>
      <c r="CA37" s="565"/>
      <c r="CB37" s="565"/>
      <c r="CC37" s="565"/>
      <c r="CD37" s="565"/>
      <c r="CE37" s="565"/>
      <c r="CF37" s="565"/>
      <c r="CG37" s="565"/>
      <c r="CH37" s="565"/>
      <c r="CI37" s="565"/>
      <c r="CJ37" s="565"/>
      <c r="CK37" s="565"/>
      <c r="CL37" s="565"/>
      <c r="CM37" s="565"/>
      <c r="CN37" s="165"/>
      <c r="CO37" s="564">
        <f t="shared" si="3"/>
        <v>19</v>
      </c>
      <c r="CP37" s="564"/>
      <c r="CQ37" s="565" t="str">
        <f>IF('各会計、関係団体の財政状況及び健全化判断比率'!BS10="","",'各会計、関係団体の財政状況及び健全化判断比率'!BS10)</f>
        <v>八重山漁協協同組合</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沖縄県市町村自治会館管理組合　一般会計</v>
      </c>
      <c r="BZ38" s="565"/>
      <c r="CA38" s="565"/>
      <c r="CB38" s="565"/>
      <c r="CC38" s="565"/>
      <c r="CD38" s="565"/>
      <c r="CE38" s="565"/>
      <c r="CF38" s="565"/>
      <c r="CG38" s="565"/>
      <c r="CH38" s="565"/>
      <c r="CI38" s="565"/>
      <c r="CJ38" s="565"/>
      <c r="CK38" s="565"/>
      <c r="CL38" s="565"/>
      <c r="CM38" s="565"/>
      <c r="CN38" s="165"/>
      <c r="CO38" s="564">
        <f t="shared" si="3"/>
        <v>20</v>
      </c>
      <c r="CP38" s="564"/>
      <c r="CQ38" s="565" t="str">
        <f>IF('各会計、関係団体の財政状況及び健全化判断比率'!BS11="","",'各会計、関係団体の財政状況及び健全化判断比率'!BS11)</f>
        <v>沖縄県信用保証協会</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0" zoomScale="60" zoomScaleNormal="60" zoomScaleSheetLayoutView="100" workbookViewId="0">
      <selection activeCell="E48" sqref="E48:H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7" t="s">
        <v>23</v>
      </c>
      <c r="C41" s="1168"/>
      <c r="D41" s="81"/>
      <c r="E41" s="1173" t="s">
        <v>24</v>
      </c>
      <c r="F41" s="1173"/>
      <c r="G41" s="1173"/>
      <c r="H41" s="1174"/>
      <c r="I41" s="82">
        <v>20667</v>
      </c>
      <c r="J41" s="83">
        <v>20808</v>
      </c>
      <c r="K41" s="83">
        <v>20349</v>
      </c>
      <c r="L41" s="83">
        <v>20432</v>
      </c>
      <c r="M41" s="84">
        <v>21164</v>
      </c>
    </row>
    <row r="42" spans="2:13" ht="27.75" customHeight="1">
      <c r="B42" s="1169"/>
      <c r="C42" s="1170"/>
      <c r="D42" s="85"/>
      <c r="E42" s="1175" t="s">
        <v>25</v>
      </c>
      <c r="F42" s="1175"/>
      <c r="G42" s="1175"/>
      <c r="H42" s="1176"/>
      <c r="I42" s="86">
        <v>191</v>
      </c>
      <c r="J42" s="87">
        <v>173</v>
      </c>
      <c r="K42" s="87">
        <v>128</v>
      </c>
      <c r="L42" s="87">
        <v>326</v>
      </c>
      <c r="M42" s="88">
        <v>67</v>
      </c>
    </row>
    <row r="43" spans="2:13" ht="27.75" customHeight="1">
      <c r="B43" s="1169"/>
      <c r="C43" s="1170"/>
      <c r="D43" s="85"/>
      <c r="E43" s="1175" t="s">
        <v>26</v>
      </c>
      <c r="F43" s="1175"/>
      <c r="G43" s="1175"/>
      <c r="H43" s="1176"/>
      <c r="I43" s="86">
        <v>4696</v>
      </c>
      <c r="J43" s="87">
        <v>4354</v>
      </c>
      <c r="K43" s="87">
        <v>4435</v>
      </c>
      <c r="L43" s="87">
        <v>4471</v>
      </c>
      <c r="M43" s="88">
        <v>4774</v>
      </c>
    </row>
    <row r="44" spans="2:13" ht="27.75" customHeight="1">
      <c r="B44" s="1169"/>
      <c r="C44" s="1170"/>
      <c r="D44" s="85"/>
      <c r="E44" s="1175" t="s">
        <v>27</v>
      </c>
      <c r="F44" s="1175"/>
      <c r="G44" s="1175"/>
      <c r="H44" s="1176"/>
      <c r="I44" s="86" t="s">
        <v>477</v>
      </c>
      <c r="J44" s="87" t="s">
        <v>477</v>
      </c>
      <c r="K44" s="87" t="s">
        <v>477</v>
      </c>
      <c r="L44" s="87" t="s">
        <v>477</v>
      </c>
      <c r="M44" s="88" t="s">
        <v>477</v>
      </c>
    </row>
    <row r="45" spans="2:13" ht="27.75" customHeight="1">
      <c r="B45" s="1169"/>
      <c r="C45" s="1170"/>
      <c r="D45" s="85"/>
      <c r="E45" s="1175" t="s">
        <v>28</v>
      </c>
      <c r="F45" s="1175"/>
      <c r="G45" s="1175"/>
      <c r="H45" s="1176"/>
      <c r="I45" s="86">
        <v>2890</v>
      </c>
      <c r="J45" s="87">
        <v>3121</v>
      </c>
      <c r="K45" s="87">
        <v>2982</v>
      </c>
      <c r="L45" s="87">
        <v>2840</v>
      </c>
      <c r="M45" s="88">
        <v>2193</v>
      </c>
    </row>
    <row r="46" spans="2:13" ht="27.75" customHeight="1">
      <c r="B46" s="1169"/>
      <c r="C46" s="1170"/>
      <c r="D46" s="85"/>
      <c r="E46" s="1175" t="s">
        <v>29</v>
      </c>
      <c r="F46" s="1175"/>
      <c r="G46" s="1175"/>
      <c r="H46" s="1176"/>
      <c r="I46" s="86">
        <v>79</v>
      </c>
      <c r="J46" s="87">
        <v>60</v>
      </c>
      <c r="K46" s="87">
        <v>160</v>
      </c>
      <c r="L46" s="87">
        <v>151</v>
      </c>
      <c r="M46" s="88">
        <v>93</v>
      </c>
    </row>
    <row r="47" spans="2:13" ht="27.75" customHeight="1">
      <c r="B47" s="1169"/>
      <c r="C47" s="1170"/>
      <c r="D47" s="85"/>
      <c r="E47" s="1175" t="s">
        <v>30</v>
      </c>
      <c r="F47" s="1175"/>
      <c r="G47" s="1175"/>
      <c r="H47" s="1176"/>
      <c r="I47" s="86" t="s">
        <v>477</v>
      </c>
      <c r="J47" s="87" t="s">
        <v>477</v>
      </c>
      <c r="K47" s="87" t="s">
        <v>477</v>
      </c>
      <c r="L47" s="87" t="s">
        <v>477</v>
      </c>
      <c r="M47" s="88" t="s">
        <v>477</v>
      </c>
    </row>
    <row r="48" spans="2:13" ht="27.75" customHeight="1">
      <c r="B48" s="1171"/>
      <c r="C48" s="1172"/>
      <c r="D48" s="85"/>
      <c r="E48" s="1175" t="s">
        <v>31</v>
      </c>
      <c r="F48" s="1175"/>
      <c r="G48" s="1175"/>
      <c r="H48" s="1176"/>
      <c r="I48" s="86" t="s">
        <v>477</v>
      </c>
      <c r="J48" s="87" t="s">
        <v>477</v>
      </c>
      <c r="K48" s="87" t="s">
        <v>477</v>
      </c>
      <c r="L48" s="87" t="s">
        <v>477</v>
      </c>
      <c r="M48" s="88" t="s">
        <v>477</v>
      </c>
    </row>
    <row r="49" spans="2:13" ht="27.75" customHeight="1">
      <c r="B49" s="1177" t="s">
        <v>32</v>
      </c>
      <c r="C49" s="1178"/>
      <c r="D49" s="89"/>
      <c r="E49" s="1175" t="s">
        <v>33</v>
      </c>
      <c r="F49" s="1175"/>
      <c r="G49" s="1175"/>
      <c r="H49" s="1176"/>
      <c r="I49" s="86">
        <v>1790</v>
      </c>
      <c r="J49" s="87">
        <v>2764</v>
      </c>
      <c r="K49" s="87">
        <v>3068</v>
      </c>
      <c r="L49" s="87">
        <v>3159</v>
      </c>
      <c r="M49" s="88">
        <v>3724</v>
      </c>
    </row>
    <row r="50" spans="2:13" ht="27.75" customHeight="1">
      <c r="B50" s="1169"/>
      <c r="C50" s="1170"/>
      <c r="D50" s="85"/>
      <c r="E50" s="1175" t="s">
        <v>34</v>
      </c>
      <c r="F50" s="1175"/>
      <c r="G50" s="1175"/>
      <c r="H50" s="1176"/>
      <c r="I50" s="86">
        <v>346</v>
      </c>
      <c r="J50" s="87">
        <v>511</v>
      </c>
      <c r="K50" s="87">
        <v>519</v>
      </c>
      <c r="L50" s="87">
        <v>597</v>
      </c>
      <c r="M50" s="88">
        <v>503</v>
      </c>
    </row>
    <row r="51" spans="2:13" ht="27.75" customHeight="1">
      <c r="B51" s="1171"/>
      <c r="C51" s="1172"/>
      <c r="D51" s="85"/>
      <c r="E51" s="1175" t="s">
        <v>35</v>
      </c>
      <c r="F51" s="1175"/>
      <c r="G51" s="1175"/>
      <c r="H51" s="1176"/>
      <c r="I51" s="86">
        <v>14635</v>
      </c>
      <c r="J51" s="87">
        <v>14792</v>
      </c>
      <c r="K51" s="87">
        <v>14929</v>
      </c>
      <c r="L51" s="87">
        <v>15269</v>
      </c>
      <c r="M51" s="88">
        <v>15837</v>
      </c>
    </row>
    <row r="52" spans="2:13" ht="27.75" customHeight="1" thickBot="1">
      <c r="B52" s="1179" t="s">
        <v>36</v>
      </c>
      <c r="C52" s="1180"/>
      <c r="D52" s="90"/>
      <c r="E52" s="1181" t="s">
        <v>37</v>
      </c>
      <c r="F52" s="1181"/>
      <c r="G52" s="1181"/>
      <c r="H52" s="1182"/>
      <c r="I52" s="91">
        <v>11753</v>
      </c>
      <c r="J52" s="92">
        <v>10448</v>
      </c>
      <c r="K52" s="92">
        <v>9539</v>
      </c>
      <c r="L52" s="92">
        <v>9195</v>
      </c>
      <c r="M52" s="93">
        <v>8227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83494</v>
      </c>
      <c r="E3" s="116"/>
      <c r="F3" s="117">
        <v>76282</v>
      </c>
      <c r="G3" s="118"/>
      <c r="H3" s="119"/>
    </row>
    <row r="4" spans="1:8">
      <c r="A4" s="120"/>
      <c r="B4" s="121"/>
      <c r="C4" s="122"/>
      <c r="D4" s="123">
        <v>16850</v>
      </c>
      <c r="E4" s="124"/>
      <c r="F4" s="125">
        <v>41092</v>
      </c>
      <c r="G4" s="126"/>
      <c r="H4" s="127"/>
    </row>
    <row r="5" spans="1:8">
      <c r="A5" s="108" t="s">
        <v>511</v>
      </c>
      <c r="B5" s="113"/>
      <c r="C5" s="114"/>
      <c r="D5" s="115">
        <v>83928</v>
      </c>
      <c r="E5" s="116"/>
      <c r="F5" s="117">
        <v>78670</v>
      </c>
      <c r="G5" s="118"/>
      <c r="H5" s="119"/>
    </row>
    <row r="6" spans="1:8">
      <c r="A6" s="120"/>
      <c r="B6" s="121"/>
      <c r="C6" s="122"/>
      <c r="D6" s="123">
        <v>18318</v>
      </c>
      <c r="E6" s="124"/>
      <c r="F6" s="125">
        <v>38094</v>
      </c>
      <c r="G6" s="126"/>
      <c r="H6" s="127"/>
    </row>
    <row r="7" spans="1:8">
      <c r="A7" s="108" t="s">
        <v>512</v>
      </c>
      <c r="B7" s="113"/>
      <c r="C7" s="114"/>
      <c r="D7" s="115">
        <v>57903</v>
      </c>
      <c r="E7" s="116"/>
      <c r="F7" s="117">
        <v>67201</v>
      </c>
      <c r="G7" s="118"/>
      <c r="H7" s="119"/>
    </row>
    <row r="8" spans="1:8">
      <c r="A8" s="120"/>
      <c r="B8" s="121"/>
      <c r="C8" s="122"/>
      <c r="D8" s="123">
        <v>11287</v>
      </c>
      <c r="E8" s="124"/>
      <c r="F8" s="125">
        <v>35210</v>
      </c>
      <c r="G8" s="126"/>
      <c r="H8" s="127"/>
    </row>
    <row r="9" spans="1:8">
      <c r="A9" s="108" t="s">
        <v>513</v>
      </c>
      <c r="B9" s="113"/>
      <c r="C9" s="114"/>
      <c r="D9" s="115">
        <v>70026</v>
      </c>
      <c r="E9" s="116"/>
      <c r="F9" s="117">
        <v>75709</v>
      </c>
      <c r="G9" s="118"/>
      <c r="H9" s="119"/>
    </row>
    <row r="10" spans="1:8">
      <c r="A10" s="120"/>
      <c r="B10" s="121"/>
      <c r="C10" s="122"/>
      <c r="D10" s="123">
        <v>9077</v>
      </c>
      <c r="E10" s="124"/>
      <c r="F10" s="125">
        <v>35212</v>
      </c>
      <c r="G10" s="126"/>
      <c r="H10" s="127"/>
    </row>
    <row r="11" spans="1:8">
      <c r="A11" s="108" t="s">
        <v>514</v>
      </c>
      <c r="B11" s="113"/>
      <c r="C11" s="114"/>
      <c r="D11" s="115">
        <v>84564</v>
      </c>
      <c r="E11" s="116"/>
      <c r="F11" s="117">
        <v>90961</v>
      </c>
      <c r="G11" s="118"/>
      <c r="H11" s="119"/>
    </row>
    <row r="12" spans="1:8">
      <c r="A12" s="120"/>
      <c r="B12" s="121"/>
      <c r="C12" s="128"/>
      <c r="D12" s="123">
        <v>13107</v>
      </c>
      <c r="E12" s="124"/>
      <c r="F12" s="125">
        <v>37720</v>
      </c>
      <c r="G12" s="126"/>
      <c r="H12" s="127"/>
    </row>
    <row r="13" spans="1:8">
      <c r="A13" s="108"/>
      <c r="B13" s="113"/>
      <c r="C13" s="129"/>
      <c r="D13" s="130">
        <v>75983</v>
      </c>
      <c r="E13" s="131"/>
      <c r="F13" s="132">
        <v>77765</v>
      </c>
      <c r="G13" s="133"/>
      <c r="H13" s="119"/>
    </row>
    <row r="14" spans="1:8">
      <c r="A14" s="120"/>
      <c r="B14" s="121"/>
      <c r="C14" s="122"/>
      <c r="D14" s="123">
        <v>13728</v>
      </c>
      <c r="E14" s="124"/>
      <c r="F14" s="125">
        <v>37466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3.7</v>
      </c>
      <c r="C19" s="134">
        <f>ROUND(VALUE(SUBSTITUTE(実質収支比率等に係る経年分析!G$48,"▲","-")),2)</f>
        <v>3.11</v>
      </c>
      <c r="D19" s="134">
        <f>ROUND(VALUE(SUBSTITUTE(実質収支比率等に係る経年分析!H$48,"▲","-")),2)</f>
        <v>3.77</v>
      </c>
      <c r="E19" s="134">
        <f>ROUND(VALUE(SUBSTITUTE(実質収支比率等に係る経年分析!I$48,"▲","-")),2)</f>
        <v>4.59</v>
      </c>
      <c r="F19" s="134">
        <f>ROUND(VALUE(SUBSTITUTE(実質収支比率等に係る経年分析!J$48,"▲","-")),2)</f>
        <v>5.05</v>
      </c>
    </row>
    <row r="20" spans="1:11">
      <c r="A20" s="134" t="s">
        <v>42</v>
      </c>
      <c r="B20" s="134">
        <f>ROUND(VALUE(SUBSTITUTE(実質収支比率等に係る経年分析!F$47,"▲","-")),2)</f>
        <v>9.85</v>
      </c>
      <c r="C20" s="134">
        <f>ROUND(VALUE(SUBSTITUTE(実質収支比率等に係る経年分析!G$47,"▲","-")),2)</f>
        <v>12.39</v>
      </c>
      <c r="D20" s="134">
        <f>ROUND(VALUE(SUBSTITUTE(実質収支比率等に係る経年分析!H$47,"▲","-")),2)</f>
        <v>14.09</v>
      </c>
      <c r="E20" s="134">
        <f>ROUND(VALUE(SUBSTITUTE(実質収支比率等に係る経年分析!I$47,"▲","-")),2)</f>
        <v>13.89</v>
      </c>
      <c r="F20" s="134">
        <f>ROUND(VALUE(SUBSTITUTE(実質収支比率等に係る経年分析!J$47,"▲","-")),2)</f>
        <v>15.8</v>
      </c>
    </row>
    <row r="21" spans="1:11">
      <c r="A21" s="134" t="s">
        <v>43</v>
      </c>
      <c r="B21" s="134">
        <f>IF(ISNUMBER(VALUE(SUBSTITUTE(実質収支比率等に係る経年分析!F$49,"▲","-"))),ROUND(VALUE(SUBSTITUTE(実質収支比率等に係る経年分析!F$49,"▲","-")),2),NA())</f>
        <v>5.5</v>
      </c>
      <c r="C21" s="134">
        <f>IF(ISNUMBER(VALUE(SUBSTITUTE(実質収支比率等に係る経年分析!G$49,"▲","-"))),ROUND(VALUE(SUBSTITUTE(実質収支比率等に係る経年分析!G$49,"▲","-")),2),NA())</f>
        <v>2.3199999999999998</v>
      </c>
      <c r="D21" s="134">
        <f>IF(ISNUMBER(VALUE(SUBSTITUTE(実質収支比率等に係る経年分析!H$49,"▲","-"))),ROUND(VALUE(SUBSTITUTE(実質収支比率等に係る経年分析!H$49,"▲","-")),2),NA())</f>
        <v>2.68</v>
      </c>
      <c r="E21" s="134">
        <f>IF(ISNUMBER(VALUE(SUBSTITUTE(実質収支比率等に係る経年分析!I$49,"▲","-"))),ROUND(VALUE(SUBSTITUTE(実質収支比率等に係る経年分析!I$49,"▲","-")),2),NA())</f>
        <v>0.93</v>
      </c>
      <c r="F21" s="134">
        <f>IF(ISNUMBER(VALUE(SUBSTITUTE(実質収支比率等に係る経年分析!J$49,"▲","-"))),ROUND(VALUE(SUBSTITUTE(実質収支比率等に係る経年分析!J$49,"▲","-")),2),NA())</f>
        <v>3.22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0.28000000000000003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0.28999999999999998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0.37</v>
      </c>
    </row>
    <row r="32" spans="1:11">
      <c r="A32" s="135" t="str">
        <f>IF(連結実質赤字比率に係る赤字・黒字の構成分析!C$38="",NA(),連結実質赤字比率に係る赤字・黒字の構成分析!C$38)</f>
        <v>港湾事業特別会計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0.67</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3.68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4.6100000000000003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5.12</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10.93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9.69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10.11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10.65</v>
      </c>
    </row>
    <row r="35" spans="1:16">
      <c r="A35" s="135" t="str">
        <f>IF(連結実質赤字比率に係る赤字・黒字の構成分析!C$35="",NA(),連結実質赤字比率に係る赤字・黒字の構成分析!C$35)</f>
        <v>港湾事業特別会計（普通会計）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f>IF(ROUND(VALUE(SUBSTITUTE(連結実質赤字比率に係る赤字・黒字の構成分析!H$35,"▲", "-")), 2) &lt; 0, ABS(ROUND(VALUE(SUBSTITUTE(連結実質赤字比率に係る赤字・黒字の構成分析!H$35,"▲", "-")), 2)), NA())</f>
        <v>0.25</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0.03</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0.08</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国民健康保険事業特別会計</v>
      </c>
      <c r="B36" s="135">
        <f>IF(ROUND(VALUE(SUBSTITUTE(連結実質赤字比率に係る赤字・黒字の構成分析!F$34,"▲", "-")), 2) &lt; 0, ABS(ROUND(VALUE(SUBSTITUTE(連結実質赤字比率に係る赤字・黒字の構成分析!F$34,"▲", "-")), 2)), NA())</f>
        <v>8.6999999999999993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5.86</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5.31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5.49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5.15</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1456</v>
      </c>
      <c r="E42" s="136"/>
      <c r="F42" s="136"/>
      <c r="G42" s="136">
        <f>'実質公債費比率（分子）の構造'!L$52</f>
        <v>1451</v>
      </c>
      <c r="H42" s="136"/>
      <c r="I42" s="136"/>
      <c r="J42" s="136">
        <f>'実質公債費比率（分子）の構造'!M$52</f>
        <v>1477</v>
      </c>
      <c r="K42" s="136"/>
      <c r="L42" s="136"/>
      <c r="M42" s="136">
        <f>'実質公債費比率（分子）の構造'!N$52</f>
        <v>1490</v>
      </c>
      <c r="N42" s="136"/>
      <c r="O42" s="136"/>
      <c r="P42" s="136">
        <f>'実質公債費比率（分子）の構造'!O$52</f>
        <v>1507</v>
      </c>
    </row>
    <row r="43" spans="1:16">
      <c r="A43" s="136" t="s">
        <v>51</v>
      </c>
      <c r="B43" s="136">
        <f>'実質公債費比率（分子）の構造'!K$51</f>
        <v>10</v>
      </c>
      <c r="C43" s="136"/>
      <c r="D43" s="136"/>
      <c r="E43" s="136">
        <f>'実質公債費比率（分子）の構造'!L$51</f>
        <v>2</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95</v>
      </c>
      <c r="C44" s="136"/>
      <c r="D44" s="136"/>
      <c r="E44" s="136">
        <f>'実質公債費比率（分子）の構造'!L$50</f>
        <v>31</v>
      </c>
      <c r="F44" s="136"/>
      <c r="G44" s="136"/>
      <c r="H44" s="136">
        <f>'実質公債費比率（分子）の構造'!M$50</f>
        <v>31</v>
      </c>
      <c r="I44" s="136"/>
      <c r="J44" s="136"/>
      <c r="K44" s="136">
        <f>'実質公債費比率（分子）の構造'!N$50</f>
        <v>31</v>
      </c>
      <c r="L44" s="136"/>
      <c r="M44" s="136"/>
      <c r="N44" s="136">
        <f>'実質公債費比率（分子）の構造'!O$50</f>
        <v>31</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295</v>
      </c>
      <c r="C46" s="136"/>
      <c r="D46" s="136"/>
      <c r="E46" s="136">
        <f>'実質公債費比率（分子）の構造'!L$48</f>
        <v>237</v>
      </c>
      <c r="F46" s="136"/>
      <c r="G46" s="136"/>
      <c r="H46" s="136">
        <f>'実質公債費比率（分子）の構造'!M$48</f>
        <v>309</v>
      </c>
      <c r="I46" s="136"/>
      <c r="J46" s="136"/>
      <c r="K46" s="136">
        <f>'実質公債費比率（分子）の構造'!N$48</f>
        <v>316</v>
      </c>
      <c r="L46" s="136"/>
      <c r="M46" s="136"/>
      <c r="N46" s="136">
        <f>'実質公債費比率（分子）の構造'!O$48</f>
        <v>303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2636</v>
      </c>
      <c r="C49" s="136"/>
      <c r="D49" s="136"/>
      <c r="E49" s="136">
        <f>'実質公債費比率（分子）の構造'!L$45</f>
        <v>2377</v>
      </c>
      <c r="F49" s="136"/>
      <c r="G49" s="136"/>
      <c r="H49" s="136">
        <f>'実質公債費比率（分子）の構造'!M$45</f>
        <v>2387</v>
      </c>
      <c r="I49" s="136"/>
      <c r="J49" s="136"/>
      <c r="K49" s="136">
        <f>'実質公債費比率（分子）の構造'!N$45</f>
        <v>2342</v>
      </c>
      <c r="L49" s="136"/>
      <c r="M49" s="136"/>
      <c r="N49" s="136">
        <f>'実質公債費比率（分子）の構造'!O$45</f>
        <v>2193</v>
      </c>
      <c r="O49" s="136"/>
      <c r="P49" s="136"/>
    </row>
    <row r="50" spans="1:16">
      <c r="A50" s="136" t="s">
        <v>58</v>
      </c>
      <c r="B50" s="136" t="e">
        <f>NA()</f>
        <v>#N/A</v>
      </c>
      <c r="C50" s="136">
        <f>IF(ISNUMBER('実質公債費比率（分子）の構造'!K$53),'実質公債費比率（分子）の構造'!K$53,NA())</f>
        <v>1580</v>
      </c>
      <c r="D50" s="136" t="e">
        <f>NA()</f>
        <v>#N/A</v>
      </c>
      <c r="E50" s="136" t="e">
        <f>NA()</f>
        <v>#N/A</v>
      </c>
      <c r="F50" s="136">
        <f>IF(ISNUMBER('実質公債費比率（分子）の構造'!L$53),'実質公債費比率（分子）の構造'!L$53,NA())</f>
        <v>1196</v>
      </c>
      <c r="G50" s="136" t="e">
        <f>NA()</f>
        <v>#N/A</v>
      </c>
      <c r="H50" s="136" t="e">
        <f>NA()</f>
        <v>#N/A</v>
      </c>
      <c r="I50" s="136">
        <f>IF(ISNUMBER('実質公債費比率（分子）の構造'!M$53),'実質公債費比率（分子）の構造'!M$53,NA())</f>
        <v>1251</v>
      </c>
      <c r="J50" s="136" t="e">
        <f>NA()</f>
        <v>#N/A</v>
      </c>
      <c r="K50" s="136" t="e">
        <f>NA()</f>
        <v>#N/A</v>
      </c>
      <c r="L50" s="136">
        <f>IF(ISNUMBER('実質公債費比率（分子）の構造'!N$53),'実質公債費比率（分子）の構造'!N$53,NA())</f>
        <v>1199</v>
      </c>
      <c r="M50" s="136" t="e">
        <f>NA()</f>
        <v>#N/A</v>
      </c>
      <c r="N50" s="136" t="e">
        <f>NA()</f>
        <v>#N/A</v>
      </c>
      <c r="O50" s="136">
        <f>IF(ISNUMBER('実質公債費比率（分子）の構造'!O$53),'実質公債費比率（分子）の構造'!O$53,NA())</f>
        <v>1020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14635</v>
      </c>
      <c r="E56" s="135"/>
      <c r="F56" s="135"/>
      <c r="G56" s="135">
        <f>'将来負担比率（分子）の構造'!J$51</f>
        <v>14792</v>
      </c>
      <c r="H56" s="135"/>
      <c r="I56" s="135"/>
      <c r="J56" s="135">
        <f>'将来負担比率（分子）の構造'!K$51</f>
        <v>14929</v>
      </c>
      <c r="K56" s="135"/>
      <c r="L56" s="135"/>
      <c r="M56" s="135">
        <f>'将来負担比率（分子）の構造'!L$51</f>
        <v>15269</v>
      </c>
      <c r="N56" s="135"/>
      <c r="O56" s="135"/>
      <c r="P56" s="135">
        <f>'将来負担比率（分子）の構造'!M$51</f>
        <v>15837</v>
      </c>
    </row>
    <row r="57" spans="1:16">
      <c r="A57" s="135" t="s">
        <v>34</v>
      </c>
      <c r="B57" s="135"/>
      <c r="C57" s="135"/>
      <c r="D57" s="135">
        <f>'将来負担比率（分子）の構造'!I$50</f>
        <v>346</v>
      </c>
      <c r="E57" s="135"/>
      <c r="F57" s="135"/>
      <c r="G57" s="135">
        <f>'将来負担比率（分子）の構造'!J$50</f>
        <v>511</v>
      </c>
      <c r="H57" s="135"/>
      <c r="I57" s="135"/>
      <c r="J57" s="135">
        <f>'将来負担比率（分子）の構造'!K$50</f>
        <v>519</v>
      </c>
      <c r="K57" s="135"/>
      <c r="L57" s="135"/>
      <c r="M57" s="135">
        <f>'将来負担比率（分子）の構造'!L$50</f>
        <v>597</v>
      </c>
      <c r="N57" s="135"/>
      <c r="O57" s="135"/>
      <c r="P57" s="135">
        <f>'将来負担比率（分子）の構造'!M$50</f>
        <v>503</v>
      </c>
    </row>
    <row r="58" spans="1:16">
      <c r="A58" s="135" t="s">
        <v>33</v>
      </c>
      <c r="B58" s="135"/>
      <c r="C58" s="135"/>
      <c r="D58" s="135">
        <f>'将来負担比率（分子）の構造'!I$49</f>
        <v>1790</v>
      </c>
      <c r="E58" s="135"/>
      <c r="F58" s="135"/>
      <c r="G58" s="135">
        <f>'将来負担比率（分子）の構造'!J$49</f>
        <v>2764</v>
      </c>
      <c r="H58" s="135"/>
      <c r="I58" s="135"/>
      <c r="J58" s="135">
        <f>'将来負担比率（分子）の構造'!K$49</f>
        <v>3068</v>
      </c>
      <c r="K58" s="135"/>
      <c r="L58" s="135"/>
      <c r="M58" s="135">
        <f>'将来負担比率（分子）の構造'!L$49</f>
        <v>3159</v>
      </c>
      <c r="N58" s="135"/>
      <c r="O58" s="135"/>
      <c r="P58" s="135">
        <f>'将来負担比率（分子）の構造'!M$49</f>
        <v>3724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79</v>
      </c>
      <c r="C61" s="135"/>
      <c r="D61" s="135"/>
      <c r="E61" s="135">
        <f>'将来負担比率（分子）の構造'!J$46</f>
        <v>60</v>
      </c>
      <c r="F61" s="135"/>
      <c r="G61" s="135"/>
      <c r="H61" s="135">
        <f>'将来負担比率（分子）の構造'!K$46</f>
        <v>160</v>
      </c>
      <c r="I61" s="135"/>
      <c r="J61" s="135"/>
      <c r="K61" s="135">
        <f>'将来負担比率（分子）の構造'!L$46</f>
        <v>151</v>
      </c>
      <c r="L61" s="135"/>
      <c r="M61" s="135"/>
      <c r="N61" s="135">
        <f>'将来負担比率（分子）の構造'!M$46</f>
        <v>93</v>
      </c>
      <c r="O61" s="135"/>
      <c r="P61" s="135"/>
    </row>
    <row r="62" spans="1:16">
      <c r="A62" s="135" t="s">
        <v>28</v>
      </c>
      <c r="B62" s="135">
        <f>'将来負担比率（分子）の構造'!I$45</f>
        <v>2890</v>
      </c>
      <c r="C62" s="135"/>
      <c r="D62" s="135"/>
      <c r="E62" s="135">
        <f>'将来負担比率（分子）の構造'!J$45</f>
        <v>3121</v>
      </c>
      <c r="F62" s="135"/>
      <c r="G62" s="135"/>
      <c r="H62" s="135">
        <f>'将来負担比率（分子）の構造'!K$45</f>
        <v>2982</v>
      </c>
      <c r="I62" s="135"/>
      <c r="J62" s="135"/>
      <c r="K62" s="135">
        <f>'将来負担比率（分子）の構造'!L$45</f>
        <v>2840</v>
      </c>
      <c r="L62" s="135"/>
      <c r="M62" s="135"/>
      <c r="N62" s="135">
        <f>'将来負担比率（分子）の構造'!M$45</f>
        <v>2193</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4696</v>
      </c>
      <c r="C64" s="135"/>
      <c r="D64" s="135"/>
      <c r="E64" s="135">
        <f>'将来負担比率（分子）の構造'!J$43</f>
        <v>4354</v>
      </c>
      <c r="F64" s="135"/>
      <c r="G64" s="135"/>
      <c r="H64" s="135">
        <f>'将来負担比率（分子）の構造'!K$43</f>
        <v>4435</v>
      </c>
      <c r="I64" s="135"/>
      <c r="J64" s="135"/>
      <c r="K64" s="135">
        <f>'将来負担比率（分子）の構造'!L$43</f>
        <v>4471</v>
      </c>
      <c r="L64" s="135"/>
      <c r="M64" s="135"/>
      <c r="N64" s="135">
        <f>'将来負担比率（分子）の構造'!M$43</f>
        <v>4774</v>
      </c>
      <c r="O64" s="135"/>
      <c r="P64" s="135"/>
    </row>
    <row r="65" spans="1:16">
      <c r="A65" s="135" t="s">
        <v>25</v>
      </c>
      <c r="B65" s="135">
        <f>'将来負担比率（分子）の構造'!I$42</f>
        <v>191</v>
      </c>
      <c r="C65" s="135"/>
      <c r="D65" s="135"/>
      <c r="E65" s="135">
        <f>'将来負担比率（分子）の構造'!J$42</f>
        <v>173</v>
      </c>
      <c r="F65" s="135"/>
      <c r="G65" s="135"/>
      <c r="H65" s="135">
        <f>'将来負担比率（分子）の構造'!K$42</f>
        <v>128</v>
      </c>
      <c r="I65" s="135"/>
      <c r="J65" s="135"/>
      <c r="K65" s="135">
        <f>'将来負担比率（分子）の構造'!L$42</f>
        <v>326</v>
      </c>
      <c r="L65" s="135"/>
      <c r="M65" s="135"/>
      <c r="N65" s="135">
        <f>'将来負担比率（分子）の構造'!M$42</f>
        <v>67</v>
      </c>
      <c r="O65" s="135"/>
      <c r="P65" s="135"/>
    </row>
    <row r="66" spans="1:16">
      <c r="A66" s="135" t="s">
        <v>24</v>
      </c>
      <c r="B66" s="135">
        <f>'将来負担比率（分子）の構造'!I$41</f>
        <v>20667</v>
      </c>
      <c r="C66" s="135"/>
      <c r="D66" s="135"/>
      <c r="E66" s="135">
        <f>'将来負担比率（分子）の構造'!J$41</f>
        <v>20808</v>
      </c>
      <c r="F66" s="135"/>
      <c r="G66" s="135"/>
      <c r="H66" s="135">
        <f>'将来負担比率（分子）の構造'!K$41</f>
        <v>20349</v>
      </c>
      <c r="I66" s="135"/>
      <c r="J66" s="135"/>
      <c r="K66" s="135">
        <f>'将来負担比率（分子）の構造'!L$41</f>
        <v>20432</v>
      </c>
      <c r="L66" s="135"/>
      <c r="M66" s="135"/>
      <c r="N66" s="135">
        <f>'将来負担比率（分子）の構造'!M$41</f>
        <v>21164</v>
      </c>
      <c r="O66" s="135"/>
      <c r="P66" s="135"/>
    </row>
    <row r="67" spans="1:16">
      <c r="A67" s="135" t="s">
        <v>62</v>
      </c>
      <c r="B67" s="135" t="e">
        <f>NA()</f>
        <v>#N/A</v>
      </c>
      <c r="C67" s="135">
        <f>IF(ISNUMBER('将来負担比率（分子）の構造'!I$52), IF('将来負担比率（分子）の構造'!I$52 &lt; 0, 0, '将来負担比率（分子）の構造'!I$52), NA())</f>
        <v>11753</v>
      </c>
      <c r="D67" s="135" t="e">
        <f>NA()</f>
        <v>#N/A</v>
      </c>
      <c r="E67" s="135" t="e">
        <f>NA()</f>
        <v>#N/A</v>
      </c>
      <c r="F67" s="135">
        <f>IF(ISNUMBER('将来負担比率（分子）の構造'!J$52), IF('将来負担比率（分子）の構造'!J$52 &lt; 0, 0, '将来負担比率（分子）の構造'!J$52), NA())</f>
        <v>10448</v>
      </c>
      <c r="G67" s="135" t="e">
        <f>NA()</f>
        <v>#N/A</v>
      </c>
      <c r="H67" s="135" t="e">
        <f>NA()</f>
        <v>#N/A</v>
      </c>
      <c r="I67" s="135">
        <f>IF(ISNUMBER('将来負担比率（分子）の構造'!K$52), IF('将来負担比率（分子）の構造'!K$52 &lt; 0, 0, '将来負担比率（分子）の構造'!K$52), NA())</f>
        <v>9539</v>
      </c>
      <c r="J67" s="135" t="e">
        <f>NA()</f>
        <v>#N/A</v>
      </c>
      <c r="K67" s="135" t="e">
        <f>NA()</f>
        <v>#N/A</v>
      </c>
      <c r="L67" s="135">
        <f>IF(ISNUMBER('将来負担比率（分子）の構造'!L$52), IF('将来負担比率（分子）の構造'!L$52 &lt; 0, 0, '将来負担比率（分子）の構造'!L$52), NA())</f>
        <v>9195</v>
      </c>
      <c r="M67" s="135" t="e">
        <f>NA()</f>
        <v>#N/A</v>
      </c>
      <c r="N67" s="135" t="e">
        <f>NA()</f>
        <v>#N/A</v>
      </c>
      <c r="O67" s="135">
        <f>IF(ISNUMBER('将来負担比率（分子）の構造'!M$52), IF('将来負担比率（分子）の構造'!M$52 &lt; 0, 0, '将来負担比率（分子）の構造'!M$52), NA())</f>
        <v>8227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H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4692872</v>
      </c>
      <c r="S5" s="581"/>
      <c r="T5" s="581"/>
      <c r="U5" s="581"/>
      <c r="V5" s="581"/>
      <c r="W5" s="581"/>
      <c r="X5" s="581"/>
      <c r="Y5" s="582"/>
      <c r="Z5" s="583">
        <v>18.399999999999999</v>
      </c>
      <c r="AA5" s="583"/>
      <c r="AB5" s="583"/>
      <c r="AC5" s="583"/>
      <c r="AD5" s="584">
        <v>4692872</v>
      </c>
      <c r="AE5" s="584"/>
      <c r="AF5" s="584"/>
      <c r="AG5" s="584"/>
      <c r="AH5" s="584"/>
      <c r="AI5" s="584"/>
      <c r="AJ5" s="584"/>
      <c r="AK5" s="584"/>
      <c r="AL5" s="585">
        <v>37.6</v>
      </c>
      <c r="AM5" s="586"/>
      <c r="AN5" s="586"/>
      <c r="AO5" s="587"/>
      <c r="AP5" s="577" t="s">
        <v>207</v>
      </c>
      <c r="AQ5" s="578"/>
      <c r="AR5" s="578"/>
      <c r="AS5" s="578"/>
      <c r="AT5" s="578"/>
      <c r="AU5" s="578"/>
      <c r="AV5" s="578"/>
      <c r="AW5" s="578"/>
      <c r="AX5" s="578"/>
      <c r="AY5" s="578"/>
      <c r="AZ5" s="578"/>
      <c r="BA5" s="578"/>
      <c r="BB5" s="578"/>
      <c r="BC5" s="578"/>
      <c r="BD5" s="578"/>
      <c r="BE5" s="578"/>
      <c r="BF5" s="579"/>
      <c r="BG5" s="591">
        <v>4692872</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182999</v>
      </c>
      <c r="S6" s="592"/>
      <c r="T6" s="592"/>
      <c r="U6" s="592"/>
      <c r="V6" s="592"/>
      <c r="W6" s="592"/>
      <c r="X6" s="592"/>
      <c r="Y6" s="593"/>
      <c r="Z6" s="594">
        <v>0.7</v>
      </c>
      <c r="AA6" s="594"/>
      <c r="AB6" s="594"/>
      <c r="AC6" s="594"/>
      <c r="AD6" s="595">
        <v>182999</v>
      </c>
      <c r="AE6" s="595"/>
      <c r="AF6" s="595"/>
      <c r="AG6" s="595"/>
      <c r="AH6" s="595"/>
      <c r="AI6" s="595"/>
      <c r="AJ6" s="595"/>
      <c r="AK6" s="595"/>
      <c r="AL6" s="596">
        <v>1.5</v>
      </c>
      <c r="AM6" s="597"/>
      <c r="AN6" s="597"/>
      <c r="AO6" s="598"/>
      <c r="AP6" s="588" t="s">
        <v>213</v>
      </c>
      <c r="AQ6" s="589"/>
      <c r="AR6" s="589"/>
      <c r="AS6" s="589"/>
      <c r="AT6" s="589"/>
      <c r="AU6" s="589"/>
      <c r="AV6" s="589"/>
      <c r="AW6" s="589"/>
      <c r="AX6" s="589"/>
      <c r="AY6" s="589"/>
      <c r="AZ6" s="589"/>
      <c r="BA6" s="589"/>
      <c r="BB6" s="589"/>
      <c r="BC6" s="589"/>
      <c r="BD6" s="589"/>
      <c r="BE6" s="589"/>
      <c r="BF6" s="590"/>
      <c r="BG6" s="591">
        <v>4692872</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255150</v>
      </c>
      <c r="CS6" s="592"/>
      <c r="CT6" s="592"/>
      <c r="CU6" s="592"/>
      <c r="CV6" s="592"/>
      <c r="CW6" s="592"/>
      <c r="CX6" s="592"/>
      <c r="CY6" s="593"/>
      <c r="CZ6" s="594">
        <v>1</v>
      </c>
      <c r="DA6" s="594"/>
      <c r="DB6" s="594"/>
      <c r="DC6" s="594"/>
      <c r="DD6" s="600" t="s">
        <v>208</v>
      </c>
      <c r="DE6" s="592"/>
      <c r="DF6" s="592"/>
      <c r="DG6" s="592"/>
      <c r="DH6" s="592"/>
      <c r="DI6" s="592"/>
      <c r="DJ6" s="592"/>
      <c r="DK6" s="592"/>
      <c r="DL6" s="592"/>
      <c r="DM6" s="592"/>
      <c r="DN6" s="592"/>
      <c r="DO6" s="592"/>
      <c r="DP6" s="593"/>
      <c r="DQ6" s="600">
        <v>255150</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9228</v>
      </c>
      <c r="S7" s="592"/>
      <c r="T7" s="592"/>
      <c r="U7" s="592"/>
      <c r="V7" s="592"/>
      <c r="W7" s="592"/>
      <c r="X7" s="592"/>
      <c r="Y7" s="593"/>
      <c r="Z7" s="594">
        <v>0</v>
      </c>
      <c r="AA7" s="594"/>
      <c r="AB7" s="594"/>
      <c r="AC7" s="594"/>
      <c r="AD7" s="595">
        <v>9228</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1693411</v>
      </c>
      <c r="BH7" s="592"/>
      <c r="BI7" s="592"/>
      <c r="BJ7" s="592"/>
      <c r="BK7" s="592"/>
      <c r="BL7" s="592"/>
      <c r="BM7" s="592"/>
      <c r="BN7" s="593"/>
      <c r="BO7" s="594">
        <v>36.1</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2900665</v>
      </c>
      <c r="CS7" s="592"/>
      <c r="CT7" s="592"/>
      <c r="CU7" s="592"/>
      <c r="CV7" s="592"/>
      <c r="CW7" s="592"/>
      <c r="CX7" s="592"/>
      <c r="CY7" s="593"/>
      <c r="CZ7" s="594">
        <v>11.8</v>
      </c>
      <c r="DA7" s="594"/>
      <c r="DB7" s="594"/>
      <c r="DC7" s="594"/>
      <c r="DD7" s="600">
        <v>182205</v>
      </c>
      <c r="DE7" s="592"/>
      <c r="DF7" s="592"/>
      <c r="DG7" s="592"/>
      <c r="DH7" s="592"/>
      <c r="DI7" s="592"/>
      <c r="DJ7" s="592"/>
      <c r="DK7" s="592"/>
      <c r="DL7" s="592"/>
      <c r="DM7" s="592"/>
      <c r="DN7" s="592"/>
      <c r="DO7" s="592"/>
      <c r="DP7" s="593"/>
      <c r="DQ7" s="600">
        <v>2451527</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6539</v>
      </c>
      <c r="S8" s="592"/>
      <c r="T8" s="592"/>
      <c r="U8" s="592"/>
      <c r="V8" s="592"/>
      <c r="W8" s="592"/>
      <c r="X8" s="592"/>
      <c r="Y8" s="593"/>
      <c r="Z8" s="594">
        <v>0</v>
      </c>
      <c r="AA8" s="594"/>
      <c r="AB8" s="594"/>
      <c r="AC8" s="594"/>
      <c r="AD8" s="595">
        <v>6539</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52883</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8779459</v>
      </c>
      <c r="CS8" s="592"/>
      <c r="CT8" s="592"/>
      <c r="CU8" s="592"/>
      <c r="CV8" s="592"/>
      <c r="CW8" s="592"/>
      <c r="CX8" s="592"/>
      <c r="CY8" s="593"/>
      <c r="CZ8" s="594">
        <v>35.700000000000003</v>
      </c>
      <c r="DA8" s="594"/>
      <c r="DB8" s="594"/>
      <c r="DC8" s="594"/>
      <c r="DD8" s="600">
        <v>122705</v>
      </c>
      <c r="DE8" s="592"/>
      <c r="DF8" s="592"/>
      <c r="DG8" s="592"/>
      <c r="DH8" s="592"/>
      <c r="DI8" s="592"/>
      <c r="DJ8" s="592"/>
      <c r="DK8" s="592"/>
      <c r="DL8" s="592"/>
      <c r="DM8" s="592"/>
      <c r="DN8" s="592"/>
      <c r="DO8" s="592"/>
      <c r="DP8" s="593"/>
      <c r="DQ8" s="600">
        <v>3971349</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10706</v>
      </c>
      <c r="S9" s="592"/>
      <c r="T9" s="592"/>
      <c r="U9" s="592"/>
      <c r="V9" s="592"/>
      <c r="W9" s="592"/>
      <c r="X9" s="592"/>
      <c r="Y9" s="593"/>
      <c r="Z9" s="594">
        <v>0</v>
      </c>
      <c r="AA9" s="594"/>
      <c r="AB9" s="594"/>
      <c r="AC9" s="594"/>
      <c r="AD9" s="595">
        <v>10706</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1384129</v>
      </c>
      <c r="BH9" s="592"/>
      <c r="BI9" s="592"/>
      <c r="BJ9" s="592"/>
      <c r="BK9" s="592"/>
      <c r="BL9" s="592"/>
      <c r="BM9" s="592"/>
      <c r="BN9" s="593"/>
      <c r="BO9" s="594">
        <v>29.5</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1536121</v>
      </c>
      <c r="CS9" s="592"/>
      <c r="CT9" s="592"/>
      <c r="CU9" s="592"/>
      <c r="CV9" s="592"/>
      <c r="CW9" s="592"/>
      <c r="CX9" s="592"/>
      <c r="CY9" s="593"/>
      <c r="CZ9" s="594">
        <v>6.2</v>
      </c>
      <c r="DA9" s="594"/>
      <c r="DB9" s="594"/>
      <c r="DC9" s="594"/>
      <c r="DD9" s="600">
        <v>257830</v>
      </c>
      <c r="DE9" s="592"/>
      <c r="DF9" s="592"/>
      <c r="DG9" s="592"/>
      <c r="DH9" s="592"/>
      <c r="DI9" s="592"/>
      <c r="DJ9" s="592"/>
      <c r="DK9" s="592"/>
      <c r="DL9" s="592"/>
      <c r="DM9" s="592"/>
      <c r="DN9" s="592"/>
      <c r="DO9" s="592"/>
      <c r="DP9" s="593"/>
      <c r="DQ9" s="600">
        <v>1069839</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383668</v>
      </c>
      <c r="S10" s="592"/>
      <c r="T10" s="592"/>
      <c r="U10" s="592"/>
      <c r="V10" s="592"/>
      <c r="W10" s="592"/>
      <c r="X10" s="592"/>
      <c r="Y10" s="593"/>
      <c r="Z10" s="594">
        <v>1.5</v>
      </c>
      <c r="AA10" s="594"/>
      <c r="AB10" s="594"/>
      <c r="AC10" s="594"/>
      <c r="AD10" s="595">
        <v>383668</v>
      </c>
      <c r="AE10" s="595"/>
      <c r="AF10" s="595"/>
      <c r="AG10" s="595"/>
      <c r="AH10" s="595"/>
      <c r="AI10" s="595"/>
      <c r="AJ10" s="595"/>
      <c r="AK10" s="595"/>
      <c r="AL10" s="596">
        <v>3.1</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118815</v>
      </c>
      <c r="BH10" s="592"/>
      <c r="BI10" s="592"/>
      <c r="BJ10" s="592"/>
      <c r="BK10" s="592"/>
      <c r="BL10" s="592"/>
      <c r="BM10" s="592"/>
      <c r="BN10" s="593"/>
      <c r="BO10" s="594">
        <v>2.5</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68545</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10836</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137584</v>
      </c>
      <c r="BH11" s="592"/>
      <c r="BI11" s="592"/>
      <c r="BJ11" s="592"/>
      <c r="BK11" s="592"/>
      <c r="BL11" s="592"/>
      <c r="BM11" s="592"/>
      <c r="BN11" s="593"/>
      <c r="BO11" s="594">
        <v>2.9</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2343432</v>
      </c>
      <c r="CS11" s="592"/>
      <c r="CT11" s="592"/>
      <c r="CU11" s="592"/>
      <c r="CV11" s="592"/>
      <c r="CW11" s="592"/>
      <c r="CX11" s="592"/>
      <c r="CY11" s="593"/>
      <c r="CZ11" s="594">
        <v>9.5</v>
      </c>
      <c r="DA11" s="594"/>
      <c r="DB11" s="594"/>
      <c r="DC11" s="594"/>
      <c r="DD11" s="600">
        <v>1335804</v>
      </c>
      <c r="DE11" s="592"/>
      <c r="DF11" s="592"/>
      <c r="DG11" s="592"/>
      <c r="DH11" s="592"/>
      <c r="DI11" s="592"/>
      <c r="DJ11" s="592"/>
      <c r="DK11" s="592"/>
      <c r="DL11" s="592"/>
      <c r="DM11" s="592"/>
      <c r="DN11" s="592"/>
      <c r="DO11" s="592"/>
      <c r="DP11" s="593"/>
      <c r="DQ11" s="600">
        <v>696217</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2538035</v>
      </c>
      <c r="BH12" s="592"/>
      <c r="BI12" s="592"/>
      <c r="BJ12" s="592"/>
      <c r="BK12" s="592"/>
      <c r="BL12" s="592"/>
      <c r="BM12" s="592"/>
      <c r="BN12" s="593"/>
      <c r="BO12" s="594">
        <v>54.1</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454804</v>
      </c>
      <c r="CS12" s="592"/>
      <c r="CT12" s="592"/>
      <c r="CU12" s="592"/>
      <c r="CV12" s="592"/>
      <c r="CW12" s="592"/>
      <c r="CX12" s="592"/>
      <c r="CY12" s="593"/>
      <c r="CZ12" s="594">
        <v>1.8</v>
      </c>
      <c r="DA12" s="594"/>
      <c r="DB12" s="594"/>
      <c r="DC12" s="594"/>
      <c r="DD12" s="600">
        <v>42825</v>
      </c>
      <c r="DE12" s="592"/>
      <c r="DF12" s="592"/>
      <c r="DG12" s="592"/>
      <c r="DH12" s="592"/>
      <c r="DI12" s="592"/>
      <c r="DJ12" s="592"/>
      <c r="DK12" s="592"/>
      <c r="DL12" s="592"/>
      <c r="DM12" s="592"/>
      <c r="DN12" s="592"/>
      <c r="DO12" s="592"/>
      <c r="DP12" s="593"/>
      <c r="DQ12" s="600">
        <v>195198</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29694</v>
      </c>
      <c r="S13" s="592"/>
      <c r="T13" s="592"/>
      <c r="U13" s="592"/>
      <c r="V13" s="592"/>
      <c r="W13" s="592"/>
      <c r="X13" s="592"/>
      <c r="Y13" s="593"/>
      <c r="Z13" s="594">
        <v>0.1</v>
      </c>
      <c r="AA13" s="594"/>
      <c r="AB13" s="594"/>
      <c r="AC13" s="594"/>
      <c r="AD13" s="595">
        <v>29694</v>
      </c>
      <c r="AE13" s="595"/>
      <c r="AF13" s="595"/>
      <c r="AG13" s="595"/>
      <c r="AH13" s="595"/>
      <c r="AI13" s="595"/>
      <c r="AJ13" s="595"/>
      <c r="AK13" s="595"/>
      <c r="AL13" s="596">
        <v>0.2</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2457122</v>
      </c>
      <c r="BH13" s="592"/>
      <c r="BI13" s="592"/>
      <c r="BJ13" s="592"/>
      <c r="BK13" s="592"/>
      <c r="BL13" s="592"/>
      <c r="BM13" s="592"/>
      <c r="BN13" s="593"/>
      <c r="BO13" s="594">
        <v>52.4</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2042152</v>
      </c>
      <c r="CS13" s="592"/>
      <c r="CT13" s="592"/>
      <c r="CU13" s="592"/>
      <c r="CV13" s="592"/>
      <c r="CW13" s="592"/>
      <c r="CX13" s="592"/>
      <c r="CY13" s="593"/>
      <c r="CZ13" s="594">
        <v>8.3000000000000007</v>
      </c>
      <c r="DA13" s="594"/>
      <c r="DB13" s="594"/>
      <c r="DC13" s="594"/>
      <c r="DD13" s="600">
        <v>1008810</v>
      </c>
      <c r="DE13" s="592"/>
      <c r="DF13" s="592"/>
      <c r="DG13" s="592"/>
      <c r="DH13" s="592"/>
      <c r="DI13" s="592"/>
      <c r="DJ13" s="592"/>
      <c r="DK13" s="592"/>
      <c r="DL13" s="592"/>
      <c r="DM13" s="592"/>
      <c r="DN13" s="592"/>
      <c r="DO13" s="592"/>
      <c r="DP13" s="593"/>
      <c r="DQ13" s="600">
        <v>938056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133754</v>
      </c>
      <c r="BH14" s="592"/>
      <c r="BI14" s="592"/>
      <c r="BJ14" s="592"/>
      <c r="BK14" s="592"/>
      <c r="BL14" s="592"/>
      <c r="BM14" s="592"/>
      <c r="BN14" s="593"/>
      <c r="BO14" s="594">
        <v>2.9</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526920</v>
      </c>
      <c r="CS14" s="592"/>
      <c r="CT14" s="592"/>
      <c r="CU14" s="592"/>
      <c r="CV14" s="592"/>
      <c r="CW14" s="592"/>
      <c r="CX14" s="592"/>
      <c r="CY14" s="593"/>
      <c r="CZ14" s="594">
        <v>2.1</v>
      </c>
      <c r="DA14" s="594"/>
      <c r="DB14" s="594"/>
      <c r="DC14" s="594"/>
      <c r="DD14" s="600">
        <v>61455</v>
      </c>
      <c r="DE14" s="592"/>
      <c r="DF14" s="592"/>
      <c r="DG14" s="592"/>
      <c r="DH14" s="592"/>
      <c r="DI14" s="592"/>
      <c r="DJ14" s="592"/>
      <c r="DK14" s="592"/>
      <c r="DL14" s="592"/>
      <c r="DM14" s="592"/>
      <c r="DN14" s="592"/>
      <c r="DO14" s="592"/>
      <c r="DP14" s="593"/>
      <c r="DQ14" s="600">
        <v>416284</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9700</v>
      </c>
      <c r="S15" s="592"/>
      <c r="T15" s="592"/>
      <c r="U15" s="592"/>
      <c r="V15" s="592"/>
      <c r="W15" s="592"/>
      <c r="X15" s="592"/>
      <c r="Y15" s="593"/>
      <c r="Z15" s="594">
        <v>0</v>
      </c>
      <c r="AA15" s="594"/>
      <c r="AB15" s="594"/>
      <c r="AC15" s="594"/>
      <c r="AD15" s="595">
        <v>9700</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327253</v>
      </c>
      <c r="BH15" s="592"/>
      <c r="BI15" s="592"/>
      <c r="BJ15" s="592"/>
      <c r="BK15" s="592"/>
      <c r="BL15" s="592"/>
      <c r="BM15" s="592"/>
      <c r="BN15" s="593"/>
      <c r="BO15" s="594">
        <v>7</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3405719</v>
      </c>
      <c r="CS15" s="592"/>
      <c r="CT15" s="592"/>
      <c r="CU15" s="592"/>
      <c r="CV15" s="592"/>
      <c r="CW15" s="592"/>
      <c r="CX15" s="592"/>
      <c r="CY15" s="593"/>
      <c r="CZ15" s="594">
        <v>13.8</v>
      </c>
      <c r="DA15" s="594"/>
      <c r="DB15" s="594"/>
      <c r="DC15" s="594"/>
      <c r="DD15" s="600">
        <v>1116454</v>
      </c>
      <c r="DE15" s="592"/>
      <c r="DF15" s="592"/>
      <c r="DG15" s="592"/>
      <c r="DH15" s="592"/>
      <c r="DI15" s="592"/>
      <c r="DJ15" s="592"/>
      <c r="DK15" s="592"/>
      <c r="DL15" s="592"/>
      <c r="DM15" s="592"/>
      <c r="DN15" s="592"/>
      <c r="DO15" s="592"/>
      <c r="DP15" s="593"/>
      <c r="DQ15" s="600">
        <v>1824850</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7620721</v>
      </c>
      <c r="S16" s="592"/>
      <c r="T16" s="592"/>
      <c r="U16" s="592"/>
      <c r="V16" s="592"/>
      <c r="W16" s="592"/>
      <c r="X16" s="592"/>
      <c r="Y16" s="593"/>
      <c r="Z16" s="594">
        <v>29.9</v>
      </c>
      <c r="AA16" s="594"/>
      <c r="AB16" s="594"/>
      <c r="AC16" s="594"/>
      <c r="AD16" s="595">
        <v>7063295</v>
      </c>
      <c r="AE16" s="595"/>
      <c r="AF16" s="595"/>
      <c r="AG16" s="595"/>
      <c r="AH16" s="595"/>
      <c r="AI16" s="595"/>
      <c r="AJ16" s="595"/>
      <c r="AK16" s="595"/>
      <c r="AL16" s="596">
        <v>56.5</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v>419</v>
      </c>
      <c r="BH16" s="592"/>
      <c r="BI16" s="592"/>
      <c r="BJ16" s="592"/>
      <c r="BK16" s="592"/>
      <c r="BL16" s="592"/>
      <c r="BM16" s="592"/>
      <c r="BN16" s="593"/>
      <c r="BO16" s="594">
        <v>0</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38675</v>
      </c>
      <c r="CS16" s="592"/>
      <c r="CT16" s="592"/>
      <c r="CU16" s="592"/>
      <c r="CV16" s="592"/>
      <c r="CW16" s="592"/>
      <c r="CX16" s="592"/>
      <c r="CY16" s="593"/>
      <c r="CZ16" s="594">
        <v>0.2</v>
      </c>
      <c r="DA16" s="594"/>
      <c r="DB16" s="594"/>
      <c r="DC16" s="594"/>
      <c r="DD16" s="600" t="s">
        <v>112</v>
      </c>
      <c r="DE16" s="592"/>
      <c r="DF16" s="592"/>
      <c r="DG16" s="592"/>
      <c r="DH16" s="592"/>
      <c r="DI16" s="592"/>
      <c r="DJ16" s="592"/>
      <c r="DK16" s="592"/>
      <c r="DL16" s="592"/>
      <c r="DM16" s="592"/>
      <c r="DN16" s="592"/>
      <c r="DO16" s="592"/>
      <c r="DP16" s="593"/>
      <c r="DQ16" s="600">
        <v>19886</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7063295</v>
      </c>
      <c r="S17" s="592"/>
      <c r="T17" s="592"/>
      <c r="U17" s="592"/>
      <c r="V17" s="592"/>
      <c r="W17" s="592"/>
      <c r="X17" s="592"/>
      <c r="Y17" s="593"/>
      <c r="Z17" s="594">
        <v>27.7</v>
      </c>
      <c r="AA17" s="594"/>
      <c r="AB17" s="594"/>
      <c r="AC17" s="594"/>
      <c r="AD17" s="595">
        <v>7063295</v>
      </c>
      <c r="AE17" s="595"/>
      <c r="AF17" s="595"/>
      <c r="AG17" s="595"/>
      <c r="AH17" s="595"/>
      <c r="AI17" s="595"/>
      <c r="AJ17" s="595"/>
      <c r="AK17" s="595"/>
      <c r="AL17" s="596">
        <v>56.5</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2242629</v>
      </c>
      <c r="CS17" s="592"/>
      <c r="CT17" s="592"/>
      <c r="CU17" s="592"/>
      <c r="CV17" s="592"/>
      <c r="CW17" s="592"/>
      <c r="CX17" s="592"/>
      <c r="CY17" s="593"/>
      <c r="CZ17" s="594">
        <v>9.1</v>
      </c>
      <c r="DA17" s="594"/>
      <c r="DB17" s="594"/>
      <c r="DC17" s="594"/>
      <c r="DD17" s="600" t="s">
        <v>112</v>
      </c>
      <c r="DE17" s="592"/>
      <c r="DF17" s="592"/>
      <c r="DG17" s="592"/>
      <c r="DH17" s="592"/>
      <c r="DI17" s="592"/>
      <c r="DJ17" s="592"/>
      <c r="DK17" s="592"/>
      <c r="DL17" s="592"/>
      <c r="DM17" s="592"/>
      <c r="DN17" s="592"/>
      <c r="DO17" s="592"/>
      <c r="DP17" s="593"/>
      <c r="DQ17" s="600">
        <v>2217570</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557426</v>
      </c>
      <c r="S18" s="592"/>
      <c r="T18" s="592"/>
      <c r="U18" s="592"/>
      <c r="V18" s="592"/>
      <c r="W18" s="592"/>
      <c r="X18" s="592"/>
      <c r="Y18" s="593"/>
      <c r="Z18" s="594">
        <v>2.2000000000000002</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12946127</v>
      </c>
      <c r="S20" s="592"/>
      <c r="T20" s="592"/>
      <c r="U20" s="592"/>
      <c r="V20" s="592"/>
      <c r="W20" s="592"/>
      <c r="X20" s="592"/>
      <c r="Y20" s="593"/>
      <c r="Z20" s="594">
        <v>50.9</v>
      </c>
      <c r="AA20" s="594"/>
      <c r="AB20" s="594"/>
      <c r="AC20" s="594"/>
      <c r="AD20" s="595">
        <v>12388701</v>
      </c>
      <c r="AE20" s="595"/>
      <c r="AF20" s="595"/>
      <c r="AG20" s="595"/>
      <c r="AH20" s="595"/>
      <c r="AI20" s="595"/>
      <c r="AJ20" s="595"/>
      <c r="AK20" s="595"/>
      <c r="AL20" s="596">
        <v>99.2</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24594271</v>
      </c>
      <c r="CS20" s="592"/>
      <c r="CT20" s="592"/>
      <c r="CU20" s="592"/>
      <c r="CV20" s="592"/>
      <c r="CW20" s="592"/>
      <c r="CX20" s="592"/>
      <c r="CY20" s="593"/>
      <c r="CZ20" s="594">
        <v>100</v>
      </c>
      <c r="DA20" s="594"/>
      <c r="DB20" s="594"/>
      <c r="DC20" s="594"/>
      <c r="DD20" s="600">
        <v>4128088</v>
      </c>
      <c r="DE20" s="592"/>
      <c r="DF20" s="592"/>
      <c r="DG20" s="592"/>
      <c r="DH20" s="592"/>
      <c r="DI20" s="592"/>
      <c r="DJ20" s="592"/>
      <c r="DK20" s="592"/>
      <c r="DL20" s="592"/>
      <c r="DM20" s="592"/>
      <c r="DN20" s="592"/>
      <c r="DO20" s="592"/>
      <c r="DP20" s="593"/>
      <c r="DQ20" s="600">
        <v>14066762</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5628</v>
      </c>
      <c r="S21" s="592"/>
      <c r="T21" s="592"/>
      <c r="U21" s="592"/>
      <c r="V21" s="592"/>
      <c r="W21" s="592"/>
      <c r="X21" s="592"/>
      <c r="Y21" s="593"/>
      <c r="Z21" s="594">
        <v>0</v>
      </c>
      <c r="AA21" s="594"/>
      <c r="AB21" s="594"/>
      <c r="AC21" s="594"/>
      <c r="AD21" s="595">
        <v>5628</v>
      </c>
      <c r="AE21" s="595"/>
      <c r="AF21" s="595"/>
      <c r="AG21" s="595"/>
      <c r="AH21" s="595"/>
      <c r="AI21" s="595"/>
      <c r="AJ21" s="595"/>
      <c r="AK21" s="595"/>
      <c r="AL21" s="596">
        <v>0</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145676</v>
      </c>
      <c r="S22" s="592"/>
      <c r="T22" s="592"/>
      <c r="U22" s="592"/>
      <c r="V22" s="592"/>
      <c r="W22" s="592"/>
      <c r="X22" s="592"/>
      <c r="Y22" s="593"/>
      <c r="Z22" s="594">
        <v>0.6</v>
      </c>
      <c r="AA22" s="594"/>
      <c r="AB22" s="594"/>
      <c r="AC22" s="594"/>
      <c r="AD22" s="595">
        <v>399</v>
      </c>
      <c r="AE22" s="595"/>
      <c r="AF22" s="595"/>
      <c r="AG22" s="595"/>
      <c r="AH22" s="595"/>
      <c r="AI22" s="595"/>
      <c r="AJ22" s="595"/>
      <c r="AK22" s="595"/>
      <c r="AL22" s="596">
        <v>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316073</v>
      </c>
      <c r="S23" s="592"/>
      <c r="T23" s="592"/>
      <c r="U23" s="592"/>
      <c r="V23" s="592"/>
      <c r="W23" s="592"/>
      <c r="X23" s="592"/>
      <c r="Y23" s="593"/>
      <c r="Z23" s="594">
        <v>1.2</v>
      </c>
      <c r="AA23" s="594"/>
      <c r="AB23" s="594"/>
      <c r="AC23" s="594"/>
      <c r="AD23" s="595">
        <v>36431</v>
      </c>
      <c r="AE23" s="595"/>
      <c r="AF23" s="595"/>
      <c r="AG23" s="595"/>
      <c r="AH23" s="595"/>
      <c r="AI23" s="595"/>
      <c r="AJ23" s="595"/>
      <c r="AK23" s="595"/>
      <c r="AL23" s="596">
        <v>0.3</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119479</v>
      </c>
      <c r="S24" s="592"/>
      <c r="T24" s="592"/>
      <c r="U24" s="592"/>
      <c r="V24" s="592"/>
      <c r="W24" s="592"/>
      <c r="X24" s="592"/>
      <c r="Y24" s="593"/>
      <c r="Z24" s="594">
        <v>0.5</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12625091</v>
      </c>
      <c r="CS24" s="581"/>
      <c r="CT24" s="581"/>
      <c r="CU24" s="581"/>
      <c r="CV24" s="581"/>
      <c r="CW24" s="581"/>
      <c r="CX24" s="581"/>
      <c r="CY24" s="582"/>
      <c r="CZ24" s="618">
        <v>51.3</v>
      </c>
      <c r="DA24" s="619"/>
      <c r="DB24" s="619"/>
      <c r="DC24" s="620"/>
      <c r="DD24" s="617">
        <v>8072316</v>
      </c>
      <c r="DE24" s="581"/>
      <c r="DF24" s="581"/>
      <c r="DG24" s="581"/>
      <c r="DH24" s="581"/>
      <c r="DI24" s="581"/>
      <c r="DJ24" s="581"/>
      <c r="DK24" s="582"/>
      <c r="DL24" s="617">
        <v>7966557</v>
      </c>
      <c r="DM24" s="581"/>
      <c r="DN24" s="581"/>
      <c r="DO24" s="581"/>
      <c r="DP24" s="581"/>
      <c r="DQ24" s="581"/>
      <c r="DR24" s="581"/>
      <c r="DS24" s="581"/>
      <c r="DT24" s="581"/>
      <c r="DU24" s="581"/>
      <c r="DV24" s="582"/>
      <c r="DW24" s="585">
        <v>59.7</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4211328</v>
      </c>
      <c r="S25" s="592"/>
      <c r="T25" s="592"/>
      <c r="U25" s="592"/>
      <c r="V25" s="592"/>
      <c r="W25" s="592"/>
      <c r="X25" s="592"/>
      <c r="Y25" s="593"/>
      <c r="Z25" s="594">
        <v>16.5</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4476063</v>
      </c>
      <c r="CS25" s="623"/>
      <c r="CT25" s="623"/>
      <c r="CU25" s="623"/>
      <c r="CV25" s="623"/>
      <c r="CW25" s="623"/>
      <c r="CX25" s="623"/>
      <c r="CY25" s="624"/>
      <c r="CZ25" s="625">
        <v>18.2</v>
      </c>
      <c r="DA25" s="626"/>
      <c r="DB25" s="626"/>
      <c r="DC25" s="627"/>
      <c r="DD25" s="600">
        <v>4192354</v>
      </c>
      <c r="DE25" s="623"/>
      <c r="DF25" s="623"/>
      <c r="DG25" s="623"/>
      <c r="DH25" s="623"/>
      <c r="DI25" s="623"/>
      <c r="DJ25" s="623"/>
      <c r="DK25" s="624"/>
      <c r="DL25" s="600">
        <v>4137615</v>
      </c>
      <c r="DM25" s="623"/>
      <c r="DN25" s="623"/>
      <c r="DO25" s="623"/>
      <c r="DP25" s="623"/>
      <c r="DQ25" s="623"/>
      <c r="DR25" s="623"/>
      <c r="DS25" s="623"/>
      <c r="DT25" s="623"/>
      <c r="DU25" s="623"/>
      <c r="DV25" s="624"/>
      <c r="DW25" s="596">
        <v>31</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v>300</v>
      </c>
      <c r="S26" s="592"/>
      <c r="T26" s="592"/>
      <c r="U26" s="592"/>
      <c r="V26" s="592"/>
      <c r="W26" s="592"/>
      <c r="X26" s="592"/>
      <c r="Y26" s="593"/>
      <c r="Z26" s="594">
        <v>0</v>
      </c>
      <c r="AA26" s="594"/>
      <c r="AB26" s="594"/>
      <c r="AC26" s="594"/>
      <c r="AD26" s="595">
        <v>300</v>
      </c>
      <c r="AE26" s="595"/>
      <c r="AF26" s="595"/>
      <c r="AG26" s="595"/>
      <c r="AH26" s="595"/>
      <c r="AI26" s="595"/>
      <c r="AJ26" s="595"/>
      <c r="AK26" s="595"/>
      <c r="AL26" s="596">
        <v>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2656213</v>
      </c>
      <c r="CS26" s="592"/>
      <c r="CT26" s="592"/>
      <c r="CU26" s="592"/>
      <c r="CV26" s="592"/>
      <c r="CW26" s="592"/>
      <c r="CX26" s="592"/>
      <c r="CY26" s="593"/>
      <c r="CZ26" s="625">
        <v>10.8</v>
      </c>
      <c r="DA26" s="626"/>
      <c r="DB26" s="626"/>
      <c r="DC26" s="627"/>
      <c r="DD26" s="600">
        <v>2448898</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3850277</v>
      </c>
      <c r="S27" s="592"/>
      <c r="T27" s="592"/>
      <c r="U27" s="592"/>
      <c r="V27" s="592"/>
      <c r="W27" s="592"/>
      <c r="X27" s="592"/>
      <c r="Y27" s="593"/>
      <c r="Z27" s="594">
        <v>15.1</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4692872</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5906399</v>
      </c>
      <c r="CS27" s="623"/>
      <c r="CT27" s="623"/>
      <c r="CU27" s="623"/>
      <c r="CV27" s="623"/>
      <c r="CW27" s="623"/>
      <c r="CX27" s="623"/>
      <c r="CY27" s="624"/>
      <c r="CZ27" s="625">
        <v>24</v>
      </c>
      <c r="DA27" s="626"/>
      <c r="DB27" s="626"/>
      <c r="DC27" s="627"/>
      <c r="DD27" s="600">
        <v>1662392</v>
      </c>
      <c r="DE27" s="623"/>
      <c r="DF27" s="623"/>
      <c r="DG27" s="623"/>
      <c r="DH27" s="623"/>
      <c r="DI27" s="623"/>
      <c r="DJ27" s="623"/>
      <c r="DK27" s="624"/>
      <c r="DL27" s="600">
        <v>1661382</v>
      </c>
      <c r="DM27" s="623"/>
      <c r="DN27" s="623"/>
      <c r="DO27" s="623"/>
      <c r="DP27" s="623"/>
      <c r="DQ27" s="623"/>
      <c r="DR27" s="623"/>
      <c r="DS27" s="623"/>
      <c r="DT27" s="623"/>
      <c r="DU27" s="623"/>
      <c r="DV27" s="624"/>
      <c r="DW27" s="596">
        <v>12.4</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180210</v>
      </c>
      <c r="S28" s="592"/>
      <c r="T28" s="592"/>
      <c r="U28" s="592"/>
      <c r="V28" s="592"/>
      <c r="W28" s="592"/>
      <c r="X28" s="592"/>
      <c r="Y28" s="593"/>
      <c r="Z28" s="594">
        <v>0.7</v>
      </c>
      <c r="AA28" s="594"/>
      <c r="AB28" s="594"/>
      <c r="AC28" s="594"/>
      <c r="AD28" s="595">
        <v>51899</v>
      </c>
      <c r="AE28" s="595"/>
      <c r="AF28" s="595"/>
      <c r="AG28" s="595"/>
      <c r="AH28" s="595"/>
      <c r="AI28" s="595"/>
      <c r="AJ28" s="595"/>
      <c r="AK28" s="595"/>
      <c r="AL28" s="596">
        <v>0.4</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2242629</v>
      </c>
      <c r="CS28" s="592"/>
      <c r="CT28" s="592"/>
      <c r="CU28" s="592"/>
      <c r="CV28" s="592"/>
      <c r="CW28" s="592"/>
      <c r="CX28" s="592"/>
      <c r="CY28" s="593"/>
      <c r="CZ28" s="625">
        <v>9.1</v>
      </c>
      <c r="DA28" s="626"/>
      <c r="DB28" s="626"/>
      <c r="DC28" s="627"/>
      <c r="DD28" s="600">
        <v>2217570</v>
      </c>
      <c r="DE28" s="592"/>
      <c r="DF28" s="592"/>
      <c r="DG28" s="592"/>
      <c r="DH28" s="592"/>
      <c r="DI28" s="592"/>
      <c r="DJ28" s="592"/>
      <c r="DK28" s="593"/>
      <c r="DL28" s="600">
        <v>2167560</v>
      </c>
      <c r="DM28" s="592"/>
      <c r="DN28" s="592"/>
      <c r="DO28" s="592"/>
      <c r="DP28" s="592"/>
      <c r="DQ28" s="592"/>
      <c r="DR28" s="592"/>
      <c r="DS28" s="592"/>
      <c r="DT28" s="592"/>
      <c r="DU28" s="592"/>
      <c r="DV28" s="593"/>
      <c r="DW28" s="596">
        <v>16.2</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16329</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2242616</v>
      </c>
      <c r="CS29" s="623"/>
      <c r="CT29" s="623"/>
      <c r="CU29" s="623"/>
      <c r="CV29" s="623"/>
      <c r="CW29" s="623"/>
      <c r="CX29" s="623"/>
      <c r="CY29" s="624"/>
      <c r="CZ29" s="625">
        <v>9.1</v>
      </c>
      <c r="DA29" s="626"/>
      <c r="DB29" s="626"/>
      <c r="DC29" s="627"/>
      <c r="DD29" s="600">
        <v>2217557</v>
      </c>
      <c r="DE29" s="623"/>
      <c r="DF29" s="623"/>
      <c r="DG29" s="623"/>
      <c r="DH29" s="623"/>
      <c r="DI29" s="623"/>
      <c r="DJ29" s="623"/>
      <c r="DK29" s="624"/>
      <c r="DL29" s="600">
        <v>2167547</v>
      </c>
      <c r="DM29" s="623"/>
      <c r="DN29" s="623"/>
      <c r="DO29" s="623"/>
      <c r="DP29" s="623"/>
      <c r="DQ29" s="623"/>
      <c r="DR29" s="623"/>
      <c r="DS29" s="623"/>
      <c r="DT29" s="623"/>
      <c r="DU29" s="623"/>
      <c r="DV29" s="624"/>
      <c r="DW29" s="596">
        <v>16.2</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61120</v>
      </c>
      <c r="S30" s="592"/>
      <c r="T30" s="592"/>
      <c r="U30" s="592"/>
      <c r="V30" s="592"/>
      <c r="W30" s="592"/>
      <c r="X30" s="592"/>
      <c r="Y30" s="593"/>
      <c r="Z30" s="594">
        <v>0.2</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97.2</v>
      </c>
      <c r="BH30" s="650"/>
      <c r="BI30" s="650"/>
      <c r="BJ30" s="650"/>
      <c r="BK30" s="650"/>
      <c r="BL30" s="650"/>
      <c r="BM30" s="586">
        <v>92.1</v>
      </c>
      <c r="BN30" s="650"/>
      <c r="BO30" s="650"/>
      <c r="BP30" s="650"/>
      <c r="BQ30" s="651"/>
      <c r="BR30" s="649">
        <v>95.6</v>
      </c>
      <c r="BS30" s="650"/>
      <c r="BT30" s="650"/>
      <c r="BU30" s="650"/>
      <c r="BV30" s="650"/>
      <c r="BW30" s="650"/>
      <c r="BX30" s="586">
        <v>88.9</v>
      </c>
      <c r="BY30" s="650"/>
      <c r="BZ30" s="650"/>
      <c r="CA30" s="650"/>
      <c r="CB30" s="651"/>
      <c r="CD30" s="654"/>
      <c r="CE30" s="655"/>
      <c r="CF30" s="605" t="s">
        <v>291</v>
      </c>
      <c r="CG30" s="606"/>
      <c r="CH30" s="606"/>
      <c r="CI30" s="606"/>
      <c r="CJ30" s="606"/>
      <c r="CK30" s="606"/>
      <c r="CL30" s="606"/>
      <c r="CM30" s="606"/>
      <c r="CN30" s="606"/>
      <c r="CO30" s="606"/>
      <c r="CP30" s="606"/>
      <c r="CQ30" s="607"/>
      <c r="CR30" s="591">
        <v>1938403</v>
      </c>
      <c r="CS30" s="592"/>
      <c r="CT30" s="592"/>
      <c r="CU30" s="592"/>
      <c r="CV30" s="592"/>
      <c r="CW30" s="592"/>
      <c r="CX30" s="592"/>
      <c r="CY30" s="593"/>
      <c r="CZ30" s="625">
        <v>7.9</v>
      </c>
      <c r="DA30" s="626"/>
      <c r="DB30" s="626"/>
      <c r="DC30" s="627"/>
      <c r="DD30" s="600">
        <v>1913344</v>
      </c>
      <c r="DE30" s="592"/>
      <c r="DF30" s="592"/>
      <c r="DG30" s="592"/>
      <c r="DH30" s="592"/>
      <c r="DI30" s="592"/>
      <c r="DJ30" s="592"/>
      <c r="DK30" s="593"/>
      <c r="DL30" s="600">
        <v>1863334</v>
      </c>
      <c r="DM30" s="592"/>
      <c r="DN30" s="592"/>
      <c r="DO30" s="592"/>
      <c r="DP30" s="592"/>
      <c r="DQ30" s="592"/>
      <c r="DR30" s="592"/>
      <c r="DS30" s="592"/>
      <c r="DT30" s="592"/>
      <c r="DU30" s="592"/>
      <c r="DV30" s="593"/>
      <c r="DW30" s="596">
        <v>14</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732191</v>
      </c>
      <c r="S31" s="592"/>
      <c r="T31" s="592"/>
      <c r="U31" s="592"/>
      <c r="V31" s="592"/>
      <c r="W31" s="592"/>
      <c r="X31" s="592"/>
      <c r="Y31" s="593"/>
      <c r="Z31" s="594">
        <v>2.9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98.4</v>
      </c>
      <c r="BH31" s="623"/>
      <c r="BI31" s="623"/>
      <c r="BJ31" s="623"/>
      <c r="BK31" s="623"/>
      <c r="BL31" s="623"/>
      <c r="BM31" s="597">
        <v>94.7</v>
      </c>
      <c r="BN31" s="647"/>
      <c r="BO31" s="647"/>
      <c r="BP31" s="647"/>
      <c r="BQ31" s="648"/>
      <c r="BR31" s="646">
        <v>96.7</v>
      </c>
      <c r="BS31" s="623"/>
      <c r="BT31" s="623"/>
      <c r="BU31" s="623"/>
      <c r="BV31" s="623"/>
      <c r="BW31" s="623"/>
      <c r="BX31" s="597">
        <v>91.6</v>
      </c>
      <c r="BY31" s="647"/>
      <c r="BZ31" s="647"/>
      <c r="CA31" s="647"/>
      <c r="CB31" s="648"/>
      <c r="CD31" s="654"/>
      <c r="CE31" s="655"/>
      <c r="CF31" s="605" t="s">
        <v>295</v>
      </c>
      <c r="CG31" s="606"/>
      <c r="CH31" s="606"/>
      <c r="CI31" s="606"/>
      <c r="CJ31" s="606"/>
      <c r="CK31" s="606"/>
      <c r="CL31" s="606"/>
      <c r="CM31" s="606"/>
      <c r="CN31" s="606"/>
      <c r="CO31" s="606"/>
      <c r="CP31" s="606"/>
      <c r="CQ31" s="607"/>
      <c r="CR31" s="591">
        <v>304213</v>
      </c>
      <c r="CS31" s="623"/>
      <c r="CT31" s="623"/>
      <c r="CU31" s="623"/>
      <c r="CV31" s="623"/>
      <c r="CW31" s="623"/>
      <c r="CX31" s="623"/>
      <c r="CY31" s="624"/>
      <c r="CZ31" s="625">
        <v>1.2</v>
      </c>
      <c r="DA31" s="626"/>
      <c r="DB31" s="626"/>
      <c r="DC31" s="627"/>
      <c r="DD31" s="600">
        <v>304213</v>
      </c>
      <c r="DE31" s="623"/>
      <c r="DF31" s="623"/>
      <c r="DG31" s="623"/>
      <c r="DH31" s="623"/>
      <c r="DI31" s="623"/>
      <c r="DJ31" s="623"/>
      <c r="DK31" s="624"/>
      <c r="DL31" s="600">
        <v>304213</v>
      </c>
      <c r="DM31" s="623"/>
      <c r="DN31" s="623"/>
      <c r="DO31" s="623"/>
      <c r="DP31" s="623"/>
      <c r="DQ31" s="623"/>
      <c r="DR31" s="623"/>
      <c r="DS31" s="623"/>
      <c r="DT31" s="623"/>
      <c r="DU31" s="623"/>
      <c r="DV31" s="624"/>
      <c r="DW31" s="596">
        <v>2.2999999999999998</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198806</v>
      </c>
      <c r="S32" s="592"/>
      <c r="T32" s="592"/>
      <c r="U32" s="592"/>
      <c r="V32" s="592"/>
      <c r="W32" s="592"/>
      <c r="X32" s="592"/>
      <c r="Y32" s="593"/>
      <c r="Z32" s="594">
        <v>0.8</v>
      </c>
      <c r="AA32" s="594"/>
      <c r="AB32" s="594"/>
      <c r="AC32" s="594"/>
      <c r="AD32" s="595">
        <v>10896</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95.9</v>
      </c>
      <c r="BH32" s="659"/>
      <c r="BI32" s="659"/>
      <c r="BJ32" s="659"/>
      <c r="BK32" s="659"/>
      <c r="BL32" s="659"/>
      <c r="BM32" s="660">
        <v>89.4</v>
      </c>
      <c r="BN32" s="659"/>
      <c r="BO32" s="659"/>
      <c r="BP32" s="659"/>
      <c r="BQ32" s="661"/>
      <c r="BR32" s="658">
        <v>94.2</v>
      </c>
      <c r="BS32" s="659"/>
      <c r="BT32" s="659"/>
      <c r="BU32" s="659"/>
      <c r="BV32" s="659"/>
      <c r="BW32" s="659"/>
      <c r="BX32" s="660">
        <v>85.6</v>
      </c>
      <c r="BY32" s="659"/>
      <c r="BZ32" s="659"/>
      <c r="CA32" s="659"/>
      <c r="CB32" s="661"/>
      <c r="CD32" s="656"/>
      <c r="CE32" s="657"/>
      <c r="CF32" s="605" t="s">
        <v>298</v>
      </c>
      <c r="CG32" s="606"/>
      <c r="CH32" s="606"/>
      <c r="CI32" s="606"/>
      <c r="CJ32" s="606"/>
      <c r="CK32" s="606"/>
      <c r="CL32" s="606"/>
      <c r="CM32" s="606"/>
      <c r="CN32" s="606"/>
      <c r="CO32" s="606"/>
      <c r="CP32" s="606"/>
      <c r="CQ32" s="607"/>
      <c r="CR32" s="591">
        <v>13</v>
      </c>
      <c r="CS32" s="592"/>
      <c r="CT32" s="592"/>
      <c r="CU32" s="592"/>
      <c r="CV32" s="592"/>
      <c r="CW32" s="592"/>
      <c r="CX32" s="592"/>
      <c r="CY32" s="593"/>
      <c r="CZ32" s="625">
        <v>0</v>
      </c>
      <c r="DA32" s="626"/>
      <c r="DB32" s="626"/>
      <c r="DC32" s="627"/>
      <c r="DD32" s="600">
        <v>13</v>
      </c>
      <c r="DE32" s="592"/>
      <c r="DF32" s="592"/>
      <c r="DG32" s="592"/>
      <c r="DH32" s="592"/>
      <c r="DI32" s="592"/>
      <c r="DJ32" s="592"/>
      <c r="DK32" s="593"/>
      <c r="DL32" s="600">
        <v>13</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2671031</v>
      </c>
      <c r="S33" s="592"/>
      <c r="T33" s="592"/>
      <c r="U33" s="592"/>
      <c r="V33" s="592"/>
      <c r="W33" s="592"/>
      <c r="X33" s="592"/>
      <c r="Y33" s="593"/>
      <c r="Z33" s="594">
        <v>10.5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7802417</v>
      </c>
      <c r="CS33" s="623"/>
      <c r="CT33" s="623"/>
      <c r="CU33" s="623"/>
      <c r="CV33" s="623"/>
      <c r="CW33" s="623"/>
      <c r="CX33" s="623"/>
      <c r="CY33" s="624"/>
      <c r="CZ33" s="625">
        <v>31.7</v>
      </c>
      <c r="DA33" s="626"/>
      <c r="DB33" s="626"/>
      <c r="DC33" s="627"/>
      <c r="DD33" s="600">
        <v>5565486</v>
      </c>
      <c r="DE33" s="623"/>
      <c r="DF33" s="623"/>
      <c r="DG33" s="623"/>
      <c r="DH33" s="623"/>
      <c r="DI33" s="623"/>
      <c r="DJ33" s="623"/>
      <c r="DK33" s="624"/>
      <c r="DL33" s="600">
        <v>3597472</v>
      </c>
      <c r="DM33" s="623"/>
      <c r="DN33" s="623"/>
      <c r="DO33" s="623"/>
      <c r="DP33" s="623"/>
      <c r="DQ33" s="623"/>
      <c r="DR33" s="623"/>
      <c r="DS33" s="623"/>
      <c r="DT33" s="623"/>
      <c r="DU33" s="623"/>
      <c r="DV33" s="624"/>
      <c r="DW33" s="596">
        <v>26.9</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3032063</v>
      </c>
      <c r="CS34" s="592"/>
      <c r="CT34" s="592"/>
      <c r="CU34" s="592"/>
      <c r="CV34" s="592"/>
      <c r="CW34" s="592"/>
      <c r="CX34" s="592"/>
      <c r="CY34" s="593"/>
      <c r="CZ34" s="625">
        <v>12.3</v>
      </c>
      <c r="DA34" s="626"/>
      <c r="DB34" s="626"/>
      <c r="DC34" s="627"/>
      <c r="DD34" s="600">
        <v>1622063</v>
      </c>
      <c r="DE34" s="592"/>
      <c r="DF34" s="592"/>
      <c r="DG34" s="592"/>
      <c r="DH34" s="592"/>
      <c r="DI34" s="592"/>
      <c r="DJ34" s="592"/>
      <c r="DK34" s="593"/>
      <c r="DL34" s="600">
        <v>1298913</v>
      </c>
      <c r="DM34" s="592"/>
      <c r="DN34" s="592"/>
      <c r="DO34" s="592"/>
      <c r="DP34" s="592"/>
      <c r="DQ34" s="592"/>
      <c r="DR34" s="592"/>
      <c r="DS34" s="592"/>
      <c r="DT34" s="592"/>
      <c r="DU34" s="592"/>
      <c r="DV34" s="593"/>
      <c r="DW34" s="596">
        <v>9.6999999999999993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861231</v>
      </c>
      <c r="S35" s="592"/>
      <c r="T35" s="592"/>
      <c r="U35" s="592"/>
      <c r="V35" s="592"/>
      <c r="W35" s="592"/>
      <c r="X35" s="592"/>
      <c r="Y35" s="593"/>
      <c r="Z35" s="594">
        <v>3.4</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2441132</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-680246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943292</v>
      </c>
      <c r="CS35" s="623"/>
      <c r="CT35" s="623"/>
      <c r="CU35" s="623"/>
      <c r="CV35" s="623"/>
      <c r="CW35" s="623"/>
      <c r="CX35" s="623"/>
      <c r="CY35" s="624"/>
      <c r="CZ35" s="625">
        <v>3.8</v>
      </c>
      <c r="DA35" s="626"/>
      <c r="DB35" s="626"/>
      <c r="DC35" s="627"/>
      <c r="DD35" s="600">
        <v>830726</v>
      </c>
      <c r="DE35" s="623"/>
      <c r="DF35" s="623"/>
      <c r="DG35" s="623"/>
      <c r="DH35" s="623"/>
      <c r="DI35" s="623"/>
      <c r="DJ35" s="623"/>
      <c r="DK35" s="624"/>
      <c r="DL35" s="600">
        <v>757517</v>
      </c>
      <c r="DM35" s="623"/>
      <c r="DN35" s="623"/>
      <c r="DO35" s="623"/>
      <c r="DP35" s="623"/>
      <c r="DQ35" s="623"/>
      <c r="DR35" s="623"/>
      <c r="DS35" s="623"/>
      <c r="DT35" s="623"/>
      <c r="DU35" s="623"/>
      <c r="DV35" s="624"/>
      <c r="DW35" s="596">
        <v>5.7</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25454575</v>
      </c>
      <c r="S36" s="664"/>
      <c r="T36" s="664"/>
      <c r="U36" s="664"/>
      <c r="V36" s="664"/>
      <c r="W36" s="664"/>
      <c r="X36" s="664"/>
      <c r="Y36" s="665"/>
      <c r="Z36" s="666">
        <v>100</v>
      </c>
      <c r="AA36" s="666"/>
      <c r="AB36" s="666"/>
      <c r="AC36" s="666"/>
      <c r="AD36" s="667">
        <v>12494254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395204</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-1116301</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894330</v>
      </c>
      <c r="CS36" s="592"/>
      <c r="CT36" s="592"/>
      <c r="CU36" s="592"/>
      <c r="CV36" s="592"/>
      <c r="CW36" s="592"/>
      <c r="CX36" s="592"/>
      <c r="CY36" s="593"/>
      <c r="CZ36" s="625">
        <v>3.6</v>
      </c>
      <c r="DA36" s="626"/>
      <c r="DB36" s="626"/>
      <c r="DC36" s="627"/>
      <c r="DD36" s="600">
        <v>524849</v>
      </c>
      <c r="DE36" s="592"/>
      <c r="DF36" s="592"/>
      <c r="DG36" s="592"/>
      <c r="DH36" s="592"/>
      <c r="DI36" s="592"/>
      <c r="DJ36" s="592"/>
      <c r="DK36" s="593"/>
      <c r="DL36" s="600">
        <v>369629</v>
      </c>
      <c r="DM36" s="592"/>
      <c r="DN36" s="592"/>
      <c r="DO36" s="592"/>
      <c r="DP36" s="592"/>
      <c r="DQ36" s="592"/>
      <c r="DR36" s="592"/>
      <c r="DS36" s="592"/>
      <c r="DT36" s="592"/>
      <c r="DU36" s="592"/>
      <c r="DV36" s="593"/>
      <c r="DW36" s="596">
        <v>2.8</v>
      </c>
      <c r="DX36" s="621"/>
      <c r="DY36" s="621"/>
      <c r="DZ36" s="621"/>
      <c r="EA36" s="621"/>
      <c r="EB36" s="621"/>
      <c r="EC36" s="622"/>
    </row>
    <row r="37" spans="2:133" ht="11.25" customHeight="1">
      <c r="AQ37" s="670" t="s">
        <v>313</v>
      </c>
      <c r="AR37" s="671"/>
      <c r="AS37" s="671"/>
      <c r="AT37" s="671"/>
      <c r="AU37" s="671"/>
      <c r="AV37" s="671"/>
      <c r="AW37" s="671"/>
      <c r="AX37" s="671"/>
      <c r="AY37" s="672"/>
      <c r="AZ37" s="591">
        <v>120000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9794</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41164</v>
      </c>
      <c r="CS37" s="623"/>
      <c r="CT37" s="623"/>
      <c r="CU37" s="623"/>
      <c r="CV37" s="623"/>
      <c r="CW37" s="623"/>
      <c r="CX37" s="623"/>
      <c r="CY37" s="624"/>
      <c r="CZ37" s="625">
        <v>0.2</v>
      </c>
      <c r="DA37" s="626"/>
      <c r="DB37" s="626"/>
      <c r="DC37" s="627"/>
      <c r="DD37" s="600">
        <v>41164</v>
      </c>
      <c r="DE37" s="623"/>
      <c r="DF37" s="623"/>
      <c r="DG37" s="623"/>
      <c r="DH37" s="623"/>
      <c r="DI37" s="623"/>
      <c r="DJ37" s="623"/>
      <c r="DK37" s="624"/>
      <c r="DL37" s="600">
        <v>41164</v>
      </c>
      <c r="DM37" s="623"/>
      <c r="DN37" s="623"/>
      <c r="DO37" s="623"/>
      <c r="DP37" s="623"/>
      <c r="DQ37" s="623"/>
      <c r="DR37" s="623"/>
      <c r="DS37" s="623"/>
      <c r="DT37" s="623"/>
      <c r="DU37" s="623"/>
      <c r="DV37" s="624"/>
      <c r="DW37" s="596">
        <v>0.3</v>
      </c>
      <c r="DX37" s="621"/>
      <c r="DY37" s="621"/>
      <c r="DZ37" s="621"/>
      <c r="EA37" s="621"/>
      <c r="EB37" s="621"/>
      <c r="EC37" s="622"/>
    </row>
    <row r="38" spans="2:133" ht="11.25" customHeight="1">
      <c r="AQ38" s="670" t="s">
        <v>316</v>
      </c>
      <c r="AR38" s="671"/>
      <c r="AS38" s="671"/>
      <c r="AT38" s="671"/>
      <c r="AU38" s="671"/>
      <c r="AV38" s="671"/>
      <c r="AW38" s="671"/>
      <c r="AX38" s="671"/>
      <c r="AY38" s="672"/>
      <c r="AZ38" s="591">
        <v>28449</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17675</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2321132</v>
      </c>
      <c r="CS38" s="592"/>
      <c r="CT38" s="592"/>
      <c r="CU38" s="592"/>
      <c r="CV38" s="592"/>
      <c r="CW38" s="592"/>
      <c r="CX38" s="592"/>
      <c r="CY38" s="593"/>
      <c r="CZ38" s="625">
        <v>9.4</v>
      </c>
      <c r="DA38" s="626"/>
      <c r="DB38" s="626"/>
      <c r="DC38" s="627"/>
      <c r="DD38" s="600">
        <v>2009255</v>
      </c>
      <c r="DE38" s="592"/>
      <c r="DF38" s="592"/>
      <c r="DG38" s="592"/>
      <c r="DH38" s="592"/>
      <c r="DI38" s="592"/>
      <c r="DJ38" s="592"/>
      <c r="DK38" s="593"/>
      <c r="DL38" s="600">
        <v>1171413</v>
      </c>
      <c r="DM38" s="592"/>
      <c r="DN38" s="592"/>
      <c r="DO38" s="592"/>
      <c r="DP38" s="592"/>
      <c r="DQ38" s="592"/>
      <c r="DR38" s="592"/>
      <c r="DS38" s="592"/>
      <c r="DT38" s="592"/>
      <c r="DU38" s="592"/>
      <c r="DV38" s="593"/>
      <c r="DW38" s="596">
        <v>8.8000000000000007</v>
      </c>
      <c r="DX38" s="621"/>
      <c r="DY38" s="621"/>
      <c r="DZ38" s="621"/>
      <c r="EA38" s="621"/>
      <c r="EB38" s="621"/>
      <c r="EC38" s="622"/>
    </row>
    <row r="39" spans="2:133" ht="11.25" customHeight="1">
      <c r="AQ39" s="670" t="s">
        <v>319</v>
      </c>
      <c r="AR39" s="671"/>
      <c r="AS39" s="671"/>
      <c r="AT39" s="671"/>
      <c r="AU39" s="671"/>
      <c r="AV39" s="671"/>
      <c r="AW39" s="671"/>
      <c r="AX39" s="671"/>
      <c r="AY39" s="672"/>
      <c r="AZ39" s="591" t="s">
        <v>320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64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589700</v>
      </c>
      <c r="CS39" s="623"/>
      <c r="CT39" s="623"/>
      <c r="CU39" s="623"/>
      <c r="CV39" s="623"/>
      <c r="CW39" s="623"/>
      <c r="CX39" s="623"/>
      <c r="CY39" s="624"/>
      <c r="CZ39" s="625">
        <v>2.4</v>
      </c>
      <c r="DA39" s="626"/>
      <c r="DB39" s="626"/>
      <c r="DC39" s="627"/>
      <c r="DD39" s="600">
        <v>572891</v>
      </c>
      <c r="DE39" s="623"/>
      <c r="DF39" s="623"/>
      <c r="DG39" s="623"/>
      <c r="DH39" s="623"/>
      <c r="DI39" s="623"/>
      <c r="DJ39" s="623"/>
      <c r="DK39" s="624"/>
      <c r="DL39" s="600" t="s">
        <v>320</v>
      </c>
      <c r="DM39" s="623"/>
      <c r="DN39" s="623"/>
      <c r="DO39" s="623"/>
      <c r="DP39" s="623"/>
      <c r="DQ39" s="623"/>
      <c r="DR39" s="623"/>
      <c r="DS39" s="623"/>
      <c r="DT39" s="623"/>
      <c r="DU39" s="623"/>
      <c r="DV39" s="624"/>
      <c r="DW39" s="596" t="s">
        <v>320</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904190</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154</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21900</v>
      </c>
      <c r="CS40" s="592"/>
      <c r="CT40" s="592"/>
      <c r="CU40" s="592"/>
      <c r="CV40" s="592"/>
      <c r="CW40" s="592"/>
      <c r="CX40" s="592"/>
      <c r="CY40" s="593"/>
      <c r="CZ40" s="625">
        <v>0.1</v>
      </c>
      <c r="DA40" s="626"/>
      <c r="DB40" s="626"/>
      <c r="DC40" s="627"/>
      <c r="DD40" s="600">
        <v>5702</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993289</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204</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4166763</v>
      </c>
      <c r="CS42" s="592"/>
      <c r="CT42" s="592"/>
      <c r="CU42" s="592"/>
      <c r="CV42" s="592"/>
      <c r="CW42" s="592"/>
      <c r="CX42" s="592"/>
      <c r="CY42" s="593"/>
      <c r="CZ42" s="625">
        <v>16.899999999999999</v>
      </c>
      <c r="DA42" s="674"/>
      <c r="DB42" s="674"/>
      <c r="DC42" s="675"/>
      <c r="DD42" s="600">
        <v>428960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44460</v>
      </c>
      <c r="CS43" s="623"/>
      <c r="CT43" s="623"/>
      <c r="CU43" s="623"/>
      <c r="CV43" s="623"/>
      <c r="CW43" s="623"/>
      <c r="CX43" s="623"/>
      <c r="CY43" s="624"/>
      <c r="CZ43" s="625">
        <v>0.2</v>
      </c>
      <c r="DA43" s="626"/>
      <c r="DB43" s="626"/>
      <c r="DC43" s="627"/>
      <c r="DD43" s="600">
        <v>25660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4128088</v>
      </c>
      <c r="CS44" s="592"/>
      <c r="CT44" s="592"/>
      <c r="CU44" s="592"/>
      <c r="CV44" s="592"/>
      <c r="CW44" s="592"/>
      <c r="CX44" s="592"/>
      <c r="CY44" s="593"/>
      <c r="CZ44" s="625">
        <v>16.8</v>
      </c>
      <c r="DA44" s="674"/>
      <c r="DB44" s="674"/>
      <c r="DC44" s="675"/>
      <c r="DD44" s="600">
        <v>409074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3411030</v>
      </c>
      <c r="CS45" s="623"/>
      <c r="CT45" s="623"/>
      <c r="CU45" s="623"/>
      <c r="CV45" s="623"/>
      <c r="CW45" s="623"/>
      <c r="CX45" s="623"/>
      <c r="CY45" s="624"/>
      <c r="CZ45" s="625">
        <v>13.9</v>
      </c>
      <c r="DA45" s="626"/>
      <c r="DB45" s="626"/>
      <c r="DC45" s="627"/>
      <c r="DD45" s="600">
        <v>138656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639832</v>
      </c>
      <c r="CS46" s="592"/>
      <c r="CT46" s="592"/>
      <c r="CU46" s="592"/>
      <c r="CV46" s="592"/>
      <c r="CW46" s="592"/>
      <c r="CX46" s="592"/>
      <c r="CY46" s="593"/>
      <c r="CZ46" s="625">
        <v>2.6</v>
      </c>
      <c r="DA46" s="674"/>
      <c r="DB46" s="674"/>
      <c r="DC46" s="675"/>
      <c r="DD46" s="600">
        <v>257392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38675</v>
      </c>
      <c r="CS47" s="623"/>
      <c r="CT47" s="623"/>
      <c r="CU47" s="623"/>
      <c r="CV47" s="623"/>
      <c r="CW47" s="623"/>
      <c r="CX47" s="623"/>
      <c r="CY47" s="624"/>
      <c r="CZ47" s="625">
        <v>0.2</v>
      </c>
      <c r="DA47" s="626"/>
      <c r="DB47" s="626"/>
      <c r="DC47" s="627"/>
      <c r="DD47" s="600">
        <v>19886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24594271</v>
      </c>
      <c r="CS49" s="659"/>
      <c r="CT49" s="659"/>
      <c r="CU49" s="659"/>
      <c r="CV49" s="659"/>
      <c r="CW49" s="659"/>
      <c r="CX49" s="659"/>
      <c r="CY49" s="686"/>
      <c r="CZ49" s="687">
        <v>100</v>
      </c>
      <c r="DA49" s="688"/>
      <c r="DB49" s="688"/>
      <c r="DC49" s="689"/>
      <c r="DD49" s="690">
        <v>14066762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AK72" sqref="AK72:AO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25145</v>
      </c>
      <c r="R7" s="721"/>
      <c r="S7" s="721"/>
      <c r="T7" s="721"/>
      <c r="U7" s="721"/>
      <c r="V7" s="721">
        <v>24286</v>
      </c>
      <c r="W7" s="721"/>
      <c r="X7" s="721"/>
      <c r="Y7" s="721"/>
      <c r="Z7" s="721"/>
      <c r="AA7" s="721">
        <v>859</v>
      </c>
      <c r="AB7" s="721"/>
      <c r="AC7" s="721"/>
      <c r="AD7" s="721"/>
      <c r="AE7" s="722"/>
      <c r="AF7" s="723">
        <v>676</v>
      </c>
      <c r="AG7" s="724"/>
      <c r="AH7" s="724"/>
      <c r="AI7" s="724"/>
      <c r="AJ7" s="725"/>
      <c r="AK7" s="760">
        <v>29</v>
      </c>
      <c r="AL7" s="761"/>
      <c r="AM7" s="761"/>
      <c r="AN7" s="761"/>
      <c r="AO7" s="761"/>
      <c r="AP7" s="761">
        <v>17518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549</v>
      </c>
      <c r="BT7" s="765"/>
      <c r="BU7" s="765"/>
      <c r="BV7" s="765"/>
      <c r="BW7" s="765"/>
      <c r="BX7" s="765"/>
      <c r="BY7" s="765"/>
      <c r="BZ7" s="765"/>
      <c r="CA7" s="765"/>
      <c r="CB7" s="765"/>
      <c r="CC7" s="765"/>
      <c r="CD7" s="765"/>
      <c r="CE7" s="765"/>
      <c r="CF7" s="765"/>
      <c r="CG7" s="766"/>
      <c r="CH7" s="757" t="s">
        <v>548</v>
      </c>
      <c r="CI7" s="758"/>
      <c r="CJ7" s="758"/>
      <c r="CK7" s="758"/>
      <c r="CL7" s="759"/>
      <c r="CM7" s="757" t="s">
        <v>548</v>
      </c>
      <c r="CN7" s="758"/>
      <c r="CO7" s="758"/>
      <c r="CP7" s="758"/>
      <c r="CQ7" s="759"/>
      <c r="CR7" s="757">
        <v>5</v>
      </c>
      <c r="CS7" s="758"/>
      <c r="CT7" s="758"/>
      <c r="CU7" s="758"/>
      <c r="CV7" s="759"/>
      <c r="CW7" s="757" t="s">
        <v>548</v>
      </c>
      <c r="CX7" s="758"/>
      <c r="CY7" s="758"/>
      <c r="CZ7" s="758"/>
      <c r="DA7" s="759"/>
      <c r="DB7" s="757" t="s">
        <v>548</v>
      </c>
      <c r="DC7" s="758"/>
      <c r="DD7" s="758"/>
      <c r="DE7" s="758"/>
      <c r="DF7" s="759"/>
      <c r="DG7" s="757" t="s">
        <v>548</v>
      </c>
      <c r="DH7" s="758"/>
      <c r="DI7" s="758"/>
      <c r="DJ7" s="758"/>
      <c r="DK7" s="759"/>
      <c r="DL7" s="757" t="s">
        <v>548</v>
      </c>
      <c r="DM7" s="758"/>
      <c r="DN7" s="758"/>
      <c r="DO7" s="758"/>
      <c r="DP7" s="759"/>
      <c r="DQ7" s="757" t="s">
        <v>548</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459</v>
      </c>
      <c r="R8" s="745"/>
      <c r="S8" s="745"/>
      <c r="T8" s="745"/>
      <c r="U8" s="745"/>
      <c r="V8" s="745">
        <v>459</v>
      </c>
      <c r="W8" s="745"/>
      <c r="X8" s="745"/>
      <c r="Y8" s="745"/>
      <c r="Z8" s="745"/>
      <c r="AA8" s="745">
        <v>0</v>
      </c>
      <c r="AB8" s="745"/>
      <c r="AC8" s="745"/>
      <c r="AD8" s="745"/>
      <c r="AE8" s="746"/>
      <c r="AF8" s="747">
        <v>-11</v>
      </c>
      <c r="AG8" s="748"/>
      <c r="AH8" s="748"/>
      <c r="AI8" s="748"/>
      <c r="AJ8" s="749"/>
      <c r="AK8" s="750">
        <v>24</v>
      </c>
      <c r="AL8" s="751"/>
      <c r="AM8" s="751"/>
      <c r="AN8" s="751"/>
      <c r="AO8" s="751"/>
      <c r="AP8" s="751">
        <v>1769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7">
        <v>4</v>
      </c>
      <c r="CI8" s="768"/>
      <c r="CJ8" s="768"/>
      <c r="CK8" s="768"/>
      <c r="CL8" s="769"/>
      <c r="CM8" s="767">
        <v>1875</v>
      </c>
      <c r="CN8" s="768"/>
      <c r="CO8" s="768"/>
      <c r="CP8" s="768"/>
      <c r="CQ8" s="769"/>
      <c r="CR8" s="767">
        <v>9</v>
      </c>
      <c r="CS8" s="768"/>
      <c r="CT8" s="768"/>
      <c r="CU8" s="768"/>
      <c r="CV8" s="769"/>
      <c r="CW8" s="767">
        <v>6</v>
      </c>
      <c r="CX8" s="768"/>
      <c r="CY8" s="768"/>
      <c r="CZ8" s="768"/>
      <c r="DA8" s="769"/>
      <c r="DB8" s="767">
        <v>124</v>
      </c>
      <c r="DC8" s="768"/>
      <c r="DD8" s="768"/>
      <c r="DE8" s="768"/>
      <c r="DF8" s="769"/>
      <c r="DG8" s="767" t="s">
        <v>554</v>
      </c>
      <c r="DH8" s="768"/>
      <c r="DI8" s="768"/>
      <c r="DJ8" s="768"/>
      <c r="DK8" s="769"/>
      <c r="DL8" s="767" t="s">
        <v>548</v>
      </c>
      <c r="DM8" s="768"/>
      <c r="DN8" s="768"/>
      <c r="DO8" s="768"/>
      <c r="DP8" s="769"/>
      <c r="DQ8" s="767" t="s">
        <v>548</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106</v>
      </c>
      <c r="R9" s="745"/>
      <c r="S9" s="745"/>
      <c r="T9" s="745"/>
      <c r="U9" s="745"/>
      <c r="V9" s="745">
        <v>104</v>
      </c>
      <c r="W9" s="745"/>
      <c r="X9" s="745"/>
      <c r="Y9" s="745"/>
      <c r="Z9" s="745"/>
      <c r="AA9" s="745">
        <v>2</v>
      </c>
      <c r="AB9" s="745"/>
      <c r="AC9" s="745"/>
      <c r="AD9" s="745"/>
      <c r="AE9" s="746"/>
      <c r="AF9" s="747">
        <v>2</v>
      </c>
      <c r="AG9" s="748"/>
      <c r="AH9" s="748"/>
      <c r="AI9" s="748"/>
      <c r="AJ9" s="749"/>
      <c r="AK9" s="750">
        <v>8</v>
      </c>
      <c r="AL9" s="751"/>
      <c r="AM9" s="751"/>
      <c r="AN9" s="751"/>
      <c r="AO9" s="751"/>
      <c r="AP9" s="751">
        <v>1878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1</v>
      </c>
      <c r="CI9" s="768"/>
      <c r="CJ9" s="768"/>
      <c r="CK9" s="768"/>
      <c r="CL9" s="769"/>
      <c r="CM9" s="767">
        <v>19</v>
      </c>
      <c r="CN9" s="768"/>
      <c r="CO9" s="768"/>
      <c r="CP9" s="768"/>
      <c r="CQ9" s="769"/>
      <c r="CR9" s="767">
        <v>9</v>
      </c>
      <c r="CS9" s="768"/>
      <c r="CT9" s="768"/>
      <c r="CU9" s="768"/>
      <c r="CV9" s="769"/>
      <c r="CW9" s="767" t="s">
        <v>548</v>
      </c>
      <c r="CX9" s="768"/>
      <c r="CY9" s="768"/>
      <c r="CZ9" s="768"/>
      <c r="DA9" s="769"/>
      <c r="DB9" s="767" t="s">
        <v>548</v>
      </c>
      <c r="DC9" s="768"/>
      <c r="DD9" s="768"/>
      <c r="DE9" s="768"/>
      <c r="DF9" s="769"/>
      <c r="DG9" s="767" t="s">
        <v>548</v>
      </c>
      <c r="DH9" s="768"/>
      <c r="DI9" s="768"/>
      <c r="DJ9" s="768"/>
      <c r="DK9" s="769"/>
      <c r="DL9" s="767" t="s">
        <v>548</v>
      </c>
      <c r="DM9" s="768"/>
      <c r="DN9" s="768"/>
      <c r="DO9" s="768"/>
      <c r="DP9" s="769"/>
      <c r="DQ9" s="767" t="s">
        <v>548</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552</v>
      </c>
      <c r="BT10" s="755"/>
      <c r="BU10" s="755"/>
      <c r="BV10" s="755"/>
      <c r="BW10" s="755"/>
      <c r="BX10" s="755"/>
      <c r="BY10" s="755"/>
      <c r="BZ10" s="755"/>
      <c r="CA10" s="755"/>
      <c r="CB10" s="755"/>
      <c r="CC10" s="755"/>
      <c r="CD10" s="755"/>
      <c r="CE10" s="755"/>
      <c r="CF10" s="755"/>
      <c r="CG10" s="756"/>
      <c r="CH10" s="767">
        <v>7</v>
      </c>
      <c r="CI10" s="768"/>
      <c r="CJ10" s="768"/>
      <c r="CK10" s="768"/>
      <c r="CL10" s="769"/>
      <c r="CM10" s="767">
        <v>-15</v>
      </c>
      <c r="CN10" s="768"/>
      <c r="CO10" s="768"/>
      <c r="CP10" s="768"/>
      <c r="CQ10" s="769"/>
      <c r="CR10" s="767" t="s">
        <v>548</v>
      </c>
      <c r="CS10" s="768"/>
      <c r="CT10" s="768"/>
      <c r="CU10" s="768"/>
      <c r="CV10" s="769"/>
      <c r="CW10" s="767">
        <v>1</v>
      </c>
      <c r="CX10" s="768"/>
      <c r="CY10" s="768"/>
      <c r="CZ10" s="768"/>
      <c r="DA10" s="769"/>
      <c r="DB10" s="767" t="s">
        <v>548</v>
      </c>
      <c r="DC10" s="768"/>
      <c r="DD10" s="768"/>
      <c r="DE10" s="768"/>
      <c r="DF10" s="769"/>
      <c r="DG10" s="767" t="s">
        <v>548</v>
      </c>
      <c r="DH10" s="768"/>
      <c r="DI10" s="768"/>
      <c r="DJ10" s="768"/>
      <c r="DK10" s="769"/>
      <c r="DL10" s="767">
        <v>124</v>
      </c>
      <c r="DM10" s="768"/>
      <c r="DN10" s="768"/>
      <c r="DO10" s="768"/>
      <c r="DP10" s="769"/>
      <c r="DQ10" s="767">
        <v>87</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553</v>
      </c>
      <c r="BT11" s="755"/>
      <c r="BU11" s="755"/>
      <c r="BV11" s="755"/>
      <c r="BW11" s="755"/>
      <c r="BX11" s="755"/>
      <c r="BY11" s="755"/>
      <c r="BZ11" s="755"/>
      <c r="CA11" s="755"/>
      <c r="CB11" s="755"/>
      <c r="CC11" s="755"/>
      <c r="CD11" s="755"/>
      <c r="CE11" s="755"/>
      <c r="CF11" s="755"/>
      <c r="CG11" s="756"/>
      <c r="CH11" s="767">
        <v>463</v>
      </c>
      <c r="CI11" s="768"/>
      <c r="CJ11" s="768"/>
      <c r="CK11" s="768"/>
      <c r="CL11" s="769"/>
      <c r="CM11" s="767">
        <v>13502</v>
      </c>
      <c r="CN11" s="768"/>
      <c r="CO11" s="768"/>
      <c r="CP11" s="768"/>
      <c r="CQ11" s="769"/>
      <c r="CR11" s="767" t="s">
        <v>548</v>
      </c>
      <c r="CS11" s="768"/>
      <c r="CT11" s="768"/>
      <c r="CU11" s="768"/>
      <c r="CV11" s="769"/>
      <c r="CW11" s="767" t="s">
        <v>548</v>
      </c>
      <c r="CX11" s="768"/>
      <c r="CY11" s="768"/>
      <c r="CZ11" s="768"/>
      <c r="DA11" s="769"/>
      <c r="DB11" s="767" t="s">
        <v>548</v>
      </c>
      <c r="DC11" s="768"/>
      <c r="DD11" s="768"/>
      <c r="DE11" s="768"/>
      <c r="DF11" s="769"/>
      <c r="DG11" s="767" t="s">
        <v>548</v>
      </c>
      <c r="DH11" s="768"/>
      <c r="DI11" s="768"/>
      <c r="DJ11" s="768"/>
      <c r="DK11" s="769"/>
      <c r="DL11" s="767">
        <v>23</v>
      </c>
      <c r="DM11" s="768"/>
      <c r="DN11" s="768"/>
      <c r="DO11" s="768"/>
      <c r="DP11" s="769"/>
      <c r="DQ11" s="767">
        <v>7</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25455</v>
      </c>
      <c r="R23" s="780"/>
      <c r="S23" s="780"/>
      <c r="T23" s="780"/>
      <c r="U23" s="780"/>
      <c r="V23" s="780">
        <v>24594</v>
      </c>
      <c r="W23" s="780"/>
      <c r="X23" s="780"/>
      <c r="Y23" s="780"/>
      <c r="Z23" s="780"/>
      <c r="AA23" s="780">
        <v>860</v>
      </c>
      <c r="AB23" s="780"/>
      <c r="AC23" s="780"/>
      <c r="AD23" s="780"/>
      <c r="AE23" s="781"/>
      <c r="AF23" s="782">
        <v>667</v>
      </c>
      <c r="AG23" s="780"/>
      <c r="AH23" s="780"/>
      <c r="AI23" s="780"/>
      <c r="AJ23" s="783"/>
      <c r="AK23" s="784"/>
      <c r="AL23" s="785"/>
      <c r="AM23" s="785"/>
      <c r="AN23" s="785"/>
      <c r="AO23" s="785"/>
      <c r="AP23" s="780">
        <v>21165</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6457</v>
      </c>
      <c r="R28" s="809"/>
      <c r="S28" s="809"/>
      <c r="T28" s="809"/>
      <c r="U28" s="809"/>
      <c r="V28" s="809">
        <v>7137</v>
      </c>
      <c r="W28" s="809"/>
      <c r="X28" s="809"/>
      <c r="Y28" s="809"/>
      <c r="Z28" s="809"/>
      <c r="AA28" s="809">
        <v>-680</v>
      </c>
      <c r="AB28" s="809"/>
      <c r="AC28" s="809"/>
      <c r="AD28" s="809"/>
      <c r="AE28" s="810"/>
      <c r="AF28" s="811">
        <v>-680</v>
      </c>
      <c r="AG28" s="809"/>
      <c r="AH28" s="809"/>
      <c r="AI28" s="809"/>
      <c r="AJ28" s="812"/>
      <c r="AK28" s="813">
        <v>904</v>
      </c>
      <c r="AL28" s="804"/>
      <c r="AM28" s="804"/>
      <c r="AN28" s="804"/>
      <c r="AO28" s="804"/>
      <c r="AP28" s="804">
        <v>0</v>
      </c>
      <c r="AQ28" s="804"/>
      <c r="AR28" s="804"/>
      <c r="AS28" s="804"/>
      <c r="AT28" s="804"/>
      <c r="AU28" s="804">
        <v>0</v>
      </c>
      <c r="AV28" s="804"/>
      <c r="AW28" s="804"/>
      <c r="AX28" s="804"/>
      <c r="AY28" s="804"/>
      <c r="AZ28" s="805" t="s">
        <v>541</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3503</v>
      </c>
      <c r="R29" s="745"/>
      <c r="S29" s="745"/>
      <c r="T29" s="745"/>
      <c r="U29" s="745"/>
      <c r="V29" s="745">
        <v>3455</v>
      </c>
      <c r="W29" s="745"/>
      <c r="X29" s="745"/>
      <c r="Y29" s="745"/>
      <c r="Z29" s="745"/>
      <c r="AA29" s="745">
        <v>48</v>
      </c>
      <c r="AB29" s="745"/>
      <c r="AC29" s="745"/>
      <c r="AD29" s="745"/>
      <c r="AE29" s="746"/>
      <c r="AF29" s="747">
        <v>48</v>
      </c>
      <c r="AG29" s="748"/>
      <c r="AH29" s="748"/>
      <c r="AI29" s="748"/>
      <c r="AJ29" s="749"/>
      <c r="AK29" s="816">
        <v>543</v>
      </c>
      <c r="AL29" s="817"/>
      <c r="AM29" s="817"/>
      <c r="AN29" s="817"/>
      <c r="AO29" s="817"/>
      <c r="AP29" s="817">
        <v>0</v>
      </c>
      <c r="AQ29" s="817"/>
      <c r="AR29" s="817"/>
      <c r="AS29" s="817"/>
      <c r="AT29" s="817"/>
      <c r="AU29" s="817">
        <v>0</v>
      </c>
      <c r="AV29" s="817"/>
      <c r="AW29" s="817"/>
      <c r="AX29" s="817"/>
      <c r="AY29" s="817"/>
      <c r="AZ29" s="818" t="s">
        <v>542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287</v>
      </c>
      <c r="R30" s="745"/>
      <c r="S30" s="745"/>
      <c r="T30" s="745"/>
      <c r="U30" s="745"/>
      <c r="V30" s="745">
        <v>285</v>
      </c>
      <c r="W30" s="745"/>
      <c r="X30" s="745"/>
      <c r="Y30" s="745"/>
      <c r="Z30" s="745"/>
      <c r="AA30" s="745">
        <v>2</v>
      </c>
      <c r="AB30" s="745"/>
      <c r="AC30" s="745"/>
      <c r="AD30" s="745"/>
      <c r="AE30" s="746"/>
      <c r="AF30" s="747">
        <v>2</v>
      </c>
      <c r="AG30" s="748"/>
      <c r="AH30" s="748"/>
      <c r="AI30" s="748"/>
      <c r="AJ30" s="749"/>
      <c r="AK30" s="816">
        <v>115</v>
      </c>
      <c r="AL30" s="817"/>
      <c r="AM30" s="817"/>
      <c r="AN30" s="817"/>
      <c r="AO30" s="817"/>
      <c r="AP30" s="817">
        <v>0</v>
      </c>
      <c r="AQ30" s="817"/>
      <c r="AR30" s="817"/>
      <c r="AS30" s="817"/>
      <c r="AT30" s="817"/>
      <c r="AU30" s="817">
        <v>0</v>
      </c>
      <c r="AV30" s="817"/>
      <c r="AW30" s="817"/>
      <c r="AX30" s="817"/>
      <c r="AY30" s="817"/>
      <c r="AZ30" s="818" t="s">
        <v>542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1313</v>
      </c>
      <c r="R31" s="745"/>
      <c r="S31" s="745"/>
      <c r="T31" s="745"/>
      <c r="U31" s="745"/>
      <c r="V31" s="745">
        <v>1208</v>
      </c>
      <c r="W31" s="745"/>
      <c r="X31" s="745"/>
      <c r="Y31" s="745"/>
      <c r="Z31" s="745"/>
      <c r="AA31" s="745">
        <v>105</v>
      </c>
      <c r="AB31" s="745"/>
      <c r="AC31" s="745"/>
      <c r="AD31" s="745"/>
      <c r="AE31" s="746"/>
      <c r="AF31" s="747">
        <v>1408</v>
      </c>
      <c r="AG31" s="748"/>
      <c r="AH31" s="748"/>
      <c r="AI31" s="748"/>
      <c r="AJ31" s="749"/>
      <c r="AK31" s="816">
        <v>120</v>
      </c>
      <c r="AL31" s="817"/>
      <c r="AM31" s="817"/>
      <c r="AN31" s="817"/>
      <c r="AO31" s="817"/>
      <c r="AP31" s="817">
        <v>7549</v>
      </c>
      <c r="AQ31" s="817"/>
      <c r="AR31" s="817"/>
      <c r="AS31" s="817"/>
      <c r="AT31" s="817"/>
      <c r="AU31" s="817">
        <v>762</v>
      </c>
      <c r="AV31" s="817"/>
      <c r="AW31" s="817"/>
      <c r="AX31" s="817"/>
      <c r="AY31" s="817"/>
      <c r="AZ31" s="818" t="s">
        <v>542</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664</v>
      </c>
      <c r="R32" s="745"/>
      <c r="S32" s="745"/>
      <c r="T32" s="745"/>
      <c r="U32" s="745"/>
      <c r="V32" s="745">
        <v>575</v>
      </c>
      <c r="W32" s="745"/>
      <c r="X32" s="745"/>
      <c r="Y32" s="745"/>
      <c r="Z32" s="745"/>
      <c r="AA32" s="745">
        <v>89</v>
      </c>
      <c r="AB32" s="745"/>
      <c r="AC32" s="745"/>
      <c r="AD32" s="745"/>
      <c r="AE32" s="746"/>
      <c r="AF32" s="747">
        <v>89</v>
      </c>
      <c r="AG32" s="748"/>
      <c r="AH32" s="748"/>
      <c r="AI32" s="748"/>
      <c r="AJ32" s="749"/>
      <c r="AK32" s="816">
        <v>296</v>
      </c>
      <c r="AL32" s="817"/>
      <c r="AM32" s="817"/>
      <c r="AN32" s="817"/>
      <c r="AO32" s="817"/>
      <c r="AP32" s="817">
        <v>1067</v>
      </c>
      <c r="AQ32" s="817"/>
      <c r="AR32" s="817"/>
      <c r="AS32" s="817"/>
      <c r="AT32" s="817"/>
      <c r="AU32" s="817">
        <v>296</v>
      </c>
      <c r="AV32" s="817"/>
      <c r="AW32" s="817"/>
      <c r="AX32" s="817"/>
      <c r="AY32" s="817"/>
      <c r="AZ32" s="818" t="s">
        <v>542</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1029</v>
      </c>
      <c r="R33" s="745"/>
      <c r="S33" s="745"/>
      <c r="T33" s="745"/>
      <c r="U33" s="745"/>
      <c r="V33" s="745">
        <v>1014</v>
      </c>
      <c r="W33" s="745"/>
      <c r="X33" s="745"/>
      <c r="Y33" s="745"/>
      <c r="Z33" s="745"/>
      <c r="AA33" s="745">
        <v>15</v>
      </c>
      <c r="AB33" s="745"/>
      <c r="AC33" s="745"/>
      <c r="AD33" s="745"/>
      <c r="AE33" s="746"/>
      <c r="AF33" s="747">
        <v>13</v>
      </c>
      <c r="AG33" s="748"/>
      <c r="AH33" s="748"/>
      <c r="AI33" s="748"/>
      <c r="AJ33" s="749"/>
      <c r="AK33" s="816">
        <v>350</v>
      </c>
      <c r="AL33" s="817"/>
      <c r="AM33" s="817"/>
      <c r="AN33" s="817"/>
      <c r="AO33" s="817"/>
      <c r="AP33" s="817">
        <v>4054</v>
      </c>
      <c r="AQ33" s="817"/>
      <c r="AR33" s="817"/>
      <c r="AS33" s="817"/>
      <c r="AT33" s="817"/>
      <c r="AU33" s="817">
        <v>3369</v>
      </c>
      <c r="AV33" s="817"/>
      <c r="AW33" s="817"/>
      <c r="AX33" s="817"/>
      <c r="AY33" s="817"/>
      <c r="AZ33" s="818" t="s">
        <v>542</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113</v>
      </c>
      <c r="R34" s="745"/>
      <c r="S34" s="745"/>
      <c r="T34" s="745"/>
      <c r="U34" s="745"/>
      <c r="V34" s="745">
        <v>107</v>
      </c>
      <c r="W34" s="745"/>
      <c r="X34" s="745"/>
      <c r="Y34" s="745"/>
      <c r="Z34" s="745"/>
      <c r="AA34" s="745">
        <v>6</v>
      </c>
      <c r="AB34" s="745"/>
      <c r="AC34" s="745"/>
      <c r="AD34" s="745"/>
      <c r="AE34" s="746"/>
      <c r="AF34" s="747">
        <v>6</v>
      </c>
      <c r="AG34" s="748"/>
      <c r="AH34" s="748"/>
      <c r="AI34" s="748"/>
      <c r="AJ34" s="749"/>
      <c r="AK34" s="816">
        <v>347</v>
      </c>
      <c r="AL34" s="817"/>
      <c r="AM34" s="817"/>
      <c r="AN34" s="817"/>
      <c r="AO34" s="817"/>
      <c r="AP34" s="817">
        <v>399</v>
      </c>
      <c r="AQ34" s="817"/>
      <c r="AR34" s="817"/>
      <c r="AS34" s="817"/>
      <c r="AT34" s="817"/>
      <c r="AU34" s="817">
        <v>347</v>
      </c>
      <c r="AV34" s="817"/>
      <c r="AW34" s="817"/>
      <c r="AX34" s="817"/>
      <c r="AY34" s="817"/>
      <c r="AZ34" s="818" t="s">
        <v>542</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885</v>
      </c>
      <c r="AG63" s="828"/>
      <c r="AH63" s="828"/>
      <c r="AI63" s="828"/>
      <c r="AJ63" s="829"/>
      <c r="AK63" s="830"/>
      <c r="AL63" s="825"/>
      <c r="AM63" s="825"/>
      <c r="AN63" s="825"/>
      <c r="AO63" s="825"/>
      <c r="AP63" s="828">
        <v>13069</v>
      </c>
      <c r="AQ63" s="828"/>
      <c r="AR63" s="828"/>
      <c r="AS63" s="828"/>
      <c r="AT63" s="828"/>
      <c r="AU63" s="828">
        <v>4774</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393</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543</v>
      </c>
      <c r="C68" s="856"/>
      <c r="D68" s="856"/>
      <c r="E68" s="856"/>
      <c r="F68" s="856"/>
      <c r="G68" s="856"/>
      <c r="H68" s="856"/>
      <c r="I68" s="856"/>
      <c r="J68" s="856"/>
      <c r="K68" s="856"/>
      <c r="L68" s="856"/>
      <c r="M68" s="856"/>
      <c r="N68" s="856"/>
      <c r="O68" s="856"/>
      <c r="P68" s="857"/>
      <c r="Q68" s="858">
        <v>15564</v>
      </c>
      <c r="R68" s="852"/>
      <c r="S68" s="852"/>
      <c r="T68" s="852"/>
      <c r="U68" s="852"/>
      <c r="V68" s="852">
        <v>14402</v>
      </c>
      <c r="W68" s="852"/>
      <c r="X68" s="852"/>
      <c r="Y68" s="852"/>
      <c r="Z68" s="852"/>
      <c r="AA68" s="852">
        <v>1162</v>
      </c>
      <c r="AB68" s="852"/>
      <c r="AC68" s="852"/>
      <c r="AD68" s="852"/>
      <c r="AE68" s="852"/>
      <c r="AF68" s="852">
        <v>1162</v>
      </c>
      <c r="AG68" s="852"/>
      <c r="AH68" s="852"/>
      <c r="AI68" s="852"/>
      <c r="AJ68" s="852"/>
      <c r="AK68" s="852">
        <v>0</v>
      </c>
      <c r="AL68" s="852"/>
      <c r="AM68" s="852"/>
      <c r="AN68" s="852"/>
      <c r="AO68" s="852"/>
      <c r="AP68" s="852" t="s">
        <v>548</v>
      </c>
      <c r="AQ68" s="852"/>
      <c r="AR68" s="852"/>
      <c r="AS68" s="852"/>
      <c r="AT68" s="852"/>
      <c r="AU68" s="852" t="s">
        <v>548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544</v>
      </c>
      <c r="C69" s="860"/>
      <c r="D69" s="860"/>
      <c r="E69" s="860"/>
      <c r="F69" s="860"/>
      <c r="G69" s="860"/>
      <c r="H69" s="860"/>
      <c r="I69" s="860"/>
      <c r="J69" s="860"/>
      <c r="K69" s="860"/>
      <c r="L69" s="860"/>
      <c r="M69" s="860"/>
      <c r="N69" s="860"/>
      <c r="O69" s="860"/>
      <c r="P69" s="861"/>
      <c r="Q69" s="862">
        <v>257</v>
      </c>
      <c r="R69" s="817"/>
      <c r="S69" s="817"/>
      <c r="T69" s="817"/>
      <c r="U69" s="817"/>
      <c r="V69" s="817">
        <v>240</v>
      </c>
      <c r="W69" s="817"/>
      <c r="X69" s="817"/>
      <c r="Y69" s="817"/>
      <c r="Z69" s="817"/>
      <c r="AA69" s="817">
        <v>17</v>
      </c>
      <c r="AB69" s="817"/>
      <c r="AC69" s="817"/>
      <c r="AD69" s="817"/>
      <c r="AE69" s="817"/>
      <c r="AF69" s="817">
        <v>17</v>
      </c>
      <c r="AG69" s="817"/>
      <c r="AH69" s="817"/>
      <c r="AI69" s="817"/>
      <c r="AJ69" s="817"/>
      <c r="AK69" s="817">
        <v>0</v>
      </c>
      <c r="AL69" s="817"/>
      <c r="AM69" s="817"/>
      <c r="AN69" s="817"/>
      <c r="AO69" s="817"/>
      <c r="AP69" s="817" t="s">
        <v>548</v>
      </c>
      <c r="AQ69" s="817"/>
      <c r="AR69" s="817"/>
      <c r="AS69" s="817"/>
      <c r="AT69" s="817"/>
      <c r="AU69" s="817" t="s">
        <v>548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545</v>
      </c>
      <c r="C70" s="860"/>
      <c r="D70" s="860"/>
      <c r="E70" s="860"/>
      <c r="F70" s="860"/>
      <c r="G70" s="860"/>
      <c r="H70" s="860"/>
      <c r="I70" s="860"/>
      <c r="J70" s="860"/>
      <c r="K70" s="860"/>
      <c r="L70" s="860"/>
      <c r="M70" s="860"/>
      <c r="N70" s="860"/>
      <c r="O70" s="860"/>
      <c r="P70" s="861"/>
      <c r="Q70" s="862">
        <v>131418</v>
      </c>
      <c r="R70" s="817"/>
      <c r="S70" s="817"/>
      <c r="T70" s="817"/>
      <c r="U70" s="817"/>
      <c r="V70" s="817">
        <v>127699</v>
      </c>
      <c r="W70" s="817"/>
      <c r="X70" s="817"/>
      <c r="Y70" s="817"/>
      <c r="Z70" s="817"/>
      <c r="AA70" s="817">
        <v>3719</v>
      </c>
      <c r="AB70" s="817"/>
      <c r="AC70" s="817"/>
      <c r="AD70" s="817"/>
      <c r="AE70" s="817"/>
      <c r="AF70" s="817">
        <v>3719</v>
      </c>
      <c r="AG70" s="817"/>
      <c r="AH70" s="817"/>
      <c r="AI70" s="817"/>
      <c r="AJ70" s="817"/>
      <c r="AK70" s="817">
        <v>18</v>
      </c>
      <c r="AL70" s="817"/>
      <c r="AM70" s="817"/>
      <c r="AN70" s="817"/>
      <c r="AO70" s="817"/>
      <c r="AP70" s="817" t="s">
        <v>548</v>
      </c>
      <c r="AQ70" s="817"/>
      <c r="AR70" s="817"/>
      <c r="AS70" s="817"/>
      <c r="AT70" s="817"/>
      <c r="AU70" s="817" t="s">
        <v>548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546</v>
      </c>
      <c r="C71" s="860"/>
      <c r="D71" s="860"/>
      <c r="E71" s="860"/>
      <c r="F71" s="860"/>
      <c r="G71" s="860"/>
      <c r="H71" s="860"/>
      <c r="I71" s="860"/>
      <c r="J71" s="860"/>
      <c r="K71" s="860"/>
      <c r="L71" s="860"/>
      <c r="M71" s="860"/>
      <c r="N71" s="860"/>
      <c r="O71" s="860"/>
      <c r="P71" s="861"/>
      <c r="Q71" s="862">
        <v>51</v>
      </c>
      <c r="R71" s="817"/>
      <c r="S71" s="817"/>
      <c r="T71" s="817"/>
      <c r="U71" s="817"/>
      <c r="V71" s="817">
        <v>50</v>
      </c>
      <c r="W71" s="817"/>
      <c r="X71" s="817"/>
      <c r="Y71" s="817"/>
      <c r="Z71" s="817"/>
      <c r="AA71" s="817">
        <v>1</v>
      </c>
      <c r="AB71" s="817"/>
      <c r="AC71" s="817"/>
      <c r="AD71" s="817"/>
      <c r="AE71" s="817"/>
      <c r="AF71" s="817">
        <v>1</v>
      </c>
      <c r="AG71" s="817"/>
      <c r="AH71" s="817"/>
      <c r="AI71" s="817"/>
      <c r="AJ71" s="817"/>
      <c r="AK71" s="817">
        <v>0</v>
      </c>
      <c r="AL71" s="817"/>
      <c r="AM71" s="817"/>
      <c r="AN71" s="817"/>
      <c r="AO71" s="817"/>
      <c r="AP71" s="817" t="s">
        <v>548</v>
      </c>
      <c r="AQ71" s="817"/>
      <c r="AR71" s="817"/>
      <c r="AS71" s="817"/>
      <c r="AT71" s="817"/>
      <c r="AU71" s="817" t="s">
        <v>548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547</v>
      </c>
      <c r="C72" s="860"/>
      <c r="D72" s="860"/>
      <c r="E72" s="860"/>
      <c r="F72" s="860"/>
      <c r="G72" s="860"/>
      <c r="H72" s="860"/>
      <c r="I72" s="860"/>
      <c r="J72" s="860"/>
      <c r="K72" s="860"/>
      <c r="L72" s="860"/>
      <c r="M72" s="860"/>
      <c r="N72" s="860"/>
      <c r="O72" s="860"/>
      <c r="P72" s="861"/>
      <c r="Q72" s="862">
        <v>250</v>
      </c>
      <c r="R72" s="817"/>
      <c r="S72" s="817"/>
      <c r="T72" s="817"/>
      <c r="U72" s="817"/>
      <c r="V72" s="817">
        <v>239</v>
      </c>
      <c r="W72" s="817"/>
      <c r="X72" s="817"/>
      <c r="Y72" s="817"/>
      <c r="Z72" s="817"/>
      <c r="AA72" s="817">
        <v>11</v>
      </c>
      <c r="AB72" s="817"/>
      <c r="AC72" s="817"/>
      <c r="AD72" s="817"/>
      <c r="AE72" s="817"/>
      <c r="AF72" s="817">
        <v>11</v>
      </c>
      <c r="AG72" s="817"/>
      <c r="AH72" s="817"/>
      <c r="AI72" s="817"/>
      <c r="AJ72" s="817"/>
      <c r="AK72" s="817">
        <v>64</v>
      </c>
      <c r="AL72" s="817"/>
      <c r="AM72" s="817"/>
      <c r="AN72" s="817"/>
      <c r="AO72" s="817"/>
      <c r="AP72" s="817" t="s">
        <v>548</v>
      </c>
      <c r="AQ72" s="817"/>
      <c r="AR72" s="817"/>
      <c r="AS72" s="817"/>
      <c r="AT72" s="817"/>
      <c r="AU72" s="817" t="s">
        <v>548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4911</v>
      </c>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23</v>
      </c>
      <c r="CS102" s="836"/>
      <c r="CT102" s="836"/>
      <c r="CU102" s="836"/>
      <c r="CV102" s="879"/>
      <c r="CW102" s="878">
        <v>7</v>
      </c>
      <c r="CX102" s="836"/>
      <c r="CY102" s="836"/>
      <c r="CZ102" s="836"/>
      <c r="DA102" s="879"/>
      <c r="DB102" s="878">
        <v>124</v>
      </c>
      <c r="DC102" s="836"/>
      <c r="DD102" s="836"/>
      <c r="DE102" s="836"/>
      <c r="DF102" s="879"/>
      <c r="DG102" s="878"/>
      <c r="DH102" s="836"/>
      <c r="DI102" s="836"/>
      <c r="DJ102" s="836"/>
      <c r="DK102" s="879"/>
      <c r="DL102" s="878">
        <v>147</v>
      </c>
      <c r="DM102" s="836"/>
      <c r="DN102" s="836"/>
      <c r="DO102" s="836"/>
      <c r="DP102" s="879"/>
      <c r="DQ102" s="878">
        <v>94</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285</v>
      </c>
      <c r="AG109" s="881"/>
      <c r="AH109" s="881"/>
      <c r="AI109" s="881"/>
      <c r="AJ109" s="882"/>
      <c r="AK109" s="880" t="s">
        <v>284</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285</v>
      </c>
      <c r="BW109" s="881"/>
      <c r="BX109" s="881"/>
      <c r="BY109" s="881"/>
      <c r="BZ109" s="882"/>
      <c r="CA109" s="880" t="s">
        <v>284</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285</v>
      </c>
      <c r="DM109" s="881"/>
      <c r="DN109" s="881"/>
      <c r="DO109" s="881"/>
      <c r="DP109" s="882"/>
      <c r="DQ109" s="880" t="s">
        <v>284</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2387094</v>
      </c>
      <c r="AB110" s="888"/>
      <c r="AC110" s="888"/>
      <c r="AD110" s="888"/>
      <c r="AE110" s="889"/>
      <c r="AF110" s="890">
        <v>2342263</v>
      </c>
      <c r="AG110" s="888"/>
      <c r="AH110" s="888"/>
      <c r="AI110" s="888"/>
      <c r="AJ110" s="889"/>
      <c r="AK110" s="890">
        <v>2192606</v>
      </c>
      <c r="AL110" s="888"/>
      <c r="AM110" s="888"/>
      <c r="AN110" s="888"/>
      <c r="AO110" s="889"/>
      <c r="AP110" s="891">
        <v>18.7</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20349322</v>
      </c>
      <c r="BR110" s="925"/>
      <c r="BS110" s="925"/>
      <c r="BT110" s="925"/>
      <c r="BU110" s="925"/>
      <c r="BV110" s="925">
        <v>20431606</v>
      </c>
      <c r="BW110" s="925"/>
      <c r="BX110" s="925"/>
      <c r="BY110" s="925"/>
      <c r="BZ110" s="925"/>
      <c r="CA110" s="925">
        <v>21164234</v>
      </c>
      <c r="CB110" s="925"/>
      <c r="CC110" s="925"/>
      <c r="CD110" s="925"/>
      <c r="CE110" s="925"/>
      <c r="CF110" s="939">
        <v>180.4</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127644</v>
      </c>
      <c r="BR111" s="918"/>
      <c r="BS111" s="918"/>
      <c r="BT111" s="918"/>
      <c r="BU111" s="918"/>
      <c r="BV111" s="918">
        <v>326277</v>
      </c>
      <c r="BW111" s="918"/>
      <c r="BX111" s="918"/>
      <c r="BY111" s="918"/>
      <c r="BZ111" s="918"/>
      <c r="CA111" s="918">
        <v>67070</v>
      </c>
      <c r="CB111" s="918"/>
      <c r="CC111" s="918"/>
      <c r="CD111" s="918"/>
      <c r="CE111" s="918"/>
      <c r="CF111" s="912">
        <v>0.6</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4435322</v>
      </c>
      <c r="BR112" s="918"/>
      <c r="BS112" s="918"/>
      <c r="BT112" s="918"/>
      <c r="BU112" s="918"/>
      <c r="BV112" s="918">
        <v>4471041</v>
      </c>
      <c r="BW112" s="918"/>
      <c r="BX112" s="918"/>
      <c r="BY112" s="918"/>
      <c r="BZ112" s="918"/>
      <c r="CA112" s="918">
        <v>4773960</v>
      </c>
      <c r="CB112" s="918"/>
      <c r="CC112" s="918"/>
      <c r="CD112" s="918"/>
      <c r="CE112" s="918"/>
      <c r="CF112" s="912">
        <v>40.700000000000003</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123599</v>
      </c>
      <c r="DH112" s="918"/>
      <c r="DI112" s="918"/>
      <c r="DJ112" s="918"/>
      <c r="DK112" s="918"/>
      <c r="DL112" s="918">
        <v>92699</v>
      </c>
      <c r="DM112" s="918"/>
      <c r="DN112" s="918"/>
      <c r="DO112" s="918"/>
      <c r="DP112" s="918"/>
      <c r="DQ112" s="918">
        <v>61799</v>
      </c>
      <c r="DR112" s="918"/>
      <c r="DS112" s="918"/>
      <c r="DT112" s="918"/>
      <c r="DU112" s="918"/>
      <c r="DV112" s="919">
        <v>0.5</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308589</v>
      </c>
      <c r="AB113" s="932"/>
      <c r="AC113" s="932"/>
      <c r="AD113" s="932"/>
      <c r="AE113" s="933"/>
      <c r="AF113" s="934">
        <v>316392</v>
      </c>
      <c r="AG113" s="932"/>
      <c r="AH113" s="932"/>
      <c r="AI113" s="932"/>
      <c r="AJ113" s="933"/>
      <c r="AK113" s="934">
        <v>302962</v>
      </c>
      <c r="AL113" s="932"/>
      <c r="AM113" s="932"/>
      <c r="AN113" s="932"/>
      <c r="AO113" s="933"/>
      <c r="AP113" s="935">
        <v>2.6</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2982361</v>
      </c>
      <c r="BR114" s="918"/>
      <c r="BS114" s="918"/>
      <c r="BT114" s="918"/>
      <c r="BU114" s="918"/>
      <c r="BV114" s="918">
        <v>2839516</v>
      </c>
      <c r="BW114" s="918"/>
      <c r="BX114" s="918"/>
      <c r="BY114" s="918"/>
      <c r="BZ114" s="918"/>
      <c r="CA114" s="918">
        <v>2192731</v>
      </c>
      <c r="CB114" s="918"/>
      <c r="CC114" s="918"/>
      <c r="CD114" s="918"/>
      <c r="CE114" s="918"/>
      <c r="CF114" s="912">
        <v>18.7</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30900</v>
      </c>
      <c r="AB115" s="932"/>
      <c r="AC115" s="932"/>
      <c r="AD115" s="932"/>
      <c r="AE115" s="933"/>
      <c r="AF115" s="934">
        <v>30900</v>
      </c>
      <c r="AG115" s="932"/>
      <c r="AH115" s="932"/>
      <c r="AI115" s="932"/>
      <c r="AJ115" s="933"/>
      <c r="AK115" s="934">
        <v>30900</v>
      </c>
      <c r="AL115" s="932"/>
      <c r="AM115" s="932"/>
      <c r="AN115" s="932"/>
      <c r="AO115" s="933"/>
      <c r="AP115" s="935">
        <v>0.3</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v>160465</v>
      </c>
      <c r="BR115" s="918"/>
      <c r="BS115" s="918"/>
      <c r="BT115" s="918"/>
      <c r="BU115" s="918"/>
      <c r="BV115" s="918">
        <v>150833</v>
      </c>
      <c r="BW115" s="918"/>
      <c r="BX115" s="918"/>
      <c r="BY115" s="918"/>
      <c r="BZ115" s="918"/>
      <c r="CA115" s="918">
        <v>93430</v>
      </c>
      <c r="CB115" s="918"/>
      <c r="CC115" s="918"/>
      <c r="CD115" s="918"/>
      <c r="CE115" s="918"/>
      <c r="CF115" s="912">
        <v>0.8</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876</v>
      </c>
      <c r="AB116" s="957"/>
      <c r="AC116" s="957"/>
      <c r="AD116" s="957"/>
      <c r="AE116" s="958"/>
      <c r="AF116" s="959">
        <v>25</v>
      </c>
      <c r="AG116" s="957"/>
      <c r="AH116" s="957"/>
      <c r="AI116" s="957"/>
      <c r="AJ116" s="958"/>
      <c r="AK116" s="959">
        <v>13</v>
      </c>
      <c r="AL116" s="957"/>
      <c r="AM116" s="957"/>
      <c r="AN116" s="957"/>
      <c r="AO116" s="958"/>
      <c r="AP116" s="960">
        <v>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2727459</v>
      </c>
      <c r="AB117" s="964"/>
      <c r="AC117" s="964"/>
      <c r="AD117" s="964"/>
      <c r="AE117" s="965"/>
      <c r="AF117" s="963">
        <v>2689580</v>
      </c>
      <c r="AG117" s="964"/>
      <c r="AH117" s="964"/>
      <c r="AI117" s="964"/>
      <c r="AJ117" s="965"/>
      <c r="AK117" s="963">
        <v>2526481</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4045</v>
      </c>
      <c r="DH117" s="957"/>
      <c r="DI117" s="957"/>
      <c r="DJ117" s="957"/>
      <c r="DK117" s="958"/>
      <c r="DL117" s="959">
        <v>4546</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285</v>
      </c>
      <c r="AG118" s="881"/>
      <c r="AH118" s="881"/>
      <c r="AI118" s="881"/>
      <c r="AJ118" s="882"/>
      <c r="AK118" s="880" t="s">
        <v>284</v>
      </c>
      <c r="AL118" s="881"/>
      <c r="AM118" s="881"/>
      <c r="AN118" s="881"/>
      <c r="AO118" s="882"/>
      <c r="AP118" s="988" t="s">
        <v>404</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432</v>
      </c>
      <c r="BP118" s="992"/>
      <c r="BQ118" s="983">
        <v>28055114</v>
      </c>
      <c r="BR118" s="984"/>
      <c r="BS118" s="984"/>
      <c r="BT118" s="984"/>
      <c r="BU118" s="984"/>
      <c r="BV118" s="984">
        <v>28219273</v>
      </c>
      <c r="BW118" s="984"/>
      <c r="BX118" s="984"/>
      <c r="BY118" s="984"/>
      <c r="BZ118" s="984"/>
      <c r="CA118" s="984">
        <v>28291425</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v>229032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3068416</v>
      </c>
      <c r="BR119" s="925"/>
      <c r="BS119" s="925"/>
      <c r="BT119" s="925"/>
      <c r="BU119" s="925"/>
      <c r="BV119" s="925">
        <v>3159133</v>
      </c>
      <c r="BW119" s="925"/>
      <c r="BX119" s="925"/>
      <c r="BY119" s="925"/>
      <c r="BZ119" s="925"/>
      <c r="CA119" s="925">
        <v>3723990</v>
      </c>
      <c r="CB119" s="925"/>
      <c r="CC119" s="925"/>
      <c r="CD119" s="925"/>
      <c r="CE119" s="925"/>
      <c r="CF119" s="939">
        <v>31.7</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v>5271</v>
      </c>
      <c r="DR119" s="996"/>
      <c r="DS119" s="996"/>
      <c r="DT119" s="996"/>
      <c r="DU119" s="997"/>
      <c r="DV119" s="999">
        <v>0</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518687</v>
      </c>
      <c r="BR120" s="918"/>
      <c r="BS120" s="918"/>
      <c r="BT120" s="918"/>
      <c r="BU120" s="918"/>
      <c r="BV120" s="918">
        <v>596741</v>
      </c>
      <c r="BW120" s="918"/>
      <c r="BX120" s="918"/>
      <c r="BY120" s="918"/>
      <c r="BZ120" s="918"/>
      <c r="CA120" s="918">
        <v>503070</v>
      </c>
      <c r="CB120" s="918"/>
      <c r="CC120" s="918"/>
      <c r="CD120" s="918"/>
      <c r="CE120" s="918"/>
      <c r="CF120" s="912">
        <v>4.3</v>
      </c>
      <c r="CG120" s="913"/>
      <c r="CH120" s="913"/>
      <c r="CI120" s="913"/>
      <c r="CJ120" s="913"/>
      <c r="CK120" s="1011" t="s">
        <v>438</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3084746</v>
      </c>
      <c r="DH120" s="925"/>
      <c r="DI120" s="925"/>
      <c r="DJ120" s="925"/>
      <c r="DK120" s="925"/>
      <c r="DL120" s="925">
        <v>3080347</v>
      </c>
      <c r="DM120" s="925"/>
      <c r="DN120" s="925"/>
      <c r="DO120" s="925"/>
      <c r="DP120" s="925"/>
      <c r="DQ120" s="925">
        <v>3368928</v>
      </c>
      <c r="DR120" s="925"/>
      <c r="DS120" s="925"/>
      <c r="DT120" s="925"/>
      <c r="DU120" s="925"/>
      <c r="DV120" s="926">
        <v>28.7</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30900</v>
      </c>
      <c r="AB121" s="957"/>
      <c r="AC121" s="957"/>
      <c r="AD121" s="957"/>
      <c r="AE121" s="958"/>
      <c r="AF121" s="959">
        <v>30900</v>
      </c>
      <c r="AG121" s="957"/>
      <c r="AH121" s="957"/>
      <c r="AI121" s="957"/>
      <c r="AJ121" s="958"/>
      <c r="AK121" s="959">
        <v>30900</v>
      </c>
      <c r="AL121" s="957"/>
      <c r="AM121" s="957"/>
      <c r="AN121" s="957"/>
      <c r="AO121" s="958"/>
      <c r="AP121" s="960">
        <v>0.3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14929154</v>
      </c>
      <c r="BR121" s="984"/>
      <c r="BS121" s="984"/>
      <c r="BT121" s="984"/>
      <c r="BU121" s="984"/>
      <c r="BV121" s="984">
        <v>15268864</v>
      </c>
      <c r="BW121" s="984"/>
      <c r="BX121" s="984"/>
      <c r="BY121" s="984"/>
      <c r="BZ121" s="984"/>
      <c r="CA121" s="984">
        <v>15837249</v>
      </c>
      <c r="CB121" s="984"/>
      <c r="CC121" s="984"/>
      <c r="CD121" s="984"/>
      <c r="CE121" s="984"/>
      <c r="CF121" s="1022">
        <v>135</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894082</v>
      </c>
      <c r="DH121" s="918"/>
      <c r="DI121" s="918"/>
      <c r="DJ121" s="918"/>
      <c r="DK121" s="918"/>
      <c r="DL121" s="918">
        <v>803815</v>
      </c>
      <c r="DM121" s="918"/>
      <c r="DN121" s="918"/>
      <c r="DO121" s="918"/>
      <c r="DP121" s="918"/>
      <c r="DQ121" s="918">
        <v>762425</v>
      </c>
      <c r="DR121" s="918"/>
      <c r="DS121" s="918"/>
      <c r="DT121" s="918"/>
      <c r="DU121" s="918"/>
      <c r="DV121" s="919">
        <v>6.5</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441</v>
      </c>
      <c r="BP122" s="992"/>
      <c r="BQ122" s="1032">
        <v>18516257</v>
      </c>
      <c r="BR122" s="1033"/>
      <c r="BS122" s="1033"/>
      <c r="BT122" s="1033"/>
      <c r="BU122" s="1033"/>
      <c r="BV122" s="1033">
        <v>19024738</v>
      </c>
      <c r="BW122" s="1033"/>
      <c r="BX122" s="1033"/>
      <c r="BY122" s="1033"/>
      <c r="BZ122" s="1033"/>
      <c r="CA122" s="1033">
        <v>20064309</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187421</v>
      </c>
      <c r="DH122" s="918"/>
      <c r="DI122" s="918"/>
      <c r="DJ122" s="918"/>
      <c r="DK122" s="918"/>
      <c r="DL122" s="918">
        <v>335481</v>
      </c>
      <c r="DM122" s="918"/>
      <c r="DN122" s="918"/>
      <c r="DO122" s="918"/>
      <c r="DP122" s="918"/>
      <c r="DQ122" s="918">
        <v>346991</v>
      </c>
      <c r="DR122" s="918"/>
      <c r="DS122" s="918"/>
      <c r="DT122" s="918"/>
      <c r="DU122" s="918"/>
      <c r="DV122" s="919">
        <v>3</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84.8</v>
      </c>
      <c r="BR123" s="1025"/>
      <c r="BS123" s="1025"/>
      <c r="BT123" s="1025"/>
      <c r="BU123" s="1025"/>
      <c r="BV123" s="1025">
        <v>80.5</v>
      </c>
      <c r="BW123" s="1025"/>
      <c r="BX123" s="1025"/>
      <c r="BY123" s="1025"/>
      <c r="BZ123" s="1025"/>
      <c r="CA123" s="1025">
        <v>70.099999999999994</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v>269073</v>
      </c>
      <c r="DH123" s="957"/>
      <c r="DI123" s="957"/>
      <c r="DJ123" s="957"/>
      <c r="DK123" s="958"/>
      <c r="DL123" s="959">
        <v>251398</v>
      </c>
      <c r="DM123" s="957"/>
      <c r="DN123" s="957"/>
      <c r="DO123" s="957"/>
      <c r="DP123" s="958"/>
      <c r="DQ123" s="959">
        <v>295616</v>
      </c>
      <c r="DR123" s="957"/>
      <c r="DS123" s="957"/>
      <c r="DT123" s="957"/>
      <c r="DU123" s="958"/>
      <c r="DV123" s="960">
        <v>2.5</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452</v>
      </c>
      <c r="AY127" s="885"/>
      <c r="AZ127" s="885"/>
      <c r="BA127" s="885"/>
      <c r="BB127" s="885"/>
      <c r="BC127" s="885"/>
      <c r="BD127" s="885"/>
      <c r="BE127" s="886"/>
      <c r="BF127" s="1039" t="s">
        <v>112</v>
      </c>
      <c r="BG127" s="1040"/>
      <c r="BH127" s="1040"/>
      <c r="BI127" s="1040"/>
      <c r="BJ127" s="1040"/>
      <c r="BK127" s="1040"/>
      <c r="BL127" s="1049"/>
      <c r="BM127" s="1039">
        <v>12.93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v>160465</v>
      </c>
      <c r="DH127" s="1046"/>
      <c r="DI127" s="1046"/>
      <c r="DJ127" s="1046"/>
      <c r="DK127" s="1046"/>
      <c r="DL127" s="1046">
        <v>150833</v>
      </c>
      <c r="DM127" s="1046"/>
      <c r="DN127" s="1046"/>
      <c r="DO127" s="1046"/>
      <c r="DP127" s="1046"/>
      <c r="DQ127" s="1046">
        <v>93430</v>
      </c>
      <c r="DR127" s="1046"/>
      <c r="DS127" s="1046"/>
      <c r="DT127" s="1046"/>
      <c r="DU127" s="1046"/>
      <c r="DV127" s="1047">
        <v>0.8</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26010</v>
      </c>
      <c r="AB128" s="1088"/>
      <c r="AC128" s="1088"/>
      <c r="AD128" s="1088"/>
      <c r="AE128" s="1089"/>
      <c r="AF128" s="1090">
        <v>28566</v>
      </c>
      <c r="AG128" s="1088"/>
      <c r="AH128" s="1088"/>
      <c r="AI128" s="1088"/>
      <c r="AJ128" s="1089"/>
      <c r="AK128" s="1090">
        <v>25059</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112</v>
      </c>
      <c r="BG128" s="1065"/>
      <c r="BH128" s="1065"/>
      <c r="BI128" s="1065"/>
      <c r="BJ128" s="1065"/>
      <c r="BK128" s="1065"/>
      <c r="BL128" s="1066"/>
      <c r="BM128" s="1064">
        <v>17.93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12690779</v>
      </c>
      <c r="AB129" s="957"/>
      <c r="AC129" s="957"/>
      <c r="AD129" s="957"/>
      <c r="AE129" s="958"/>
      <c r="AF129" s="959">
        <v>12878572</v>
      </c>
      <c r="AG129" s="957"/>
      <c r="AH129" s="957"/>
      <c r="AI129" s="957"/>
      <c r="AJ129" s="958"/>
      <c r="AK129" s="959">
        <v>13215254</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10.1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1451431</v>
      </c>
      <c r="AB130" s="957"/>
      <c r="AC130" s="957"/>
      <c r="AD130" s="957"/>
      <c r="AE130" s="958"/>
      <c r="AF130" s="959">
        <v>1460825</v>
      </c>
      <c r="AG130" s="957"/>
      <c r="AH130" s="957"/>
      <c r="AI130" s="957"/>
      <c r="AJ130" s="958"/>
      <c r="AK130" s="959">
        <v>1482116</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70.099999999999994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11239348</v>
      </c>
      <c r="AB131" s="996"/>
      <c r="AC131" s="996"/>
      <c r="AD131" s="996"/>
      <c r="AE131" s="997"/>
      <c r="AF131" s="998">
        <v>11417747</v>
      </c>
      <c r="AG131" s="996"/>
      <c r="AH131" s="996"/>
      <c r="AI131" s="996"/>
      <c r="AJ131" s="997"/>
      <c r="AK131" s="998">
        <v>11733138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11.12180173</v>
      </c>
      <c r="AB132" s="1102"/>
      <c r="AC132" s="1102"/>
      <c r="AD132" s="1102"/>
      <c r="AE132" s="1103"/>
      <c r="AF132" s="1104">
        <v>10.51160969</v>
      </c>
      <c r="AG132" s="1102"/>
      <c r="AH132" s="1102"/>
      <c r="AI132" s="1102"/>
      <c r="AJ132" s="1103"/>
      <c r="AK132" s="1104">
        <v>8.6874116709999996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12.1</v>
      </c>
      <c r="AB133" s="1109"/>
      <c r="AC133" s="1109"/>
      <c r="AD133" s="1109"/>
      <c r="AE133" s="1110"/>
      <c r="AF133" s="1108">
        <v>10.7</v>
      </c>
      <c r="AG133" s="1109"/>
      <c r="AH133" s="1109"/>
      <c r="AI133" s="1109"/>
      <c r="AJ133" s="1110"/>
      <c r="AK133" s="1108">
        <v>10.1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E1" zoomScaleNormal="85" zoomScaleSheetLayoutView="55" workbookViewId="0">
      <selection activeCell="AB31" sqref="AB3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7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9" workbookViewId="0">
      <selection activeCell="K59" sqref="K5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4476063</v>
      </c>
      <c r="L9" s="264">
        <v>91693</v>
      </c>
      <c r="M9" s="265">
        <v>83170</v>
      </c>
      <c r="N9" s="266">
        <v>10.199999999999999</v>
      </c>
    </row>
    <row r="10" spans="1:16">
      <c r="A10" s="248"/>
      <c r="B10" s="244"/>
      <c r="C10" s="244"/>
      <c r="D10" s="244"/>
      <c r="E10" s="244"/>
      <c r="F10" s="244"/>
      <c r="G10" s="1117" t="s">
        <v>474</v>
      </c>
      <c r="H10" s="1118"/>
      <c r="I10" s="1118"/>
      <c r="J10" s="1119"/>
      <c r="K10" s="267">
        <v>371104</v>
      </c>
      <c r="L10" s="268">
        <v>7602</v>
      </c>
      <c r="M10" s="269">
        <v>7053</v>
      </c>
      <c r="N10" s="270">
        <v>7.8</v>
      </c>
    </row>
    <row r="11" spans="1:16" ht="13.5" customHeight="1">
      <c r="A11" s="248"/>
      <c r="B11" s="244"/>
      <c r="C11" s="244"/>
      <c r="D11" s="244"/>
      <c r="E11" s="244"/>
      <c r="F11" s="244"/>
      <c r="G11" s="1117" t="s">
        <v>475</v>
      </c>
      <c r="H11" s="1118"/>
      <c r="I11" s="1118"/>
      <c r="J11" s="1119"/>
      <c r="K11" s="267">
        <v>26919</v>
      </c>
      <c r="L11" s="268">
        <v>551</v>
      </c>
      <c r="M11" s="269">
        <v>8860</v>
      </c>
      <c r="N11" s="270">
        <v>-93.8</v>
      </c>
    </row>
    <row r="12" spans="1:16" ht="13.5" customHeight="1">
      <c r="A12" s="248"/>
      <c r="B12" s="244"/>
      <c r="C12" s="244"/>
      <c r="D12" s="244"/>
      <c r="E12" s="244"/>
      <c r="F12" s="244"/>
      <c r="G12" s="1117" t="s">
        <v>476</v>
      </c>
      <c r="H12" s="1118"/>
      <c r="I12" s="1118"/>
      <c r="J12" s="1119"/>
      <c r="K12" s="267" t="s">
        <v>477</v>
      </c>
      <c r="L12" s="268" t="s">
        <v>477</v>
      </c>
      <c r="M12" s="269">
        <v>837</v>
      </c>
      <c r="N12" s="270" t="s">
        <v>477</v>
      </c>
    </row>
    <row r="13" spans="1:16" ht="13.5" customHeight="1">
      <c r="A13" s="248"/>
      <c r="B13" s="244"/>
      <c r="C13" s="244"/>
      <c r="D13" s="244"/>
      <c r="E13" s="244"/>
      <c r="F13" s="244"/>
      <c r="G13" s="1117" t="s">
        <v>478</v>
      </c>
      <c r="H13" s="1118"/>
      <c r="I13" s="1118"/>
      <c r="J13" s="1119"/>
      <c r="K13" s="267" t="s">
        <v>477</v>
      </c>
      <c r="L13" s="268" t="s">
        <v>477</v>
      </c>
      <c r="M13" s="269">
        <v>4</v>
      </c>
      <c r="N13" s="270" t="s">
        <v>477</v>
      </c>
    </row>
    <row r="14" spans="1:16" ht="13.5" customHeight="1">
      <c r="A14" s="248"/>
      <c r="B14" s="244"/>
      <c r="C14" s="244"/>
      <c r="D14" s="244"/>
      <c r="E14" s="244"/>
      <c r="F14" s="244"/>
      <c r="G14" s="1117" t="s">
        <v>479</v>
      </c>
      <c r="H14" s="1118"/>
      <c r="I14" s="1118"/>
      <c r="J14" s="1119"/>
      <c r="K14" s="267">
        <v>214696</v>
      </c>
      <c r="L14" s="268">
        <v>4398</v>
      </c>
      <c r="M14" s="269">
        <v>3453</v>
      </c>
      <c r="N14" s="270">
        <v>27.4</v>
      </c>
    </row>
    <row r="15" spans="1:16" ht="13.5" customHeight="1">
      <c r="A15" s="248"/>
      <c r="B15" s="244"/>
      <c r="C15" s="244"/>
      <c r="D15" s="244"/>
      <c r="E15" s="244"/>
      <c r="F15" s="244"/>
      <c r="G15" s="1117" t="s">
        <v>480</v>
      </c>
      <c r="H15" s="1118"/>
      <c r="I15" s="1118"/>
      <c r="J15" s="1119"/>
      <c r="K15" s="267">
        <v>44460</v>
      </c>
      <c r="L15" s="268">
        <v>911</v>
      </c>
      <c r="M15" s="269">
        <v>1923</v>
      </c>
      <c r="N15" s="270">
        <v>-52.6</v>
      </c>
    </row>
    <row r="16" spans="1:16">
      <c r="A16" s="248"/>
      <c r="B16" s="244"/>
      <c r="C16" s="244"/>
      <c r="D16" s="244"/>
      <c r="E16" s="244"/>
      <c r="F16" s="244"/>
      <c r="G16" s="1120" t="s">
        <v>481</v>
      </c>
      <c r="H16" s="1121"/>
      <c r="I16" s="1121"/>
      <c r="J16" s="1122"/>
      <c r="K16" s="268">
        <v>-794137</v>
      </c>
      <c r="L16" s="268">
        <v>-16268</v>
      </c>
      <c r="M16" s="269">
        <v>-10272</v>
      </c>
      <c r="N16" s="270">
        <v>58.4</v>
      </c>
    </row>
    <row r="17" spans="1:16">
      <c r="A17" s="248"/>
      <c r="B17" s="244"/>
      <c r="C17" s="244"/>
      <c r="D17" s="244"/>
      <c r="E17" s="244"/>
      <c r="F17" s="244"/>
      <c r="G17" s="1120" t="s">
        <v>169</v>
      </c>
      <c r="H17" s="1121"/>
      <c r="I17" s="1121"/>
      <c r="J17" s="1122"/>
      <c r="K17" s="268">
        <v>4339105</v>
      </c>
      <c r="L17" s="268">
        <v>88887</v>
      </c>
      <c r="M17" s="269">
        <v>95028</v>
      </c>
      <c r="N17" s="270">
        <v>-6.5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9.69</v>
      </c>
      <c r="L21" s="281">
        <v>9.36</v>
      </c>
      <c r="M21" s="282">
        <v>0.33</v>
      </c>
      <c r="N21" s="249"/>
      <c r="O21" s="283"/>
      <c r="P21" s="279"/>
    </row>
    <row r="22" spans="1:16" s="284" customFormat="1">
      <c r="A22" s="279"/>
      <c r="B22" s="249"/>
      <c r="C22" s="249"/>
      <c r="D22" s="249"/>
      <c r="E22" s="249"/>
      <c r="F22" s="249"/>
      <c r="G22" s="1112" t="s">
        <v>487</v>
      </c>
      <c r="H22" s="1113"/>
      <c r="I22" s="1113"/>
      <c r="J22" s="1114"/>
      <c r="K22" s="285">
        <v>95.2</v>
      </c>
      <c r="L22" s="286">
        <v>96.8</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2192606</v>
      </c>
      <c r="L32" s="294">
        <v>44916</v>
      </c>
      <c r="M32" s="295">
        <v>65071</v>
      </c>
      <c r="N32" s="296">
        <v>-31</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v>23</v>
      </c>
      <c r="N34" s="296" t="s">
        <v>477</v>
      </c>
    </row>
    <row r="35" spans="1:16" ht="27" customHeight="1">
      <c r="A35" s="248"/>
      <c r="B35" s="244"/>
      <c r="C35" s="244"/>
      <c r="D35" s="244"/>
      <c r="E35" s="244"/>
      <c r="F35" s="244"/>
      <c r="G35" s="1128" t="s">
        <v>494</v>
      </c>
      <c r="H35" s="1129"/>
      <c r="I35" s="1129"/>
      <c r="J35" s="1130"/>
      <c r="K35" s="294">
        <v>302962</v>
      </c>
      <c r="L35" s="294">
        <v>6206</v>
      </c>
      <c r="M35" s="295">
        <v>17560</v>
      </c>
      <c r="N35" s="296">
        <v>-64.7</v>
      </c>
    </row>
    <row r="36" spans="1:16" ht="27" customHeight="1">
      <c r="A36" s="248"/>
      <c r="B36" s="244"/>
      <c r="C36" s="244"/>
      <c r="D36" s="244"/>
      <c r="E36" s="244"/>
      <c r="F36" s="244"/>
      <c r="G36" s="1128" t="s">
        <v>495</v>
      </c>
      <c r="H36" s="1129"/>
      <c r="I36" s="1129"/>
      <c r="J36" s="1130"/>
      <c r="K36" s="294" t="s">
        <v>477</v>
      </c>
      <c r="L36" s="294" t="s">
        <v>477</v>
      </c>
      <c r="M36" s="295">
        <v>3274</v>
      </c>
      <c r="N36" s="296" t="s">
        <v>477</v>
      </c>
    </row>
    <row r="37" spans="1:16" ht="13.5" customHeight="1">
      <c r="A37" s="248"/>
      <c r="B37" s="244"/>
      <c r="C37" s="244"/>
      <c r="D37" s="244"/>
      <c r="E37" s="244"/>
      <c r="F37" s="244"/>
      <c r="G37" s="1128" t="s">
        <v>496</v>
      </c>
      <c r="H37" s="1129"/>
      <c r="I37" s="1129"/>
      <c r="J37" s="1130"/>
      <c r="K37" s="294">
        <v>30900</v>
      </c>
      <c r="L37" s="294">
        <v>633</v>
      </c>
      <c r="M37" s="295">
        <v>1387</v>
      </c>
      <c r="N37" s="296">
        <v>-54.4</v>
      </c>
    </row>
    <row r="38" spans="1:16" ht="27" customHeight="1">
      <c r="A38" s="248"/>
      <c r="B38" s="244"/>
      <c r="C38" s="244"/>
      <c r="D38" s="244"/>
      <c r="E38" s="244"/>
      <c r="F38" s="244"/>
      <c r="G38" s="1131" t="s">
        <v>497</v>
      </c>
      <c r="H38" s="1132"/>
      <c r="I38" s="1132"/>
      <c r="J38" s="1133"/>
      <c r="K38" s="297">
        <v>13</v>
      </c>
      <c r="L38" s="297">
        <v>0</v>
      </c>
      <c r="M38" s="298">
        <v>7</v>
      </c>
      <c r="N38" s="299">
        <v>-100</v>
      </c>
      <c r="O38" s="293"/>
    </row>
    <row r="39" spans="1:16">
      <c r="A39" s="248"/>
      <c r="B39" s="244"/>
      <c r="C39" s="244"/>
      <c r="D39" s="244"/>
      <c r="E39" s="244"/>
      <c r="F39" s="244"/>
      <c r="G39" s="1131" t="s">
        <v>498</v>
      </c>
      <c r="H39" s="1132"/>
      <c r="I39" s="1132"/>
      <c r="J39" s="1133"/>
      <c r="K39" s="300">
        <v>-25059</v>
      </c>
      <c r="L39" s="300">
        <v>-513</v>
      </c>
      <c r="M39" s="301">
        <v>-4282</v>
      </c>
      <c r="N39" s="302">
        <v>-88</v>
      </c>
      <c r="O39" s="293"/>
    </row>
    <row r="40" spans="1:16" ht="27" customHeight="1">
      <c r="A40" s="248"/>
      <c r="B40" s="244"/>
      <c r="C40" s="244"/>
      <c r="D40" s="244"/>
      <c r="E40" s="244"/>
      <c r="F40" s="244"/>
      <c r="G40" s="1128" t="s">
        <v>499</v>
      </c>
      <c r="H40" s="1129"/>
      <c r="I40" s="1129"/>
      <c r="J40" s="1130"/>
      <c r="K40" s="300">
        <v>-1482116</v>
      </c>
      <c r="L40" s="300">
        <v>-30361</v>
      </c>
      <c r="M40" s="301">
        <v>-54179</v>
      </c>
      <c r="N40" s="302">
        <v>-44</v>
      </c>
      <c r="O40" s="293"/>
    </row>
    <row r="41" spans="1:16">
      <c r="A41" s="248"/>
      <c r="B41" s="244"/>
      <c r="C41" s="244"/>
      <c r="D41" s="244"/>
      <c r="E41" s="244"/>
      <c r="F41" s="244"/>
      <c r="G41" s="1134" t="s">
        <v>279</v>
      </c>
      <c r="H41" s="1135"/>
      <c r="I41" s="1135"/>
      <c r="J41" s="1136"/>
      <c r="K41" s="294">
        <v>1019306</v>
      </c>
      <c r="L41" s="300">
        <v>20881</v>
      </c>
      <c r="M41" s="301">
        <v>28861</v>
      </c>
      <c r="N41" s="302">
        <v>-27.6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4015128</v>
      </c>
      <c r="J51" s="320">
        <v>83494</v>
      </c>
      <c r="K51" s="321">
        <v>11.1</v>
      </c>
      <c r="L51" s="322">
        <v>76282</v>
      </c>
      <c r="M51" s="323">
        <v>25</v>
      </c>
      <c r="N51" s="324">
        <v>-13.9</v>
      </c>
    </row>
    <row r="52" spans="1:14">
      <c r="A52" s="248"/>
      <c r="B52" s="244"/>
      <c r="C52" s="244"/>
      <c r="D52" s="244"/>
      <c r="E52" s="244"/>
      <c r="F52" s="244"/>
      <c r="G52" s="325"/>
      <c r="H52" s="326" t="s">
        <v>510</v>
      </c>
      <c r="I52" s="327">
        <v>810290</v>
      </c>
      <c r="J52" s="328">
        <v>16850</v>
      </c>
      <c r="K52" s="329">
        <v>71.2</v>
      </c>
      <c r="L52" s="330">
        <v>41092</v>
      </c>
      <c r="M52" s="331">
        <v>31.8</v>
      </c>
      <c r="N52" s="332">
        <v>39.4</v>
      </c>
    </row>
    <row r="53" spans="1:14">
      <c r="A53" s="248"/>
      <c r="B53" s="244"/>
      <c r="C53" s="244"/>
      <c r="D53" s="244"/>
      <c r="E53" s="244"/>
      <c r="F53" s="244"/>
      <c r="G53" s="310" t="s">
        <v>511</v>
      </c>
      <c r="H53" s="311"/>
      <c r="I53" s="319">
        <v>4038874</v>
      </c>
      <c r="J53" s="320">
        <v>83928</v>
      </c>
      <c r="K53" s="321">
        <v>0.5</v>
      </c>
      <c r="L53" s="322">
        <v>78670</v>
      </c>
      <c r="M53" s="323">
        <v>3.1</v>
      </c>
      <c r="N53" s="324">
        <v>-2.6</v>
      </c>
    </row>
    <row r="54" spans="1:14">
      <c r="A54" s="248"/>
      <c r="B54" s="244"/>
      <c r="C54" s="244"/>
      <c r="D54" s="244"/>
      <c r="E54" s="244"/>
      <c r="F54" s="244"/>
      <c r="G54" s="325"/>
      <c r="H54" s="326" t="s">
        <v>510</v>
      </c>
      <c r="I54" s="327">
        <v>881515</v>
      </c>
      <c r="J54" s="328">
        <v>18318</v>
      </c>
      <c r="K54" s="329">
        <v>8.6999999999999993</v>
      </c>
      <c r="L54" s="330">
        <v>38094</v>
      </c>
      <c r="M54" s="331">
        <v>-7.3</v>
      </c>
      <c r="N54" s="332">
        <v>16</v>
      </c>
    </row>
    <row r="55" spans="1:14">
      <c r="A55" s="248"/>
      <c r="B55" s="244"/>
      <c r="C55" s="244"/>
      <c r="D55" s="244"/>
      <c r="E55" s="244"/>
      <c r="F55" s="244"/>
      <c r="G55" s="310" t="s">
        <v>512</v>
      </c>
      <c r="H55" s="311"/>
      <c r="I55" s="319">
        <v>2790843</v>
      </c>
      <c r="J55" s="320">
        <v>57903</v>
      </c>
      <c r="K55" s="321">
        <v>-31</v>
      </c>
      <c r="L55" s="322">
        <v>67201</v>
      </c>
      <c r="M55" s="323">
        <v>-14.6</v>
      </c>
      <c r="N55" s="324">
        <v>-16.399999999999999</v>
      </c>
    </row>
    <row r="56" spans="1:14">
      <c r="A56" s="248"/>
      <c r="B56" s="244"/>
      <c r="C56" s="244"/>
      <c r="D56" s="244"/>
      <c r="E56" s="244"/>
      <c r="F56" s="244"/>
      <c r="G56" s="325"/>
      <c r="H56" s="326" t="s">
        <v>510</v>
      </c>
      <c r="I56" s="327">
        <v>544016</v>
      </c>
      <c r="J56" s="328">
        <v>11287</v>
      </c>
      <c r="K56" s="329">
        <v>-38.4</v>
      </c>
      <c r="L56" s="330">
        <v>35210</v>
      </c>
      <c r="M56" s="331">
        <v>-7.6</v>
      </c>
      <c r="N56" s="332">
        <v>-30.8</v>
      </c>
    </row>
    <row r="57" spans="1:14">
      <c r="A57" s="248"/>
      <c r="B57" s="244"/>
      <c r="C57" s="244"/>
      <c r="D57" s="244"/>
      <c r="E57" s="244"/>
      <c r="F57" s="244"/>
      <c r="G57" s="310" t="s">
        <v>513</v>
      </c>
      <c r="H57" s="311"/>
      <c r="I57" s="319">
        <v>3393942</v>
      </c>
      <c r="J57" s="320">
        <v>70026</v>
      </c>
      <c r="K57" s="321">
        <v>20.9</v>
      </c>
      <c r="L57" s="322">
        <v>75709</v>
      </c>
      <c r="M57" s="323">
        <v>12.7</v>
      </c>
      <c r="N57" s="324">
        <v>8.1999999999999993</v>
      </c>
    </row>
    <row r="58" spans="1:14">
      <c r="A58" s="248"/>
      <c r="B58" s="244"/>
      <c r="C58" s="244"/>
      <c r="D58" s="244"/>
      <c r="E58" s="244"/>
      <c r="F58" s="244"/>
      <c r="G58" s="325"/>
      <c r="H58" s="326" t="s">
        <v>510</v>
      </c>
      <c r="I58" s="327">
        <v>439953</v>
      </c>
      <c r="J58" s="328">
        <v>9077</v>
      </c>
      <c r="K58" s="329">
        <v>-19.600000000000001</v>
      </c>
      <c r="L58" s="330">
        <v>35212</v>
      </c>
      <c r="M58" s="331">
        <v>0</v>
      </c>
      <c r="N58" s="332">
        <v>-19.600000000000001</v>
      </c>
    </row>
    <row r="59" spans="1:14">
      <c r="A59" s="248"/>
      <c r="B59" s="244"/>
      <c r="C59" s="244"/>
      <c r="D59" s="244"/>
      <c r="E59" s="244"/>
      <c r="F59" s="244"/>
      <c r="G59" s="310" t="s">
        <v>514</v>
      </c>
      <c r="H59" s="311"/>
      <c r="I59" s="319">
        <v>4128088</v>
      </c>
      <c r="J59" s="320">
        <v>84564</v>
      </c>
      <c r="K59" s="321">
        <v>20.8</v>
      </c>
      <c r="L59" s="322">
        <v>90961</v>
      </c>
      <c r="M59" s="323">
        <v>20.100000000000001</v>
      </c>
      <c r="N59" s="324">
        <v>0.7</v>
      </c>
    </row>
    <row r="60" spans="1:14">
      <c r="A60" s="248"/>
      <c r="B60" s="244"/>
      <c r="C60" s="244"/>
      <c r="D60" s="244"/>
      <c r="E60" s="244"/>
      <c r="F60" s="244"/>
      <c r="G60" s="325"/>
      <c r="H60" s="326" t="s">
        <v>510</v>
      </c>
      <c r="I60" s="333">
        <v>639832</v>
      </c>
      <c r="J60" s="328">
        <v>13107</v>
      </c>
      <c r="K60" s="329">
        <v>44.4</v>
      </c>
      <c r="L60" s="330">
        <v>37720</v>
      </c>
      <c r="M60" s="331">
        <v>7.1</v>
      </c>
      <c r="N60" s="332">
        <v>37.299999999999997</v>
      </c>
    </row>
    <row r="61" spans="1:14">
      <c r="A61" s="248"/>
      <c r="B61" s="244"/>
      <c r="C61" s="244"/>
      <c r="D61" s="244"/>
      <c r="E61" s="244"/>
      <c r="F61" s="244"/>
      <c r="G61" s="310" t="s">
        <v>515</v>
      </c>
      <c r="H61" s="334"/>
      <c r="I61" s="335">
        <v>3673375</v>
      </c>
      <c r="J61" s="336">
        <v>75983</v>
      </c>
      <c r="K61" s="337">
        <v>4.5</v>
      </c>
      <c r="L61" s="338">
        <v>77765</v>
      </c>
      <c r="M61" s="339">
        <v>9.3000000000000007</v>
      </c>
      <c r="N61" s="324">
        <v>-4.8</v>
      </c>
    </row>
    <row r="62" spans="1:14">
      <c r="A62" s="248"/>
      <c r="B62" s="244"/>
      <c r="C62" s="244"/>
      <c r="D62" s="244"/>
      <c r="E62" s="244"/>
      <c r="F62" s="244"/>
      <c r="G62" s="325"/>
      <c r="H62" s="326" t="s">
        <v>510</v>
      </c>
      <c r="I62" s="327">
        <v>663121</v>
      </c>
      <c r="J62" s="328">
        <v>13728</v>
      </c>
      <c r="K62" s="329">
        <v>13.3</v>
      </c>
      <c r="L62" s="330">
        <v>37466</v>
      </c>
      <c r="M62" s="331">
        <v>4.8</v>
      </c>
      <c r="N62" s="332">
        <v>8.5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election activeCell="G48" sqref="G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9.85</v>
      </c>
      <c r="G47" s="12">
        <v>12.39</v>
      </c>
      <c r="H47" s="12">
        <v>14.09</v>
      </c>
      <c r="I47" s="12">
        <v>13.89</v>
      </c>
      <c r="J47" s="13">
        <v>15.8</v>
      </c>
    </row>
    <row r="48" spans="2:10" ht="57.75" customHeight="1">
      <c r="B48" s="14"/>
      <c r="C48" s="1139" t="s">
        <v>4</v>
      </c>
      <c r="D48" s="1139"/>
      <c r="E48" s="1140"/>
      <c r="F48" s="15">
        <v>3.7</v>
      </c>
      <c r="G48" s="16">
        <v>3.11</v>
      </c>
      <c r="H48" s="16">
        <v>3.77</v>
      </c>
      <c r="I48" s="16">
        <v>4.59</v>
      </c>
      <c r="J48" s="17">
        <v>5.05</v>
      </c>
    </row>
    <row r="49" spans="2:10" ht="57.75" customHeight="1" thickBot="1">
      <c r="B49" s="18"/>
      <c r="C49" s="1141" t="s">
        <v>5</v>
      </c>
      <c r="D49" s="1141"/>
      <c r="E49" s="1142"/>
      <c r="F49" s="19">
        <v>5.5</v>
      </c>
      <c r="G49" s="20">
        <v>2.3199999999999998</v>
      </c>
      <c r="H49" s="20">
        <v>2.68</v>
      </c>
      <c r="I49" s="20">
        <v>0.93</v>
      </c>
      <c r="J49" s="21">
        <v>3.22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60" zoomScaleNormal="60"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522</v>
      </c>
      <c r="D34" s="1149"/>
      <c r="E34" s="1150"/>
      <c r="F34" s="32" t="s">
        <v>523</v>
      </c>
      <c r="G34" s="33" t="s">
        <v>524</v>
      </c>
      <c r="H34" s="33" t="s">
        <v>525</v>
      </c>
      <c r="I34" s="33" t="s">
        <v>526</v>
      </c>
      <c r="J34" s="34" t="s">
        <v>527</v>
      </c>
      <c r="K34" s="22"/>
      <c r="L34" s="22"/>
      <c r="M34" s="22"/>
      <c r="N34" s="22"/>
      <c r="O34" s="22"/>
      <c r="P34" s="22"/>
    </row>
    <row r="35" spans="1:16" ht="39" customHeight="1">
      <c r="A35" s="22"/>
      <c r="B35" s="35"/>
      <c r="C35" s="1143" t="s">
        <v>528</v>
      </c>
      <c r="D35" s="1144"/>
      <c r="E35" s="1145"/>
      <c r="F35" s="36">
        <v>0</v>
      </c>
      <c r="G35" s="37" t="s">
        <v>529</v>
      </c>
      <c r="H35" s="37" t="s">
        <v>530</v>
      </c>
      <c r="I35" s="37" t="s">
        <v>531</v>
      </c>
      <c r="J35" s="38" t="s">
        <v>532</v>
      </c>
      <c r="K35" s="22"/>
      <c r="L35" s="22"/>
      <c r="M35" s="22"/>
      <c r="N35" s="22"/>
      <c r="O35" s="22"/>
      <c r="P35" s="22"/>
    </row>
    <row r="36" spans="1:16" ht="39" customHeight="1">
      <c r="A36" s="22"/>
      <c r="B36" s="35"/>
      <c r="C36" s="1143" t="s">
        <v>533</v>
      </c>
      <c r="D36" s="1144"/>
      <c r="E36" s="1145"/>
      <c r="F36" s="36">
        <v>10.65</v>
      </c>
      <c r="G36" s="37">
        <v>10.93</v>
      </c>
      <c r="H36" s="37">
        <v>9.69</v>
      </c>
      <c r="I36" s="37">
        <v>10.11</v>
      </c>
      <c r="J36" s="38">
        <v>10.65</v>
      </c>
      <c r="K36" s="22"/>
      <c r="L36" s="22"/>
      <c r="M36" s="22"/>
      <c r="N36" s="22"/>
      <c r="O36" s="22"/>
      <c r="P36" s="22"/>
    </row>
    <row r="37" spans="1:16" ht="39" customHeight="1">
      <c r="A37" s="22"/>
      <c r="B37" s="35"/>
      <c r="C37" s="1143" t="s">
        <v>534</v>
      </c>
      <c r="D37" s="1144"/>
      <c r="E37" s="1145"/>
      <c r="F37" s="36">
        <v>3.68</v>
      </c>
      <c r="G37" s="37">
        <v>3.05</v>
      </c>
      <c r="H37" s="37">
        <v>3.99</v>
      </c>
      <c r="I37" s="37">
        <v>4.6100000000000003</v>
      </c>
      <c r="J37" s="38">
        <v>5.12</v>
      </c>
      <c r="K37" s="22"/>
      <c r="L37" s="22"/>
      <c r="M37" s="22"/>
      <c r="N37" s="22"/>
      <c r="O37" s="22"/>
      <c r="P37" s="22"/>
    </row>
    <row r="38" spans="1:16" ht="39" customHeight="1">
      <c r="A38" s="22"/>
      <c r="B38" s="35"/>
      <c r="C38" s="1143" t="s">
        <v>535</v>
      </c>
      <c r="D38" s="1144"/>
      <c r="E38" s="1145"/>
      <c r="F38" s="36">
        <v>0.27</v>
      </c>
      <c r="G38" s="37">
        <v>0.18</v>
      </c>
      <c r="H38" s="37">
        <v>0.41</v>
      </c>
      <c r="I38" s="37">
        <v>0.39</v>
      </c>
      <c r="J38" s="38">
        <v>0.67</v>
      </c>
      <c r="K38" s="22"/>
      <c r="L38" s="22"/>
      <c r="M38" s="22"/>
      <c r="N38" s="22"/>
      <c r="O38" s="22"/>
      <c r="P38" s="22"/>
    </row>
    <row r="39" spans="1:16" ht="39" customHeight="1">
      <c r="A39" s="22"/>
      <c r="B39" s="35"/>
      <c r="C39" s="1143" t="s">
        <v>536</v>
      </c>
      <c r="D39" s="1144"/>
      <c r="E39" s="1145"/>
      <c r="F39" s="36">
        <v>7.0000000000000007E-2</v>
      </c>
      <c r="G39" s="37">
        <v>0.64</v>
      </c>
      <c r="H39" s="37">
        <v>0.49</v>
      </c>
      <c r="I39" s="37">
        <v>0.28999999999999998</v>
      </c>
      <c r="J39" s="38">
        <v>0.37</v>
      </c>
      <c r="K39" s="22"/>
      <c r="L39" s="22"/>
      <c r="M39" s="22"/>
      <c r="N39" s="22"/>
      <c r="O39" s="22"/>
      <c r="P39" s="22"/>
    </row>
    <row r="40" spans="1:16" ht="39" customHeight="1">
      <c r="A40" s="22"/>
      <c r="B40" s="35"/>
      <c r="C40" s="1143" t="s">
        <v>537</v>
      </c>
      <c r="D40" s="1144"/>
      <c r="E40" s="1145"/>
      <c r="F40" s="36">
        <v>0.08</v>
      </c>
      <c r="G40" s="37">
        <v>0.16</v>
      </c>
      <c r="H40" s="37">
        <v>0.14000000000000001</v>
      </c>
      <c r="I40" s="37">
        <v>0.15</v>
      </c>
      <c r="J40" s="38">
        <v>0.1</v>
      </c>
      <c r="K40" s="22"/>
      <c r="L40" s="22"/>
      <c r="M40" s="22"/>
      <c r="N40" s="22"/>
      <c r="O40" s="22"/>
      <c r="P40" s="22"/>
    </row>
    <row r="41" spans="1:16" ht="39" customHeight="1">
      <c r="A41" s="22"/>
      <c r="B41" s="35"/>
      <c r="C41" s="1143" t="s">
        <v>538</v>
      </c>
      <c r="D41" s="1144"/>
      <c r="E41" s="1145"/>
      <c r="F41" s="36">
        <v>0.02</v>
      </c>
      <c r="G41" s="37">
        <v>0.03</v>
      </c>
      <c r="H41" s="37">
        <v>0.05</v>
      </c>
      <c r="I41" s="37">
        <v>0.06</v>
      </c>
      <c r="J41" s="38">
        <v>0.04</v>
      </c>
      <c r="K41" s="22"/>
      <c r="L41" s="22"/>
      <c r="M41" s="22"/>
      <c r="N41" s="22"/>
      <c r="O41" s="22"/>
      <c r="P41" s="22"/>
    </row>
    <row r="42" spans="1:16" ht="39" customHeight="1">
      <c r="A42" s="22"/>
      <c r="B42" s="39"/>
      <c r="C42" s="1143" t="s">
        <v>539</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540</v>
      </c>
      <c r="D43" s="1147"/>
      <c r="E43" s="1148"/>
      <c r="F43" s="41">
        <v>0.06</v>
      </c>
      <c r="G43" s="42">
        <v>0.28000000000000003</v>
      </c>
      <c r="H43" s="42">
        <v>7.0000000000000007E-2</v>
      </c>
      <c r="I43" s="42">
        <v>0.01</v>
      </c>
      <c r="J43" s="43">
        <v>0.03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3" zoomScale="60" zoomScaleNormal="60" zoomScaleSheetLayoutView="55" workbookViewId="0">
      <selection activeCell="O45" sqref="O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2636</v>
      </c>
      <c r="L45" s="60">
        <v>2377</v>
      </c>
      <c r="M45" s="60">
        <v>2387</v>
      </c>
      <c r="N45" s="60">
        <v>2342</v>
      </c>
      <c r="O45" s="61">
        <v>2193</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14</v>
      </c>
      <c r="F48" s="1153"/>
      <c r="G48" s="1153"/>
      <c r="H48" s="1153"/>
      <c r="I48" s="1153"/>
      <c r="J48" s="1154"/>
      <c r="K48" s="63">
        <v>295</v>
      </c>
      <c r="L48" s="64">
        <v>237</v>
      </c>
      <c r="M48" s="64">
        <v>309</v>
      </c>
      <c r="N48" s="64">
        <v>316</v>
      </c>
      <c r="O48" s="65">
        <v>303</v>
      </c>
      <c r="P48" s="48"/>
      <c r="Q48" s="48"/>
      <c r="R48" s="48"/>
      <c r="S48" s="48"/>
      <c r="T48" s="48"/>
      <c r="U48" s="48"/>
    </row>
    <row r="49" spans="1:21" ht="30.75" customHeight="1">
      <c r="A49" s="48"/>
      <c r="B49" s="1161"/>
      <c r="C49" s="1162"/>
      <c r="D49" s="62"/>
      <c r="E49" s="1153" t="s">
        <v>15</v>
      </c>
      <c r="F49" s="1153"/>
      <c r="G49" s="1153"/>
      <c r="H49" s="1153"/>
      <c r="I49" s="1153"/>
      <c r="J49" s="1154"/>
      <c r="K49" s="63" t="s">
        <v>477</v>
      </c>
      <c r="L49" s="64" t="s">
        <v>477</v>
      </c>
      <c r="M49" s="64" t="s">
        <v>477</v>
      </c>
      <c r="N49" s="64" t="s">
        <v>477</v>
      </c>
      <c r="O49" s="65" t="s">
        <v>477</v>
      </c>
      <c r="P49" s="48"/>
      <c r="Q49" s="48"/>
      <c r="R49" s="48"/>
      <c r="S49" s="48"/>
      <c r="T49" s="48"/>
      <c r="U49" s="48"/>
    </row>
    <row r="50" spans="1:21" ht="30.75" customHeight="1">
      <c r="A50" s="48"/>
      <c r="B50" s="1161"/>
      <c r="C50" s="1162"/>
      <c r="D50" s="62"/>
      <c r="E50" s="1153" t="s">
        <v>16</v>
      </c>
      <c r="F50" s="1153"/>
      <c r="G50" s="1153"/>
      <c r="H50" s="1153"/>
      <c r="I50" s="1153"/>
      <c r="J50" s="1154"/>
      <c r="K50" s="63">
        <v>95</v>
      </c>
      <c r="L50" s="64">
        <v>31</v>
      </c>
      <c r="M50" s="64">
        <v>31</v>
      </c>
      <c r="N50" s="64">
        <v>31</v>
      </c>
      <c r="O50" s="65">
        <v>31</v>
      </c>
      <c r="P50" s="48"/>
      <c r="Q50" s="48"/>
      <c r="R50" s="48"/>
      <c r="S50" s="48"/>
      <c r="T50" s="48"/>
      <c r="U50" s="48"/>
    </row>
    <row r="51" spans="1:21" ht="30.75" customHeight="1">
      <c r="A51" s="48"/>
      <c r="B51" s="1163"/>
      <c r="C51" s="1164"/>
      <c r="D51" s="66"/>
      <c r="E51" s="1153" t="s">
        <v>17</v>
      </c>
      <c r="F51" s="1153"/>
      <c r="G51" s="1153"/>
      <c r="H51" s="1153"/>
      <c r="I51" s="1153"/>
      <c r="J51" s="1154"/>
      <c r="K51" s="63">
        <v>10</v>
      </c>
      <c r="L51" s="64">
        <v>2</v>
      </c>
      <c r="M51" s="64">
        <v>1</v>
      </c>
      <c r="N51" s="64">
        <v>0</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1456</v>
      </c>
      <c r="L52" s="64">
        <v>1451</v>
      </c>
      <c r="M52" s="64">
        <v>1477</v>
      </c>
      <c r="N52" s="64">
        <v>1490</v>
      </c>
      <c r="O52" s="65">
        <v>1507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1580</v>
      </c>
      <c r="L53" s="69">
        <v>1196</v>
      </c>
      <c r="M53" s="69">
        <v>1251</v>
      </c>
      <c r="N53" s="69">
        <v>1199</v>
      </c>
      <c r="O53" s="70">
        <v>1020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沖縄県</cp:lastModifiedBy>
  <cp:lastPrinted>2015-04-28T07:28:14Z</cp:lastPrinted>
  <dcterms:created xsi:type="dcterms:W3CDTF">2015-02-17T07:58:09Z</dcterms:created>
  <dcterms:modified xsi:type="dcterms:W3CDTF">2015-05-08T08:48:56Z</dcterms:modified>
</cp:coreProperties>
</file>