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naki\Desktop\（水道）経営比較分析表\"/>
    </mc:Choice>
  </mc:AlternateContent>
  <workbookProtection workbookAlgorithmName="SHA-512" workbookHashValue="HyKLRHUSAiqkBEqhu7mmuAlym+xz+DK8ir5nB5PcsUP5SKgs9ChOEqhsnME12Wkiu/L1ly5vSVovxKkP7h1lxw==" workbookSaltValue="seYR2Q7KvJY0PYOvOlv9zg==" workbookSpinCount="100000" lockStructure="1"/>
  <bookViews>
    <workbookView xWindow="0" yWindow="0" windowWidth="20490" windowHeight="736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<sst xmlns="http://schemas.openxmlformats.org/spreadsheetml/2006/main" count="225" uniqueCount="112">
  <si>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</si>
  <si>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</si>
  <si>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</si>
  <si>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</si>
  <si>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</si>
  <si>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</si>
  <si>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</si>
  <si>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</si>
  <si>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</si>
  <si>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</si>
  <si>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</si>
  <si>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</si>
  <si>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</si>
  <si>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</si>
  <si>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</si>
  <si>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</si>
  <si>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</si>
  <si>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</si>
  <si>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</si>
  <si>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</si>
  <si>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</si>
  <si>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</si>
  <si>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</si>
  <si>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</si>
  <si>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</si>
  <si>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</si>
  <si>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</si>
  <si>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</si>
  <si>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</si>
  <si>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</si>
  <si>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</si>
  <si>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</si>
  <si>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</si>
  <si>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</si>
  <si>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</si>
  <si>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</si>
  <si>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</si>
  <si>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</si>
  <si>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</si>
  <si>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</si>
  <si>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</si>
  <si>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</si>
  <si>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</si>
  <si>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</si>
  <si>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</si>
  <si>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</si>
  <si>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</si>
  <si>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</si>
  <si>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</si>
  <si>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</si>
  <si>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</si>
  <si>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</si>
  <si>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</si>
  <si>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</si>
  <si>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</si>
  <si>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</si>
  <si>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</si>
  <si>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</si>
  <si>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</si>
  <si>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</si>
  <si>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</si>
  <si>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</si>
  <si>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</si>
  <si>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</si>
  <si>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</si>
  <si>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</si>
  <si>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</si>
  <si>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</si>
  <si>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</si>
  <si>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</si>
  <si>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</si>
  <si>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</si>
  <si>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</si>
  <si>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</si>
  <si>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</si>
  <si>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</si>
  <si>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</si>
  <si>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</si>
  <si>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</si>
  <si>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</si>
  <si>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</si>
  <si>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</si>
  <si>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</si>
  <si>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</si>
  <si>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</si>
  <si>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</si>
  <si>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</si>
  <si>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</si>
  <si>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</si>
  <si>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</si>
  <si>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</si>
  <si>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</si>
  <si>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</si>
  <si>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</si>
  <si>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</si>
  <si>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</si>
  <si>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渡名喜村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</si>
  <si>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</si>
  <si>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</si>
  <si>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</si>
  <si>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</si>
  <si>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</si>
  <si>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</si>
  <si>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</si>
  <si>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</si>
  <si>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</si>
  <si>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</si>
  <si>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</si>
  <si>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</si>
  <si>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③管路更新率
　現状、更新率が低迷である。更新計画等について中長期的に行っていますが、施工業者の減少等が目立ち停滞状況である。早急に解決をしたい。</t>
    <rPh sb="1" eb="3">
      <t>カンロ</t>
    </rPh>
    <rPh sb="3" eb="5">
      <t>コウシン</t>
    </rPh>
    <rPh sb="5" eb="6">
      <t>リツ</t>
    </rPh>
    <rPh sb="8" eb="10">
      <t>ゲンジョウ</t>
    </rPh>
    <rPh sb="11" eb="13">
      <t>コウシン</t>
    </rPh>
    <rPh sb="13" eb="14">
      <t>リツ</t>
    </rPh>
    <rPh sb="15" eb="17">
      <t>テイメイ</t>
    </rPh>
    <rPh sb="21" eb="23">
      <t>コウシン</t>
    </rPh>
    <rPh sb="23" eb="25">
      <t>ケイカク</t>
    </rPh>
    <rPh sb="25" eb="26">
      <t>トウ</t>
    </rPh>
    <rPh sb="30" eb="34">
      <t>チュウチョウキテキ</t>
    </rPh>
    <rPh sb="35" eb="36">
      <t>オコナ</t>
    </rPh>
    <rPh sb="43" eb="45">
      <t>セコウ</t>
    </rPh>
    <rPh sb="45" eb="47">
      <t>ギョウシャ</t>
    </rPh>
    <rPh sb="48" eb="50">
      <t>ゲンショウ</t>
    </rPh>
    <rPh sb="50" eb="51">
      <t>トウ</t>
    </rPh>
    <rPh sb="52" eb="54">
      <t>メダ</t>
    </rPh>
    <rPh sb="55" eb="57">
      <t>テイタイ</t>
    </rPh>
    <rPh sb="57" eb="59">
      <t>ジョウキョウ</t>
    </rPh>
    <rPh sb="63" eb="65">
      <t>ソウキュウ</t>
    </rPh>
    <rPh sb="66" eb="68">
      <t>カイケツ</t>
    </rPh>
    <phoneticPr fontId="4"/>
  </si>
  <si>
    <t>①収益的収支比率
　近年、少額ですが経営改善に向けた取組の成果が見られている。今後先も住民に安心して供給出来る様に努める。
④企業債残高対給水収益比率
　毎年度、償還は円滑に進んでおり残額は減少しております。今後先、老朽化に伴う更新等により企業債残高は増加する見込みであり、適切な投資の検討が必要である。
⑤料金回収率
　近年、回収率が改善してきておりますが、収支不足分に関し、今だ繰入金に依存している状況である。今後先も適切に料金確保に努める。
⑥給水原価
　近年、施設の修繕費及び維持管理費等にばらつきが生じておりますが、類似団体平均値より上回っております。今後先もさらに経営改善に努めたい。
⑦施設利用率
　施設の老朽化で修繕等が重なり、稼働率等が下がり生産水量が以前より、減少しております。施設の負荷率の向上を目指すように取り組みたい。
⑧有収率
　毎年度安定して推移していますが、耐震化に備え管路更新やメーターの取替など色々と問題はある。</t>
    <rPh sb="1" eb="8">
      <t>シュウエキテキシュウシヒリツ</t>
    </rPh>
    <rPh sb="10" eb="12">
      <t>キンネン</t>
    </rPh>
    <rPh sb="13" eb="15">
      <t>ショウガク</t>
    </rPh>
    <rPh sb="18" eb="20">
      <t>ケイエイ</t>
    </rPh>
    <rPh sb="20" eb="22">
      <t>カイゼン</t>
    </rPh>
    <rPh sb="23" eb="24">
      <t>ム</t>
    </rPh>
    <rPh sb="26" eb="28">
      <t>トリクミ</t>
    </rPh>
    <rPh sb="29" eb="31">
      <t>セイカ</t>
    </rPh>
    <rPh sb="32" eb="33">
      <t>ミ</t>
    </rPh>
    <rPh sb="39" eb="41">
      <t>コンゴ</t>
    </rPh>
    <rPh sb="41" eb="42">
      <t>サキ</t>
    </rPh>
    <rPh sb="43" eb="45">
      <t>ジュウミン</t>
    </rPh>
    <rPh sb="46" eb="48">
      <t>アンシン</t>
    </rPh>
    <rPh sb="50" eb="52">
      <t>キョウキュウ</t>
    </rPh>
    <rPh sb="52" eb="54">
      <t>デキ</t>
    </rPh>
    <rPh sb="55" eb="56">
      <t>ヨウ</t>
    </rPh>
    <rPh sb="57" eb="58">
      <t>ツト</t>
    </rPh>
    <rPh sb="63" eb="65">
      <t>キギョウ</t>
    </rPh>
    <rPh sb="65" eb="66">
      <t>サイ</t>
    </rPh>
    <rPh sb="66" eb="68">
      <t>ザンダカ</t>
    </rPh>
    <rPh sb="68" eb="69">
      <t>タイ</t>
    </rPh>
    <rPh sb="69" eb="71">
      <t>キュウスイ</t>
    </rPh>
    <rPh sb="71" eb="73">
      <t>シュウエキ</t>
    </rPh>
    <rPh sb="73" eb="75">
      <t>ヒリツ</t>
    </rPh>
    <rPh sb="77" eb="80">
      <t>マイネンド</t>
    </rPh>
    <rPh sb="81" eb="83">
      <t>ショウカン</t>
    </rPh>
    <rPh sb="84" eb="86">
      <t>エンカツ</t>
    </rPh>
    <rPh sb="87" eb="88">
      <t>スス</t>
    </rPh>
    <rPh sb="92" eb="94">
      <t>ザンガク</t>
    </rPh>
    <rPh sb="95" eb="97">
      <t>ゲンショウ</t>
    </rPh>
    <rPh sb="104" eb="106">
      <t>コンゴ</t>
    </rPh>
    <rPh sb="106" eb="107">
      <t>サキ</t>
    </rPh>
    <rPh sb="108" eb="111">
      <t>ロウキュウカ</t>
    </rPh>
    <rPh sb="112" eb="113">
      <t>トモナ</t>
    </rPh>
    <rPh sb="114" eb="116">
      <t>コウシン</t>
    </rPh>
    <rPh sb="116" eb="117">
      <t>トウ</t>
    </rPh>
    <rPh sb="120" eb="123">
      <t>キギョウサイ</t>
    </rPh>
    <rPh sb="123" eb="125">
      <t>ザンダカ</t>
    </rPh>
    <rPh sb="126" eb="128">
      <t>ゾウカ</t>
    </rPh>
    <rPh sb="130" eb="132">
      <t>ミコミ</t>
    </rPh>
    <rPh sb="137" eb="139">
      <t>テキセツ</t>
    </rPh>
    <rPh sb="140" eb="142">
      <t>トウシ</t>
    </rPh>
    <rPh sb="143" eb="145">
      <t>ケントウ</t>
    </rPh>
    <rPh sb="146" eb="148">
      <t>ヒツヨウ</t>
    </rPh>
    <rPh sb="154" eb="156">
      <t>リョウキン</t>
    </rPh>
    <rPh sb="156" eb="159">
      <t>カイシュウリツ</t>
    </rPh>
    <rPh sb="161" eb="163">
      <t>キンネン</t>
    </rPh>
    <rPh sb="164" eb="167">
      <t>カイシュウリツ</t>
    </rPh>
    <rPh sb="168" eb="170">
      <t>カイゼン</t>
    </rPh>
    <rPh sb="180" eb="182">
      <t>シュウシ</t>
    </rPh>
    <rPh sb="182" eb="184">
      <t>フソク</t>
    </rPh>
    <rPh sb="184" eb="185">
      <t>ブン</t>
    </rPh>
    <rPh sb="186" eb="187">
      <t>カン</t>
    </rPh>
    <rPh sb="189" eb="190">
      <t>イマ</t>
    </rPh>
    <rPh sb="191" eb="194">
      <t>クリイレキン</t>
    </rPh>
    <rPh sb="195" eb="197">
      <t>イゾン</t>
    </rPh>
    <rPh sb="201" eb="203">
      <t>ジョウキョウ</t>
    </rPh>
    <rPh sb="207" eb="209">
      <t>コンゴ</t>
    </rPh>
    <rPh sb="209" eb="210">
      <t>サキ</t>
    </rPh>
    <rPh sb="211" eb="213">
      <t>テキセツ</t>
    </rPh>
    <rPh sb="214" eb="216">
      <t>リョウキン</t>
    </rPh>
    <rPh sb="216" eb="218">
      <t>カクホ</t>
    </rPh>
    <rPh sb="219" eb="220">
      <t>ツト</t>
    </rPh>
    <rPh sb="225" eb="227">
      <t>キュウスイ</t>
    </rPh>
    <rPh sb="227" eb="229">
      <t>ゲンカ</t>
    </rPh>
    <rPh sb="231" eb="233">
      <t>キンネン</t>
    </rPh>
    <rPh sb="234" eb="236">
      <t>シセツ</t>
    </rPh>
    <rPh sb="237" eb="239">
      <t>シュウゼン</t>
    </rPh>
    <rPh sb="239" eb="240">
      <t>ヒ</t>
    </rPh>
    <rPh sb="240" eb="241">
      <t>オヨ</t>
    </rPh>
    <rPh sb="242" eb="244">
      <t>イジ</t>
    </rPh>
    <rPh sb="244" eb="247">
      <t>カンリヒ</t>
    </rPh>
    <rPh sb="247" eb="248">
      <t>トウ</t>
    </rPh>
    <rPh sb="254" eb="255">
      <t>ショウ</t>
    </rPh>
    <rPh sb="263" eb="265">
      <t>ルイジ</t>
    </rPh>
    <rPh sb="265" eb="267">
      <t>ダンタイ</t>
    </rPh>
    <phoneticPr fontId="4"/>
  </si>
  <si>
    <t>経営比較分析1.2から、本村において施設の老朽化や管路更新整備、水量器の更新等など多大な問題が生じております。料金収入率の向上等に力を入れ適正な運営、経営改善の検討を進めていく必要性があります。</t>
    <rPh sb="0" eb="2">
      <t>ケイエイ</t>
    </rPh>
    <rPh sb="2" eb="4">
      <t>ヒカク</t>
    </rPh>
    <rPh sb="4" eb="6">
      <t>ブンセキ</t>
    </rPh>
    <rPh sb="12" eb="14">
      <t>ホンソン</t>
    </rPh>
    <rPh sb="18" eb="20">
      <t>シセツ</t>
    </rPh>
    <rPh sb="21" eb="24">
      <t>ロウキュウカ</t>
    </rPh>
    <rPh sb="25" eb="27">
      <t>カンロ</t>
    </rPh>
    <rPh sb="27" eb="29">
      <t>コウシン</t>
    </rPh>
    <rPh sb="29" eb="31">
      <t>セイビ</t>
    </rPh>
    <rPh sb="32" eb="34">
      <t>スイリョウ</t>
    </rPh>
    <rPh sb="34" eb="35">
      <t>キ</t>
    </rPh>
    <rPh sb="36" eb="38">
      <t>コウシン</t>
    </rPh>
    <rPh sb="38" eb="39">
      <t>トウ</t>
    </rPh>
    <rPh sb="41" eb="43">
      <t>タダイ</t>
    </rPh>
    <rPh sb="44" eb="46">
      <t>モンダイ</t>
    </rPh>
    <rPh sb="47" eb="48">
      <t>ショウ</t>
    </rPh>
    <rPh sb="55" eb="57">
      <t>リョウキン</t>
    </rPh>
    <rPh sb="57" eb="59">
      <t>シュウニュウ</t>
    </rPh>
    <rPh sb="59" eb="60">
      <t>リツ</t>
    </rPh>
    <rPh sb="61" eb="63">
      <t>コウジョウ</t>
    </rPh>
    <rPh sb="63" eb="64">
      <t>トウ</t>
    </rPh>
    <rPh sb="65" eb="66">
      <t>チカラ</t>
    </rPh>
    <rPh sb="67" eb="68">
      <t>イ</t>
    </rPh>
    <rPh sb="69" eb="71">
      <t>テキセイ</t>
    </rPh>
    <rPh sb="72" eb="74">
      <t>ウンエイ</t>
    </rPh>
    <rPh sb="75" eb="77">
      <t>ケイエイ</t>
    </rPh>
    <rPh sb="77" eb="79">
      <t>カイゼン</t>
    </rPh>
    <rPh sb="80" eb="82">
      <t>ケントウ</t>
    </rPh>
    <rPh sb="83" eb="84">
      <t>スス</t>
    </rPh>
    <rPh sb="88" eb="91">
      <t>ヒツヨウセイ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</si>
</sst>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CD-4C19-B0B1-6C3E4B1A6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73536"/>
        <c:axId val="212740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1.26</c:v>
                </c:pt>
                <c:pt idx="2">
                  <c:v>0.78</c:v>
                </c:pt>
                <c:pt idx="3">
                  <c:v>0.56999999999999995</c:v>
                </c:pt>
                <c:pt idx="4">
                  <c:v>0.62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CD-4C19-B0B1-6C3E4B1A6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3536"/>
        <c:axId val="212740232"/>
      </c:lineChart>
      <c:dateAx>
        <c:axId val="21277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740232"/>
        <c:crosses val="autoZero"/>
        <c:auto val="1"/>
        <c:lblOffset val="100"/>
        <c:baseTimeUnit val="years"/>
      </c:dateAx>
      <c:valAx>
        <c:axId val="212740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77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38.89</c:v>
                </c:pt>
                <c:pt idx="1">
                  <c:v>41.09</c:v>
                </c:pt>
                <c:pt idx="2">
                  <c:v>39.74</c:v>
                </c:pt>
                <c:pt idx="3">
                  <c:v>53.54</c:v>
                </c:pt>
                <c:pt idx="4">
                  <c:v>47.6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E2-449A-9627-64DD486D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07768"/>
        <c:axId val="21360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48.36</c:v>
                </c:pt>
                <c:pt idx="1">
                  <c:v>48.7</c:v>
                </c:pt>
                <c:pt idx="2">
                  <c:v>46.9</c:v>
                </c:pt>
                <c:pt idx="3">
                  <c:v>47.95</c:v>
                </c:pt>
                <c:pt idx="4">
                  <c:v>48.26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E2-449A-9627-64DD486D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07768"/>
        <c:axId val="213608160"/>
      </c:lineChart>
      <c:dateAx>
        <c:axId val="213607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608160"/>
        <c:crosses val="autoZero"/>
        <c:auto val="1"/>
        <c:lblOffset val="100"/>
        <c:baseTimeUnit val="years"/>
      </c:dateAx>
      <c:valAx>
        <c:axId val="21360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607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89.61</c:v>
                </c:pt>
                <c:pt idx="1">
                  <c:v>93.18</c:v>
                </c:pt>
                <c:pt idx="2">
                  <c:v>92.13</c:v>
                </c:pt>
                <c:pt idx="3">
                  <c:v>95.44</c:v>
                </c:pt>
                <c:pt idx="4">
                  <c:v>98.17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33-4BF5-92F4-9CD93EAFE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09336"/>
        <c:axId val="2136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74.959999999999994</c:v>
                </c:pt>
                <c:pt idx="2">
                  <c:v>74.63</c:v>
                </c:pt>
                <c:pt idx="3">
                  <c:v>74.900000000000006</c:v>
                </c:pt>
                <c:pt idx="4">
                  <c:v>72.72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33-4BF5-92F4-9CD93EAFE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09336"/>
        <c:axId val="213609728"/>
      </c:lineChart>
      <c:dateAx>
        <c:axId val="213609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609728"/>
        <c:crosses val="autoZero"/>
        <c:auto val="1"/>
        <c:lblOffset val="100"/>
        <c:baseTimeUnit val="years"/>
      </c:dateAx>
      <c:valAx>
        <c:axId val="2136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609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61.86</c:v>
                </c:pt>
                <c:pt idx="1">
                  <c:v>59.46</c:v>
                </c:pt>
                <c:pt idx="2">
                  <c:v>66.05</c:v>
                </c:pt>
                <c:pt idx="3">
                  <c:v>91.19</c:v>
                </c:pt>
                <c:pt idx="4">
                  <c:v>135.49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9A-44F2-8D5E-8F9BA6008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14328"/>
        <c:axId val="212815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73.06</c:v>
                </c:pt>
                <c:pt idx="1">
                  <c:v>72.03</c:v>
                </c:pt>
                <c:pt idx="2">
                  <c:v>72.11</c:v>
                </c:pt>
                <c:pt idx="3">
                  <c:v>74.05</c:v>
                </c:pt>
                <c:pt idx="4">
                  <c:v>73.25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9A-44F2-8D5E-8F9BA6008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14328"/>
        <c:axId val="212815736"/>
      </c:lineChart>
      <c:dateAx>
        <c:axId val="212814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815736"/>
        <c:crosses val="autoZero"/>
        <c:auto val="1"/>
        <c:lblOffset val="100"/>
        <c:baseTimeUnit val="years"/>
      </c:dateAx>
      <c:valAx>
        <c:axId val="212815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814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BF-46A5-ADB4-2D7E9F8A7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55792"/>
        <c:axId val="21286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BF-46A5-ADB4-2D7E9F8A7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55792"/>
        <c:axId val="212860272"/>
      </c:lineChart>
      <c:dateAx>
        <c:axId val="21285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860272"/>
        <c:crosses val="autoZero"/>
        <c:auto val="1"/>
        <c:lblOffset val="100"/>
        <c:baseTimeUnit val="years"/>
      </c:dateAx>
      <c:valAx>
        <c:axId val="21286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85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11-45D2-94C7-148959274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23168"/>
        <c:axId val="213523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11-45D2-94C7-148959274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23168"/>
        <c:axId val="213523560"/>
      </c:lineChart>
      <c:dateAx>
        <c:axId val="21352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523560"/>
        <c:crosses val="autoZero"/>
        <c:auto val="1"/>
        <c:lblOffset val="100"/>
        <c:baseTimeUnit val="years"/>
      </c:dateAx>
      <c:valAx>
        <c:axId val="213523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52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69-4DA5-8157-A340B74F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24736"/>
        <c:axId val="213525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69-4DA5-8157-A340B74FC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24736"/>
        <c:axId val="213525128"/>
      </c:lineChart>
      <c:dateAx>
        <c:axId val="21352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525128"/>
        <c:crosses val="autoZero"/>
        <c:auto val="1"/>
        <c:lblOffset val="100"/>
        <c:baseTimeUnit val="years"/>
      </c:dateAx>
      <c:valAx>
        <c:axId val="213525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52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F8-43A4-B2D6-C566726F2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26304"/>
        <c:axId val="213526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F8-43A4-B2D6-C566726F2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26304"/>
        <c:axId val="213526696"/>
      </c:lineChart>
      <c:dateAx>
        <c:axId val="21352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526696"/>
        <c:crosses val="autoZero"/>
        <c:auto val="1"/>
        <c:lblOffset val="100"/>
        <c:baseTimeUnit val="years"/>
      </c:dateAx>
      <c:valAx>
        <c:axId val="213526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52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1152.47</c:v>
                </c:pt>
                <c:pt idx="1">
                  <c:v>912.75</c:v>
                </c:pt>
                <c:pt idx="2">
                  <c:v>888.19</c:v>
                </c:pt>
                <c:pt idx="3">
                  <c:v>862.85</c:v>
                </c:pt>
                <c:pt idx="4">
                  <c:v>805.03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D7-4158-A392-5B1194144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64656"/>
        <c:axId val="213365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1486.62</c:v>
                </c:pt>
                <c:pt idx="1">
                  <c:v>1510.14</c:v>
                </c:pt>
                <c:pt idx="2">
                  <c:v>1595.62</c:v>
                </c:pt>
                <c:pt idx="3">
                  <c:v>1302.33</c:v>
                </c:pt>
                <c:pt idx="4">
                  <c:v>1274.21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D7-4158-A392-5B1194144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64656"/>
        <c:axId val="213365048"/>
      </c:lineChart>
      <c:dateAx>
        <c:axId val="21336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365048"/>
        <c:crosses val="autoZero"/>
        <c:auto val="1"/>
        <c:lblOffset val="100"/>
        <c:baseTimeUnit val="years"/>
      </c:dateAx>
      <c:valAx>
        <c:axId val="213365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36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21.66</c:v>
                </c:pt>
                <c:pt idx="1">
                  <c:v>20.91</c:v>
                </c:pt>
                <c:pt idx="2">
                  <c:v>29.45</c:v>
                </c:pt>
                <c:pt idx="3">
                  <c:v>38.450000000000003</c:v>
                </c:pt>
                <c:pt idx="4">
                  <c:v>41.48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2-4F7F-86F8-E50B34DD8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66224"/>
        <c:axId val="21336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24.39</c:v>
                </c:pt>
                <c:pt idx="1">
                  <c:v>22.67</c:v>
                </c:pt>
                <c:pt idx="2">
                  <c:v>37.92</c:v>
                </c:pt>
                <c:pt idx="3">
                  <c:v>40.89</c:v>
                </c:pt>
                <c:pt idx="4">
                  <c:v>41.25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32-4F7F-86F8-E50B34DD8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66224"/>
        <c:axId val="213366616"/>
      </c:lineChart>
      <c:dateAx>
        <c:axId val="21336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366616"/>
        <c:crosses val="autoZero"/>
        <c:auto val="1"/>
        <c:lblOffset val="100"/>
        <c:baseTimeUnit val="years"/>
      </c:dateAx>
      <c:valAx>
        <c:axId val="21336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36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1355.42</c:v>
                </c:pt>
                <c:pt idx="1">
                  <c:v>1306.8399999999999</c:v>
                </c:pt>
                <c:pt idx="2">
                  <c:v>912.76</c:v>
                </c:pt>
                <c:pt idx="3">
                  <c:v>685.71</c:v>
                </c:pt>
                <c:pt idx="4">
                  <c:v>769.57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B-4BB5-AD31-631C900E0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06200"/>
        <c:axId val="21360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734.18</c:v>
                </c:pt>
                <c:pt idx="1">
                  <c:v>789.62</c:v>
                </c:pt>
                <c:pt idx="2">
                  <c:v>423.18</c:v>
                </c:pt>
                <c:pt idx="3">
                  <c:v>383.2</c:v>
                </c:pt>
                <c:pt idx="4">
                  <c:v>383.25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EB-4BB5-AD31-631C900E0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06200"/>
        <c:axId val="213606592"/>
      </c:lineChart>
      <c:dateAx>
        <c:axId val="213606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606592"/>
        <c:crosses val="autoZero"/>
        <c:auto val="1"/>
        <c:lblOffset val="100"/>
        <c:baseTimeUnit val="years"/>
      </c:dateAx>
      <c:valAx>
        <c:axId val="21360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606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P46" zoomScale="70" zoomScaleNormal="7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沖縄県　渡名喜村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D4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378</v>
      </c>
      <c r="AM8" s="66"/>
      <c r="AN8" s="66"/>
      <c r="AO8" s="66"/>
      <c r="AP8" s="66"/>
      <c r="AQ8" s="66"/>
      <c r="AR8" s="66"/>
      <c r="AS8" s="66"/>
      <c r="AT8" s="65">
        <f>データ!$S$6</f>
        <v>3.87</v>
      </c>
      <c r="AU8" s="65"/>
      <c r="AV8" s="65"/>
      <c r="AW8" s="65"/>
      <c r="AX8" s="65"/>
      <c r="AY8" s="65"/>
      <c r="AZ8" s="65"/>
      <c r="BA8" s="65"/>
      <c r="BB8" s="65">
        <f>データ!$T$6</f>
        <v>97.67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100</v>
      </c>
      <c r="Q10" s="65"/>
      <c r="R10" s="65"/>
      <c r="S10" s="65"/>
      <c r="T10" s="65"/>
      <c r="U10" s="65"/>
      <c r="V10" s="65"/>
      <c r="W10" s="66">
        <f>データ!$Q$6</f>
        <v>5926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356</v>
      </c>
      <c r="AM10" s="66"/>
      <c r="AN10" s="66"/>
      <c r="AO10" s="66"/>
      <c r="AP10" s="66"/>
      <c r="AQ10" s="66"/>
      <c r="AR10" s="66"/>
      <c r="AS10" s="66"/>
      <c r="AT10" s="65">
        <f>データ!$V$6</f>
        <v>3.84</v>
      </c>
      <c r="AU10" s="65"/>
      <c r="AV10" s="65"/>
      <c r="AW10" s="65"/>
      <c r="AX10" s="65"/>
      <c r="AY10" s="65"/>
      <c r="AZ10" s="65"/>
      <c r="BA10" s="65"/>
      <c r="BB10" s="65">
        <f>データ!$W$6</f>
        <v>92.71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9" t="s">
        <v>110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3" t="s">
        <v>26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9" t="s">
        <v>109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60" t="s">
        <v>27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3" t="s">
        <v>28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9" t="s">
        <v>111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42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42</v>
      </c>
      <c r="N85" s="27" t="s">
        <v>41</v>
      </c>
      <c r="O85" s="27" t="str">
        <f>データ!EN6</f>
        <v>【0.54】</v>
      </c>
    </row>
  </sheetData>
  <sheetProtection algorithmName="SHA-512" hashValue="26YUCBUrOMiTLDgqTs0wEYD/3iI9MKwBoje7tXbfFGyztgWljaXBGo3Re1A2Z3Fa0TIBpstp6gVk77MZWHvuhw==" saltValue="Hn67ueQAY16tjM2IkRHKE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54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56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57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58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59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60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61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62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63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64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65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66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2018</v>
      </c>
      <c r="C6" s="34">
        <f t="shared" ref="C6:W6" si="3">C7</f>
        <v>473561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沖縄県　渡名喜村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100</v>
      </c>
      <c r="Q6" s="35">
        <f t="shared" si="3"/>
        <v>5926</v>
      </c>
      <c r="R6" s="35">
        <f t="shared" si="3"/>
        <v>378</v>
      </c>
      <c r="S6" s="35">
        <f t="shared" si="3"/>
        <v>3.87</v>
      </c>
      <c r="T6" s="35">
        <f t="shared" si="3"/>
        <v>97.67</v>
      </c>
      <c r="U6" s="35">
        <f t="shared" si="3"/>
        <v>356</v>
      </c>
      <c r="V6" s="35">
        <f t="shared" si="3"/>
        <v>3.84</v>
      </c>
      <c r="W6" s="35">
        <f t="shared" si="3"/>
        <v>92.71</v>
      </c>
      <c r="X6" s="36">
        <f>IF(X7="",NA(),X7)</f>
        <v>61.86</v>
      </c>
      <c r="Y6" s="36">
        <f t="shared" ref="Y6:AG6" si="4">IF(Y7="",NA(),Y7)</f>
        <v>59.46</v>
      </c>
      <c r="Z6" s="36">
        <f t="shared" si="4"/>
        <v>66.05</v>
      </c>
      <c r="AA6" s="36">
        <f t="shared" si="4"/>
        <v>91.19</v>
      </c>
      <c r="AB6" s="36">
        <f t="shared" si="4"/>
        <v>135.49</v>
      </c>
      <c r="AC6" s="36">
        <f t="shared" si="4"/>
        <v>73.06</v>
      </c>
      <c r="AD6" s="36">
        <f t="shared" si="4"/>
        <v>72.03</v>
      </c>
      <c r="AE6" s="36">
        <f t="shared" si="4"/>
        <v>72.11</v>
      </c>
      <c r="AF6" s="36">
        <f t="shared" si="4"/>
        <v>74.05</v>
      </c>
      <c r="AG6" s="36">
        <f t="shared" si="4"/>
        <v>73.25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1152.47</v>
      </c>
      <c r="BF6" s="36">
        <f t="shared" ref="BF6:BN6" si="7">IF(BF7="",NA(),BF7)</f>
        <v>912.75</v>
      </c>
      <c r="BG6" s="36">
        <f t="shared" si="7"/>
        <v>888.19</v>
      </c>
      <c r="BH6" s="36">
        <f t="shared" si="7"/>
        <v>862.85</v>
      </c>
      <c r="BI6" s="36">
        <f t="shared" si="7"/>
        <v>805.03</v>
      </c>
      <c r="BJ6" s="36">
        <f t="shared" si="7"/>
        <v>1486.62</v>
      </c>
      <c r="BK6" s="36">
        <f t="shared" si="7"/>
        <v>1510.14</v>
      </c>
      <c r="BL6" s="36">
        <f t="shared" si="7"/>
        <v>1595.62</v>
      </c>
      <c r="BM6" s="36">
        <f t="shared" si="7"/>
        <v>1302.33</v>
      </c>
      <c r="BN6" s="36">
        <f t="shared" si="7"/>
        <v>1274.21</v>
      </c>
      <c r="BO6" s="35" t="str">
        <f>IF(BO7="","",IF(BO7="-","【-】","【"&amp;SUBSTITUTE(TEXT(BO7,"#,##0.00"),"-","△")&amp;"】"))</f>
        <v>【1,074.14】</v>
      </c>
      <c r="BP6" s="36">
        <f>IF(BP7="",NA(),BP7)</f>
        <v>21.66</v>
      </c>
      <c r="BQ6" s="36">
        <f t="shared" ref="BQ6:BY6" si="8">IF(BQ7="",NA(),BQ7)</f>
        <v>20.91</v>
      </c>
      <c r="BR6" s="36">
        <f t="shared" si="8"/>
        <v>29.45</v>
      </c>
      <c r="BS6" s="36">
        <f t="shared" si="8"/>
        <v>38.450000000000003</v>
      </c>
      <c r="BT6" s="36">
        <f t="shared" si="8"/>
        <v>41.48</v>
      </c>
      <c r="BU6" s="36">
        <f t="shared" si="8"/>
        <v>24.39</v>
      </c>
      <c r="BV6" s="36">
        <f t="shared" si="8"/>
        <v>22.67</v>
      </c>
      <c r="BW6" s="36">
        <f t="shared" si="8"/>
        <v>37.92</v>
      </c>
      <c r="BX6" s="36">
        <f t="shared" si="8"/>
        <v>40.89</v>
      </c>
      <c r="BY6" s="36">
        <f t="shared" si="8"/>
        <v>41.25</v>
      </c>
      <c r="BZ6" s="35" t="str">
        <f>IF(BZ7="","",IF(BZ7="-","【-】","【"&amp;SUBSTITUTE(TEXT(BZ7,"#,##0.00"),"-","△")&amp;"】"))</f>
        <v>【54.36】</v>
      </c>
      <c r="CA6" s="36">
        <f>IF(CA7="",NA(),CA7)</f>
        <v>1355.42</v>
      </c>
      <c r="CB6" s="36">
        <f t="shared" ref="CB6:CJ6" si="9">IF(CB7="",NA(),CB7)</f>
        <v>1306.8399999999999</v>
      </c>
      <c r="CC6" s="36">
        <f t="shared" si="9"/>
        <v>912.76</v>
      </c>
      <c r="CD6" s="36">
        <f t="shared" si="9"/>
        <v>685.71</v>
      </c>
      <c r="CE6" s="36">
        <f t="shared" si="9"/>
        <v>769.57</v>
      </c>
      <c r="CF6" s="36">
        <f t="shared" si="9"/>
        <v>734.18</v>
      </c>
      <c r="CG6" s="36">
        <f t="shared" si="9"/>
        <v>789.62</v>
      </c>
      <c r="CH6" s="36">
        <f t="shared" si="9"/>
        <v>423.18</v>
      </c>
      <c r="CI6" s="36">
        <f t="shared" si="9"/>
        <v>383.2</v>
      </c>
      <c r="CJ6" s="36">
        <f t="shared" si="9"/>
        <v>383.25</v>
      </c>
      <c r="CK6" s="35" t="str">
        <f>IF(CK7="","",IF(CK7="-","【-】","【"&amp;SUBSTITUTE(TEXT(CK7,"#,##0.00"),"-","△")&amp;"】"))</f>
        <v>【296.40】</v>
      </c>
      <c r="CL6" s="36">
        <f>IF(CL7="",NA(),CL7)</f>
        <v>38.89</v>
      </c>
      <c r="CM6" s="36">
        <f t="shared" ref="CM6:CU6" si="10">IF(CM7="",NA(),CM7)</f>
        <v>41.09</v>
      </c>
      <c r="CN6" s="36">
        <f t="shared" si="10"/>
        <v>39.74</v>
      </c>
      <c r="CO6" s="36">
        <f t="shared" si="10"/>
        <v>53.54</v>
      </c>
      <c r="CP6" s="36">
        <f t="shared" si="10"/>
        <v>47.6</v>
      </c>
      <c r="CQ6" s="36">
        <f t="shared" si="10"/>
        <v>48.36</v>
      </c>
      <c r="CR6" s="36">
        <f t="shared" si="10"/>
        <v>48.7</v>
      </c>
      <c r="CS6" s="36">
        <f t="shared" si="10"/>
        <v>46.9</v>
      </c>
      <c r="CT6" s="36">
        <f t="shared" si="10"/>
        <v>47.95</v>
      </c>
      <c r="CU6" s="36">
        <f t="shared" si="10"/>
        <v>48.26</v>
      </c>
      <c r="CV6" s="35" t="str">
        <f>IF(CV7="","",IF(CV7="-","【-】","【"&amp;SUBSTITUTE(TEXT(CV7,"#,##0.00"),"-","△")&amp;"】"))</f>
        <v>【55.95】</v>
      </c>
      <c r="CW6" s="36">
        <f>IF(CW7="",NA(),CW7)</f>
        <v>89.61</v>
      </c>
      <c r="CX6" s="36">
        <f t="shared" ref="CX6:DF6" si="11">IF(CX7="",NA(),CX7)</f>
        <v>93.18</v>
      </c>
      <c r="CY6" s="36">
        <f t="shared" si="11"/>
        <v>92.13</v>
      </c>
      <c r="CZ6" s="36">
        <f t="shared" si="11"/>
        <v>95.44</v>
      </c>
      <c r="DA6" s="36">
        <f t="shared" si="11"/>
        <v>98.17</v>
      </c>
      <c r="DB6" s="36">
        <f t="shared" si="11"/>
        <v>75.239999999999995</v>
      </c>
      <c r="DC6" s="36">
        <f t="shared" si="11"/>
        <v>74.959999999999994</v>
      </c>
      <c r="DD6" s="36">
        <f t="shared" si="11"/>
        <v>74.63</v>
      </c>
      <c r="DE6" s="36">
        <f t="shared" si="11"/>
        <v>74.900000000000006</v>
      </c>
      <c r="DF6" s="36">
        <f t="shared" si="11"/>
        <v>72.72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0.91</v>
      </c>
      <c r="EJ6" s="36">
        <f t="shared" si="14"/>
        <v>1.26</v>
      </c>
      <c r="EK6" s="36">
        <f t="shared" si="14"/>
        <v>0.78</v>
      </c>
      <c r="EL6" s="36">
        <f t="shared" si="14"/>
        <v>0.56999999999999995</v>
      </c>
      <c r="EM6" s="36">
        <f t="shared" si="14"/>
        <v>0.62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473561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100</v>
      </c>
      <c r="Q7" s="39">
        <v>5926</v>
      </c>
      <c r="R7" s="39">
        <v>378</v>
      </c>
      <c r="S7" s="39">
        <v>3.87</v>
      </c>
      <c r="T7" s="39">
        <v>97.67</v>
      </c>
      <c r="U7" s="39">
        <v>356</v>
      </c>
      <c r="V7" s="39">
        <v>3.84</v>
      </c>
      <c r="W7" s="39">
        <v>92.71</v>
      </c>
      <c r="X7" s="39">
        <v>61.86</v>
      </c>
      <c r="Y7" s="39">
        <v>59.46</v>
      </c>
      <c r="Z7" s="39">
        <v>66.05</v>
      </c>
      <c r="AA7" s="39">
        <v>91.19</v>
      </c>
      <c r="AB7" s="39">
        <v>135.49</v>
      </c>
      <c r="AC7" s="39">
        <v>73.06</v>
      </c>
      <c r="AD7" s="39">
        <v>72.03</v>
      </c>
      <c r="AE7" s="39">
        <v>72.11</v>
      </c>
      <c r="AF7" s="39">
        <v>74.05</v>
      </c>
      <c r="AG7" s="39">
        <v>73.25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1152.47</v>
      </c>
      <c r="BF7" s="39">
        <v>912.75</v>
      </c>
      <c r="BG7" s="39">
        <v>888.19</v>
      </c>
      <c r="BH7" s="39">
        <v>862.85</v>
      </c>
      <c r="BI7" s="39">
        <v>805.03</v>
      </c>
      <c r="BJ7" s="39">
        <v>1486.62</v>
      </c>
      <c r="BK7" s="39">
        <v>1510.14</v>
      </c>
      <c r="BL7" s="39">
        <v>1595.62</v>
      </c>
      <c r="BM7" s="39">
        <v>1302.33</v>
      </c>
      <c r="BN7" s="39">
        <v>1274.21</v>
      </c>
      <c r="BO7" s="39">
        <v>1074.1400000000001</v>
      </c>
      <c r="BP7" s="39">
        <v>21.66</v>
      </c>
      <c r="BQ7" s="39">
        <v>20.91</v>
      </c>
      <c r="BR7" s="39">
        <v>29.45</v>
      </c>
      <c r="BS7" s="39">
        <v>38.450000000000003</v>
      </c>
      <c r="BT7" s="39">
        <v>41.48</v>
      </c>
      <c r="BU7" s="39">
        <v>24.39</v>
      </c>
      <c r="BV7" s="39">
        <v>22.67</v>
      </c>
      <c r="BW7" s="39">
        <v>37.92</v>
      </c>
      <c r="BX7" s="39">
        <v>40.89</v>
      </c>
      <c r="BY7" s="39">
        <v>41.25</v>
      </c>
      <c r="BZ7" s="39">
        <v>54.36</v>
      </c>
      <c r="CA7" s="39">
        <v>1355.42</v>
      </c>
      <c r="CB7" s="39">
        <v>1306.8399999999999</v>
      </c>
      <c r="CC7" s="39">
        <v>912.76</v>
      </c>
      <c r="CD7" s="39">
        <v>685.71</v>
      </c>
      <c r="CE7" s="39">
        <v>769.57</v>
      </c>
      <c r="CF7" s="39">
        <v>734.18</v>
      </c>
      <c r="CG7" s="39">
        <v>789.62</v>
      </c>
      <c r="CH7" s="39">
        <v>423.18</v>
      </c>
      <c r="CI7" s="39">
        <v>383.2</v>
      </c>
      <c r="CJ7" s="39">
        <v>383.25</v>
      </c>
      <c r="CK7" s="39">
        <v>296.39999999999998</v>
      </c>
      <c r="CL7" s="39">
        <v>38.89</v>
      </c>
      <c r="CM7" s="39">
        <v>41.09</v>
      </c>
      <c r="CN7" s="39">
        <v>39.74</v>
      </c>
      <c r="CO7" s="39">
        <v>53.54</v>
      </c>
      <c r="CP7" s="39">
        <v>47.6</v>
      </c>
      <c r="CQ7" s="39">
        <v>48.36</v>
      </c>
      <c r="CR7" s="39">
        <v>48.7</v>
      </c>
      <c r="CS7" s="39">
        <v>46.9</v>
      </c>
      <c r="CT7" s="39">
        <v>47.95</v>
      </c>
      <c r="CU7" s="39">
        <v>48.26</v>
      </c>
      <c r="CV7" s="39">
        <v>55.95</v>
      </c>
      <c r="CW7" s="39">
        <v>89.61</v>
      </c>
      <c r="CX7" s="39">
        <v>93.18</v>
      </c>
      <c r="CY7" s="39">
        <v>92.13</v>
      </c>
      <c r="CZ7" s="39">
        <v>95.44</v>
      </c>
      <c r="DA7" s="39">
        <v>98.17</v>
      </c>
      <c r="DB7" s="39">
        <v>75.239999999999995</v>
      </c>
      <c r="DC7" s="39">
        <v>74.959999999999994</v>
      </c>
      <c r="DD7" s="39">
        <v>74.63</v>
      </c>
      <c r="DE7" s="39">
        <v>74.900000000000006</v>
      </c>
      <c r="DF7" s="39">
        <v>72.72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0.91</v>
      </c>
      <c r="EJ7" s="39">
        <v>1.26</v>
      </c>
      <c r="EK7" s="39">
        <v>0.78</v>
      </c>
      <c r="EL7" s="39">
        <v>0.56999999999999995</v>
      </c>
      <c r="EM7" s="39">
        <v>0.62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2020-01-31T08:12:11Z</cp:lastPrinted>
  <dcterms:created xsi:type="dcterms:W3CDTF">2019-12-05T04:40:55Z</dcterms:created>
  <dcterms:modified xsi:type="dcterms:W3CDTF">2020-01-31T08:15:05Z</dcterms:modified>
  <cp:category/>
</cp:coreProperties>
</file>