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96\Desktop\0204リマインド130〆【沖縄県市町村課】（至急）公営企業に係る経営比較分析表（平成30年度決算）の分析等について\16_本部町\"/>
    </mc:Choice>
  </mc:AlternateContent>
  <workbookProtection workbookAlgorithmName="SHA-512" workbookHashValue="BkkRV8YOLCaSV9jEIiuSJRkE0zzDkMlDGlwbYlSns0Yn05FlbK5ViF2vM3AchkKQwACv/tNeAzSWqTSNFO9xSg==" workbookSaltValue="zmXdbdATi2DIENfOtTlge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<sst xmlns="http://schemas.openxmlformats.org/spreadsheetml/2006/main" count="228" uniqueCount="114">
  <si>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</si>
  <si>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</si>
  <si>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</si>
  <si>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</si>
  <si>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</si>
  <si>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</si>
  <si>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</si>
  <si>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</si>
  <si>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</si>
  <si>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</si>
  <si>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</si>
  <si>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</si>
  <si>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</si>
  <si>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</si>
  <si>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</si>
  <si>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</si>
  <si>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</si>
  <si>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</si>
  <si>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</si>
  <si>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</si>
  <si>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</si>
  <si>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</si>
  <si>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</si>
  <si>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</si>
  <si>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</si>
  <si>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</si>
  <si>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</si>
  <si>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</si>
  <si>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</si>
  <si>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</si>
  <si>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</si>
  <si>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</si>
  <si>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</si>
  <si>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</si>
  <si>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</si>
  <si>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</si>
  <si>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</si>
  <si>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</si>
  <si>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</si>
  <si>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</si>
  <si>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</si>
  <si>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</si>
  <si>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</si>
  <si>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</si>
  <si>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</si>
  <si>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</si>
  <si>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</si>
  <si>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</si>
  <si>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</si>
  <si>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</si>
  <si>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</si>
  <si>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</si>
  <si>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</si>
  <si>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</si>
  <si>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</si>
  <si>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</si>
  <si>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</si>
  <si>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</si>
  <si>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</si>
  <si>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</si>
  <si>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</si>
  <si>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</si>
  <si>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</si>
  <si>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</si>
  <si>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</si>
  <si>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</si>
  <si>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</si>
  <si>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</si>
  <si>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</si>
  <si>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</si>
  <si>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</si>
  <si>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</si>
  <si>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</si>
  <si>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</si>
  <si>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</si>
  <si>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</si>
  <si>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</si>
  <si>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</si>
  <si>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</si>
  <si>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</si>
  <si>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</si>
  <si>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</si>
  <si>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</si>
  <si>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</si>
  <si>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</si>
  <si>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</si>
  <si>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</si>
  <si>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</si>
  <si>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</si>
  <si>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</si>
  <si>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</si>
  <si>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</si>
  <si>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</si>
  <si>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</si>
  <si>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</si>
  <si>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</si>
  <si>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</si>
  <si>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</si>
  <si>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本部町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</si>
  <si>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</si>
  <si>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</si>
  <si>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</si>
  <si>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</si>
  <si>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</si>
  <si>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</si>
  <si>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</si>
  <si>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</si>
  <si>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</si>
  <si>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</si>
  <si>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</si>
  <si>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</si>
  <si>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今年度は前年度より低下している。また依然として一般会計からの繰入に依存している。経費回収率、汚水処理原価率、施設利用率と前年度と同等となっている。企業債残高は依然として高い状態が続いている。
　今後は新たな整備を厳選し、施設の改築更新を主にしていきたい。一方、依然として高い施設利用率であることから、処理施設の増強も見極めていきたい。</t>
    <rPh sb="9" eb="12">
      <t>コンネンド</t>
    </rPh>
    <rPh sb="13" eb="16">
      <t>ゼンネンド</t>
    </rPh>
    <rPh sb="18" eb="20">
      <t>テイカ</t>
    </rPh>
    <rPh sb="55" eb="57">
      <t>オスイ</t>
    </rPh>
    <rPh sb="57" eb="59">
      <t>ショリ</t>
    </rPh>
    <rPh sb="59" eb="61">
      <t>ゲンカ</t>
    </rPh>
    <rPh sb="61" eb="62">
      <t>リツ</t>
    </rPh>
    <rPh sb="63" eb="65">
      <t>シセツ</t>
    </rPh>
    <rPh sb="65" eb="68">
      <t>リヨウリツ</t>
    </rPh>
    <rPh sb="69" eb="72">
      <t>ゼンネンド</t>
    </rPh>
    <rPh sb="73" eb="75">
      <t>ドウトウ</t>
    </rPh>
    <phoneticPr fontId="4"/>
  </si>
  <si>
    <t>　管渠改善率は大きく上昇しているが、予定している箇所について整備完了はしていない。
　今後も、平成２５年度に策定した本部町公共下水道長寿命化計画に基づき、継続して改築を進めたい。</t>
    <rPh sb="1" eb="3">
      <t>カンキョ</t>
    </rPh>
    <rPh sb="10" eb="12">
      <t>ジョウショウ</t>
    </rPh>
    <rPh sb="18" eb="20">
      <t>ヨテイ</t>
    </rPh>
    <rPh sb="24" eb="26">
      <t>カショ</t>
    </rPh>
    <rPh sb="30" eb="32">
      <t>セイビ</t>
    </rPh>
    <rPh sb="32" eb="34">
      <t>カンリョウ</t>
    </rPh>
    <phoneticPr fontId="4"/>
  </si>
  <si>
    <t>一般会計繰入と企業債残高が多いため、料金改定を検討したいが、平成２３年度に実施しており、住民等の理解を得ることが困難と考えている。施設の改築更新や管渠の改築更新は、今後ストックマネジメント計画を策定し、より長期的なスパンで更新費用を算出したうえで、安定経営のあるべき姿を検討していきたい。</t>
    <rPh sb="65" eb="67">
      <t>シセツ</t>
    </rPh>
    <rPh sb="68" eb="70">
      <t>カイチク</t>
    </rPh>
    <rPh sb="70" eb="72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</si>
</sst>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0.34</c:v>
                </c:pt>
                <c:pt idx="2">
                  <c:v>0.83</c:v>
                </c:pt>
                <c:pt idx="3">
                  <c:v>0.38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9-4EC8-A923-07226AF1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0.14000000000000001</c:v>
                </c:pt>
                <c:pt idx="2">
                  <c:v>0.16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9-4EC8-A923-07226AF11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87.77</c:v>
                </c:pt>
                <c:pt idx="1">
                  <c:v>88.52</c:v>
                </c:pt>
                <c:pt idx="2">
                  <c:v>86.13</c:v>
                </c:pt>
                <c:pt idx="3">
                  <c:v>84.6</c:v>
                </c:pt>
                <c:pt idx="4">
                  <c:v>84.77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E-4B60-BFAA-32FEC2475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62.25</c:v>
                </c:pt>
                <c:pt idx="1">
                  <c:v>58.04</c:v>
                </c:pt>
                <c:pt idx="2">
                  <c:v>55.58</c:v>
                </c:pt>
                <c:pt idx="3">
                  <c:v>54.05</c:v>
                </c:pt>
                <c:pt idx="4">
                  <c:v>57.54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E-4B60-BFAA-32FEC2475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81.239999999999995</c:v>
                </c:pt>
                <c:pt idx="1">
                  <c:v>81.61</c:v>
                </c:pt>
                <c:pt idx="2">
                  <c:v>82.04</c:v>
                </c:pt>
                <c:pt idx="3">
                  <c:v>82.04</c:v>
                </c:pt>
                <c:pt idx="4">
                  <c:v>84.13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D-43EF-ACE4-A877AFD2E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92.98</c:v>
                </c:pt>
                <c:pt idx="1">
                  <c:v>93.94</c:v>
                </c:pt>
                <c:pt idx="2">
                  <c:v>93.1</c:v>
                </c:pt>
                <c:pt idx="3">
                  <c:v>92.88</c:v>
                </c:pt>
                <c:pt idx="4">
                  <c:v>92.87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D-43EF-ACE4-A877AFD2E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109.14</c:v>
                </c:pt>
                <c:pt idx="1">
                  <c:v>94.54</c:v>
                </c:pt>
                <c:pt idx="2">
                  <c:v>98.22</c:v>
                </c:pt>
                <c:pt idx="3">
                  <c:v>98.68</c:v>
                </c:pt>
                <c:pt idx="4">
                  <c:v>96.65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7-4A3C-8B1C-A521F0B14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7-4A3C-8B1C-A521F0B14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2D2-9FAA-4E0903B5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0-42D2-9FAA-4E0903B58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8C7-81F6-D520ACEB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8-48C7-81F6-D520ACEB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F-4CFA-A1C0-D4743060E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F-4CFA-A1C0-D4743060E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2-40A9-BB67-CDA0BF56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2-40A9-BB67-CDA0BF56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672.74</c:v>
                </c:pt>
                <c:pt idx="1">
                  <c:v>945.32</c:v>
                </c:pt>
                <c:pt idx="2">
                  <c:v>869.86</c:v>
                </c:pt>
                <c:pt idx="3">
                  <c:v>808.72</c:v>
                </c:pt>
                <c:pt idx="4">
                  <c:v>809.77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F00-AE91-7AF2E03F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677.82</c:v>
                </c:pt>
                <c:pt idx="1">
                  <c:v>593.23</c:v>
                </c:pt>
                <c:pt idx="2">
                  <c:v>671.97</c:v>
                </c:pt>
                <c:pt idx="3">
                  <c:v>798.84</c:v>
                </c:pt>
                <c:pt idx="4">
                  <c:v>692.13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2-4F00-AE91-7AF2E03F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78.06</c:v>
                </c:pt>
                <c:pt idx="1">
                  <c:v>80.739999999999995</c:v>
                </c:pt>
                <c:pt idx="2">
                  <c:v>80.64</c:v>
                </c:pt>
                <c:pt idx="3">
                  <c:v>85.98</c:v>
                </c:pt>
                <c:pt idx="4">
                  <c:v>86.14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B-4B63-9A1D-CCFF9878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86.48</c:v>
                </c:pt>
                <c:pt idx="2">
                  <c:v>86.34</c:v>
                </c:pt>
                <c:pt idx="3">
                  <c:v>86.85</c:v>
                </c:pt>
                <c:pt idx="4">
                  <c:v>88.98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B-4B63-9A1D-CCFF9878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162.82</c:v>
                </c:pt>
                <c:pt idx="1">
                  <c:v>162.34</c:v>
                </c:pt>
                <c:pt idx="2">
                  <c:v>162.25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E-481F-A7B1-DB5F6829C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171.02</c:v>
                </c:pt>
                <c:pt idx="1">
                  <c:v>174.38</c:v>
                </c:pt>
                <c:pt idx="2">
                  <c:v>175.12</c:v>
                </c:pt>
                <c:pt idx="3">
                  <c:v>177.15</c:v>
                </c:pt>
                <c:pt idx="4">
                  <c:v>175.05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E-481F-A7B1-DB5F6829C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21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沖縄県　本部町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13234</v>
      </c>
      <c r="AM8" s="68"/>
      <c r="AN8" s="68"/>
      <c r="AO8" s="68"/>
      <c r="AP8" s="68"/>
      <c r="AQ8" s="68"/>
      <c r="AR8" s="68"/>
      <c r="AS8" s="68"/>
      <c r="AT8" s="67">
        <f>データ!T6</f>
        <v>54.35</v>
      </c>
      <c r="AU8" s="67"/>
      <c r="AV8" s="67"/>
      <c r="AW8" s="67"/>
      <c r="AX8" s="67"/>
      <c r="AY8" s="67"/>
      <c r="AZ8" s="67"/>
      <c r="BA8" s="67"/>
      <c r="BB8" s="67">
        <f>データ!U6</f>
        <v>243.5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64.900000000000006</v>
      </c>
      <c r="Q10" s="67"/>
      <c r="R10" s="67"/>
      <c r="S10" s="67"/>
      <c r="T10" s="67"/>
      <c r="U10" s="67"/>
      <c r="V10" s="67"/>
      <c r="W10" s="67">
        <f>データ!Q6</f>
        <v>81.36</v>
      </c>
      <c r="X10" s="67"/>
      <c r="Y10" s="67"/>
      <c r="Z10" s="67"/>
      <c r="AA10" s="67"/>
      <c r="AB10" s="67"/>
      <c r="AC10" s="67"/>
      <c r="AD10" s="68">
        <f>データ!R6</f>
        <v>1447</v>
      </c>
      <c r="AE10" s="68"/>
      <c r="AF10" s="68"/>
      <c r="AG10" s="68"/>
      <c r="AH10" s="68"/>
      <c r="AI10" s="68"/>
      <c r="AJ10" s="68"/>
      <c r="AK10" s="2"/>
      <c r="AL10" s="68">
        <f>データ!V6</f>
        <v>8564</v>
      </c>
      <c r="AM10" s="68"/>
      <c r="AN10" s="68"/>
      <c r="AO10" s="68"/>
      <c r="AP10" s="68"/>
      <c r="AQ10" s="68"/>
      <c r="AR10" s="68"/>
      <c r="AS10" s="68"/>
      <c r="AT10" s="67">
        <f>データ!W6</f>
        <v>4.4400000000000004</v>
      </c>
      <c r="AU10" s="67"/>
      <c r="AV10" s="67"/>
      <c r="AW10" s="67"/>
      <c r="AX10" s="67"/>
      <c r="AY10" s="67"/>
      <c r="AZ10" s="67"/>
      <c r="BA10" s="67"/>
      <c r="BB10" s="67">
        <f>データ!X6</f>
        <v>1928.83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44</v>
      </c>
      <c r="O86" s="26" t="str">
        <f>データ!EO6</f>
        <v>【0.23】</v>
      </c>
    </row>
  </sheetData>
  <sheetProtection algorithmName="SHA-512" hashValue="0h/zfpuAL8fhGtRHsG7FtvcKTLItp4wAxxE3MT+HKcOuso9SQCiAfkdWWNzxTmddId7eI3oXy40ZcJTMcd7U9w==" saltValue="CbkLsoNTYN3t8klwB7wsu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473081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沖縄県　本部町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64.900000000000006</v>
      </c>
      <c r="Q6" s="34">
        <f t="shared" si="3"/>
        <v>81.36</v>
      </c>
      <c r="R6" s="34">
        <f t="shared" si="3"/>
        <v>1447</v>
      </c>
      <c r="S6" s="34">
        <f t="shared" si="3"/>
        <v>13234</v>
      </c>
      <c r="T6" s="34">
        <f t="shared" si="3"/>
        <v>54.35</v>
      </c>
      <c r="U6" s="34">
        <f t="shared" si="3"/>
        <v>243.5</v>
      </c>
      <c r="V6" s="34">
        <f t="shared" si="3"/>
        <v>8564</v>
      </c>
      <c r="W6" s="34">
        <f t="shared" si="3"/>
        <v>4.4400000000000004</v>
      </c>
      <c r="X6" s="34">
        <f t="shared" si="3"/>
        <v>1928.83</v>
      </c>
      <c r="Y6" s="35">
        <f>IF(Y7="",NA(),Y7)</f>
        <v>109.14</v>
      </c>
      <c r="Z6" s="35">
        <f t="shared" ref="Z6:AH6" si="4">IF(Z7="",NA(),Z7)</f>
        <v>94.54</v>
      </c>
      <c r="AA6" s="35">
        <f t="shared" si="4"/>
        <v>98.22</v>
      </c>
      <c r="AB6" s="35">
        <f t="shared" si="4"/>
        <v>98.68</v>
      </c>
      <c r="AC6" s="35">
        <f t="shared" si="4"/>
        <v>96.65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672.74</v>
      </c>
      <c r="BG6" s="35">
        <f t="shared" ref="BG6:BO6" si="7">IF(BG7="",NA(),BG7)</f>
        <v>945.32</v>
      </c>
      <c r="BH6" s="35">
        <f t="shared" si="7"/>
        <v>869.86</v>
      </c>
      <c r="BI6" s="35">
        <f t="shared" si="7"/>
        <v>808.72</v>
      </c>
      <c r="BJ6" s="35">
        <f t="shared" si="7"/>
        <v>809.77</v>
      </c>
      <c r="BK6" s="35">
        <f t="shared" si="7"/>
        <v>677.82</v>
      </c>
      <c r="BL6" s="35">
        <f t="shared" si="7"/>
        <v>593.23</v>
      </c>
      <c r="BM6" s="35">
        <f t="shared" si="7"/>
        <v>671.97</v>
      </c>
      <c r="BN6" s="35">
        <f t="shared" si="7"/>
        <v>798.84</v>
      </c>
      <c r="BO6" s="35">
        <f t="shared" si="7"/>
        <v>692.13</v>
      </c>
      <c r="BP6" s="34" t="str">
        <f>IF(BP7="","",IF(BP7="-","【-】","【"&amp;SUBSTITUTE(TEXT(BP7,"#,##0.00"),"-","△")&amp;"】"))</f>
        <v>【682.78】</v>
      </c>
      <c r="BQ6" s="35">
        <f>IF(BQ7="",NA(),BQ7)</f>
        <v>78.06</v>
      </c>
      <c r="BR6" s="35">
        <f t="shared" ref="BR6:BZ6" si="8">IF(BR7="",NA(),BR7)</f>
        <v>80.739999999999995</v>
      </c>
      <c r="BS6" s="35">
        <f t="shared" si="8"/>
        <v>80.64</v>
      </c>
      <c r="BT6" s="35">
        <f t="shared" si="8"/>
        <v>85.98</v>
      </c>
      <c r="BU6" s="35">
        <f t="shared" si="8"/>
        <v>86.14</v>
      </c>
      <c r="BV6" s="35">
        <f t="shared" si="8"/>
        <v>78.510000000000005</v>
      </c>
      <c r="BW6" s="35">
        <f t="shared" si="8"/>
        <v>86.48</v>
      </c>
      <c r="BX6" s="35">
        <f t="shared" si="8"/>
        <v>86.34</v>
      </c>
      <c r="BY6" s="35">
        <f t="shared" si="8"/>
        <v>86.85</v>
      </c>
      <c r="BZ6" s="35">
        <f t="shared" si="8"/>
        <v>88.98</v>
      </c>
      <c r="CA6" s="34" t="str">
        <f>IF(CA7="","",IF(CA7="-","【-】","【"&amp;SUBSTITUTE(TEXT(CA7,"#,##0.00"),"-","△")&amp;"】"))</f>
        <v>【100.91】</v>
      </c>
      <c r="CB6" s="35">
        <f>IF(CB7="",NA(),CB7)</f>
        <v>162.82</v>
      </c>
      <c r="CC6" s="35">
        <f t="shared" ref="CC6:CK6" si="9">IF(CC7="",NA(),CC7)</f>
        <v>162.34</v>
      </c>
      <c r="CD6" s="35">
        <f t="shared" si="9"/>
        <v>162.25</v>
      </c>
      <c r="CE6" s="35">
        <f t="shared" si="9"/>
        <v>150</v>
      </c>
      <c r="CF6" s="35">
        <f t="shared" si="9"/>
        <v>150</v>
      </c>
      <c r="CG6" s="35">
        <f t="shared" si="9"/>
        <v>171.02</v>
      </c>
      <c r="CH6" s="35">
        <f t="shared" si="9"/>
        <v>174.38</v>
      </c>
      <c r="CI6" s="35">
        <f t="shared" si="9"/>
        <v>175.12</v>
      </c>
      <c r="CJ6" s="35">
        <f t="shared" si="9"/>
        <v>177.15</v>
      </c>
      <c r="CK6" s="35">
        <f t="shared" si="9"/>
        <v>175.05</v>
      </c>
      <c r="CL6" s="34" t="str">
        <f>IF(CL7="","",IF(CL7="-","【-】","【"&amp;SUBSTITUTE(TEXT(CL7,"#,##0.00"),"-","△")&amp;"】"))</f>
        <v>【136.86】</v>
      </c>
      <c r="CM6" s="35">
        <f>IF(CM7="",NA(),CM7)</f>
        <v>87.77</v>
      </c>
      <c r="CN6" s="35">
        <f t="shared" ref="CN6:CV6" si="10">IF(CN7="",NA(),CN7)</f>
        <v>88.52</v>
      </c>
      <c r="CO6" s="35">
        <f t="shared" si="10"/>
        <v>86.13</v>
      </c>
      <c r="CP6" s="35">
        <f t="shared" si="10"/>
        <v>84.6</v>
      </c>
      <c r="CQ6" s="35">
        <f t="shared" si="10"/>
        <v>84.77</v>
      </c>
      <c r="CR6" s="35">
        <f t="shared" si="10"/>
        <v>62.25</v>
      </c>
      <c r="CS6" s="35">
        <f t="shared" si="10"/>
        <v>58.04</v>
      </c>
      <c r="CT6" s="35">
        <f t="shared" si="10"/>
        <v>55.58</v>
      </c>
      <c r="CU6" s="35">
        <f t="shared" si="10"/>
        <v>54.05</v>
      </c>
      <c r="CV6" s="35">
        <f t="shared" si="10"/>
        <v>57.54</v>
      </c>
      <c r="CW6" s="34" t="str">
        <f>IF(CW7="","",IF(CW7="-","【-】","【"&amp;SUBSTITUTE(TEXT(CW7,"#,##0.00"),"-","△")&amp;"】"))</f>
        <v>【58.98】</v>
      </c>
      <c r="CX6" s="35">
        <f>IF(CX7="",NA(),CX7)</f>
        <v>81.239999999999995</v>
      </c>
      <c r="CY6" s="35">
        <f t="shared" ref="CY6:DG6" si="11">IF(CY7="",NA(),CY7)</f>
        <v>81.61</v>
      </c>
      <c r="CZ6" s="35">
        <f t="shared" si="11"/>
        <v>82.04</v>
      </c>
      <c r="DA6" s="35">
        <f t="shared" si="11"/>
        <v>82.04</v>
      </c>
      <c r="DB6" s="35">
        <f t="shared" si="11"/>
        <v>84.13</v>
      </c>
      <c r="DC6" s="35">
        <f t="shared" si="11"/>
        <v>92.98</v>
      </c>
      <c r="DD6" s="35">
        <f t="shared" si="11"/>
        <v>93.94</v>
      </c>
      <c r="DE6" s="35">
        <f t="shared" si="11"/>
        <v>93.1</v>
      </c>
      <c r="DF6" s="35">
        <f t="shared" si="11"/>
        <v>92.88</v>
      </c>
      <c r="DG6" s="35">
        <f t="shared" si="11"/>
        <v>92.87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0.56999999999999995</v>
      </c>
      <c r="EF6" s="35">
        <f t="shared" ref="EF6:EN6" si="14">IF(EF7="",NA(),EF7)</f>
        <v>0.34</v>
      </c>
      <c r="EG6" s="35">
        <f t="shared" si="14"/>
        <v>0.83</v>
      </c>
      <c r="EH6" s="35">
        <f t="shared" si="14"/>
        <v>0.38</v>
      </c>
      <c r="EI6" s="35">
        <f t="shared" si="14"/>
        <v>0.86</v>
      </c>
      <c r="EJ6" s="35">
        <f t="shared" si="14"/>
        <v>0.12</v>
      </c>
      <c r="EK6" s="35">
        <f t="shared" si="14"/>
        <v>0.14000000000000001</v>
      </c>
      <c r="EL6" s="35">
        <f t="shared" si="14"/>
        <v>0.16</v>
      </c>
      <c r="EM6" s="35">
        <f t="shared" si="14"/>
        <v>0.15</v>
      </c>
      <c r="EN6" s="35">
        <f t="shared" si="14"/>
        <v>0.16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473081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64.900000000000006</v>
      </c>
      <c r="Q7" s="38">
        <v>81.36</v>
      </c>
      <c r="R7" s="38">
        <v>1447</v>
      </c>
      <c r="S7" s="38">
        <v>13234</v>
      </c>
      <c r="T7" s="38">
        <v>54.35</v>
      </c>
      <c r="U7" s="38">
        <v>243.5</v>
      </c>
      <c r="V7" s="38">
        <v>8564</v>
      </c>
      <c r="W7" s="38">
        <v>4.4400000000000004</v>
      </c>
      <c r="X7" s="38">
        <v>1928.83</v>
      </c>
      <c r="Y7" s="38">
        <v>109.14</v>
      </c>
      <c r="Z7" s="38">
        <v>94.54</v>
      </c>
      <c r="AA7" s="38">
        <v>98.22</v>
      </c>
      <c r="AB7" s="38">
        <v>98.68</v>
      </c>
      <c r="AC7" s="38">
        <v>96.65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672.74</v>
      </c>
      <c r="BG7" s="38">
        <v>945.32</v>
      </c>
      <c r="BH7" s="38">
        <v>869.86</v>
      </c>
      <c r="BI7" s="38">
        <v>808.72</v>
      </c>
      <c r="BJ7" s="38">
        <v>809.77</v>
      </c>
      <c r="BK7" s="38">
        <v>677.82</v>
      </c>
      <c r="BL7" s="38">
        <v>593.23</v>
      </c>
      <c r="BM7" s="38">
        <v>671.97</v>
      </c>
      <c r="BN7" s="38">
        <v>798.84</v>
      </c>
      <c r="BO7" s="38">
        <v>692.13</v>
      </c>
      <c r="BP7" s="38">
        <v>682.78</v>
      </c>
      <c r="BQ7" s="38">
        <v>78.06</v>
      </c>
      <c r="BR7" s="38">
        <v>80.739999999999995</v>
      </c>
      <c r="BS7" s="38">
        <v>80.64</v>
      </c>
      <c r="BT7" s="38">
        <v>85.98</v>
      </c>
      <c r="BU7" s="38">
        <v>86.14</v>
      </c>
      <c r="BV7" s="38">
        <v>78.510000000000005</v>
      </c>
      <c r="BW7" s="38">
        <v>86.48</v>
      </c>
      <c r="BX7" s="38">
        <v>86.34</v>
      </c>
      <c r="BY7" s="38">
        <v>86.85</v>
      </c>
      <c r="BZ7" s="38">
        <v>88.98</v>
      </c>
      <c r="CA7" s="38">
        <v>100.91</v>
      </c>
      <c r="CB7" s="38">
        <v>162.82</v>
      </c>
      <c r="CC7" s="38">
        <v>162.34</v>
      </c>
      <c r="CD7" s="38">
        <v>162.25</v>
      </c>
      <c r="CE7" s="38">
        <v>150</v>
      </c>
      <c r="CF7" s="38">
        <v>150</v>
      </c>
      <c r="CG7" s="38">
        <v>171.02</v>
      </c>
      <c r="CH7" s="38">
        <v>174.38</v>
      </c>
      <c r="CI7" s="38">
        <v>175.12</v>
      </c>
      <c r="CJ7" s="38">
        <v>177.15</v>
      </c>
      <c r="CK7" s="38">
        <v>175.05</v>
      </c>
      <c r="CL7" s="38">
        <v>136.86000000000001</v>
      </c>
      <c r="CM7" s="38">
        <v>87.77</v>
      </c>
      <c r="CN7" s="38">
        <v>88.52</v>
      </c>
      <c r="CO7" s="38">
        <v>86.13</v>
      </c>
      <c r="CP7" s="38">
        <v>84.6</v>
      </c>
      <c r="CQ7" s="38">
        <v>84.77</v>
      </c>
      <c r="CR7" s="38">
        <v>62.25</v>
      </c>
      <c r="CS7" s="38">
        <v>58.04</v>
      </c>
      <c r="CT7" s="38">
        <v>55.58</v>
      </c>
      <c r="CU7" s="38">
        <v>54.05</v>
      </c>
      <c r="CV7" s="38">
        <v>57.54</v>
      </c>
      <c r="CW7" s="38">
        <v>58.98</v>
      </c>
      <c r="CX7" s="38">
        <v>81.239999999999995</v>
      </c>
      <c r="CY7" s="38">
        <v>81.61</v>
      </c>
      <c r="CZ7" s="38">
        <v>82.04</v>
      </c>
      <c r="DA7" s="38">
        <v>82.04</v>
      </c>
      <c r="DB7" s="38">
        <v>84.13</v>
      </c>
      <c r="DC7" s="38">
        <v>92.98</v>
      </c>
      <c r="DD7" s="38">
        <v>93.94</v>
      </c>
      <c r="DE7" s="38">
        <v>93.1</v>
      </c>
      <c r="DF7" s="38">
        <v>92.88</v>
      </c>
      <c r="DG7" s="38">
        <v>92.87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0.56999999999999995</v>
      </c>
      <c r="EF7" s="38">
        <v>0.34</v>
      </c>
      <c r="EG7" s="38">
        <v>0.83</v>
      </c>
      <c r="EH7" s="38">
        <v>0.38</v>
      </c>
      <c r="EI7" s="38">
        <v>0.86</v>
      </c>
      <c r="EJ7" s="38">
        <v>0.12</v>
      </c>
      <c r="EK7" s="38">
        <v>0.14000000000000001</v>
      </c>
      <c r="EL7" s="38">
        <v>0.16</v>
      </c>
      <c r="EM7" s="38">
        <v>0.15</v>
      </c>
      <c r="EN7" s="38">
        <v>0.16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