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U6" i="5"/>
  <c r="T6" i="5"/>
  <c r="S6" i="5"/>
  <c r="AT8" i="4" s="1"/>
  <c r="R6" i="5"/>
  <c r="Q6" i="5"/>
  <c r="W10" i="4" s="1"/>
  <c r="P6" i="5"/>
  <c r="O6" i="5"/>
  <c r="I10" i="4" s="1"/>
  <c r="N6" i="5"/>
  <c r="M6" i="5"/>
  <c r="L6" i="5"/>
  <c r="K6" i="5"/>
  <c r="J6" i="5"/>
  <c r="I8" i="4" s="1"/>
  <c r="I6" i="5"/>
  <c r="B8" i="4" s="1"/>
  <c r="H6" i="5"/>
  <c r="G6" i="5"/>
  <c r="F6" i="5"/>
  <c r="E6" i="5"/>
  <c r="D6" i="5"/>
  <c r="C6" i="5"/>
  <c r="B6" i="5"/>
  <c r="E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I85" i="4"/>
  <c r="AT10" i="4"/>
  <c r="AL10" i="4"/>
  <c r="P10" i="4"/>
  <c r="B10" i="4"/>
  <c r="BB8" i="4"/>
  <c r="AL8" i="4"/>
  <c r="W8" i="4"/>
  <c r="P8" i="4"/>
  <c r="B6" i="4"/>
  <c r="B10" i="5" l="1"/>
  <c r="F10" i="5"/>
  <c r="C10" i="5"/>
  <c r="D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<sst xmlns="http://schemas.openxmlformats.org/spreadsheetml/2006/main" count="237" uniqueCount="124">
  <si>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</si>
  <si>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</si>
  <si>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</si>
  <si>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</si>
  <si>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</si>
  <si>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</si>
  <si>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</si>
  <si>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</si>
  <si>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</si>
  <si>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</si>
  <si>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</si>
  <si>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</si>
  <si>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</si>
  <si>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</si>
  <si>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</si>
  <si>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</si>
  <si>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</si>
  <si>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</si>
  <si>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</si>
  <si>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</si>
  <si>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</si>
  <si>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</si>
  <si>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</si>
  <si>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</si>
  <si>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</si>
  <si>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</si>
  <si>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</si>
  <si>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</si>
  <si>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</si>
  <si>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</si>
  <si>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</si>
  <si>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</si>
  <si>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</si>
  <si>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</si>
  <si>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</si>
  <si>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</si>
  <si>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</si>
  <si>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</si>
  <si>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</si>
  <si>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</si>
  <si>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</si>
  <si>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</si>
  <si>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</si>
  <si>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</si>
  <si>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</si>
  <si>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</si>
  <si>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</si>
  <si>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</si>
  <si>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</si>
  <si>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</si>
  <si>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</si>
  <si>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</si>
  <si>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</si>
  <si>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</si>
  <si>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</si>
  <si>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</si>
  <si>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</si>
  <si>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</si>
  <si>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</si>
  <si>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</si>
  <si>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</si>
  <si>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</si>
  <si>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</si>
  <si>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</si>
  <si>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</si>
  <si>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</si>
  <si>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</si>
  <si>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</si>
  <si>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</si>
  <si>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</si>
  <si>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</si>
  <si>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</si>
  <si>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</si>
  <si>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</si>
  <si>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</si>
  <si>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</si>
  <si>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</si>
  <si>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</si>
  <si>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</si>
  <si>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</si>
  <si>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</si>
  <si>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</si>
  <si>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</si>
  <si>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</si>
  <si>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</si>
  <si>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</si>
  <si>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</si>
  <si>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</si>
  <si>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</si>
  <si>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</si>
  <si>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</si>
  <si>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</si>
  <si>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</si>
  <si>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</si>
  <si>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</si>
  <si>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</si>
  <si>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</si>
  <si>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</si>
  <si>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</si>
  <si>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</si>
  <si>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</si>
  <si>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</si>
  <si>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</si>
  <si>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</si>
  <si>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</si>
  <si>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</si>
  <si>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</si>
  <si>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</si>
  <si>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沖縄県　南大東村</t>
  </si>
  <si>
    <t>法非適用</t>
  </si>
  <si>
    <t>水道事業</t>
  </si>
  <si>
    <t>簡易水道事業</t>
  </si>
  <si>
    <t>D4</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</si>
  <si>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</si>
  <si>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</si>
  <si>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</si>
  <si>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</si>
  <si>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</si>
  <si>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</si>
  <si>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</si>
  <si>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③管渠改善率
現在まで管渠の更新を実施していない為、類似団体平均値を下回っている。
管路に使用しているHIVP管は耐用年数：50年とされているが、供用開始から20年以上経過している為管渠維持管理計画を策定する。</t>
    <phoneticPr fontId="4"/>
  </si>
  <si>
    <t>水道広域化に伴う料金設定は住民の大きな関心がある。用水受水体の施設整備として、管路更新等による有収率向上、起債事業の計画、徴収業務強化等の課題他会計繰入金減にするための課題がある。しかし、村の財政を考慮しながら管路更新を行う為、単年度の多額投資も難しくこれらを考慮して経営しなければならない為、急な改善は難しいが可能な取り組みを行っていく。</t>
    <rPh sb="0" eb="2">
      <t>スイドウ</t>
    </rPh>
    <rPh sb="2" eb="5">
      <t>コウイキカ</t>
    </rPh>
    <rPh sb="6" eb="7">
      <t>トモナ</t>
    </rPh>
    <rPh sb="13" eb="15">
      <t>ジュウミン</t>
    </rPh>
    <rPh sb="16" eb="17">
      <t>オオ</t>
    </rPh>
    <rPh sb="19" eb="21">
      <t>カンシン</t>
    </rPh>
    <rPh sb="25" eb="27">
      <t>ヨウスイ</t>
    </rPh>
    <rPh sb="27" eb="29">
      <t>ジュスイ</t>
    </rPh>
    <rPh sb="29" eb="30">
      <t>タイ</t>
    </rPh>
    <rPh sb="31" eb="33">
      <t>シセツ</t>
    </rPh>
    <rPh sb="33" eb="35">
      <t>セイビ</t>
    </rPh>
    <rPh sb="39" eb="41">
      <t>カンロ</t>
    </rPh>
    <rPh sb="43" eb="44">
      <t>トウ</t>
    </rPh>
    <rPh sb="47" eb="49">
      <t>ユウシュウ</t>
    </rPh>
    <rPh sb="49" eb="50">
      <t>リツ</t>
    </rPh>
    <rPh sb="50" eb="52">
      <t>コウジョウ</t>
    </rPh>
    <rPh sb="55" eb="57">
      <t>ジギョウ</t>
    </rPh>
    <rPh sb="58" eb="60">
      <t>ケイカク</t>
    </rPh>
    <rPh sb="61" eb="63">
      <t>チョウシュウ</t>
    </rPh>
    <rPh sb="63" eb="65">
      <t>ギョウム</t>
    </rPh>
    <rPh sb="65" eb="67">
      <t>キョウカ</t>
    </rPh>
    <rPh sb="69" eb="71">
      <t>カダイ</t>
    </rPh>
    <rPh sb="94" eb="95">
      <t>ソン</t>
    </rPh>
    <rPh sb="96" eb="98">
      <t>ザイセイ</t>
    </rPh>
    <rPh sb="99" eb="101">
      <t>コウリョ</t>
    </rPh>
    <rPh sb="105" eb="107">
      <t>カンロ</t>
    </rPh>
    <rPh sb="107" eb="109">
      <t>コウシン</t>
    </rPh>
    <rPh sb="110" eb="111">
      <t>オコナ</t>
    </rPh>
    <rPh sb="112" eb="113">
      <t>タメ</t>
    </rPh>
    <rPh sb="114" eb="117">
      <t>タンネンド</t>
    </rPh>
    <rPh sb="118" eb="120">
      <t>タガク</t>
    </rPh>
    <rPh sb="120" eb="122">
      <t>トウシ</t>
    </rPh>
    <rPh sb="123" eb="124">
      <t>ムズカ</t>
    </rPh>
    <phoneticPr fontId="7"/>
  </si>
  <si>
    <t>①収益的収支比率
平成23年度から類似団体平均値を上回り黒字経営に転じ、平成28年度も依然黒字である。これは料金収入の微増及び歳出の需用費及び償還金減が主な要因である。しかし収入の約18%を他会計繰入金に依存しており、今後の事業運営改善計画を実行していく。
④企業債残高対事業規模比率
各年度全て類似団体平均値を大きく下回っており、近年において起債事業も行っていない。施設更新は平成29年度より水道広域化に向けて浄水場を県企業局に譲渡する計画、村では平成30年度から管路更新を行う。
⑤料金回収率
各年度全て類似団体平均値を上回っている。しかし、料金収入では賄えず他会計繰入金に依存している為収入増加に向けて徴収業務の更なる強化を図る。
⑥給水原価
平成28年度は類似団体平均値を上回っている。有水水量の減は、漏水、計量器の不具合があり改善改修に取り組み、維持管理費用の節減を図る。
⑦施設利用率
各年度全て類似団体平均値及び全国平均を上回り、値を維持していることから施設への投資経済性は効率的に推移している。
⑧有収率
上記⑥のとおり今後の改善を実施し有収率を増加を図る。また、今後も漏水調査を実施し有収率増加を図る。</t>
    <rPh sb="9" eb="11">
      <t>ヘイセイ</t>
    </rPh>
    <rPh sb="13" eb="15">
      <t>ネンド</t>
    </rPh>
    <rPh sb="17" eb="24">
      <t>ルイジダンタイヘイキンチ</t>
    </rPh>
    <rPh sb="25" eb="27">
      <t>ウワマワ</t>
    </rPh>
    <rPh sb="28" eb="30">
      <t>クロジ</t>
    </rPh>
    <rPh sb="30" eb="32">
      <t>ケイエイ</t>
    </rPh>
    <rPh sb="33" eb="34">
      <t>テン</t>
    </rPh>
    <rPh sb="36" eb="38">
      <t>ヘイセイ</t>
    </rPh>
    <rPh sb="40" eb="42">
      <t>ネンド</t>
    </rPh>
    <rPh sb="43" eb="45">
      <t>イゼン</t>
    </rPh>
    <rPh sb="45" eb="47">
      <t>クロジ</t>
    </rPh>
    <rPh sb="54" eb="56">
      <t>リョウキン</t>
    </rPh>
    <rPh sb="56" eb="58">
      <t>シュウニュウ</t>
    </rPh>
    <rPh sb="59" eb="61">
      <t>ビゾウ</t>
    </rPh>
    <rPh sb="61" eb="62">
      <t>オヨ</t>
    </rPh>
    <rPh sb="63" eb="65">
      <t>サイシュツ</t>
    </rPh>
    <rPh sb="66" eb="69">
      <t>ジュヨウヒ</t>
    </rPh>
    <rPh sb="69" eb="70">
      <t>オヨ</t>
    </rPh>
    <rPh sb="71" eb="74">
      <t>ショウカンキン</t>
    </rPh>
    <rPh sb="74" eb="75">
      <t>ゲン</t>
    </rPh>
    <rPh sb="76" eb="77">
      <t>オモ</t>
    </rPh>
    <rPh sb="78" eb="80">
      <t>ヨウイン</t>
    </rPh>
    <rPh sb="87" eb="89">
      <t>シュウニュウ</t>
    </rPh>
    <rPh sb="90" eb="91">
      <t>ヤク</t>
    </rPh>
    <rPh sb="95" eb="96">
      <t>タ</t>
    </rPh>
    <rPh sb="96" eb="98">
      <t>カイケイ</t>
    </rPh>
    <rPh sb="98" eb="100">
      <t>クリイレ</t>
    </rPh>
    <rPh sb="100" eb="101">
      <t>キン</t>
    </rPh>
    <rPh sb="102" eb="104">
      <t>イゾン</t>
    </rPh>
    <rPh sb="109" eb="111">
      <t>コンゴ</t>
    </rPh>
    <rPh sb="112" eb="114">
      <t>ジギョウ</t>
    </rPh>
    <rPh sb="114" eb="116">
      <t>ウンエイ</t>
    </rPh>
    <rPh sb="116" eb="118">
      <t>カイゼン</t>
    </rPh>
    <rPh sb="118" eb="120">
      <t>ケイカク</t>
    </rPh>
    <rPh sb="121" eb="123">
      <t>ジッコウ</t>
    </rPh>
    <rPh sb="143" eb="146">
      <t>カクネンド</t>
    </rPh>
    <rPh sb="146" eb="147">
      <t>スベ</t>
    </rPh>
    <rPh sb="148" eb="155">
      <t>ルイジダンタイヘイキンチ</t>
    </rPh>
    <rPh sb="156" eb="157">
      <t>オオ</t>
    </rPh>
    <rPh sb="159" eb="161">
      <t>シタマワ</t>
    </rPh>
    <rPh sb="166" eb="168">
      <t>キンネン</t>
    </rPh>
    <rPh sb="172" eb="174">
      <t>キサイ</t>
    </rPh>
    <rPh sb="174" eb="176">
      <t>ジギョウ</t>
    </rPh>
    <rPh sb="177" eb="178">
      <t>オコナ</t>
    </rPh>
    <rPh sb="184" eb="186">
      <t>シセツ</t>
    </rPh>
    <rPh sb="186" eb="188">
      <t>コウシン</t>
    </rPh>
    <rPh sb="189" eb="191">
      <t>ヘイセイ</t>
    </rPh>
    <rPh sb="193" eb="195">
      <t>ネンド</t>
    </rPh>
    <rPh sb="197" eb="199">
      <t>スイドウ</t>
    </rPh>
    <rPh sb="199" eb="202">
      <t>コウイキカ</t>
    </rPh>
    <rPh sb="203" eb="204">
      <t>ム</t>
    </rPh>
    <rPh sb="206" eb="209">
      <t>ジョウスイジョウ</t>
    </rPh>
    <rPh sb="210" eb="211">
      <t>ケン</t>
    </rPh>
    <rPh sb="211" eb="213">
      <t>キギョウ</t>
    </rPh>
    <rPh sb="213" eb="214">
      <t>キョク</t>
    </rPh>
    <rPh sb="215" eb="217">
      <t>ジョウト</t>
    </rPh>
    <rPh sb="219" eb="221">
      <t>ケイカク</t>
    </rPh>
    <rPh sb="222" eb="223">
      <t>ソン</t>
    </rPh>
    <rPh sb="225" eb="227">
      <t>ヘイセイ</t>
    </rPh>
    <rPh sb="229" eb="231">
      <t>ネンド</t>
    </rPh>
    <rPh sb="233" eb="235">
      <t>カンロ</t>
    </rPh>
    <rPh sb="235" eb="237">
      <t>コウシン</t>
    </rPh>
    <rPh sb="238" eb="239">
      <t>オコナ</t>
    </rPh>
    <rPh sb="243" eb="245">
      <t>リョウキン</t>
    </rPh>
    <rPh sb="249" eb="252">
      <t>カクネンド</t>
    </rPh>
    <rPh sb="252" eb="253">
      <t>スベ</t>
    </rPh>
    <rPh sb="254" eb="261">
      <t>ルイジダンタイヘイキンチ</t>
    </rPh>
    <rPh sb="262" eb="264">
      <t>ウワマワ</t>
    </rPh>
    <rPh sb="273" eb="275">
      <t>リョウキン</t>
    </rPh>
    <rPh sb="275" eb="277">
      <t>シュウニュウ</t>
    </rPh>
    <rPh sb="279" eb="280">
      <t>マカナ</t>
    </rPh>
    <rPh sb="282" eb="283">
      <t>タ</t>
    </rPh>
    <rPh sb="283" eb="285">
      <t>カイケイ</t>
    </rPh>
    <rPh sb="285" eb="287">
      <t>クリイレ</t>
    </rPh>
    <rPh sb="287" eb="288">
      <t>キン</t>
    </rPh>
    <rPh sb="289" eb="291">
      <t>イゾン</t>
    </rPh>
    <rPh sb="295" eb="296">
      <t>タメ</t>
    </rPh>
    <rPh sb="296" eb="298">
      <t>シュウニュウ</t>
    </rPh>
    <rPh sb="298" eb="299">
      <t>ゾウ</t>
    </rPh>
    <rPh sb="299" eb="300">
      <t>カ</t>
    </rPh>
    <rPh sb="301" eb="302">
      <t>ム</t>
    </rPh>
    <rPh sb="304" eb="306">
      <t>チョウシュウ</t>
    </rPh>
    <rPh sb="306" eb="308">
      <t>ギョウム</t>
    </rPh>
    <rPh sb="309" eb="310">
      <t>サラ</t>
    </rPh>
    <rPh sb="312" eb="314">
      <t>キョウカ</t>
    </rPh>
    <rPh sb="315" eb="316">
      <t>ハカ</t>
    </rPh>
    <rPh sb="320" eb="322">
      <t>キュウスイ</t>
    </rPh>
    <rPh sb="325" eb="327">
      <t>ヘイセイ</t>
    </rPh>
    <rPh sb="329" eb="330">
      <t>ネン</t>
    </rPh>
    <rPh sb="330" eb="331">
      <t>ド</t>
    </rPh>
    <rPh sb="332" eb="333">
      <t>ルイ</t>
    </rPh>
    <rPh sb="333" eb="334">
      <t>ニ</t>
    </rPh>
    <rPh sb="334" eb="336">
      <t>ダンタイ</t>
    </rPh>
    <rPh sb="336" eb="339">
      <t>ヘイキンチ</t>
    </rPh>
    <rPh sb="340" eb="342">
      <t>ウワマワ</t>
    </rPh>
    <rPh sb="347" eb="349">
      <t>ユウスイ</t>
    </rPh>
    <rPh sb="349" eb="351">
      <t>スイリョウ</t>
    </rPh>
    <rPh sb="352" eb="353">
      <t>ゲン</t>
    </rPh>
    <rPh sb="355" eb="357">
      <t>ロウスイ</t>
    </rPh>
    <rPh sb="358" eb="361">
      <t>ケイリョウキ</t>
    </rPh>
    <rPh sb="362" eb="365">
      <t>フグアイ</t>
    </rPh>
    <rPh sb="368" eb="370">
      <t>カイゼン</t>
    </rPh>
    <rPh sb="370" eb="372">
      <t>カイシュウ</t>
    </rPh>
    <rPh sb="373" eb="374">
      <t>ト</t>
    </rPh>
    <rPh sb="375" eb="376">
      <t>ク</t>
    </rPh>
    <rPh sb="378" eb="380">
      <t>イジ</t>
    </rPh>
    <rPh sb="380" eb="382">
      <t>カンリ</t>
    </rPh>
    <rPh sb="382" eb="384">
      <t>ヒヨウ</t>
    </rPh>
    <rPh sb="385" eb="387">
      <t>セツゲン</t>
    </rPh>
    <rPh sb="388" eb="389">
      <t>ハカ</t>
    </rPh>
    <rPh sb="399" eb="403">
      <t>カクネンドスベ</t>
    </rPh>
    <rPh sb="404" eb="411">
      <t>ルイジダンタイヘイキンチ</t>
    </rPh>
    <rPh sb="411" eb="412">
      <t>オヨ</t>
    </rPh>
    <rPh sb="413" eb="415">
      <t>ゼンコク</t>
    </rPh>
    <rPh sb="415" eb="417">
      <t>ヘイキン</t>
    </rPh>
    <rPh sb="418" eb="420">
      <t>ウワマワ</t>
    </rPh>
    <rPh sb="422" eb="423">
      <t>アタイ</t>
    </rPh>
    <rPh sb="424" eb="426">
      <t>イジ</t>
    </rPh>
    <rPh sb="457" eb="459">
      <t>ユウシュウ</t>
    </rPh>
    <rPh sb="461" eb="463">
      <t>ジョウキ</t>
    </rPh>
    <rPh sb="468" eb="470">
      <t>コンゴ</t>
    </rPh>
    <rPh sb="471" eb="473">
      <t>カイゼン</t>
    </rPh>
    <rPh sb="474" eb="476">
      <t>ジッシ</t>
    </rPh>
    <rPh sb="477" eb="480">
      <t>ユウシュウリツ</t>
    </rPh>
    <rPh sb="481" eb="483">
      <t>ゾウカ</t>
    </rPh>
    <rPh sb="484" eb="485">
      <t>ハカ</t>
    </rPh>
    <rPh sb="490" eb="492">
      <t>コンゴ</t>
    </rPh>
    <rPh sb="493" eb="495">
      <t>ロウスイ</t>
    </rPh>
    <rPh sb="495" eb="497">
      <t>チョウサ</t>
    </rPh>
    <rPh sb="498" eb="500">
      <t>ジッシ</t>
    </rPh>
    <rPh sb="501" eb="504">
      <t>ユウシュウリツ</t>
    </rPh>
    <rPh sb="504" eb="506">
      <t>ゾウカ</t>
    </rPh>
    <rPh sb="507" eb="508">
      <t>ハカ</t>
    </rPh>
    <phoneticPr fontId="7"/>
  </si>
  <si>
    <t>自治体職員</t>
    <rPh sb="0" eb="3">
      <t>ジチタイ</t>
    </rPh>
    <rPh sb="3" eb="5">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</si>
</sst>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1327744"/>
        <c:axId val="5132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0.37</c:v>
                </c:pt>
                <c:pt idx="1">
                  <c:v>0.7</c:v>
                </c:pt>
                <c:pt idx="2">
                  <c:v>0.91</c:v>
                </c:pt>
                <c:pt idx="3">
                  <c:v>1.26</c:v>
                </c:pt>
                <c:pt idx="4">
                  <c:v>0.78</c:v>
                </c:pt>
              </c:numCache>
            </c:numRef>
          </c:val>
          <c:smooth val="0"/>
        </c:ser>
        <c:dLbls>
          <c:showLegendKey val="0"/>
          <c:showVal val="0"/>
          <c:showCatName val="0"/>
          <c:showSerName val="0"/>
          <c:showPercent val="0"/>
          <c:showBubbleSize val="0"/>
        </c:dLbls>
        <c:marker val="1"/>
        <c:smooth val="0"/>
        <c:axId val="51327744"/>
        <c:axId val="51329664"/>
      </c:lineChart>
      <c:dateAx>
        <c:axId val="51327744"/>
        <c:scaling>
          <c:orientation val="minMax"/>
        </c:scaling>
        <c:delete val="1"/>
        <c:axPos val="b"/>
        <c:numFmt formatCode="ge" sourceLinked="1"/>
        <c:majorTickMark val="none"/>
        <c:minorTickMark val="none"/>
        <c:tickLblPos val="none"/>
        <c:crossAx val="51329664"/>
        <c:crosses val="autoZero"/>
        <c:auto val="1"/>
        <c:lblOffset val="100"/>
        <c:baseTimeUnit val="years"/>
      </c:dateAx>
      <c:valAx>
        <c:axId val="5132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32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80.19</c:v>
                </c:pt>
                <c:pt idx="1">
                  <c:v>103.01</c:v>
                </c:pt>
                <c:pt idx="2">
                  <c:v>117.3</c:v>
                </c:pt>
                <c:pt idx="3">
                  <c:v>102.59</c:v>
                </c:pt>
                <c:pt idx="4">
                  <c:v>118.11</c:v>
                </c:pt>
              </c:numCache>
            </c:numRef>
          </c:val>
        </c:ser>
        <c:dLbls>
          <c:showLegendKey val="0"/>
          <c:showVal val="0"/>
          <c:showCatName val="0"/>
          <c:showSerName val="0"/>
          <c:showPercent val="0"/>
          <c:showBubbleSize val="0"/>
        </c:dLbls>
        <c:gapWidth val="150"/>
        <c:axId val="51368320"/>
        <c:axId val="5137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70.760000000000005</c:v>
                </c:pt>
                <c:pt idx="1">
                  <c:v>71.66</c:v>
                </c:pt>
                <c:pt idx="2">
                  <c:v>73.06</c:v>
                </c:pt>
                <c:pt idx="3">
                  <c:v>72.03</c:v>
                </c:pt>
                <c:pt idx="4">
                  <c:v>72.11</c:v>
                </c:pt>
              </c:numCache>
            </c:numRef>
          </c:val>
          <c:smooth val="0"/>
        </c:ser>
        <c:dLbls>
          <c:showLegendKey val="0"/>
          <c:showVal val="0"/>
          <c:showCatName val="0"/>
          <c:showSerName val="0"/>
          <c:showPercent val="0"/>
          <c:showBubbleSize val="0"/>
        </c:dLbls>
        <c:marker val="1"/>
        <c:smooth val="0"/>
        <c:axId val="51368320"/>
        <c:axId val="51370240"/>
      </c:lineChart>
      <c:dateAx>
        <c:axId val="51368320"/>
        <c:scaling>
          <c:orientation val="minMax"/>
        </c:scaling>
        <c:delete val="1"/>
        <c:axPos val="b"/>
        <c:numFmt formatCode="ge" sourceLinked="1"/>
        <c:majorTickMark val="none"/>
        <c:minorTickMark val="none"/>
        <c:tickLblPos val="none"/>
        <c:crossAx val="51370240"/>
        <c:crosses val="autoZero"/>
        <c:auto val="1"/>
        <c:lblOffset val="100"/>
        <c:baseTimeUnit val="years"/>
      </c:dateAx>
      <c:valAx>
        <c:axId val="5137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36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1466240"/>
        <c:axId val="5146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1466240"/>
        <c:axId val="51468160"/>
      </c:lineChart>
      <c:dateAx>
        <c:axId val="51466240"/>
        <c:scaling>
          <c:orientation val="minMax"/>
        </c:scaling>
        <c:delete val="1"/>
        <c:axPos val="b"/>
        <c:numFmt formatCode="ge" sourceLinked="1"/>
        <c:majorTickMark val="none"/>
        <c:minorTickMark val="none"/>
        <c:tickLblPos val="none"/>
        <c:crossAx val="51468160"/>
        <c:crosses val="autoZero"/>
        <c:auto val="1"/>
        <c:lblOffset val="100"/>
        <c:baseTimeUnit val="years"/>
      </c:dateAx>
      <c:valAx>
        <c:axId val="5146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6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1477888"/>
        <c:axId val="5148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1477888"/>
        <c:axId val="51480064"/>
      </c:lineChart>
      <c:dateAx>
        <c:axId val="51477888"/>
        <c:scaling>
          <c:orientation val="minMax"/>
        </c:scaling>
        <c:delete val="1"/>
        <c:axPos val="b"/>
        <c:numFmt formatCode="ge" sourceLinked="1"/>
        <c:majorTickMark val="none"/>
        <c:minorTickMark val="none"/>
        <c:tickLblPos val="none"/>
        <c:crossAx val="51480064"/>
        <c:crosses val="autoZero"/>
        <c:auto val="1"/>
        <c:lblOffset val="100"/>
        <c:baseTimeUnit val="years"/>
      </c:dateAx>
      <c:valAx>
        <c:axId val="5148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7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1493888"/>
        <c:axId val="5150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1493888"/>
        <c:axId val="51500160"/>
      </c:lineChart>
      <c:dateAx>
        <c:axId val="51493888"/>
        <c:scaling>
          <c:orientation val="minMax"/>
        </c:scaling>
        <c:delete val="1"/>
        <c:axPos val="b"/>
        <c:numFmt formatCode="ge" sourceLinked="1"/>
        <c:majorTickMark val="none"/>
        <c:minorTickMark val="none"/>
        <c:tickLblPos val="none"/>
        <c:crossAx val="51500160"/>
        <c:crosses val="autoZero"/>
        <c:auto val="1"/>
        <c:lblOffset val="100"/>
        <c:baseTimeUnit val="years"/>
      </c:dateAx>
      <c:valAx>
        <c:axId val="5150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9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1518080"/>
        <c:axId val="5153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1518080"/>
        <c:axId val="51536640"/>
      </c:lineChart>
      <c:dateAx>
        <c:axId val="51518080"/>
        <c:scaling>
          <c:orientation val="minMax"/>
        </c:scaling>
        <c:delete val="1"/>
        <c:axPos val="b"/>
        <c:numFmt formatCode="ge" sourceLinked="1"/>
        <c:majorTickMark val="none"/>
        <c:minorTickMark val="none"/>
        <c:tickLblPos val="none"/>
        <c:crossAx val="51536640"/>
        <c:crosses val="autoZero"/>
        <c:auto val="1"/>
        <c:lblOffset val="100"/>
        <c:baseTimeUnit val="years"/>
      </c:dateAx>
      <c:valAx>
        <c:axId val="5153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51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544.89</c:v>
                </c:pt>
                <c:pt idx="1">
                  <c:v>464.46</c:v>
                </c:pt>
                <c:pt idx="2">
                  <c:v>409.15</c:v>
                </c:pt>
                <c:pt idx="3">
                  <c:v>375.59</c:v>
                </c:pt>
                <c:pt idx="4">
                  <c:v>317.93</c:v>
                </c:pt>
              </c:numCache>
            </c:numRef>
          </c:val>
        </c:ser>
        <c:dLbls>
          <c:showLegendKey val="0"/>
          <c:showVal val="0"/>
          <c:showCatName val="0"/>
          <c:showSerName val="0"/>
          <c:showPercent val="0"/>
          <c:showBubbleSize val="0"/>
        </c:dLbls>
        <c:gapWidth val="150"/>
        <c:axId val="51550464"/>
        <c:axId val="5155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1496.15</c:v>
                </c:pt>
                <c:pt idx="1">
                  <c:v>1462.56</c:v>
                </c:pt>
                <c:pt idx="2">
                  <c:v>1486.62</c:v>
                </c:pt>
                <c:pt idx="3">
                  <c:v>1510.14</c:v>
                </c:pt>
                <c:pt idx="4">
                  <c:v>1595.62</c:v>
                </c:pt>
              </c:numCache>
            </c:numRef>
          </c:val>
          <c:smooth val="0"/>
        </c:ser>
        <c:dLbls>
          <c:showLegendKey val="0"/>
          <c:showVal val="0"/>
          <c:showCatName val="0"/>
          <c:showSerName val="0"/>
          <c:showPercent val="0"/>
          <c:showBubbleSize val="0"/>
        </c:dLbls>
        <c:marker val="1"/>
        <c:smooth val="0"/>
        <c:axId val="51550464"/>
        <c:axId val="51552640"/>
      </c:lineChart>
      <c:dateAx>
        <c:axId val="51550464"/>
        <c:scaling>
          <c:orientation val="minMax"/>
        </c:scaling>
        <c:delete val="1"/>
        <c:axPos val="b"/>
        <c:numFmt formatCode="ge" sourceLinked="1"/>
        <c:majorTickMark val="none"/>
        <c:minorTickMark val="none"/>
        <c:tickLblPos val="none"/>
        <c:crossAx val="51552640"/>
        <c:crosses val="autoZero"/>
        <c:auto val="1"/>
        <c:lblOffset val="100"/>
        <c:baseTimeUnit val="years"/>
      </c:dateAx>
      <c:valAx>
        <c:axId val="5155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55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57.79</c:v>
                </c:pt>
                <c:pt idx="1">
                  <c:v>67.55</c:v>
                </c:pt>
                <c:pt idx="2">
                  <c:v>88.4</c:v>
                </c:pt>
                <c:pt idx="3">
                  <c:v>63.5</c:v>
                </c:pt>
                <c:pt idx="4">
                  <c:v>97.44</c:v>
                </c:pt>
              </c:numCache>
            </c:numRef>
          </c:val>
        </c:ser>
        <c:dLbls>
          <c:showLegendKey val="0"/>
          <c:showVal val="0"/>
          <c:showCatName val="0"/>
          <c:showSerName val="0"/>
          <c:showPercent val="0"/>
          <c:showBubbleSize val="0"/>
        </c:dLbls>
        <c:gapWidth val="150"/>
        <c:axId val="51570560"/>
        <c:axId val="5159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33.01</c:v>
                </c:pt>
                <c:pt idx="1">
                  <c:v>32.39</c:v>
                </c:pt>
                <c:pt idx="2">
                  <c:v>24.39</c:v>
                </c:pt>
                <c:pt idx="3">
                  <c:v>22.67</c:v>
                </c:pt>
                <c:pt idx="4">
                  <c:v>37.92</c:v>
                </c:pt>
              </c:numCache>
            </c:numRef>
          </c:val>
          <c:smooth val="0"/>
        </c:ser>
        <c:dLbls>
          <c:showLegendKey val="0"/>
          <c:showVal val="0"/>
          <c:showCatName val="0"/>
          <c:showSerName val="0"/>
          <c:showPercent val="0"/>
          <c:showBubbleSize val="0"/>
        </c:dLbls>
        <c:marker val="1"/>
        <c:smooth val="0"/>
        <c:axId val="51570560"/>
        <c:axId val="51593216"/>
      </c:lineChart>
      <c:dateAx>
        <c:axId val="51570560"/>
        <c:scaling>
          <c:orientation val="minMax"/>
        </c:scaling>
        <c:delete val="1"/>
        <c:axPos val="b"/>
        <c:numFmt formatCode="ge" sourceLinked="1"/>
        <c:majorTickMark val="none"/>
        <c:minorTickMark val="none"/>
        <c:tickLblPos val="none"/>
        <c:crossAx val="51593216"/>
        <c:crosses val="autoZero"/>
        <c:auto val="1"/>
        <c:lblOffset val="100"/>
        <c:baseTimeUnit val="years"/>
      </c:dateAx>
      <c:valAx>
        <c:axId val="5159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57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722.39</c:v>
                </c:pt>
                <c:pt idx="1">
                  <c:v>632.53</c:v>
                </c:pt>
                <c:pt idx="2">
                  <c:v>488.72</c:v>
                </c:pt>
                <c:pt idx="3">
                  <c:v>679.9</c:v>
                </c:pt>
                <c:pt idx="4">
                  <c:v>466.67</c:v>
                </c:pt>
              </c:numCache>
            </c:numRef>
          </c:val>
        </c:ser>
        <c:dLbls>
          <c:showLegendKey val="0"/>
          <c:showVal val="0"/>
          <c:showCatName val="0"/>
          <c:showSerName val="0"/>
          <c:showPercent val="0"/>
          <c:showBubbleSize val="0"/>
        </c:dLbls>
        <c:gapWidth val="150"/>
        <c:axId val="51631616"/>
        <c:axId val="5163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523.08000000000004</c:v>
                </c:pt>
                <c:pt idx="1">
                  <c:v>530.83000000000004</c:v>
                </c:pt>
                <c:pt idx="2">
                  <c:v>734.18</c:v>
                </c:pt>
                <c:pt idx="3">
                  <c:v>789.62</c:v>
                </c:pt>
                <c:pt idx="4">
                  <c:v>423.18</c:v>
                </c:pt>
              </c:numCache>
            </c:numRef>
          </c:val>
          <c:smooth val="0"/>
        </c:ser>
        <c:dLbls>
          <c:showLegendKey val="0"/>
          <c:showVal val="0"/>
          <c:showCatName val="0"/>
          <c:showSerName val="0"/>
          <c:showPercent val="0"/>
          <c:showBubbleSize val="0"/>
        </c:dLbls>
        <c:marker val="1"/>
        <c:smooth val="0"/>
        <c:axId val="51631616"/>
        <c:axId val="51633536"/>
      </c:lineChart>
      <c:dateAx>
        <c:axId val="51631616"/>
        <c:scaling>
          <c:orientation val="minMax"/>
        </c:scaling>
        <c:delete val="1"/>
        <c:axPos val="b"/>
        <c:numFmt formatCode="ge" sourceLinked="1"/>
        <c:majorTickMark val="none"/>
        <c:minorTickMark val="none"/>
        <c:tickLblPos val="none"/>
        <c:crossAx val="51633536"/>
        <c:crosses val="autoZero"/>
        <c:auto val="1"/>
        <c:lblOffset val="100"/>
        <c:baseTimeUnit val="years"/>
      </c:dateAx>
      <c:valAx>
        <c:axId val="5163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63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68.16</c:v>
                </c:pt>
                <c:pt idx="1">
                  <c:v>66.62</c:v>
                </c:pt>
                <c:pt idx="2">
                  <c:v>63.65</c:v>
                </c:pt>
                <c:pt idx="3">
                  <c:v>63.47</c:v>
                </c:pt>
                <c:pt idx="4">
                  <c:v>58.04</c:v>
                </c:pt>
              </c:numCache>
            </c:numRef>
          </c:val>
        </c:ser>
        <c:dLbls>
          <c:showLegendKey val="0"/>
          <c:showVal val="0"/>
          <c:showCatName val="0"/>
          <c:showSerName val="0"/>
          <c:showPercent val="0"/>
          <c:showBubbleSize val="0"/>
        </c:dLbls>
        <c:gapWidth val="150"/>
        <c:axId val="52655232"/>
        <c:axId val="5265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51.11</c:v>
                </c:pt>
                <c:pt idx="1">
                  <c:v>50.49</c:v>
                </c:pt>
                <c:pt idx="2">
                  <c:v>48.36</c:v>
                </c:pt>
                <c:pt idx="3">
                  <c:v>48.7</c:v>
                </c:pt>
                <c:pt idx="4">
                  <c:v>46.9</c:v>
                </c:pt>
              </c:numCache>
            </c:numRef>
          </c:val>
          <c:smooth val="0"/>
        </c:ser>
        <c:dLbls>
          <c:showLegendKey val="0"/>
          <c:showVal val="0"/>
          <c:showCatName val="0"/>
          <c:showSerName val="0"/>
          <c:showPercent val="0"/>
          <c:showBubbleSize val="0"/>
        </c:dLbls>
        <c:marker val="1"/>
        <c:smooth val="0"/>
        <c:axId val="52655232"/>
        <c:axId val="52657152"/>
      </c:lineChart>
      <c:dateAx>
        <c:axId val="52655232"/>
        <c:scaling>
          <c:orientation val="minMax"/>
        </c:scaling>
        <c:delete val="1"/>
        <c:axPos val="b"/>
        <c:numFmt formatCode="ge" sourceLinked="1"/>
        <c:majorTickMark val="none"/>
        <c:minorTickMark val="none"/>
        <c:tickLblPos val="none"/>
        <c:crossAx val="52657152"/>
        <c:crosses val="autoZero"/>
        <c:auto val="1"/>
        <c:lblOffset val="100"/>
        <c:baseTimeUnit val="years"/>
      </c:dateAx>
      <c:valAx>
        <c:axId val="5265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65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69.61</c:v>
                </c:pt>
                <c:pt idx="1">
                  <c:v>72.61</c:v>
                </c:pt>
                <c:pt idx="2">
                  <c:v>77.37</c:v>
                </c:pt>
                <c:pt idx="3">
                  <c:v>75.69</c:v>
                </c:pt>
                <c:pt idx="4">
                  <c:v>82.68</c:v>
                </c:pt>
              </c:numCache>
            </c:numRef>
          </c:val>
        </c:ser>
        <c:dLbls>
          <c:showLegendKey val="0"/>
          <c:showVal val="0"/>
          <c:showCatName val="0"/>
          <c:showSerName val="0"/>
          <c:showPercent val="0"/>
          <c:showBubbleSize val="0"/>
        </c:dLbls>
        <c:gapWidth val="150"/>
        <c:axId val="52687616"/>
        <c:axId val="5268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74.16</c:v>
                </c:pt>
                <c:pt idx="1">
                  <c:v>74.209999999999994</c:v>
                </c:pt>
                <c:pt idx="2">
                  <c:v>75.239999999999995</c:v>
                </c:pt>
                <c:pt idx="3">
                  <c:v>74.959999999999994</c:v>
                </c:pt>
                <c:pt idx="4">
                  <c:v>74.63</c:v>
                </c:pt>
              </c:numCache>
            </c:numRef>
          </c:val>
          <c:smooth val="0"/>
        </c:ser>
        <c:dLbls>
          <c:showLegendKey val="0"/>
          <c:showVal val="0"/>
          <c:showCatName val="0"/>
          <c:showSerName val="0"/>
          <c:showPercent val="0"/>
          <c:showBubbleSize val="0"/>
        </c:dLbls>
        <c:marker val="1"/>
        <c:smooth val="0"/>
        <c:axId val="52687616"/>
        <c:axId val="52689536"/>
      </c:lineChart>
      <c:dateAx>
        <c:axId val="52687616"/>
        <c:scaling>
          <c:orientation val="minMax"/>
        </c:scaling>
        <c:delete val="1"/>
        <c:axPos val="b"/>
        <c:numFmt formatCode="ge" sourceLinked="1"/>
        <c:majorTickMark val="none"/>
        <c:minorTickMark val="none"/>
        <c:tickLblPos val="none"/>
        <c:crossAx val="52689536"/>
        <c:crosses val="autoZero"/>
        <c:auto val="1"/>
        <c:lblOffset val="100"/>
        <c:baseTimeUnit val="years"/>
      </c:dateAx>
      <c:valAx>
        <c:axId val="5268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68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3" spans="1:7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row>
    <row r="4" spans="1:7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2" t="str">
        <f>データ!H6</f>
        <v>沖縄県　南大東村</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8" t="s">
        <v>1</v>
      </c>
      <c r="C7" s="78"/>
      <c r="D7" s="78"/>
      <c r="E7" s="78"/>
      <c r="F7" s="78"/>
      <c r="G7" s="78"/>
      <c r="H7" s="78"/>
      <c r="I7" s="78" t="s">
        <v>2</v>
      </c>
      <c r="J7" s="78"/>
      <c r="K7" s="78"/>
      <c r="L7" s="78"/>
      <c r="M7" s="78"/>
      <c r="N7" s="78"/>
      <c r="O7" s="78"/>
      <c r="P7" s="78" t="s">
        <v>3</v>
      </c>
      <c r="Q7" s="78"/>
      <c r="R7" s="78"/>
      <c r="S7" s="78"/>
      <c r="T7" s="78"/>
      <c r="U7" s="78"/>
      <c r="V7" s="78"/>
      <c r="W7" s="78" t="s">
        <v>4</v>
      </c>
      <c r="X7" s="78"/>
      <c r="Y7" s="78"/>
      <c r="Z7" s="78"/>
      <c r="AA7" s="78"/>
      <c r="AB7" s="78"/>
      <c r="AC7" s="78"/>
      <c r="AD7" s="78" t="s">
        <v>5</v>
      </c>
      <c r="AE7" s="78"/>
      <c r="AF7" s="78"/>
      <c r="AG7" s="78"/>
      <c r="AH7" s="78"/>
      <c r="AI7" s="78"/>
      <c r="AJ7" s="78"/>
      <c r="AK7" s="2"/>
      <c r="AL7" s="78" t="s">
        <v>6</v>
      </c>
      <c r="AM7" s="78"/>
      <c r="AN7" s="78"/>
      <c r="AO7" s="78"/>
      <c r="AP7" s="78"/>
      <c r="AQ7" s="78"/>
      <c r="AR7" s="78"/>
      <c r="AS7" s="78"/>
      <c r="AT7" s="78" t="s">
        <v>7</v>
      </c>
      <c r="AU7" s="78"/>
      <c r="AV7" s="78"/>
      <c r="AW7" s="78"/>
      <c r="AX7" s="78"/>
      <c r="AY7" s="78"/>
      <c r="AZ7" s="78"/>
      <c r="BA7" s="78"/>
      <c r="BB7" s="78" t="s">
        <v>8</v>
      </c>
      <c r="BC7" s="78"/>
      <c r="BD7" s="78"/>
      <c r="BE7" s="78"/>
      <c r="BF7" s="78"/>
      <c r="BG7" s="78"/>
      <c r="BH7" s="78"/>
      <c r="BI7" s="78"/>
      <c r="BJ7" s="4"/>
      <c r="BK7" s="4"/>
      <c r="BL7" s="5" t="s">
        <v>9</v>
      </c>
      <c r="BM7" s="6"/>
      <c r="BN7" s="6"/>
      <c r="BO7" s="6"/>
      <c r="BP7" s="6"/>
      <c r="BQ7" s="6"/>
      <c r="BR7" s="6"/>
      <c r="BS7" s="6"/>
      <c r="BT7" s="6"/>
      <c r="BU7" s="6"/>
      <c r="BV7" s="6"/>
      <c r="BW7" s="6"/>
      <c r="BX7" s="6"/>
      <c r="BY7" s="7"/>
    </row>
    <row r="8" spans="1:78" ht="18.75" customHeight="1">
      <c r="A8" s="2"/>
      <c r="B8" s="79" t="str">
        <f>データ!$I$6</f>
        <v>法非適用</v>
      </c>
      <c r="C8" s="79"/>
      <c r="D8" s="79"/>
      <c r="E8" s="79"/>
      <c r="F8" s="79"/>
      <c r="G8" s="79"/>
      <c r="H8" s="79"/>
      <c r="I8" s="79" t="str">
        <f>データ!$J$6</f>
        <v>水道事業</v>
      </c>
      <c r="J8" s="79"/>
      <c r="K8" s="79"/>
      <c r="L8" s="79"/>
      <c r="M8" s="79"/>
      <c r="N8" s="79"/>
      <c r="O8" s="79"/>
      <c r="P8" s="79" t="str">
        <f>データ!$K$6</f>
        <v>簡易水道事業</v>
      </c>
      <c r="Q8" s="79"/>
      <c r="R8" s="79"/>
      <c r="S8" s="79"/>
      <c r="T8" s="79"/>
      <c r="U8" s="79"/>
      <c r="V8" s="79"/>
      <c r="W8" s="79" t="str">
        <f>データ!$L$6</f>
        <v>D4</v>
      </c>
      <c r="X8" s="79"/>
      <c r="Y8" s="79"/>
      <c r="Z8" s="79"/>
      <c r="AA8" s="79"/>
      <c r="AB8" s="79"/>
      <c r="AC8" s="79"/>
      <c r="AD8" s="80" t="s">
        <v>123</v>
      </c>
      <c r="AE8" s="80"/>
      <c r="AF8" s="80"/>
      <c r="AG8" s="80"/>
      <c r="AH8" s="80"/>
      <c r="AI8" s="80"/>
      <c r="AJ8" s="80"/>
      <c r="AK8" s="2"/>
      <c r="AL8" s="73">
        <f>データ!$R$6</f>
        <v>1281</v>
      </c>
      <c r="AM8" s="73"/>
      <c r="AN8" s="73"/>
      <c r="AO8" s="73"/>
      <c r="AP8" s="73"/>
      <c r="AQ8" s="73"/>
      <c r="AR8" s="73"/>
      <c r="AS8" s="73"/>
      <c r="AT8" s="72">
        <f>データ!$S$6</f>
        <v>30.53</v>
      </c>
      <c r="AU8" s="72"/>
      <c r="AV8" s="72"/>
      <c r="AW8" s="72"/>
      <c r="AX8" s="72"/>
      <c r="AY8" s="72"/>
      <c r="AZ8" s="72"/>
      <c r="BA8" s="72"/>
      <c r="BB8" s="72">
        <f>データ!$T$6</f>
        <v>41.96</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c r="A9" s="2"/>
      <c r="B9" s="78" t="s">
        <v>12</v>
      </c>
      <c r="C9" s="78"/>
      <c r="D9" s="78"/>
      <c r="E9" s="78"/>
      <c r="F9" s="78"/>
      <c r="G9" s="78"/>
      <c r="H9" s="78"/>
      <c r="I9" s="78" t="s">
        <v>13</v>
      </c>
      <c r="J9" s="78"/>
      <c r="K9" s="78"/>
      <c r="L9" s="78"/>
      <c r="M9" s="78"/>
      <c r="N9" s="78"/>
      <c r="O9" s="78"/>
      <c r="P9" s="78" t="s">
        <v>14</v>
      </c>
      <c r="Q9" s="78"/>
      <c r="R9" s="78"/>
      <c r="S9" s="78"/>
      <c r="T9" s="78"/>
      <c r="U9" s="78"/>
      <c r="V9" s="78"/>
      <c r="W9" s="78" t="s">
        <v>15</v>
      </c>
      <c r="X9" s="78"/>
      <c r="Y9" s="78"/>
      <c r="Z9" s="78"/>
      <c r="AA9" s="78"/>
      <c r="AB9" s="78"/>
      <c r="AC9" s="78"/>
      <c r="AD9" s="2"/>
      <c r="AE9" s="2"/>
      <c r="AF9" s="2"/>
      <c r="AG9" s="2"/>
      <c r="AH9" s="4"/>
      <c r="AI9" s="2"/>
      <c r="AJ9" s="2"/>
      <c r="AK9" s="2"/>
      <c r="AL9" s="78" t="s">
        <v>16</v>
      </c>
      <c r="AM9" s="78"/>
      <c r="AN9" s="78"/>
      <c r="AO9" s="78"/>
      <c r="AP9" s="78"/>
      <c r="AQ9" s="78"/>
      <c r="AR9" s="78"/>
      <c r="AS9" s="78"/>
      <c r="AT9" s="78" t="s">
        <v>17</v>
      </c>
      <c r="AU9" s="78"/>
      <c r="AV9" s="78"/>
      <c r="AW9" s="78"/>
      <c r="AX9" s="78"/>
      <c r="AY9" s="78"/>
      <c r="AZ9" s="78"/>
      <c r="BA9" s="78"/>
      <c r="BB9" s="78" t="s">
        <v>18</v>
      </c>
      <c r="BC9" s="78"/>
      <c r="BD9" s="78"/>
      <c r="BE9" s="78"/>
      <c r="BF9" s="78"/>
      <c r="BG9" s="78"/>
      <c r="BH9" s="78"/>
      <c r="BI9" s="78"/>
      <c r="BJ9" s="4"/>
      <c r="BK9" s="4"/>
      <c r="BL9" s="70" t="s">
        <v>19</v>
      </c>
      <c r="BM9" s="71"/>
      <c r="BN9" s="11" t="s">
        <v>20</v>
      </c>
      <c r="BO9" s="12"/>
      <c r="BP9" s="12"/>
      <c r="BQ9" s="12"/>
      <c r="BR9" s="12"/>
      <c r="BS9" s="12"/>
      <c r="BT9" s="12"/>
      <c r="BU9" s="12"/>
      <c r="BV9" s="12"/>
      <c r="BW9" s="12"/>
      <c r="BX9" s="12"/>
      <c r="BY9" s="13"/>
    </row>
    <row r="10" spans="1:78" ht="18.75" customHeight="1">
      <c r="A10" s="2"/>
      <c r="B10" s="72" t="str">
        <f>データ!$N$6</f>
        <v>-</v>
      </c>
      <c r="C10" s="72"/>
      <c r="D10" s="72"/>
      <c r="E10" s="72"/>
      <c r="F10" s="72"/>
      <c r="G10" s="72"/>
      <c r="H10" s="72"/>
      <c r="I10" s="72" t="str">
        <f>データ!$O$6</f>
        <v>該当数値なし</v>
      </c>
      <c r="J10" s="72"/>
      <c r="K10" s="72"/>
      <c r="L10" s="72"/>
      <c r="M10" s="72"/>
      <c r="N10" s="72"/>
      <c r="O10" s="72"/>
      <c r="P10" s="72">
        <f>データ!$P$6</f>
        <v>99.29</v>
      </c>
      <c r="Q10" s="72"/>
      <c r="R10" s="72"/>
      <c r="S10" s="72"/>
      <c r="T10" s="72"/>
      <c r="U10" s="72"/>
      <c r="V10" s="72"/>
      <c r="W10" s="73">
        <f>データ!$Q$6</f>
        <v>7632</v>
      </c>
      <c r="X10" s="73"/>
      <c r="Y10" s="73"/>
      <c r="Z10" s="73"/>
      <c r="AA10" s="73"/>
      <c r="AB10" s="73"/>
      <c r="AC10" s="73"/>
      <c r="AD10" s="2"/>
      <c r="AE10" s="2"/>
      <c r="AF10" s="2"/>
      <c r="AG10" s="2"/>
      <c r="AH10" s="2"/>
      <c r="AI10" s="2"/>
      <c r="AJ10" s="2"/>
      <c r="AK10" s="2"/>
      <c r="AL10" s="73">
        <f>データ!$U$6</f>
        <v>1253</v>
      </c>
      <c r="AM10" s="73"/>
      <c r="AN10" s="73"/>
      <c r="AO10" s="73"/>
      <c r="AP10" s="73"/>
      <c r="AQ10" s="73"/>
      <c r="AR10" s="73"/>
      <c r="AS10" s="73"/>
      <c r="AT10" s="72">
        <f>データ!$V$6</f>
        <v>3.05</v>
      </c>
      <c r="AU10" s="72"/>
      <c r="AV10" s="72"/>
      <c r="AW10" s="72"/>
      <c r="AX10" s="72"/>
      <c r="AY10" s="72"/>
      <c r="AZ10" s="72"/>
      <c r="BA10" s="72"/>
      <c r="BB10" s="72">
        <f>データ!$W$6</f>
        <v>410.82</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43" t="s">
        <v>25</v>
      </c>
      <c r="BM14" s="44"/>
      <c r="BN14" s="44"/>
      <c r="BO14" s="44"/>
      <c r="BP14" s="44"/>
      <c r="BQ14" s="44"/>
      <c r="BR14" s="44"/>
      <c r="BS14" s="44"/>
      <c r="BT14" s="44"/>
      <c r="BU14" s="44"/>
      <c r="BV14" s="44"/>
      <c r="BW14" s="44"/>
      <c r="BX14" s="44"/>
      <c r="BY14" s="44"/>
      <c r="BZ14" s="45"/>
    </row>
    <row r="15" spans="1:78" ht="13.5" customHeight="1">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122</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56" t="s">
        <v>120</v>
      </c>
      <c r="BM47" s="57"/>
      <c r="BN47" s="57"/>
      <c r="BO47" s="57"/>
      <c r="BP47" s="57"/>
      <c r="BQ47" s="57"/>
      <c r="BR47" s="57"/>
      <c r="BS47" s="57"/>
      <c r="BT47" s="57"/>
      <c r="BU47" s="57"/>
      <c r="BV47" s="57"/>
      <c r="BW47" s="57"/>
      <c r="BX47" s="57"/>
      <c r="BY47" s="57"/>
      <c r="BZ47" s="58"/>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56"/>
      <c r="BM48" s="57"/>
      <c r="BN48" s="57"/>
      <c r="BO48" s="57"/>
      <c r="BP48" s="57"/>
      <c r="BQ48" s="57"/>
      <c r="BR48" s="57"/>
      <c r="BS48" s="57"/>
      <c r="BT48" s="57"/>
      <c r="BU48" s="57"/>
      <c r="BV48" s="57"/>
      <c r="BW48" s="57"/>
      <c r="BX48" s="57"/>
      <c r="BY48" s="57"/>
      <c r="BZ48" s="58"/>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56"/>
      <c r="BM49" s="57"/>
      <c r="BN49" s="57"/>
      <c r="BO49" s="57"/>
      <c r="BP49" s="57"/>
      <c r="BQ49" s="57"/>
      <c r="BR49" s="57"/>
      <c r="BS49" s="57"/>
      <c r="BT49" s="57"/>
      <c r="BU49" s="57"/>
      <c r="BV49" s="57"/>
      <c r="BW49" s="57"/>
      <c r="BX49" s="57"/>
      <c r="BY49" s="57"/>
      <c r="BZ49" s="58"/>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56"/>
      <c r="BM50" s="57"/>
      <c r="BN50" s="57"/>
      <c r="BO50" s="57"/>
      <c r="BP50" s="57"/>
      <c r="BQ50" s="57"/>
      <c r="BR50" s="57"/>
      <c r="BS50" s="57"/>
      <c r="BT50" s="57"/>
      <c r="BU50" s="57"/>
      <c r="BV50" s="57"/>
      <c r="BW50" s="57"/>
      <c r="BX50" s="57"/>
      <c r="BY50" s="57"/>
      <c r="BZ50" s="58"/>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56"/>
      <c r="BM51" s="57"/>
      <c r="BN51" s="57"/>
      <c r="BO51" s="57"/>
      <c r="BP51" s="57"/>
      <c r="BQ51" s="57"/>
      <c r="BR51" s="57"/>
      <c r="BS51" s="57"/>
      <c r="BT51" s="57"/>
      <c r="BU51" s="57"/>
      <c r="BV51" s="57"/>
      <c r="BW51" s="57"/>
      <c r="BX51" s="57"/>
      <c r="BY51" s="57"/>
      <c r="BZ51" s="58"/>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56"/>
      <c r="BM52" s="57"/>
      <c r="BN52" s="57"/>
      <c r="BO52" s="57"/>
      <c r="BP52" s="57"/>
      <c r="BQ52" s="57"/>
      <c r="BR52" s="57"/>
      <c r="BS52" s="57"/>
      <c r="BT52" s="57"/>
      <c r="BU52" s="57"/>
      <c r="BV52" s="57"/>
      <c r="BW52" s="57"/>
      <c r="BX52" s="57"/>
      <c r="BY52" s="57"/>
      <c r="BZ52" s="58"/>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56"/>
      <c r="BM53" s="57"/>
      <c r="BN53" s="57"/>
      <c r="BO53" s="57"/>
      <c r="BP53" s="57"/>
      <c r="BQ53" s="57"/>
      <c r="BR53" s="57"/>
      <c r="BS53" s="57"/>
      <c r="BT53" s="57"/>
      <c r="BU53" s="57"/>
      <c r="BV53" s="57"/>
      <c r="BW53" s="57"/>
      <c r="BX53" s="57"/>
      <c r="BY53" s="57"/>
      <c r="BZ53" s="58"/>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56"/>
      <c r="BM54" s="57"/>
      <c r="BN54" s="57"/>
      <c r="BO54" s="57"/>
      <c r="BP54" s="57"/>
      <c r="BQ54" s="57"/>
      <c r="BR54" s="57"/>
      <c r="BS54" s="57"/>
      <c r="BT54" s="57"/>
      <c r="BU54" s="57"/>
      <c r="BV54" s="57"/>
      <c r="BW54" s="57"/>
      <c r="BX54" s="57"/>
      <c r="BY54" s="57"/>
      <c r="BZ54" s="58"/>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56"/>
      <c r="BM55" s="57"/>
      <c r="BN55" s="57"/>
      <c r="BO55" s="57"/>
      <c r="BP55" s="57"/>
      <c r="BQ55" s="57"/>
      <c r="BR55" s="57"/>
      <c r="BS55" s="57"/>
      <c r="BT55" s="57"/>
      <c r="BU55" s="57"/>
      <c r="BV55" s="57"/>
      <c r="BW55" s="57"/>
      <c r="BX55" s="57"/>
      <c r="BY55" s="57"/>
      <c r="BZ55" s="58"/>
    </row>
    <row r="56" spans="1:78" ht="13.5" customHeight="1">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56"/>
      <c r="BM56" s="57"/>
      <c r="BN56" s="57"/>
      <c r="BO56" s="57"/>
      <c r="BP56" s="57"/>
      <c r="BQ56" s="57"/>
      <c r="BR56" s="57"/>
      <c r="BS56" s="57"/>
      <c r="BT56" s="57"/>
      <c r="BU56" s="57"/>
      <c r="BV56" s="57"/>
      <c r="BW56" s="57"/>
      <c r="BX56" s="57"/>
      <c r="BY56" s="57"/>
      <c r="BZ56" s="58"/>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56"/>
      <c r="BM57" s="57"/>
      <c r="BN57" s="57"/>
      <c r="BO57" s="57"/>
      <c r="BP57" s="57"/>
      <c r="BQ57" s="57"/>
      <c r="BR57" s="57"/>
      <c r="BS57" s="57"/>
      <c r="BT57" s="57"/>
      <c r="BU57" s="57"/>
      <c r="BV57" s="57"/>
      <c r="BW57" s="57"/>
      <c r="BX57" s="57"/>
      <c r="BY57" s="57"/>
      <c r="BZ57" s="58"/>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6"/>
      <c r="BM58" s="57"/>
      <c r="BN58" s="57"/>
      <c r="BO58" s="57"/>
      <c r="BP58" s="57"/>
      <c r="BQ58" s="57"/>
      <c r="BR58" s="57"/>
      <c r="BS58" s="57"/>
      <c r="BT58" s="57"/>
      <c r="BU58" s="57"/>
      <c r="BV58" s="57"/>
      <c r="BW58" s="57"/>
      <c r="BX58" s="57"/>
      <c r="BY58" s="57"/>
      <c r="BZ58" s="58"/>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6"/>
      <c r="BM59" s="57"/>
      <c r="BN59" s="57"/>
      <c r="BO59" s="57"/>
      <c r="BP59" s="57"/>
      <c r="BQ59" s="57"/>
      <c r="BR59" s="57"/>
      <c r="BS59" s="57"/>
      <c r="BT59" s="57"/>
      <c r="BU59" s="57"/>
      <c r="BV59" s="57"/>
      <c r="BW59" s="57"/>
      <c r="BX59" s="57"/>
      <c r="BY59" s="57"/>
      <c r="BZ59" s="58"/>
    </row>
    <row r="60" spans="1:78" ht="13.5" customHeight="1">
      <c r="A60" s="2"/>
      <c r="B60" s="62" t="s">
        <v>35</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6"/>
      <c r="BM60" s="57"/>
      <c r="BN60" s="57"/>
      <c r="BO60" s="57"/>
      <c r="BP60" s="57"/>
      <c r="BQ60" s="57"/>
      <c r="BR60" s="57"/>
      <c r="BS60" s="57"/>
      <c r="BT60" s="57"/>
      <c r="BU60" s="57"/>
      <c r="BV60" s="57"/>
      <c r="BW60" s="57"/>
      <c r="BX60" s="57"/>
      <c r="BY60" s="57"/>
      <c r="BZ60" s="58"/>
    </row>
    <row r="61" spans="1:78" ht="13.5" customHeight="1">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6"/>
      <c r="BM61" s="57"/>
      <c r="BN61" s="57"/>
      <c r="BO61" s="57"/>
      <c r="BP61" s="57"/>
      <c r="BQ61" s="57"/>
      <c r="BR61" s="57"/>
      <c r="BS61" s="57"/>
      <c r="BT61" s="57"/>
      <c r="BU61" s="57"/>
      <c r="BV61" s="57"/>
      <c r="BW61" s="57"/>
      <c r="BX61" s="57"/>
      <c r="BY61" s="57"/>
      <c r="BZ61" s="58"/>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56"/>
      <c r="BM62" s="57"/>
      <c r="BN62" s="57"/>
      <c r="BO62" s="57"/>
      <c r="BP62" s="57"/>
      <c r="BQ62" s="57"/>
      <c r="BR62" s="57"/>
      <c r="BS62" s="57"/>
      <c r="BT62" s="57"/>
      <c r="BU62" s="57"/>
      <c r="BV62" s="57"/>
      <c r="BW62" s="57"/>
      <c r="BX62" s="57"/>
      <c r="BY62" s="57"/>
      <c r="BZ62" s="58"/>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9"/>
      <c r="BM63" s="60"/>
      <c r="BN63" s="60"/>
      <c r="BO63" s="60"/>
      <c r="BP63" s="60"/>
      <c r="BQ63" s="60"/>
      <c r="BR63" s="60"/>
      <c r="BS63" s="60"/>
      <c r="BT63" s="60"/>
      <c r="BU63" s="60"/>
      <c r="BV63" s="60"/>
      <c r="BW63" s="60"/>
      <c r="BX63" s="60"/>
      <c r="BY63" s="60"/>
      <c r="BZ63" s="61"/>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C34:P35"/>
    <mergeCell ref="R34:AE35"/>
    <mergeCell ref="AG34:AT35"/>
    <mergeCell ref="AV34:BI35"/>
    <mergeCell ref="BL16:BZ44"/>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57</v>
      </c>
      <c r="B3" s="30" t="s">
        <v>58</v>
      </c>
      <c r="C3" s="30" t="s">
        <v>59</v>
      </c>
      <c r="D3" s="30" t="s">
        <v>60</v>
      </c>
      <c r="E3" s="30" t="s">
        <v>61</v>
      </c>
      <c r="F3" s="30" t="s">
        <v>62</v>
      </c>
      <c r="G3" s="30" t="s">
        <v>63</v>
      </c>
      <c r="H3" s="84" t="s">
        <v>64</v>
      </c>
      <c r="I3" s="85"/>
      <c r="J3" s="85"/>
      <c r="K3" s="85"/>
      <c r="L3" s="85"/>
      <c r="M3" s="85"/>
      <c r="N3" s="85"/>
      <c r="O3" s="85"/>
      <c r="P3" s="85"/>
      <c r="Q3" s="85"/>
      <c r="R3" s="85"/>
      <c r="S3" s="85"/>
      <c r="T3" s="85"/>
      <c r="U3" s="85"/>
      <c r="V3" s="85"/>
      <c r="W3" s="86"/>
      <c r="X3" s="90" t="s">
        <v>65</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66</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c r="A4" s="29" t="s">
        <v>67</v>
      </c>
      <c r="B4" s="31"/>
      <c r="C4" s="31"/>
      <c r="D4" s="31"/>
      <c r="E4" s="31"/>
      <c r="F4" s="31"/>
      <c r="G4" s="31"/>
      <c r="H4" s="87"/>
      <c r="I4" s="88"/>
      <c r="J4" s="88"/>
      <c r="K4" s="88"/>
      <c r="L4" s="88"/>
      <c r="M4" s="88"/>
      <c r="N4" s="88"/>
      <c r="O4" s="88"/>
      <c r="P4" s="88"/>
      <c r="Q4" s="88"/>
      <c r="R4" s="88"/>
      <c r="S4" s="88"/>
      <c r="T4" s="88"/>
      <c r="U4" s="88"/>
      <c r="V4" s="88"/>
      <c r="W4" s="89"/>
      <c r="X4" s="83" t="s">
        <v>68</v>
      </c>
      <c r="Y4" s="83"/>
      <c r="Z4" s="83"/>
      <c r="AA4" s="83"/>
      <c r="AB4" s="83"/>
      <c r="AC4" s="83"/>
      <c r="AD4" s="83"/>
      <c r="AE4" s="83"/>
      <c r="AF4" s="83"/>
      <c r="AG4" s="83"/>
      <c r="AH4" s="83"/>
      <c r="AI4" s="83" t="s">
        <v>69</v>
      </c>
      <c r="AJ4" s="83"/>
      <c r="AK4" s="83"/>
      <c r="AL4" s="83"/>
      <c r="AM4" s="83"/>
      <c r="AN4" s="83"/>
      <c r="AO4" s="83"/>
      <c r="AP4" s="83"/>
      <c r="AQ4" s="83"/>
      <c r="AR4" s="83"/>
      <c r="AS4" s="83"/>
      <c r="AT4" s="83" t="s">
        <v>70</v>
      </c>
      <c r="AU4" s="83"/>
      <c r="AV4" s="83"/>
      <c r="AW4" s="83"/>
      <c r="AX4" s="83"/>
      <c r="AY4" s="83"/>
      <c r="AZ4" s="83"/>
      <c r="BA4" s="83"/>
      <c r="BB4" s="83"/>
      <c r="BC4" s="83"/>
      <c r="BD4" s="83"/>
      <c r="BE4" s="83" t="s">
        <v>71</v>
      </c>
      <c r="BF4" s="83"/>
      <c r="BG4" s="83"/>
      <c r="BH4" s="83"/>
      <c r="BI4" s="83"/>
      <c r="BJ4" s="83"/>
      <c r="BK4" s="83"/>
      <c r="BL4" s="83"/>
      <c r="BM4" s="83"/>
      <c r="BN4" s="83"/>
      <c r="BO4" s="83"/>
      <c r="BP4" s="83" t="s">
        <v>72</v>
      </c>
      <c r="BQ4" s="83"/>
      <c r="BR4" s="83"/>
      <c r="BS4" s="83"/>
      <c r="BT4" s="83"/>
      <c r="BU4" s="83"/>
      <c r="BV4" s="83"/>
      <c r="BW4" s="83"/>
      <c r="BX4" s="83"/>
      <c r="BY4" s="83"/>
      <c r="BZ4" s="83"/>
      <c r="CA4" s="83" t="s">
        <v>73</v>
      </c>
      <c r="CB4" s="83"/>
      <c r="CC4" s="83"/>
      <c r="CD4" s="83"/>
      <c r="CE4" s="83"/>
      <c r="CF4" s="83"/>
      <c r="CG4" s="83"/>
      <c r="CH4" s="83"/>
      <c r="CI4" s="83"/>
      <c r="CJ4" s="83"/>
      <c r="CK4" s="83"/>
      <c r="CL4" s="83" t="s">
        <v>74</v>
      </c>
      <c r="CM4" s="83"/>
      <c r="CN4" s="83"/>
      <c r="CO4" s="83"/>
      <c r="CP4" s="83"/>
      <c r="CQ4" s="83"/>
      <c r="CR4" s="83"/>
      <c r="CS4" s="83"/>
      <c r="CT4" s="83"/>
      <c r="CU4" s="83"/>
      <c r="CV4" s="83"/>
      <c r="CW4" s="83" t="s">
        <v>75</v>
      </c>
      <c r="CX4" s="83"/>
      <c r="CY4" s="83"/>
      <c r="CZ4" s="83"/>
      <c r="DA4" s="83"/>
      <c r="DB4" s="83"/>
      <c r="DC4" s="83"/>
      <c r="DD4" s="83"/>
      <c r="DE4" s="83"/>
      <c r="DF4" s="83"/>
      <c r="DG4" s="83"/>
      <c r="DH4" s="83" t="s">
        <v>76</v>
      </c>
      <c r="DI4" s="83"/>
      <c r="DJ4" s="83"/>
      <c r="DK4" s="83"/>
      <c r="DL4" s="83"/>
      <c r="DM4" s="83"/>
      <c r="DN4" s="83"/>
      <c r="DO4" s="83"/>
      <c r="DP4" s="83"/>
      <c r="DQ4" s="83"/>
      <c r="DR4" s="83"/>
      <c r="DS4" s="83" t="s">
        <v>77</v>
      </c>
      <c r="DT4" s="83"/>
      <c r="DU4" s="83"/>
      <c r="DV4" s="83"/>
      <c r="DW4" s="83"/>
      <c r="DX4" s="83"/>
      <c r="DY4" s="83"/>
      <c r="DZ4" s="83"/>
      <c r="EA4" s="83"/>
      <c r="EB4" s="83"/>
      <c r="EC4" s="83"/>
      <c r="ED4" s="83" t="s">
        <v>78</v>
      </c>
      <c r="EE4" s="83"/>
      <c r="EF4" s="83"/>
      <c r="EG4" s="83"/>
      <c r="EH4" s="83"/>
      <c r="EI4" s="83"/>
      <c r="EJ4" s="83"/>
      <c r="EK4" s="83"/>
      <c r="EL4" s="83"/>
      <c r="EM4" s="83"/>
      <c r="EN4" s="83"/>
    </row>
    <row r="5" spans="1:144">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c r="A6" s="29" t="s">
        <v>107</v>
      </c>
      <c r="B6" s="34">
        <f>B7</f>
        <v>2016</v>
      </c>
      <c r="C6" s="34">
        <f t="shared" ref="C6:W6" si="3">C7</f>
        <v>473570</v>
      </c>
      <c r="D6" s="34">
        <f t="shared" si="3"/>
        <v>47</v>
      </c>
      <c r="E6" s="34">
        <f t="shared" si="3"/>
        <v>1</v>
      </c>
      <c r="F6" s="34">
        <f t="shared" si="3"/>
        <v>0</v>
      </c>
      <c r="G6" s="34">
        <f t="shared" si="3"/>
        <v>0</v>
      </c>
      <c r="H6" s="34" t="str">
        <f t="shared" si="3"/>
        <v>沖縄県　南大東村</v>
      </c>
      <c r="I6" s="34" t="str">
        <f t="shared" si="3"/>
        <v>法非適用</v>
      </c>
      <c r="J6" s="34" t="str">
        <f t="shared" si="3"/>
        <v>水道事業</v>
      </c>
      <c r="K6" s="34" t="str">
        <f t="shared" si="3"/>
        <v>簡易水道事業</v>
      </c>
      <c r="L6" s="34" t="str">
        <f t="shared" si="3"/>
        <v>D4</v>
      </c>
      <c r="M6" s="34">
        <f t="shared" si="3"/>
        <v>0</v>
      </c>
      <c r="N6" s="35" t="str">
        <f t="shared" si="3"/>
        <v>-</v>
      </c>
      <c r="O6" s="35" t="str">
        <f t="shared" si="3"/>
        <v>該当数値なし</v>
      </c>
      <c r="P6" s="35">
        <f t="shared" si="3"/>
        <v>99.29</v>
      </c>
      <c r="Q6" s="35">
        <f t="shared" si="3"/>
        <v>7632</v>
      </c>
      <c r="R6" s="35">
        <f t="shared" si="3"/>
        <v>1281</v>
      </c>
      <c r="S6" s="35">
        <f t="shared" si="3"/>
        <v>30.53</v>
      </c>
      <c r="T6" s="35">
        <f t="shared" si="3"/>
        <v>41.96</v>
      </c>
      <c r="U6" s="35">
        <f t="shared" si="3"/>
        <v>1253</v>
      </c>
      <c r="V6" s="35">
        <f t="shared" si="3"/>
        <v>3.05</v>
      </c>
      <c r="W6" s="35">
        <f t="shared" si="3"/>
        <v>410.82</v>
      </c>
      <c r="X6" s="36">
        <f>IF(X7="",NA(),X7)</f>
        <v>80.19</v>
      </c>
      <c r="Y6" s="36">
        <f t="shared" ref="Y6:AG6" si="4">IF(Y7="",NA(),Y7)</f>
        <v>103.01</v>
      </c>
      <c r="Z6" s="36">
        <f t="shared" si="4"/>
        <v>117.3</v>
      </c>
      <c r="AA6" s="36">
        <f t="shared" si="4"/>
        <v>102.59</v>
      </c>
      <c r="AB6" s="36">
        <f t="shared" si="4"/>
        <v>118.11</v>
      </c>
      <c r="AC6" s="36">
        <f t="shared" si="4"/>
        <v>70.760000000000005</v>
      </c>
      <c r="AD6" s="36">
        <f t="shared" si="4"/>
        <v>71.66</v>
      </c>
      <c r="AE6" s="36">
        <f t="shared" si="4"/>
        <v>73.06</v>
      </c>
      <c r="AF6" s="36">
        <f t="shared" si="4"/>
        <v>72.03</v>
      </c>
      <c r="AG6" s="36">
        <f t="shared" si="4"/>
        <v>72.11</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544.89</v>
      </c>
      <c r="BF6" s="36">
        <f t="shared" ref="BF6:BN6" si="7">IF(BF7="",NA(),BF7)</f>
        <v>464.46</v>
      </c>
      <c r="BG6" s="36">
        <f t="shared" si="7"/>
        <v>409.15</v>
      </c>
      <c r="BH6" s="36">
        <f t="shared" si="7"/>
        <v>375.59</v>
      </c>
      <c r="BI6" s="36">
        <f t="shared" si="7"/>
        <v>317.93</v>
      </c>
      <c r="BJ6" s="36">
        <f t="shared" si="7"/>
        <v>1496.15</v>
      </c>
      <c r="BK6" s="36">
        <f t="shared" si="7"/>
        <v>1462.56</v>
      </c>
      <c r="BL6" s="36">
        <f t="shared" si="7"/>
        <v>1486.62</v>
      </c>
      <c r="BM6" s="36">
        <f t="shared" si="7"/>
        <v>1510.14</v>
      </c>
      <c r="BN6" s="36">
        <f t="shared" si="7"/>
        <v>1595.62</v>
      </c>
      <c r="BO6" s="35" t="str">
        <f>IF(BO7="","",IF(BO7="-","【-】","【"&amp;SUBSTITUTE(TEXT(BO7,"#,##0.00"),"-","△")&amp;"】"))</f>
        <v>【1,280.76】</v>
      </c>
      <c r="BP6" s="36">
        <f>IF(BP7="",NA(),BP7)</f>
        <v>57.79</v>
      </c>
      <c r="BQ6" s="36">
        <f t="shared" ref="BQ6:BY6" si="8">IF(BQ7="",NA(),BQ7)</f>
        <v>67.55</v>
      </c>
      <c r="BR6" s="36">
        <f t="shared" si="8"/>
        <v>88.4</v>
      </c>
      <c r="BS6" s="36">
        <f t="shared" si="8"/>
        <v>63.5</v>
      </c>
      <c r="BT6" s="36">
        <f t="shared" si="8"/>
        <v>97.44</v>
      </c>
      <c r="BU6" s="36">
        <f t="shared" si="8"/>
        <v>33.01</v>
      </c>
      <c r="BV6" s="36">
        <f t="shared" si="8"/>
        <v>32.39</v>
      </c>
      <c r="BW6" s="36">
        <f t="shared" si="8"/>
        <v>24.39</v>
      </c>
      <c r="BX6" s="36">
        <f t="shared" si="8"/>
        <v>22.67</v>
      </c>
      <c r="BY6" s="36">
        <f t="shared" si="8"/>
        <v>37.92</v>
      </c>
      <c r="BZ6" s="35" t="str">
        <f>IF(BZ7="","",IF(BZ7="-","【-】","【"&amp;SUBSTITUTE(TEXT(BZ7,"#,##0.00"),"-","△")&amp;"】"))</f>
        <v>【53.06】</v>
      </c>
      <c r="CA6" s="36">
        <f>IF(CA7="",NA(),CA7)</f>
        <v>722.39</v>
      </c>
      <c r="CB6" s="36">
        <f t="shared" ref="CB6:CJ6" si="9">IF(CB7="",NA(),CB7)</f>
        <v>632.53</v>
      </c>
      <c r="CC6" s="36">
        <f t="shared" si="9"/>
        <v>488.72</v>
      </c>
      <c r="CD6" s="36">
        <f t="shared" si="9"/>
        <v>679.9</v>
      </c>
      <c r="CE6" s="36">
        <f t="shared" si="9"/>
        <v>466.67</v>
      </c>
      <c r="CF6" s="36">
        <f t="shared" si="9"/>
        <v>523.08000000000004</v>
      </c>
      <c r="CG6" s="36">
        <f t="shared" si="9"/>
        <v>530.83000000000004</v>
      </c>
      <c r="CH6" s="36">
        <f t="shared" si="9"/>
        <v>734.18</v>
      </c>
      <c r="CI6" s="36">
        <f t="shared" si="9"/>
        <v>789.62</v>
      </c>
      <c r="CJ6" s="36">
        <f t="shared" si="9"/>
        <v>423.18</v>
      </c>
      <c r="CK6" s="35" t="str">
        <f>IF(CK7="","",IF(CK7="-","【-】","【"&amp;SUBSTITUTE(TEXT(CK7,"#,##0.00"),"-","△")&amp;"】"))</f>
        <v>【314.83】</v>
      </c>
      <c r="CL6" s="36">
        <f>IF(CL7="",NA(),CL7)</f>
        <v>68.16</v>
      </c>
      <c r="CM6" s="36">
        <f t="shared" ref="CM6:CU6" si="10">IF(CM7="",NA(),CM7)</f>
        <v>66.62</v>
      </c>
      <c r="CN6" s="36">
        <f t="shared" si="10"/>
        <v>63.65</v>
      </c>
      <c r="CO6" s="36">
        <f t="shared" si="10"/>
        <v>63.47</v>
      </c>
      <c r="CP6" s="36">
        <f t="shared" si="10"/>
        <v>58.04</v>
      </c>
      <c r="CQ6" s="36">
        <f t="shared" si="10"/>
        <v>51.11</v>
      </c>
      <c r="CR6" s="36">
        <f t="shared" si="10"/>
        <v>50.49</v>
      </c>
      <c r="CS6" s="36">
        <f t="shared" si="10"/>
        <v>48.36</v>
      </c>
      <c r="CT6" s="36">
        <f t="shared" si="10"/>
        <v>48.7</v>
      </c>
      <c r="CU6" s="36">
        <f t="shared" si="10"/>
        <v>46.9</v>
      </c>
      <c r="CV6" s="35" t="str">
        <f>IF(CV7="","",IF(CV7="-","【-】","【"&amp;SUBSTITUTE(TEXT(CV7,"#,##0.00"),"-","△")&amp;"】"))</f>
        <v>【56.28】</v>
      </c>
      <c r="CW6" s="36">
        <f>IF(CW7="",NA(),CW7)</f>
        <v>69.61</v>
      </c>
      <c r="CX6" s="36">
        <f t="shared" ref="CX6:DF6" si="11">IF(CX7="",NA(),CX7)</f>
        <v>72.61</v>
      </c>
      <c r="CY6" s="36">
        <f t="shared" si="11"/>
        <v>77.37</v>
      </c>
      <c r="CZ6" s="36">
        <f t="shared" si="11"/>
        <v>75.69</v>
      </c>
      <c r="DA6" s="36">
        <f t="shared" si="11"/>
        <v>82.68</v>
      </c>
      <c r="DB6" s="36">
        <f t="shared" si="11"/>
        <v>74.16</v>
      </c>
      <c r="DC6" s="36">
        <f t="shared" si="11"/>
        <v>74.209999999999994</v>
      </c>
      <c r="DD6" s="36">
        <f t="shared" si="11"/>
        <v>75.239999999999995</v>
      </c>
      <c r="DE6" s="36">
        <f t="shared" si="11"/>
        <v>74.959999999999994</v>
      </c>
      <c r="DF6" s="36">
        <f t="shared" si="11"/>
        <v>74.63</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0.37</v>
      </c>
      <c r="EJ6" s="36">
        <f t="shared" si="14"/>
        <v>0.7</v>
      </c>
      <c r="EK6" s="36">
        <f t="shared" si="14"/>
        <v>0.91</v>
      </c>
      <c r="EL6" s="36">
        <f t="shared" si="14"/>
        <v>1.26</v>
      </c>
      <c r="EM6" s="36">
        <f t="shared" si="14"/>
        <v>0.78</v>
      </c>
      <c r="EN6" s="35" t="str">
        <f>IF(EN7="","",IF(EN7="-","【-】","【"&amp;SUBSTITUTE(TEXT(EN7,"#,##0.00"),"-","△")&amp;"】"))</f>
        <v>【0.59】</v>
      </c>
    </row>
    <row r="7" spans="1:144" s="37" customFormat="1">
      <c r="A7" s="29"/>
      <c r="B7" s="38">
        <v>2016</v>
      </c>
      <c r="C7" s="38">
        <v>473570</v>
      </c>
      <c r="D7" s="38">
        <v>47</v>
      </c>
      <c r="E7" s="38">
        <v>1</v>
      </c>
      <c r="F7" s="38">
        <v>0</v>
      </c>
      <c r="G7" s="38">
        <v>0</v>
      </c>
      <c r="H7" s="38" t="s">
        <v>108</v>
      </c>
      <c r="I7" s="38" t="s">
        <v>109</v>
      </c>
      <c r="J7" s="38" t="s">
        <v>110</v>
      </c>
      <c r="K7" s="38" t="s">
        <v>111</v>
      </c>
      <c r="L7" s="38" t="s">
        <v>112</v>
      </c>
      <c r="M7" s="38"/>
      <c r="N7" s="39" t="s">
        <v>113</v>
      </c>
      <c r="O7" s="39" t="s">
        <v>114</v>
      </c>
      <c r="P7" s="39">
        <v>99.29</v>
      </c>
      <c r="Q7" s="39">
        <v>7632</v>
      </c>
      <c r="R7" s="39">
        <v>1281</v>
      </c>
      <c r="S7" s="39">
        <v>30.53</v>
      </c>
      <c r="T7" s="39">
        <v>41.96</v>
      </c>
      <c r="U7" s="39">
        <v>1253</v>
      </c>
      <c r="V7" s="39">
        <v>3.05</v>
      </c>
      <c r="W7" s="39">
        <v>410.82</v>
      </c>
      <c r="X7" s="39">
        <v>80.19</v>
      </c>
      <c r="Y7" s="39">
        <v>103.01</v>
      </c>
      <c r="Z7" s="39">
        <v>117.3</v>
      </c>
      <c r="AA7" s="39">
        <v>102.59</v>
      </c>
      <c r="AB7" s="39">
        <v>118.11</v>
      </c>
      <c r="AC7" s="39">
        <v>70.760000000000005</v>
      </c>
      <c r="AD7" s="39">
        <v>71.66</v>
      </c>
      <c r="AE7" s="39">
        <v>73.06</v>
      </c>
      <c r="AF7" s="39">
        <v>72.03</v>
      </c>
      <c r="AG7" s="39">
        <v>72.11</v>
      </c>
      <c r="AH7" s="39">
        <v>76.78</v>
      </c>
      <c r="AI7" s="39"/>
      <c r="AJ7" s="39"/>
      <c r="AK7" s="39"/>
      <c r="AL7" s="39"/>
      <c r="AM7" s="39"/>
      <c r="AN7" s="39"/>
      <c r="AO7" s="39"/>
      <c r="AP7" s="39"/>
      <c r="AQ7" s="39"/>
      <c r="AR7" s="39"/>
      <c r="AS7" s="39"/>
      <c r="AT7" s="39"/>
      <c r="AU7" s="39"/>
      <c r="AV7" s="39"/>
      <c r="AW7" s="39"/>
      <c r="AX7" s="39"/>
      <c r="AY7" s="39"/>
      <c r="AZ7" s="39"/>
      <c r="BA7" s="39"/>
      <c r="BB7" s="39"/>
      <c r="BC7" s="39"/>
      <c r="BD7" s="39"/>
      <c r="BE7" s="39">
        <v>544.89</v>
      </c>
      <c r="BF7" s="39">
        <v>464.46</v>
      </c>
      <c r="BG7" s="39">
        <v>409.15</v>
      </c>
      <c r="BH7" s="39">
        <v>375.59</v>
      </c>
      <c r="BI7" s="39">
        <v>317.93</v>
      </c>
      <c r="BJ7" s="39">
        <v>1496.15</v>
      </c>
      <c r="BK7" s="39">
        <v>1462.56</v>
      </c>
      <c r="BL7" s="39">
        <v>1486.62</v>
      </c>
      <c r="BM7" s="39">
        <v>1510.14</v>
      </c>
      <c r="BN7" s="39">
        <v>1595.62</v>
      </c>
      <c r="BO7" s="39">
        <v>1280.76</v>
      </c>
      <c r="BP7" s="39">
        <v>57.79</v>
      </c>
      <c r="BQ7" s="39">
        <v>67.55</v>
      </c>
      <c r="BR7" s="39">
        <v>88.4</v>
      </c>
      <c r="BS7" s="39">
        <v>63.5</v>
      </c>
      <c r="BT7" s="39">
        <v>97.44</v>
      </c>
      <c r="BU7" s="39">
        <v>33.01</v>
      </c>
      <c r="BV7" s="39">
        <v>32.39</v>
      </c>
      <c r="BW7" s="39">
        <v>24.39</v>
      </c>
      <c r="BX7" s="39">
        <v>22.67</v>
      </c>
      <c r="BY7" s="39">
        <v>37.92</v>
      </c>
      <c r="BZ7" s="39">
        <v>53.06</v>
      </c>
      <c r="CA7" s="39">
        <v>722.39</v>
      </c>
      <c r="CB7" s="39">
        <v>632.53</v>
      </c>
      <c r="CC7" s="39">
        <v>488.72</v>
      </c>
      <c r="CD7" s="39">
        <v>679.9</v>
      </c>
      <c r="CE7" s="39">
        <v>466.67</v>
      </c>
      <c r="CF7" s="39">
        <v>523.08000000000004</v>
      </c>
      <c r="CG7" s="39">
        <v>530.83000000000004</v>
      </c>
      <c r="CH7" s="39">
        <v>734.18</v>
      </c>
      <c r="CI7" s="39">
        <v>789.62</v>
      </c>
      <c r="CJ7" s="39">
        <v>423.18</v>
      </c>
      <c r="CK7" s="39">
        <v>314.83</v>
      </c>
      <c r="CL7" s="39">
        <v>68.16</v>
      </c>
      <c r="CM7" s="39">
        <v>66.62</v>
      </c>
      <c r="CN7" s="39">
        <v>63.65</v>
      </c>
      <c r="CO7" s="39">
        <v>63.47</v>
      </c>
      <c r="CP7" s="39">
        <v>58.04</v>
      </c>
      <c r="CQ7" s="39">
        <v>51.11</v>
      </c>
      <c r="CR7" s="39">
        <v>50.49</v>
      </c>
      <c r="CS7" s="39">
        <v>48.36</v>
      </c>
      <c r="CT7" s="39">
        <v>48.7</v>
      </c>
      <c r="CU7" s="39">
        <v>46.9</v>
      </c>
      <c r="CV7" s="39">
        <v>56.28</v>
      </c>
      <c r="CW7" s="39">
        <v>69.61</v>
      </c>
      <c r="CX7" s="39">
        <v>72.61</v>
      </c>
      <c r="CY7" s="39">
        <v>77.37</v>
      </c>
      <c r="CZ7" s="39">
        <v>75.69</v>
      </c>
      <c r="DA7" s="39">
        <v>82.68</v>
      </c>
      <c r="DB7" s="39">
        <v>74.16</v>
      </c>
      <c r="DC7" s="39">
        <v>74.209999999999994</v>
      </c>
      <c r="DD7" s="39">
        <v>75.239999999999995</v>
      </c>
      <c r="DE7" s="39">
        <v>74.959999999999994</v>
      </c>
      <c r="DF7" s="39">
        <v>74.63</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0.37</v>
      </c>
      <c r="EJ7" s="39">
        <v>0.7</v>
      </c>
      <c r="EK7" s="39">
        <v>0.91</v>
      </c>
      <c r="EL7" s="39">
        <v>1.26</v>
      </c>
      <c r="EM7" s="39">
        <v>0.78</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2018-02-28T00:57:35Z</cp:lastPrinted>
  <dcterms:created xsi:type="dcterms:W3CDTF">2017-12-25T01:49:05Z</dcterms:created>
  <dcterms:modified xsi:type="dcterms:W3CDTF">2018-02-28T07:30:34Z</dcterms:modified>
</cp:coreProperties>
</file>