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 r="B8" i="4"/>
  <c r="C10" i="5" l="1"/>
  <c r="D10" i="5"/>
  <c r="E10" i="5"/>
  <c r="B10" i="5"/>
</calcChain>
</file>

<file path=xl/sharedStrings.xml><?xml version="1.0" encoding="utf-8"?>
<sst xmlns="http://schemas.openxmlformats.org/spreadsheetml/2006/main" count="279" uniqueCount="126">
  <si>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</si>
  <si>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</si>
  <si>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</si>
  <si>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</si>
  <si>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</si>
  <si>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</si>
  <si>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</si>
  <si>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</si>
  <si>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</si>
  <si>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</si>
  <si>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</si>
  <si>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</si>
  <si>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</si>
  <si>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</si>
  <si>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</si>
  <si>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</si>
  <si>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</si>
  <si>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</si>
  <si>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</si>
  <si>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</si>
  <si>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</si>
  <si>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</si>
  <si>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</si>
  <si>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</si>
  <si>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</si>
  <si>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</si>
  <si>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</si>
  <si>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</si>
  <si>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</si>
  <si>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</si>
  <si>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</si>
  <si>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</si>
  <si>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</si>
  <si>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</si>
  <si>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</si>
  <si>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</si>
  <si>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</si>
  <si>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</si>
  <si>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</si>
  <si>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</si>
  <si>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</si>
  <si>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</si>
  <si>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</si>
  <si>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</si>
  <si>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</si>
  <si>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</si>
  <si>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</si>
  <si>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</si>
  <si>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</si>
  <si>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</si>
  <si>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</si>
  <si>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</si>
  <si>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</si>
  <si>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</si>
  <si>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</si>
  <si>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</si>
  <si>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</si>
  <si>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</si>
  <si>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</si>
  <si>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</si>
  <si>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</si>
  <si>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</si>
  <si>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</si>
  <si>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</si>
  <si>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</si>
  <si>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</si>
  <si>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</si>
  <si>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</si>
  <si>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</si>
  <si>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</si>
  <si>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</si>
  <si>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</si>
  <si>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</si>
  <si>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</si>
  <si>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</si>
  <si>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</si>
  <si>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</si>
  <si>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</si>
  <si>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</si>
  <si>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</si>
  <si>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</si>
  <si>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</si>
  <si>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</si>
  <si>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</si>
  <si>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</si>
  <si>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</si>
  <si>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</si>
  <si>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</si>
  <si>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</si>
  <si>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</si>
  <si>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</si>
  <si>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</si>
  <si>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</si>
  <si>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</si>
  <si>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</si>
  <si>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</si>
  <si>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</si>
  <si>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</si>
  <si>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</si>
  <si>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</si>
  <si>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</si>
  <si>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</si>
  <si>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</si>
  <si>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</si>
  <si>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</si>
  <si>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</si>
  <si>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</si>
  <si>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</si>
  <si>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</si>
  <si>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</si>
  <si>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金武町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</si>
  <si>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</si>
  <si>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</si>
  <si>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</si>
  <si>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</si>
  <si>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</si>
  <si>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</si>
  <si>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</si>
  <si>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</si>
  <si>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</si>
  <si>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</si>
  <si>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</si>
  <si>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平成18年度から施設整備（屋嘉地区）を開始し、平成24年度に供用開始している。管渠改善率（0.26％）については修繕ではなく、新築に伴う更新延長であり、現在老朽化による管渠の修繕はないものと考える。</t>
    <rPh sb="1" eb="3">
      <t>ヘイセイ</t>
    </rPh>
    <rPh sb="5" eb="7">
      <t>ネンド</t>
    </rPh>
    <rPh sb="9" eb="11">
      <t>シセツ</t>
    </rPh>
    <rPh sb="11" eb="13">
      <t>セイビ</t>
    </rPh>
    <rPh sb="14" eb="16">
      <t>ヤカ</t>
    </rPh>
    <rPh sb="16" eb="18">
      <t>チク</t>
    </rPh>
    <rPh sb="20" eb="22">
      <t>カイシ</t>
    </rPh>
    <rPh sb="24" eb="26">
      <t>ヘイセイ</t>
    </rPh>
    <rPh sb="28" eb="30">
      <t>ネンド</t>
    </rPh>
    <rPh sb="31" eb="33">
      <t>キョウヨウ</t>
    </rPh>
    <rPh sb="33" eb="35">
      <t>カイシ</t>
    </rPh>
    <rPh sb="40" eb="42">
      <t>カンキョ</t>
    </rPh>
    <rPh sb="42" eb="45">
      <t>カイゼンリツ</t>
    </rPh>
    <rPh sb="57" eb="59">
      <t>シュウゼン</t>
    </rPh>
    <rPh sb="64" eb="66">
      <t>シンチク</t>
    </rPh>
    <rPh sb="67" eb="68">
      <t>トモナ</t>
    </rPh>
    <rPh sb="69" eb="71">
      <t>コウシン</t>
    </rPh>
    <rPh sb="71" eb="73">
      <t>エンチョウ</t>
    </rPh>
    <rPh sb="77" eb="79">
      <t>ゲンザイ</t>
    </rPh>
    <rPh sb="79" eb="82">
      <t>ロウキュウカ</t>
    </rPh>
    <rPh sb="85" eb="87">
      <t>カンキョ</t>
    </rPh>
    <rPh sb="88" eb="90">
      <t>シュウゼン</t>
    </rPh>
    <rPh sb="96" eb="97">
      <t>カンガ</t>
    </rPh>
    <phoneticPr fontId="7"/>
  </si>
  <si>
    <t>本町は、昨年度から供用開始したが、現在も延長新設中でありながら、接続率の向上にも努めています。しかし、接続工事費の負担等が要因となり接続率が伸びなく、処理水量にも影響しています。このことから、接続推進のための住民周知や接続工事費の補助金活用を積極的に行ってまいります。</t>
    <rPh sb="0" eb="2">
      <t>ホンチョウ</t>
    </rPh>
    <rPh sb="9" eb="11">
      <t>キョウヨウ</t>
    </rPh>
    <rPh sb="11" eb="13">
      <t>カイシ</t>
    </rPh>
    <rPh sb="17" eb="19">
      <t>ゲンザイ</t>
    </rPh>
    <rPh sb="20" eb="22">
      <t>エンチョウ</t>
    </rPh>
    <rPh sb="22" eb="24">
      <t>シンセツ</t>
    </rPh>
    <rPh sb="24" eb="25">
      <t>チュウ</t>
    </rPh>
    <rPh sb="32" eb="34">
      <t>セツゾク</t>
    </rPh>
    <rPh sb="34" eb="35">
      <t>リツ</t>
    </rPh>
    <rPh sb="36" eb="38">
      <t>コウジョウ</t>
    </rPh>
    <rPh sb="40" eb="41">
      <t>ツト</t>
    </rPh>
    <rPh sb="51" eb="53">
      <t>セツゾク</t>
    </rPh>
    <rPh sb="53" eb="55">
      <t>コウジ</t>
    </rPh>
    <rPh sb="55" eb="56">
      <t>ヒ</t>
    </rPh>
    <rPh sb="57" eb="59">
      <t>フタン</t>
    </rPh>
    <rPh sb="59" eb="60">
      <t>トウ</t>
    </rPh>
    <rPh sb="61" eb="63">
      <t>ヨウイン</t>
    </rPh>
    <rPh sb="66" eb="68">
      <t>セツゾク</t>
    </rPh>
    <rPh sb="68" eb="69">
      <t>リツ</t>
    </rPh>
    <rPh sb="70" eb="71">
      <t>ノ</t>
    </rPh>
    <rPh sb="75" eb="77">
      <t>ショリ</t>
    </rPh>
    <rPh sb="77" eb="79">
      <t>スイリョウ</t>
    </rPh>
    <rPh sb="81" eb="83">
      <t>エイキョウ</t>
    </rPh>
    <rPh sb="96" eb="98">
      <t>セツゾク</t>
    </rPh>
    <rPh sb="98" eb="100">
      <t>スイシン</t>
    </rPh>
    <rPh sb="104" eb="106">
      <t>ジュウミン</t>
    </rPh>
    <rPh sb="106" eb="108">
      <t>シュウチ</t>
    </rPh>
    <rPh sb="109" eb="111">
      <t>セツゾク</t>
    </rPh>
    <rPh sb="111" eb="114">
      <t>コウジヒ</t>
    </rPh>
    <rPh sb="115" eb="118">
      <t>ホジョキン</t>
    </rPh>
    <rPh sb="118" eb="120">
      <t>カツヨウ</t>
    </rPh>
    <rPh sb="121" eb="124">
      <t>セッキョクテキ</t>
    </rPh>
    <rPh sb="125" eb="126">
      <t>オコナ</t>
    </rPh>
    <phoneticPr fontId="4"/>
  </si>
  <si>
    <r>
      <t>①平成28年度は整備推進中のため、依存財源99.17%（572,524,000円）、自主財源0.83%（4,781,640）で費用（562,076,718円）を賄っています。　　　　　　　　　　　　　　　　　　　　
④企業債借入は無しです。　　　　　　　
⑤経費回収率は15.12%と類似団体に比して良好であります。これは従事職員（2名）の人件費が汚水処理費に含まれず、他会計で予算化されたためです。　　　　　　　　　　　　　　　　　　　　</t>
    </r>
    <r>
      <rPr>
        <sz val="11"/>
        <color theme="1"/>
        <rFont val="ＭＳ ゴシック"/>
        <family val="3"/>
        <charset val="128"/>
      </rPr>
      <t>⑥前年度は、汚水処理原価は人件費（2名）が汚水処理費に含まれておらず、経費が抑えられたため類似団体より低くなっていたが、平成28年度は人件費（2名）を含めたため、汚水処理原価が高くなっている。</t>
    </r>
    <r>
      <rPr>
        <sz val="11"/>
        <rFont val="ＭＳ ゴシック"/>
        <family val="3"/>
        <charset val="128"/>
      </rPr>
      <t>　　　　　　　　　　　　　
⑦施設利用率は供用開始の平成27度から下水道接続工事が進んでおらず、未だ接続率が低いことから処理水量が少なく類似団体に比較し、大幅に低くなっています。　　　　　　　　　　　　　　　　
⑧水洗化率は事業開始直後のため接続率が低く、類似団体に比較しても大幅に低くなっています。</t>
    </r>
    <rPh sb="1" eb="3">
      <t>ヘイセイ</t>
    </rPh>
    <rPh sb="5" eb="7">
      <t>ネンド</t>
    </rPh>
    <rPh sb="8" eb="10">
      <t>セイビ</t>
    </rPh>
    <rPh sb="10" eb="12">
      <t>スイシン</t>
    </rPh>
    <rPh sb="12" eb="13">
      <t>ナカ</t>
    </rPh>
    <rPh sb="19" eb="21">
      <t>ザイゲン</t>
    </rPh>
    <rPh sb="39" eb="40">
      <t>エン</t>
    </rPh>
    <rPh sb="42" eb="44">
      <t>ジシュ</t>
    </rPh>
    <rPh sb="44" eb="46">
      <t>ザイゲン</t>
    </rPh>
    <rPh sb="63" eb="65">
      <t>ヒヨウ</t>
    </rPh>
    <rPh sb="77" eb="78">
      <t>エン</t>
    </rPh>
    <rPh sb="80" eb="81">
      <t>マカナ</t>
    </rPh>
    <rPh sb="109" eb="111">
      <t>キギョウ</t>
    </rPh>
    <rPh sb="111" eb="112">
      <t>サイ</t>
    </rPh>
    <rPh sb="112" eb="113">
      <t>カ</t>
    </rPh>
    <rPh sb="113" eb="114">
      <t>イ</t>
    </rPh>
    <rPh sb="115" eb="116">
      <t>ナ</t>
    </rPh>
    <rPh sb="129" eb="131">
      <t>ケイヒ</t>
    </rPh>
    <rPh sb="131" eb="134">
      <t>カイシュウリツ</t>
    </rPh>
    <rPh sb="147" eb="148">
      <t>ヒ</t>
    </rPh>
    <rPh sb="150" eb="152">
      <t>リョウコウ</t>
    </rPh>
    <rPh sb="161" eb="163">
      <t>ジュウジ</t>
    </rPh>
    <rPh sb="163" eb="165">
      <t>ショクイン</t>
    </rPh>
    <rPh sb="167" eb="168">
      <t>メイ</t>
    </rPh>
    <rPh sb="170" eb="173">
      <t>ジンケンヒ</t>
    </rPh>
    <rPh sb="174" eb="176">
      <t>オスイ</t>
    </rPh>
    <rPh sb="176" eb="178">
      <t>ショリ</t>
    </rPh>
    <rPh sb="178" eb="179">
      <t>ヒ</t>
    </rPh>
    <rPh sb="180" eb="181">
      <t>フク</t>
    </rPh>
    <rPh sb="185" eb="186">
      <t>タ</t>
    </rPh>
    <rPh sb="186" eb="188">
      <t>カイケイ</t>
    </rPh>
    <rPh sb="189" eb="192">
      <t>ヨサンカ</t>
    </rPh>
    <rPh sb="221" eb="224">
      <t>ゼンネンド</t>
    </rPh>
    <rPh sb="226" eb="228">
      <t>オスイ</t>
    </rPh>
    <rPh sb="228" eb="230">
      <t>ショリ</t>
    </rPh>
    <rPh sb="230" eb="232">
      <t>ゲンカ</t>
    </rPh>
    <rPh sb="233" eb="236">
      <t>ジンケンヒ</t>
    </rPh>
    <rPh sb="238" eb="239">
      <t>メイ</t>
    </rPh>
    <rPh sb="241" eb="243">
      <t>オスイ</t>
    </rPh>
    <rPh sb="243" eb="246">
      <t>ショリヒ</t>
    </rPh>
    <rPh sb="247" eb="248">
      <t>フク</t>
    </rPh>
    <rPh sb="255" eb="257">
      <t>ケイヒ</t>
    </rPh>
    <rPh sb="258" eb="259">
      <t>オサ</t>
    </rPh>
    <rPh sb="265" eb="267">
      <t>ルイジ</t>
    </rPh>
    <rPh sb="271" eb="272">
      <t>ヒク</t>
    </rPh>
    <rPh sb="280" eb="282">
      <t>ヘイセイ</t>
    </rPh>
    <rPh sb="284" eb="286">
      <t>ネンド</t>
    </rPh>
    <rPh sb="287" eb="290">
      <t>ジンケンヒ</t>
    </rPh>
    <rPh sb="292" eb="293">
      <t>メイ</t>
    </rPh>
    <rPh sb="295" eb="296">
      <t>フク</t>
    </rPh>
    <rPh sb="308" eb="309">
      <t>タカ</t>
    </rPh>
    <rPh sb="331" eb="333">
      <t>シセツ</t>
    </rPh>
    <rPh sb="333" eb="336">
      <t>リヨウリツ</t>
    </rPh>
    <rPh sb="337" eb="339">
      <t>キョウヨウ</t>
    </rPh>
    <rPh sb="339" eb="341">
      <t>カイシ</t>
    </rPh>
    <rPh sb="342" eb="344">
      <t>ヘイセイ</t>
    </rPh>
    <rPh sb="346" eb="347">
      <t>ド</t>
    </rPh>
    <rPh sb="349" eb="352">
      <t>ゲスイドウ</t>
    </rPh>
    <rPh sb="352" eb="354">
      <t>セツゾク</t>
    </rPh>
    <rPh sb="354" eb="356">
      <t>コウジ</t>
    </rPh>
    <rPh sb="357" eb="358">
      <t>スス</t>
    </rPh>
    <rPh sb="364" eb="365">
      <t>イマ</t>
    </rPh>
    <rPh sb="370" eb="371">
      <t>ヒク</t>
    </rPh>
    <rPh sb="381" eb="382">
      <t>スク</t>
    </rPh>
    <rPh sb="384" eb="386">
      <t>ルイジ</t>
    </rPh>
    <rPh sb="386" eb="388">
      <t>ダンタイ</t>
    </rPh>
    <rPh sb="389" eb="391">
      <t>ヒカク</t>
    </rPh>
    <rPh sb="393" eb="395">
      <t>オオハバ</t>
    </rPh>
    <rPh sb="396" eb="397">
      <t>ヒク</t>
    </rPh>
    <rPh sb="423" eb="426">
      <t>スイセンカ</t>
    </rPh>
    <rPh sb="426" eb="427">
      <t>リツ</t>
    </rPh>
    <rPh sb="428" eb="430">
      <t>ジギョウ</t>
    </rPh>
    <rPh sb="430" eb="432">
      <t>カイシ</t>
    </rPh>
    <rPh sb="432" eb="434">
      <t>チョクゴ</t>
    </rPh>
    <rPh sb="437" eb="439">
      <t>セツゾク</t>
    </rPh>
    <rPh sb="439" eb="440">
      <t>リツ</t>
    </rPh>
    <rPh sb="441" eb="442">
      <t>ヒク</t>
    </rPh>
    <rPh sb="444" eb="446">
      <t>ルイジ</t>
    </rPh>
    <rPh sb="446" eb="448">
      <t>ダンタイ</t>
    </rPh>
    <rPh sb="449" eb="451">
      <t>ヒカク</t>
    </rPh>
    <rPh sb="454" eb="456">
      <t>オオハバ</t>
    </rPh>
    <rPh sb="457" eb="458">
      <t>ヒク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</si>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</sst>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0.28999999999999998</c:v>
                </c:pt>
                <c:pt idx="4">
                  <c:v>0.26</c:v>
                </c:pt>
              </c:numCache>
            </c:numRef>
          </c:val>
        </c:ser>
        <c:dLbls>
          <c:showLegendKey val="0"/>
          <c:showVal val="0"/>
          <c:showCatName val="0"/>
          <c:showSerName val="0"/>
          <c:showPercent val="0"/>
          <c:showBubbleSize val="0"/>
        </c:dLbls>
        <c:gapWidth val="150"/>
        <c:axId val="49870720"/>
        <c:axId val="524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0.03</c:v>
                </c:pt>
              </c:numCache>
            </c:numRef>
          </c:val>
          <c:smooth val="0"/>
        </c:ser>
        <c:dLbls>
          <c:showLegendKey val="0"/>
          <c:showVal val="0"/>
          <c:showCatName val="0"/>
          <c:showSerName val="0"/>
          <c:showPercent val="0"/>
          <c:showBubbleSize val="0"/>
        </c:dLbls>
        <c:marker val="1"/>
        <c:smooth val="0"/>
        <c:axId val="49870720"/>
        <c:axId val="52432896"/>
      </c:lineChart>
      <c:dateAx>
        <c:axId val="49870720"/>
        <c:scaling>
          <c:orientation val="minMax"/>
        </c:scaling>
        <c:delete val="1"/>
        <c:axPos val="b"/>
        <c:numFmt formatCode="ge" sourceLinked="1"/>
        <c:majorTickMark val="none"/>
        <c:minorTickMark val="none"/>
        <c:tickLblPos val="none"/>
        <c:crossAx val="52432896"/>
        <c:crosses val="autoZero"/>
        <c:auto val="1"/>
        <c:lblOffset val="100"/>
        <c:baseTimeUnit val="years"/>
      </c:dateAx>
      <c:valAx>
        <c:axId val="524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38.270000000000003</c:v>
                </c:pt>
                <c:pt idx="4">
                  <c:v>8.69</c:v>
                </c:pt>
              </c:numCache>
            </c:numRef>
          </c:val>
        </c:ser>
        <c:dLbls>
          <c:showLegendKey val="0"/>
          <c:showVal val="0"/>
          <c:showCatName val="0"/>
          <c:showSerName val="0"/>
          <c:showPercent val="0"/>
          <c:showBubbleSize val="0"/>
        </c:dLbls>
        <c:gapWidth val="150"/>
        <c:axId val="118691712"/>
        <c:axId val="1186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44.69</c:v>
                </c:pt>
                <c:pt idx="4">
                  <c:v>42.84</c:v>
                </c:pt>
              </c:numCache>
            </c:numRef>
          </c:val>
          <c:smooth val="0"/>
        </c:ser>
        <c:dLbls>
          <c:showLegendKey val="0"/>
          <c:showVal val="0"/>
          <c:showCatName val="0"/>
          <c:showSerName val="0"/>
          <c:showPercent val="0"/>
          <c:showBubbleSize val="0"/>
        </c:dLbls>
        <c:marker val="1"/>
        <c:smooth val="0"/>
        <c:axId val="118691712"/>
        <c:axId val="118697984"/>
      </c:lineChart>
      <c:dateAx>
        <c:axId val="118691712"/>
        <c:scaling>
          <c:orientation val="minMax"/>
        </c:scaling>
        <c:delete val="1"/>
        <c:axPos val="b"/>
        <c:numFmt formatCode="ge" sourceLinked="1"/>
        <c:majorTickMark val="none"/>
        <c:minorTickMark val="none"/>
        <c:tickLblPos val="none"/>
        <c:crossAx val="118697984"/>
        <c:crosses val="autoZero"/>
        <c:auto val="1"/>
        <c:lblOffset val="100"/>
        <c:baseTimeUnit val="years"/>
      </c:dateAx>
      <c:valAx>
        <c:axId val="1186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30.26</c:v>
                </c:pt>
                <c:pt idx="4">
                  <c:v>17.3</c:v>
                </c:pt>
              </c:numCache>
            </c:numRef>
          </c:val>
        </c:ser>
        <c:dLbls>
          <c:showLegendKey val="0"/>
          <c:showVal val="0"/>
          <c:showCatName val="0"/>
          <c:showSerName val="0"/>
          <c:showPercent val="0"/>
          <c:showBubbleSize val="0"/>
        </c:dLbls>
        <c:gapWidth val="150"/>
        <c:axId val="118736384"/>
        <c:axId val="1187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69.67</c:v>
                </c:pt>
                <c:pt idx="4">
                  <c:v>66.3</c:v>
                </c:pt>
              </c:numCache>
            </c:numRef>
          </c:val>
          <c:smooth val="0"/>
        </c:ser>
        <c:dLbls>
          <c:showLegendKey val="0"/>
          <c:showVal val="0"/>
          <c:showCatName val="0"/>
          <c:showSerName val="0"/>
          <c:showPercent val="0"/>
          <c:showBubbleSize val="0"/>
        </c:dLbls>
        <c:marker val="1"/>
        <c:smooth val="0"/>
        <c:axId val="118736384"/>
        <c:axId val="118738304"/>
      </c:lineChart>
      <c:dateAx>
        <c:axId val="118736384"/>
        <c:scaling>
          <c:orientation val="minMax"/>
        </c:scaling>
        <c:delete val="1"/>
        <c:axPos val="b"/>
        <c:numFmt formatCode="ge" sourceLinked="1"/>
        <c:majorTickMark val="none"/>
        <c:minorTickMark val="none"/>
        <c:tickLblPos val="none"/>
        <c:crossAx val="118738304"/>
        <c:crosses val="autoZero"/>
        <c:auto val="1"/>
        <c:lblOffset val="100"/>
        <c:baseTimeUnit val="years"/>
      </c:dateAx>
      <c:valAx>
        <c:axId val="118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104.48</c:v>
                </c:pt>
                <c:pt idx="4">
                  <c:v>110.68</c:v>
                </c:pt>
              </c:numCache>
            </c:numRef>
          </c:val>
        </c:ser>
        <c:dLbls>
          <c:showLegendKey val="0"/>
          <c:showVal val="0"/>
          <c:showCatName val="0"/>
          <c:showSerName val="0"/>
          <c:showPercent val="0"/>
          <c:showBubbleSize val="0"/>
        </c:dLbls>
        <c:gapWidth val="150"/>
        <c:axId val="52463104"/>
        <c:axId val="524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63104"/>
        <c:axId val="52465024"/>
      </c:lineChart>
      <c:dateAx>
        <c:axId val="52463104"/>
        <c:scaling>
          <c:orientation val="minMax"/>
        </c:scaling>
        <c:delete val="1"/>
        <c:axPos val="b"/>
        <c:numFmt formatCode="ge" sourceLinked="1"/>
        <c:majorTickMark val="none"/>
        <c:minorTickMark val="none"/>
        <c:tickLblPos val="none"/>
        <c:crossAx val="52465024"/>
        <c:crosses val="autoZero"/>
        <c:auto val="1"/>
        <c:lblOffset val="100"/>
        <c:baseTimeUnit val="years"/>
      </c:dateAx>
      <c:valAx>
        <c:axId val="52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632384"/>
        <c:axId val="496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32384"/>
        <c:axId val="49634304"/>
      </c:lineChart>
      <c:dateAx>
        <c:axId val="49632384"/>
        <c:scaling>
          <c:orientation val="minMax"/>
        </c:scaling>
        <c:delete val="1"/>
        <c:axPos val="b"/>
        <c:numFmt formatCode="ge" sourceLinked="1"/>
        <c:majorTickMark val="none"/>
        <c:minorTickMark val="none"/>
        <c:tickLblPos val="none"/>
        <c:crossAx val="49634304"/>
        <c:crosses val="autoZero"/>
        <c:auto val="1"/>
        <c:lblOffset val="100"/>
        <c:baseTimeUnit val="years"/>
      </c:dateAx>
      <c:valAx>
        <c:axId val="496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672960"/>
        <c:axId val="496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72960"/>
        <c:axId val="49674880"/>
      </c:lineChart>
      <c:dateAx>
        <c:axId val="49672960"/>
        <c:scaling>
          <c:orientation val="minMax"/>
        </c:scaling>
        <c:delete val="1"/>
        <c:axPos val="b"/>
        <c:numFmt formatCode="ge" sourceLinked="1"/>
        <c:majorTickMark val="none"/>
        <c:minorTickMark val="none"/>
        <c:tickLblPos val="none"/>
        <c:crossAx val="49674880"/>
        <c:crosses val="autoZero"/>
        <c:auto val="1"/>
        <c:lblOffset val="100"/>
        <c:baseTimeUnit val="years"/>
      </c:dateAx>
      <c:valAx>
        <c:axId val="49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64224"/>
        <c:axId val="49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64224"/>
        <c:axId val="49774592"/>
      </c:lineChart>
      <c:dateAx>
        <c:axId val="49764224"/>
        <c:scaling>
          <c:orientation val="minMax"/>
        </c:scaling>
        <c:delete val="1"/>
        <c:axPos val="b"/>
        <c:numFmt formatCode="ge" sourceLinked="1"/>
        <c:majorTickMark val="none"/>
        <c:minorTickMark val="none"/>
        <c:tickLblPos val="none"/>
        <c:crossAx val="49774592"/>
        <c:crosses val="autoZero"/>
        <c:auto val="1"/>
        <c:lblOffset val="100"/>
        <c:baseTimeUnit val="years"/>
      </c:dateAx>
      <c:valAx>
        <c:axId val="49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92512"/>
        <c:axId val="497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92512"/>
        <c:axId val="49794432"/>
      </c:lineChart>
      <c:dateAx>
        <c:axId val="49792512"/>
        <c:scaling>
          <c:orientation val="minMax"/>
        </c:scaling>
        <c:delete val="1"/>
        <c:axPos val="b"/>
        <c:numFmt formatCode="ge" sourceLinked="1"/>
        <c:majorTickMark val="none"/>
        <c:minorTickMark val="none"/>
        <c:tickLblPos val="none"/>
        <c:crossAx val="49794432"/>
        <c:crosses val="autoZero"/>
        <c:auto val="1"/>
        <c:lblOffset val="100"/>
        <c:baseTimeUnit val="years"/>
      </c:dateAx>
      <c:valAx>
        <c:axId val="49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9274240"/>
        <c:axId val="1092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979.89</c:v>
                </c:pt>
                <c:pt idx="4">
                  <c:v>1051.43</c:v>
                </c:pt>
              </c:numCache>
            </c:numRef>
          </c:val>
          <c:smooth val="0"/>
        </c:ser>
        <c:dLbls>
          <c:showLegendKey val="0"/>
          <c:showVal val="0"/>
          <c:showCatName val="0"/>
          <c:showSerName val="0"/>
          <c:showPercent val="0"/>
          <c:showBubbleSize val="0"/>
        </c:dLbls>
        <c:marker val="1"/>
        <c:smooth val="0"/>
        <c:axId val="109274240"/>
        <c:axId val="109276160"/>
      </c:lineChart>
      <c:dateAx>
        <c:axId val="109274240"/>
        <c:scaling>
          <c:orientation val="minMax"/>
        </c:scaling>
        <c:delete val="1"/>
        <c:axPos val="b"/>
        <c:numFmt formatCode="ge" sourceLinked="1"/>
        <c:majorTickMark val="none"/>
        <c:minorTickMark val="none"/>
        <c:tickLblPos val="none"/>
        <c:crossAx val="109276160"/>
        <c:crosses val="autoZero"/>
        <c:auto val="1"/>
        <c:lblOffset val="100"/>
        <c:baseTimeUnit val="years"/>
      </c:dateAx>
      <c:valAx>
        <c:axId val="1092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48.98</c:v>
                </c:pt>
                <c:pt idx="4">
                  <c:v>15.12</c:v>
                </c:pt>
              </c:numCache>
            </c:numRef>
          </c:val>
        </c:ser>
        <c:dLbls>
          <c:showLegendKey val="0"/>
          <c:showVal val="0"/>
          <c:showCatName val="0"/>
          <c:showSerName val="0"/>
          <c:showPercent val="0"/>
          <c:showBubbleSize val="0"/>
        </c:dLbls>
        <c:gapWidth val="150"/>
        <c:axId val="117445376"/>
        <c:axId val="117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41.34</c:v>
                </c:pt>
                <c:pt idx="4">
                  <c:v>40.06</c:v>
                </c:pt>
              </c:numCache>
            </c:numRef>
          </c:val>
          <c:smooth val="0"/>
        </c:ser>
        <c:dLbls>
          <c:showLegendKey val="0"/>
          <c:showVal val="0"/>
          <c:showCatName val="0"/>
          <c:showSerName val="0"/>
          <c:showPercent val="0"/>
          <c:showBubbleSize val="0"/>
        </c:dLbls>
        <c:marker val="1"/>
        <c:smooth val="0"/>
        <c:axId val="117445376"/>
        <c:axId val="117447296"/>
      </c:lineChart>
      <c:dateAx>
        <c:axId val="117445376"/>
        <c:scaling>
          <c:orientation val="minMax"/>
        </c:scaling>
        <c:delete val="1"/>
        <c:axPos val="b"/>
        <c:numFmt formatCode="ge" sourceLinked="1"/>
        <c:majorTickMark val="none"/>
        <c:minorTickMark val="none"/>
        <c:tickLblPos val="none"/>
        <c:crossAx val="117447296"/>
        <c:crosses val="autoZero"/>
        <c:auto val="1"/>
        <c:lblOffset val="100"/>
        <c:baseTimeUnit val="years"/>
      </c:dateAx>
      <c:valAx>
        <c:axId val="1174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122.51</c:v>
                </c:pt>
                <c:pt idx="4">
                  <c:v>390.12</c:v>
                </c:pt>
              </c:numCache>
            </c:numRef>
          </c:val>
        </c:ser>
        <c:dLbls>
          <c:showLegendKey val="0"/>
          <c:showVal val="0"/>
          <c:showCatName val="0"/>
          <c:showSerName val="0"/>
          <c:showPercent val="0"/>
          <c:showBubbleSize val="0"/>
        </c:dLbls>
        <c:gapWidth val="150"/>
        <c:axId val="117467392"/>
        <c:axId val="1174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357.49</c:v>
                </c:pt>
                <c:pt idx="4">
                  <c:v>355.22</c:v>
                </c:pt>
              </c:numCache>
            </c:numRef>
          </c:val>
          <c:smooth val="0"/>
        </c:ser>
        <c:dLbls>
          <c:showLegendKey val="0"/>
          <c:showVal val="0"/>
          <c:showCatName val="0"/>
          <c:showSerName val="0"/>
          <c:showPercent val="0"/>
          <c:showBubbleSize val="0"/>
        </c:dLbls>
        <c:marker val="1"/>
        <c:smooth val="0"/>
        <c:axId val="117467392"/>
        <c:axId val="117473664"/>
      </c:lineChart>
      <c:dateAx>
        <c:axId val="117467392"/>
        <c:scaling>
          <c:orientation val="minMax"/>
        </c:scaling>
        <c:delete val="1"/>
        <c:axPos val="b"/>
        <c:numFmt formatCode="ge" sourceLinked="1"/>
        <c:majorTickMark val="none"/>
        <c:minorTickMark val="none"/>
        <c:tickLblPos val="none"/>
        <c:crossAx val="117473664"/>
        <c:crosses val="autoZero"/>
        <c:auto val="1"/>
        <c:lblOffset val="100"/>
        <c:baseTimeUnit val="years"/>
      </c:dateAx>
      <c:valAx>
        <c:axId val="117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沖縄県　金武町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F3</v>
      </c>
      <c r="X8" s="84"/>
      <c r="Y8" s="84"/>
      <c r="Z8" s="84"/>
      <c r="AA8" s="84"/>
      <c r="AB8" s="84"/>
      <c r="AC8" s="84"/>
      <c r="AD8" s="85" t="s">
        <v>125</v>
      </c>
      <c r="AE8" s="85"/>
      <c r="AF8" s="85"/>
      <c r="AG8" s="85"/>
      <c r="AH8" s="85"/>
      <c r="AI8" s="85"/>
      <c r="AJ8" s="85"/>
      <c r="AK8" s="4"/>
      <c r="AL8" s="79">
        <f>データ!S6</f>
        <v>11453</v>
      </c>
      <c r="AM8" s="79"/>
      <c r="AN8" s="79"/>
      <c r="AO8" s="79"/>
      <c r="AP8" s="79"/>
      <c r="AQ8" s="79"/>
      <c r="AR8" s="79"/>
      <c r="AS8" s="79"/>
      <c r="AT8" s="78">
        <f>データ!T6</f>
        <v>37.840000000000003</v>
      </c>
      <c r="AU8" s="78"/>
      <c r="AV8" s="78"/>
      <c r="AW8" s="78"/>
      <c r="AX8" s="78"/>
      <c r="AY8" s="78"/>
      <c r="AZ8" s="78"/>
      <c r="BA8" s="78"/>
      <c r="BB8" s="78">
        <f>データ!U6</f>
        <v>302.67</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40.18</v>
      </c>
      <c r="Q10" s="78"/>
      <c r="R10" s="78"/>
      <c r="S10" s="78"/>
      <c r="T10" s="78"/>
      <c r="U10" s="78"/>
      <c r="V10" s="78"/>
      <c r="W10" s="78">
        <f>データ!Q6</f>
        <v>97.11</v>
      </c>
      <c r="X10" s="78"/>
      <c r="Y10" s="78"/>
      <c r="Z10" s="78"/>
      <c r="AA10" s="78"/>
      <c r="AB10" s="78"/>
      <c r="AC10" s="78"/>
      <c r="AD10" s="79">
        <f>データ!R6</f>
        <v>1200</v>
      </c>
      <c r="AE10" s="79"/>
      <c r="AF10" s="79"/>
      <c r="AG10" s="79"/>
      <c r="AH10" s="79"/>
      <c r="AI10" s="79"/>
      <c r="AJ10" s="79"/>
      <c r="AK10" s="2"/>
      <c r="AL10" s="79">
        <f>データ!V6</f>
        <v>4601</v>
      </c>
      <c r="AM10" s="79"/>
      <c r="AN10" s="79"/>
      <c r="AO10" s="79"/>
      <c r="AP10" s="79"/>
      <c r="AQ10" s="79"/>
      <c r="AR10" s="79"/>
      <c r="AS10" s="79"/>
      <c r="AT10" s="78">
        <f>データ!W6</f>
        <v>1.73</v>
      </c>
      <c r="AU10" s="78"/>
      <c r="AV10" s="78"/>
      <c r="AW10" s="78"/>
      <c r="AX10" s="78"/>
      <c r="AY10" s="78"/>
      <c r="AZ10" s="78"/>
      <c r="BA10" s="78"/>
      <c r="BB10" s="78">
        <f>データ!X6</f>
        <v>2659.54</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473146</v>
      </c>
      <c r="D6" s="33">
        <f t="shared" si="3"/>
        <v>47</v>
      </c>
      <c r="E6" s="33">
        <f t="shared" si="3"/>
        <v>17</v>
      </c>
      <c r="F6" s="33">
        <f t="shared" si="3"/>
        <v>5</v>
      </c>
      <c r="G6" s="33">
        <f t="shared" si="3"/>
        <v>0</v>
      </c>
      <c r="H6" s="33" t="str">
        <f t="shared" si="3"/>
        <v>沖縄県　金武町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40.18</v>
      </c>
      <c r="Q6" s="34">
        <f t="shared" si="3"/>
        <v>97.11</v>
      </c>
      <c r="R6" s="34">
        <f t="shared" si="3"/>
        <v>1200</v>
      </c>
      <c r="S6" s="34">
        <f t="shared" si="3"/>
        <v>11453</v>
      </c>
      <c r="T6" s="34">
        <f t="shared" si="3"/>
        <v>37.840000000000003</v>
      </c>
      <c r="U6" s="34">
        <f t="shared" si="3"/>
        <v>302.67</v>
      </c>
      <c r="V6" s="34">
        <f t="shared" si="3"/>
        <v>4601</v>
      </c>
      <c r="W6" s="34">
        <f t="shared" si="3"/>
        <v>1.73</v>
      </c>
      <c r="X6" s="34">
        <f t="shared" si="3"/>
        <v>2659.54</v>
      </c>
      <c r="Y6" s="35" t="str">
        <f>IF(Y7="",NA(),Y7)</f>
        <v>-</v>
      </c>
      <c r="Z6" s="35" t="str">
        <f t="shared" ref="Z6:AH6" si="4">IF(Z7="",NA(),Z7)</f>
        <v>-</v>
      </c>
      <c r="AA6" s="35" t="str">
        <f t="shared" si="4"/>
        <v>-</v>
      </c>
      <c r="AB6" s="35">
        <f t="shared" si="4"/>
        <v>104.48</v>
      </c>
      <c r="AC6" s="35">
        <f t="shared" si="4"/>
        <v>110.68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979.89</v>
      </c>
      <c r="BO6" s="35">
        <f t="shared" si="7"/>
        <v>1051.43</v>
      </c>
      <c r="BP6" s="34" t="str">
        <f>IF(BP7="","",IF(BP7="-","【-】","【"&amp;SUBSTITUTE(TEXT(BP7,"#,##0.00"),"-","△")&amp;"】"))</f>
        <v>【914.53】</v>
      </c>
      <c r="BQ6" s="35" t="str">
        <f>IF(BQ7="",NA(),BQ7)</f>
        <v>-</v>
      </c>
      <c r="BR6" s="35" t="str">
        <f t="shared" ref="BR6:BZ6" si="8">IF(BR7="",NA(),BR7)</f>
        <v>-</v>
      </c>
      <c r="BS6" s="35" t="str">
        <f t="shared" si="8"/>
        <v>-</v>
      </c>
      <c r="BT6" s="35">
        <f t="shared" si="8"/>
        <v>48.98</v>
      </c>
      <c r="BU6" s="35">
        <f t="shared" si="8"/>
        <v>15.12</v>
      </c>
      <c r="BV6" s="35" t="str">
        <f t="shared" si="8"/>
        <v>-</v>
      </c>
      <c r="BW6" s="35" t="str">
        <f t="shared" si="8"/>
        <v>-</v>
      </c>
      <c r="BX6" s="35" t="str">
        <f t="shared" si="8"/>
        <v>-</v>
      </c>
      <c r="BY6" s="35">
        <f t="shared" si="8"/>
        <v>41.34</v>
      </c>
      <c r="BZ6" s="35">
        <f t="shared" si="8"/>
        <v>40.06</v>
      </c>
      <c r="CA6" s="34" t="str">
        <f>IF(CA7="","",IF(CA7="-","【-】","【"&amp;SUBSTITUTE(TEXT(CA7,"#,##0.00"),"-","△")&amp;"】"))</f>
        <v>【55.73】</v>
      </c>
      <c r="CB6" s="35" t="str">
        <f>IF(CB7="",NA(),CB7)</f>
        <v>-</v>
      </c>
      <c r="CC6" s="35" t="str">
        <f t="shared" ref="CC6:CK6" si="9">IF(CC7="",NA(),CC7)</f>
        <v>-</v>
      </c>
      <c r="CD6" s="35" t="str">
        <f t="shared" si="9"/>
        <v>-</v>
      </c>
      <c r="CE6" s="35">
        <f t="shared" si="9"/>
        <v>122.51</v>
      </c>
      <c r="CF6" s="35">
        <f t="shared" si="9"/>
        <v>390.12</v>
      </c>
      <c r="CG6" s="35" t="str">
        <f t="shared" si="9"/>
        <v>-</v>
      </c>
      <c r="CH6" s="35" t="str">
        <f t="shared" si="9"/>
        <v>-</v>
      </c>
      <c r="CI6" s="35" t="str">
        <f t="shared" si="9"/>
        <v>-</v>
      </c>
      <c r="CJ6" s="35">
        <f t="shared" si="9"/>
        <v>357.49</v>
      </c>
      <c r="CK6" s="35">
        <f t="shared" si="9"/>
        <v>355.22</v>
      </c>
      <c r="CL6" s="34" t="str">
        <f>IF(CL7="","",IF(CL7="-","【-】","【"&amp;SUBSTITUTE(TEXT(CL7,"#,##0.00"),"-","△")&amp;"】"))</f>
        <v>【276.78】</v>
      </c>
      <c r="CM6" s="35" t="str">
        <f>IF(CM7="",NA(),CM7)</f>
        <v>-</v>
      </c>
      <c r="CN6" s="35" t="str">
        <f t="shared" ref="CN6:CV6" si="10">IF(CN7="",NA(),CN7)</f>
        <v>-</v>
      </c>
      <c r="CO6" s="35" t="str">
        <f t="shared" si="10"/>
        <v>-</v>
      </c>
      <c r="CP6" s="35">
        <f t="shared" si="10"/>
        <v>38.270000000000003</v>
      </c>
      <c r="CQ6" s="35">
        <f t="shared" si="10"/>
        <v>8.69</v>
      </c>
      <c r="CR6" s="35" t="str">
        <f t="shared" si="10"/>
        <v>-</v>
      </c>
      <c r="CS6" s="35" t="str">
        <f t="shared" si="10"/>
        <v>-</v>
      </c>
      <c r="CT6" s="35" t="str">
        <f t="shared" si="10"/>
        <v>-</v>
      </c>
      <c r="CU6" s="35">
        <f t="shared" si="10"/>
        <v>44.69</v>
      </c>
      <c r="CV6" s="35">
        <f t="shared" si="10"/>
        <v>42.84</v>
      </c>
      <c r="CW6" s="34" t="str">
        <f>IF(CW7="","",IF(CW7="-","【-】","【"&amp;SUBSTITUTE(TEXT(CW7,"#,##0.00"),"-","△")&amp;"】"))</f>
        <v>【59.15】</v>
      </c>
      <c r="CX6" s="35" t="str">
        <f>IF(CX7="",NA(),CX7)</f>
        <v>-</v>
      </c>
      <c r="CY6" s="35" t="str">
        <f t="shared" ref="CY6:DG6" si="11">IF(CY7="",NA(),CY7)</f>
        <v>-</v>
      </c>
      <c r="CZ6" s="35" t="str">
        <f t="shared" si="11"/>
        <v>-</v>
      </c>
      <c r="DA6" s="35">
        <f t="shared" si="11"/>
        <v>30.26</v>
      </c>
      <c r="DB6" s="35">
        <f t="shared" si="11"/>
        <v>17.3</v>
      </c>
      <c r="DC6" s="35" t="str">
        <f t="shared" si="11"/>
        <v>-</v>
      </c>
      <c r="DD6" s="35" t="str">
        <f t="shared" si="11"/>
        <v>-</v>
      </c>
      <c r="DE6" s="35" t="str">
        <f t="shared" si="11"/>
        <v>-</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f t="shared" si="14"/>
        <v>0.28999999999999998</v>
      </c>
      <c r="EI6" s="35">
        <f t="shared" si="14"/>
        <v>0.26</v>
      </c>
      <c r="EJ6" s="35" t="str">
        <f t="shared" si="14"/>
        <v>-</v>
      </c>
      <c r="EK6" s="35" t="str">
        <f t="shared" si="14"/>
        <v>-</v>
      </c>
      <c r="EL6" s="35" t="str">
        <f t="shared" si="14"/>
        <v>-</v>
      </c>
      <c r="EM6" s="35">
        <f t="shared" si="14"/>
        <v>0.02</v>
      </c>
      <c r="EN6" s="35">
        <f t="shared" si="14"/>
        <v>0.03</v>
      </c>
      <c r="EO6" s="34" t="str">
        <f>IF(EO7="","",IF(EO7="-","【-】","【"&amp;SUBSTITUTE(TEXT(EO7,"#,##0.00"),"-","△")&amp;"】"))</f>
        <v>【1.58】</v>
      </c>
    </row>
    <row r="7" spans="1:145" s="36" customFormat="1" x14ac:dyDescent="0.15">
      <c r="A7" s="28"/>
      <c r="B7" s="37">
        <v>2016</v>
      </c>
      <c r="C7" s="37">
        <v>473146</v>
      </c>
      <c r="D7" s="37">
        <v>47</v>
      </c>
      <c r="E7" s="37">
        <v>17</v>
      </c>
      <c r="F7" s="37">
        <v>5</v>
      </c>
      <c r="G7" s="37">
        <v>0</v>
      </c>
      <c r="H7" s="37" t="s">
        <v>110</v>
      </c>
      <c r="I7" s="37" t="s">
        <v>111</v>
      </c>
      <c r="J7" s="37" t="s">
        <v>112</v>
      </c>
      <c r="K7" s="37" t="s">
        <v>113</v>
      </c>
      <c r="L7" s="37" t="s">
        <v>114</v>
      </c>
      <c r="M7" s="37"/>
      <c r="N7" s="38" t="s">
        <v>115</v>
      </c>
      <c r="O7" s="38" t="s">
        <v>116</v>
      </c>
      <c r="P7" s="38">
        <v>40.18</v>
      </c>
      <c r="Q7" s="38">
        <v>97.11</v>
      </c>
      <c r="R7" s="38">
        <v>1200</v>
      </c>
      <c r="S7" s="38">
        <v>11453</v>
      </c>
      <c r="T7" s="38">
        <v>37.840000000000003</v>
      </c>
      <c r="U7" s="38">
        <v>302.67</v>
      </c>
      <c r="V7" s="38">
        <v>4601</v>
      </c>
      <c r="W7" s="38">
        <v>1.73</v>
      </c>
      <c r="X7" s="38">
        <v>2659.54</v>
      </c>
      <c r="Y7" s="38" t="s">
        <v>115</v>
      </c>
      <c r="Z7" s="38" t="s">
        <v>115</v>
      </c>
      <c r="AA7" s="38" t="s">
        <v>115</v>
      </c>
      <c r="AB7" s="38">
        <v>104.48</v>
      </c>
      <c r="AC7" s="38">
        <v>110.68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v>0</v>
      </c>
      <c r="BJ7" s="38">
        <v>0</v>
      </c>
      <c r="BK7" s="38" t="s">
        <v>115</v>
      </c>
      <c r="BL7" s="38" t="s">
        <v>115</v>
      </c>
      <c r="BM7" s="38" t="s">
        <v>115</v>
      </c>
      <c r="BN7" s="38">
        <v>979.89</v>
      </c>
      <c r="BO7" s="38">
        <v>1051.43</v>
      </c>
      <c r="BP7" s="38">
        <v>914.53</v>
      </c>
      <c r="BQ7" s="38" t="s">
        <v>115</v>
      </c>
      <c r="BR7" s="38" t="s">
        <v>115</v>
      </c>
      <c r="BS7" s="38" t="s">
        <v>115</v>
      </c>
      <c r="BT7" s="38">
        <v>48.98</v>
      </c>
      <c r="BU7" s="38">
        <v>15.12</v>
      </c>
      <c r="BV7" s="38" t="s">
        <v>115</v>
      </c>
      <c r="BW7" s="38" t="s">
        <v>115</v>
      </c>
      <c r="BX7" s="38" t="s">
        <v>115</v>
      </c>
      <c r="BY7" s="38">
        <v>41.34</v>
      </c>
      <c r="BZ7" s="38">
        <v>40.06</v>
      </c>
      <c r="CA7" s="38">
        <v>55.73</v>
      </c>
      <c r="CB7" s="38" t="s">
        <v>115</v>
      </c>
      <c r="CC7" s="38" t="s">
        <v>115</v>
      </c>
      <c r="CD7" s="38" t="s">
        <v>115</v>
      </c>
      <c r="CE7" s="38">
        <v>122.51</v>
      </c>
      <c r="CF7" s="38">
        <v>390.12</v>
      </c>
      <c r="CG7" s="38" t="s">
        <v>115</v>
      </c>
      <c r="CH7" s="38" t="s">
        <v>115</v>
      </c>
      <c r="CI7" s="38" t="s">
        <v>115</v>
      </c>
      <c r="CJ7" s="38">
        <v>357.49</v>
      </c>
      <c r="CK7" s="38">
        <v>355.22</v>
      </c>
      <c r="CL7" s="38">
        <v>276.77999999999997</v>
      </c>
      <c r="CM7" s="38" t="s">
        <v>115</v>
      </c>
      <c r="CN7" s="38" t="s">
        <v>115</v>
      </c>
      <c r="CO7" s="38" t="s">
        <v>115</v>
      </c>
      <c r="CP7" s="38">
        <v>38.270000000000003</v>
      </c>
      <c r="CQ7" s="38">
        <v>8.69</v>
      </c>
      <c r="CR7" s="38" t="s">
        <v>115</v>
      </c>
      <c r="CS7" s="38" t="s">
        <v>115</v>
      </c>
      <c r="CT7" s="38" t="s">
        <v>115</v>
      </c>
      <c r="CU7" s="38">
        <v>44.69</v>
      </c>
      <c r="CV7" s="38">
        <v>42.84</v>
      </c>
      <c r="CW7" s="38">
        <v>59.15</v>
      </c>
      <c r="CX7" s="38" t="s">
        <v>115</v>
      </c>
      <c r="CY7" s="38" t="s">
        <v>115</v>
      </c>
      <c r="CZ7" s="38" t="s">
        <v>115</v>
      </c>
      <c r="DA7" s="38">
        <v>30.26</v>
      </c>
      <c r="DB7" s="38">
        <v>17.3</v>
      </c>
      <c r="DC7" s="38" t="s">
        <v>115</v>
      </c>
      <c r="DD7" s="38" t="s">
        <v>115</v>
      </c>
      <c r="DE7" s="38" t="s">
        <v>115</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v>0.28999999999999998</v>
      </c>
      <c r="EI7" s="38">
        <v>0.26</v>
      </c>
      <c r="EJ7" s="38" t="s">
        <v>115</v>
      </c>
      <c r="EK7" s="38" t="s">
        <v>115</v>
      </c>
      <c r="EL7" s="38" t="s">
        <v>115</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2018-02-07T04:22:38Z</cp:lastPrinted>
  <dcterms:created xsi:type="dcterms:W3CDTF">2017-12-25T02:34:44Z</dcterms:created>
  <dcterms:modified xsi:type="dcterms:W3CDTF">2018-02-22T02:18:03Z</dcterms:modified>
  <cp:category/>
</cp:coreProperties>
</file>