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BB8" i="4" s="1"/>
  <c r="T6" i="5"/>
  <c r="AT8" i="4" s="1"/>
  <c r="S6" i="5"/>
  <c r="R6" i="5"/>
  <c r="Q6" i="5"/>
  <c r="W10" i="4" s="1"/>
  <c r="P6" i="5"/>
  <c r="P10" i="4" s="1"/>
  <c r="O6" i="5"/>
  <c r="I10" i="4" s="1"/>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D10" i="4"/>
  <c r="AL8" i="4"/>
  <c r="P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<sst xmlns="http://schemas.openxmlformats.org/spreadsheetml/2006/main" count="240" uniqueCount="126">
  <si>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</si>
  <si>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</si>
  <si>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</si>
  <si>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</si>
  <si>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</si>
  <si>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</si>
  <si>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</si>
  <si>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</si>
  <si>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</si>
  <si>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</si>
  <si>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</si>
  <si>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</si>
  <si>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</si>
  <si>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</si>
  <si>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</si>
  <si>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</si>
  <si>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</si>
  <si>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</si>
  <si>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</si>
  <si>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</si>
  <si>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</si>
  <si>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</si>
  <si>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</si>
  <si>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</si>
  <si>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</si>
  <si>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</si>
  <si>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</si>
  <si>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</si>
  <si>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</si>
  <si>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</si>
  <si>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</si>
  <si>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</si>
  <si>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</si>
  <si>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</si>
  <si>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</si>
  <si>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</si>
  <si>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</si>
  <si>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</si>
  <si>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</si>
  <si>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</si>
  <si>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</si>
  <si>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</si>
  <si>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</si>
  <si>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</si>
  <si>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</si>
  <si>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</si>
  <si>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</si>
  <si>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</si>
  <si>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</si>
  <si>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</si>
  <si>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</si>
  <si>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</si>
  <si>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</si>
  <si>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</si>
  <si>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</si>
  <si>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</si>
  <si>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</si>
  <si>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</si>
  <si>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</si>
  <si>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</si>
  <si>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</si>
  <si>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</si>
  <si>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</si>
  <si>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</si>
  <si>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</si>
  <si>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</si>
  <si>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</si>
  <si>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</si>
  <si>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</si>
  <si>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</si>
  <si>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</si>
  <si>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</si>
  <si>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</si>
  <si>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</si>
  <si>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</si>
  <si>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</si>
  <si>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</si>
  <si>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</si>
  <si>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</si>
  <si>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</si>
  <si>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</si>
  <si>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</si>
  <si>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</si>
  <si>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</si>
  <si>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</si>
  <si>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</si>
  <si>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</si>
  <si>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</si>
  <si>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</si>
  <si>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</si>
  <si>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</si>
  <si>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</si>
  <si>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</si>
  <si>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</si>
  <si>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</si>
  <si>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</si>
  <si>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</si>
  <si>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</si>
  <si>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</si>
  <si>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</si>
  <si>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</si>
  <si>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</si>
  <si>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</si>
  <si>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</si>
  <si>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</si>
  <si>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</si>
  <si>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</si>
  <si>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</si>
  <si>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</si>
  <si>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</si>
  <si>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沖縄県　名護市</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</si>
  <si>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</si>
  <si>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</si>
  <si>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</si>
  <si>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</si>
  <si>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</si>
  <si>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</si>
  <si>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</si>
  <si>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</si>
  <si>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</si>
  <si>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</si>
  <si>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</si>
  <si>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</si>
  <si>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　平成28年度の①収益的収支比率は、前年と比較し改善が見られたが、これは維持管理費に係る一般会計繰入金が増となった影響が大きい。
　⑤経費回収率については、前年度比で25ポイント上がったが、これは分流式下水道に要する繰出基準の適正化（見直し）が行われたため、汚水処理費が減になったことによるもので、実質的な経費回収率の向上とは言い難い。
　有収水量1㎥あたりの汚水処理に要した費用を表している⑥汚水処理原価が前年と比較して50円減となったのも、前述と同様、分流式下水道に要する繰出基準の適正化（見直し）が行われたことによるものだと考えられる。
　⑦施設利用率は、施設・設備の処理能力に対する1日平均処理水量の割合を表しており、当該指標は一般的に高い数値が望ましいとされているが、当該処理場は喜瀬・幸喜地区を対象としており、処理水のほとんどは近隣ホテルからのものである。類似団体と比較すると利用率は高く、一見すると良好な状態であるが、観光シーズン等は下水の流入量が時間帯によって集中し、水処理に苦慮している状況であるため、今後、下水道事業計画見直しにより貯留槽を増設する等の改善を図っていくこととしている。
　⑧水洗化率は、全国平均と比べ著しく低くなっている。本事業の区域内において、将来的に水洗化率が急激に上がることは考えにくいので、事業計画見直しによる貯留槽増設等により、ホテル等の大口事業所を取り込み、効率的な経営改善が図れるよう対策することが必要であると考える。
</t>
    <rPh sb="533" eb="536">
      <t>クイキナイ</t>
    </rPh>
    <phoneticPr fontId="7"/>
  </si>
  <si>
    <t xml:space="preserve">　下水処理場の老朽化等により、修繕・機器の更新等に伴う維持管理費は年々増加していくことが予測される。一方、本事業の地域は海岸線がありホテル等も多く隣接しており、下水道使用の需要は大きいとみている。
　現在の経営は厳しい状況であるが、前述したとおり施設の事業計画見直しを行い、効率的な経営改善が図れるよう取組みを行っていく。
　また、公共下水道事業と同様に平成32年4月の公営企業会計移行により、的確な財政状況を把握し、下水道使用料の改定を含めた検討を行っていくこととする。
</t>
    <phoneticPr fontId="7"/>
  </si>
  <si>
    <t>　喜瀬下水処理場は、昭和63年より事業開始し、平成3年の供用開始から27年の月日が経過した。
　管渠の耐用年数は、50年とされており、現時点で大きな問題は起きていない。しかし、処理場やポンプ設備等の老朽化は進んでおり、現に平成25年～27年度にかけて修繕費が増加した。
　先にも述べたように、現在、当該処理施設の計画見直しを行っているので、効率的かつ健全な経営改善が図れるよう取り組んでいく。</t>
    <rPh sb="1" eb="3">
      <t>キセ</t>
    </rPh>
    <rPh sb="3" eb="5">
      <t>ゲスイ</t>
    </rPh>
    <rPh sb="5" eb="8">
      <t>ショリジョウ</t>
    </rPh>
    <rPh sb="10" eb="12">
      <t>ショウワ</t>
    </rPh>
    <rPh sb="14" eb="15">
      <t>ネン</t>
    </rPh>
    <rPh sb="17" eb="19">
      <t>ジギョウ</t>
    </rPh>
    <rPh sb="19" eb="21">
      <t>カイシ</t>
    </rPh>
    <rPh sb="23" eb="25">
      <t>ヘイセイ</t>
    </rPh>
    <rPh sb="26" eb="27">
      <t>ネン</t>
    </rPh>
    <rPh sb="28" eb="30">
      <t>キョウヨウ</t>
    </rPh>
    <rPh sb="30" eb="32">
      <t>カイシ</t>
    </rPh>
    <rPh sb="36" eb="37">
      <t>ネン</t>
    </rPh>
    <rPh sb="38" eb="40">
      <t>ツキヒ</t>
    </rPh>
    <rPh sb="41" eb="43">
      <t>ケイカ</t>
    </rPh>
    <rPh sb="48" eb="50">
      <t>カンキョ</t>
    </rPh>
    <rPh sb="51" eb="53">
      <t>タイヨウ</t>
    </rPh>
    <rPh sb="53" eb="55">
      <t>ネンスウ</t>
    </rPh>
    <rPh sb="59" eb="60">
      <t>ネン</t>
    </rPh>
    <rPh sb="67" eb="70">
      <t>ゲンジテン</t>
    </rPh>
    <rPh sb="71" eb="72">
      <t>オオ</t>
    </rPh>
    <rPh sb="74" eb="76">
      <t>モンダイ</t>
    </rPh>
    <rPh sb="77" eb="78">
      <t>オ</t>
    </rPh>
    <rPh sb="88" eb="91">
      <t>ショリジョウ</t>
    </rPh>
    <rPh sb="95" eb="97">
      <t>セツビ</t>
    </rPh>
    <rPh sb="97" eb="98">
      <t>トウ</t>
    </rPh>
    <rPh sb="99" eb="102">
      <t>ロウキュウカ</t>
    </rPh>
    <rPh sb="103" eb="104">
      <t>スス</t>
    </rPh>
    <rPh sb="109" eb="110">
      <t>ゲン</t>
    </rPh>
    <rPh sb="111" eb="113">
      <t>ヘイセイ</t>
    </rPh>
    <rPh sb="115" eb="116">
      <t>ネン</t>
    </rPh>
    <rPh sb="119" eb="121">
      <t>ネンド</t>
    </rPh>
    <rPh sb="125" eb="128">
      <t>シュウゼンヒ</t>
    </rPh>
    <rPh sb="129" eb="131">
      <t>ゾウカ</t>
    </rPh>
    <rPh sb="136" eb="137">
      <t>サキ</t>
    </rPh>
    <rPh sb="139" eb="140">
      <t>ノ</t>
    </rPh>
    <rPh sb="146" eb="148">
      <t>ゲンザイ</t>
    </rPh>
    <rPh sb="149" eb="151">
      <t>トウガイ</t>
    </rPh>
    <rPh sb="170" eb="173">
      <t>コウリツテキ</t>
    </rPh>
    <rPh sb="175" eb="177">
      <t>ケンゼン</t>
    </rPh>
    <rPh sb="178" eb="180">
      <t>ケイエイ</t>
    </rPh>
    <rPh sb="180" eb="182">
      <t>カイゼン</t>
    </rPh>
    <rPh sb="183" eb="184">
      <t>ハカ</t>
    </rPh>
    <rPh sb="188" eb="189">
      <t>ト</t>
    </rPh>
    <rPh sb="190" eb="191">
      <t>ク</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</si>
</sst>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0" applyFont="1" applyBorder="1" applyAlignment="1" applyProtection="1">
      <alignment horizontal="left" vertical="distributed" wrapText="1"/>
      <protection locked="0"/>
    </xf>
    <xf numFmtId="0" fontId="22" fillId="0" borderId="0" xfId="0" applyFont="1" applyBorder="1" applyAlignment="1" applyProtection="1">
      <alignment horizontal="left" vertical="distributed" wrapText="1"/>
      <protection locked="0"/>
    </xf>
    <xf numFmtId="0" fontId="22" fillId="0" borderId="7" xfId="0" applyFont="1" applyBorder="1" applyAlignment="1" applyProtection="1">
      <alignment horizontal="left" vertical="distributed" wrapText="1"/>
      <protection locked="0"/>
    </xf>
    <xf numFmtId="0" fontId="22" fillId="0" borderId="8" xfId="0" applyFont="1" applyBorder="1" applyAlignment="1" applyProtection="1">
      <alignment horizontal="left" vertical="distributed" wrapText="1"/>
      <protection locked="0"/>
    </xf>
    <xf numFmtId="0" fontId="22" fillId="0" borderId="1" xfId="0" applyFont="1" applyBorder="1" applyAlignment="1" applyProtection="1">
      <alignment horizontal="left" vertical="distributed" wrapText="1"/>
      <protection locked="0"/>
    </xf>
    <xf numFmtId="0" fontId="22" fillId="0" borderId="9" xfId="0" applyFont="1" applyBorder="1" applyAlignment="1" applyProtection="1">
      <alignment horizontal="left" vertical="distributed" wrapText="1"/>
      <protection locked="0"/>
    </xf>
    <xf numFmtId="0" fontId="3" fillId="0" borderId="0" xfId="1" applyFont="1" applyBorder="1" applyAlignment="1">
      <alignment horizontal="center"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1512960"/>
        <c:axId val="19151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191512960"/>
        <c:axId val="191514880"/>
      </c:lineChart>
      <c:dateAx>
        <c:axId val="191512960"/>
        <c:scaling>
          <c:orientation val="minMax"/>
        </c:scaling>
        <c:delete val="1"/>
        <c:axPos val="b"/>
        <c:numFmt formatCode="ge" sourceLinked="1"/>
        <c:majorTickMark val="none"/>
        <c:minorTickMark val="none"/>
        <c:tickLblPos val="none"/>
        <c:crossAx val="191514880"/>
        <c:crosses val="autoZero"/>
        <c:auto val="1"/>
        <c:lblOffset val="100"/>
        <c:baseTimeUnit val="years"/>
      </c:dateAx>
      <c:valAx>
        <c:axId val="19151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51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85.68</c:v>
                </c:pt>
                <c:pt idx="1">
                  <c:v>79.239999999999995</c:v>
                </c:pt>
                <c:pt idx="2">
                  <c:v>79.790000000000006</c:v>
                </c:pt>
                <c:pt idx="3">
                  <c:v>74.900000000000006</c:v>
                </c:pt>
                <c:pt idx="4">
                  <c:v>93.34</c:v>
                </c:pt>
              </c:numCache>
            </c:numRef>
          </c:val>
        </c:ser>
        <c:dLbls>
          <c:showLegendKey val="0"/>
          <c:showVal val="0"/>
          <c:showCatName val="0"/>
          <c:showSerName val="0"/>
          <c:showPercent val="0"/>
          <c:showBubbleSize val="0"/>
        </c:dLbls>
        <c:gapWidth val="150"/>
        <c:axId val="191553536"/>
        <c:axId val="19155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1553536"/>
        <c:axId val="191555456"/>
      </c:lineChart>
      <c:dateAx>
        <c:axId val="191553536"/>
        <c:scaling>
          <c:orientation val="minMax"/>
        </c:scaling>
        <c:delete val="1"/>
        <c:axPos val="b"/>
        <c:numFmt formatCode="ge" sourceLinked="1"/>
        <c:majorTickMark val="none"/>
        <c:minorTickMark val="none"/>
        <c:tickLblPos val="none"/>
        <c:crossAx val="191555456"/>
        <c:crosses val="autoZero"/>
        <c:auto val="1"/>
        <c:lblOffset val="100"/>
        <c:baseTimeUnit val="years"/>
      </c:dateAx>
      <c:valAx>
        <c:axId val="19155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55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1565184"/>
        <c:axId val="19158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1565184"/>
        <c:axId val="191583744"/>
      </c:lineChart>
      <c:dateAx>
        <c:axId val="191565184"/>
        <c:scaling>
          <c:orientation val="minMax"/>
        </c:scaling>
        <c:delete val="1"/>
        <c:axPos val="b"/>
        <c:numFmt formatCode="ge" sourceLinked="1"/>
        <c:majorTickMark val="none"/>
        <c:minorTickMark val="none"/>
        <c:tickLblPos val="none"/>
        <c:crossAx val="191583744"/>
        <c:crosses val="autoZero"/>
        <c:auto val="1"/>
        <c:lblOffset val="100"/>
        <c:baseTimeUnit val="years"/>
      </c:dateAx>
      <c:valAx>
        <c:axId val="19158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56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1618048"/>
        <c:axId val="19162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1618048"/>
        <c:axId val="191624320"/>
      </c:lineChart>
      <c:dateAx>
        <c:axId val="191618048"/>
        <c:scaling>
          <c:orientation val="minMax"/>
        </c:scaling>
        <c:delete val="1"/>
        <c:axPos val="b"/>
        <c:numFmt formatCode="ge" sourceLinked="1"/>
        <c:majorTickMark val="none"/>
        <c:minorTickMark val="none"/>
        <c:tickLblPos val="none"/>
        <c:crossAx val="191624320"/>
        <c:crosses val="autoZero"/>
        <c:auto val="1"/>
        <c:lblOffset val="100"/>
        <c:baseTimeUnit val="years"/>
      </c:dateAx>
      <c:valAx>
        <c:axId val="19162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61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1654528"/>
        <c:axId val="19166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1654528"/>
        <c:axId val="191664896"/>
      </c:lineChart>
      <c:dateAx>
        <c:axId val="191654528"/>
        <c:scaling>
          <c:orientation val="minMax"/>
        </c:scaling>
        <c:delete val="1"/>
        <c:axPos val="b"/>
        <c:numFmt formatCode="ge" sourceLinked="1"/>
        <c:majorTickMark val="none"/>
        <c:minorTickMark val="none"/>
        <c:tickLblPos val="none"/>
        <c:crossAx val="191664896"/>
        <c:crosses val="autoZero"/>
        <c:auto val="1"/>
        <c:lblOffset val="100"/>
        <c:baseTimeUnit val="years"/>
      </c:dateAx>
      <c:valAx>
        <c:axId val="19166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65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1686912"/>
        <c:axId val="19203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1686912"/>
        <c:axId val="192033152"/>
      </c:lineChart>
      <c:dateAx>
        <c:axId val="191686912"/>
        <c:scaling>
          <c:orientation val="minMax"/>
        </c:scaling>
        <c:delete val="1"/>
        <c:axPos val="b"/>
        <c:numFmt formatCode="ge" sourceLinked="1"/>
        <c:majorTickMark val="none"/>
        <c:minorTickMark val="none"/>
        <c:tickLblPos val="none"/>
        <c:crossAx val="192033152"/>
        <c:crosses val="autoZero"/>
        <c:auto val="1"/>
        <c:lblOffset val="100"/>
        <c:baseTimeUnit val="years"/>
      </c:dateAx>
      <c:valAx>
        <c:axId val="19203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68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341.26</c:v>
                </c:pt>
                <c:pt idx="1">
                  <c:v>327</c:v>
                </c:pt>
                <c:pt idx="2">
                  <c:v>254.69</c:v>
                </c:pt>
                <c:pt idx="3">
                  <c:v>191.26</c:v>
                </c:pt>
                <c:pt idx="4">
                  <c:v>130.79</c:v>
                </c:pt>
              </c:numCache>
            </c:numRef>
          </c:val>
        </c:ser>
        <c:dLbls>
          <c:showLegendKey val="0"/>
          <c:showVal val="0"/>
          <c:showCatName val="0"/>
          <c:showSerName val="0"/>
          <c:showPercent val="0"/>
          <c:showBubbleSize val="0"/>
        </c:dLbls>
        <c:gapWidth val="150"/>
        <c:axId val="192055168"/>
        <c:axId val="19206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192055168"/>
        <c:axId val="192065536"/>
      </c:lineChart>
      <c:dateAx>
        <c:axId val="192055168"/>
        <c:scaling>
          <c:orientation val="minMax"/>
        </c:scaling>
        <c:delete val="1"/>
        <c:axPos val="b"/>
        <c:numFmt formatCode="ge" sourceLinked="1"/>
        <c:majorTickMark val="none"/>
        <c:minorTickMark val="none"/>
        <c:tickLblPos val="none"/>
        <c:crossAx val="192065536"/>
        <c:crosses val="autoZero"/>
        <c:auto val="1"/>
        <c:lblOffset val="100"/>
        <c:baseTimeUnit val="years"/>
      </c:dateAx>
      <c:valAx>
        <c:axId val="19206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05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74.510000000000005</c:v>
                </c:pt>
                <c:pt idx="1">
                  <c:v>63.94</c:v>
                </c:pt>
                <c:pt idx="2">
                  <c:v>65.31</c:v>
                </c:pt>
                <c:pt idx="3">
                  <c:v>59.87</c:v>
                </c:pt>
                <c:pt idx="4">
                  <c:v>85.41</c:v>
                </c:pt>
              </c:numCache>
            </c:numRef>
          </c:val>
        </c:ser>
        <c:dLbls>
          <c:showLegendKey val="0"/>
          <c:showVal val="0"/>
          <c:showCatName val="0"/>
          <c:showSerName val="0"/>
          <c:showPercent val="0"/>
          <c:showBubbleSize val="0"/>
        </c:dLbls>
        <c:gapWidth val="150"/>
        <c:axId val="191780352"/>
        <c:axId val="19178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191780352"/>
        <c:axId val="191782272"/>
      </c:lineChart>
      <c:dateAx>
        <c:axId val="191780352"/>
        <c:scaling>
          <c:orientation val="minMax"/>
        </c:scaling>
        <c:delete val="1"/>
        <c:axPos val="b"/>
        <c:numFmt formatCode="ge" sourceLinked="1"/>
        <c:majorTickMark val="none"/>
        <c:minorTickMark val="none"/>
        <c:tickLblPos val="none"/>
        <c:crossAx val="191782272"/>
        <c:crosses val="autoZero"/>
        <c:auto val="1"/>
        <c:lblOffset val="100"/>
        <c:baseTimeUnit val="years"/>
      </c:dateAx>
      <c:valAx>
        <c:axId val="19178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78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181.12</c:v>
                </c:pt>
                <c:pt idx="1">
                  <c:v>199.62</c:v>
                </c:pt>
                <c:pt idx="2">
                  <c:v>206.57</c:v>
                </c:pt>
                <c:pt idx="3">
                  <c:v>228.11</c:v>
                </c:pt>
                <c:pt idx="4">
                  <c:v>178.64</c:v>
                </c:pt>
              </c:numCache>
            </c:numRef>
          </c:val>
        </c:ser>
        <c:dLbls>
          <c:showLegendKey val="0"/>
          <c:showVal val="0"/>
          <c:showCatName val="0"/>
          <c:showSerName val="0"/>
          <c:showPercent val="0"/>
          <c:showBubbleSize val="0"/>
        </c:dLbls>
        <c:gapWidth val="150"/>
        <c:axId val="191816832"/>
        <c:axId val="19181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191816832"/>
        <c:axId val="191818752"/>
      </c:lineChart>
      <c:dateAx>
        <c:axId val="191816832"/>
        <c:scaling>
          <c:orientation val="minMax"/>
        </c:scaling>
        <c:delete val="1"/>
        <c:axPos val="b"/>
        <c:numFmt formatCode="ge" sourceLinked="1"/>
        <c:majorTickMark val="none"/>
        <c:minorTickMark val="none"/>
        <c:tickLblPos val="none"/>
        <c:crossAx val="191818752"/>
        <c:crosses val="autoZero"/>
        <c:auto val="1"/>
        <c:lblOffset val="100"/>
        <c:baseTimeUnit val="years"/>
      </c:dateAx>
      <c:valAx>
        <c:axId val="19181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81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70.27</c:v>
                </c:pt>
                <c:pt idx="1">
                  <c:v>70</c:v>
                </c:pt>
                <c:pt idx="2">
                  <c:v>71.08</c:v>
                </c:pt>
                <c:pt idx="3">
                  <c:v>71.08</c:v>
                </c:pt>
                <c:pt idx="4">
                  <c:v>68.92</c:v>
                </c:pt>
              </c:numCache>
            </c:numRef>
          </c:val>
        </c:ser>
        <c:dLbls>
          <c:showLegendKey val="0"/>
          <c:showVal val="0"/>
          <c:showCatName val="0"/>
          <c:showSerName val="0"/>
          <c:showPercent val="0"/>
          <c:showBubbleSize val="0"/>
        </c:dLbls>
        <c:gapWidth val="150"/>
        <c:axId val="191853312"/>
        <c:axId val="191855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191853312"/>
        <c:axId val="191855232"/>
      </c:lineChart>
      <c:dateAx>
        <c:axId val="191853312"/>
        <c:scaling>
          <c:orientation val="minMax"/>
        </c:scaling>
        <c:delete val="1"/>
        <c:axPos val="b"/>
        <c:numFmt formatCode="ge" sourceLinked="1"/>
        <c:majorTickMark val="none"/>
        <c:minorTickMark val="none"/>
        <c:tickLblPos val="none"/>
        <c:crossAx val="191855232"/>
        <c:crosses val="autoZero"/>
        <c:auto val="1"/>
        <c:lblOffset val="100"/>
        <c:baseTimeUnit val="years"/>
      </c:dateAx>
      <c:valAx>
        <c:axId val="19185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85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56.33</c:v>
                </c:pt>
                <c:pt idx="1">
                  <c:v>57.1</c:v>
                </c:pt>
                <c:pt idx="2">
                  <c:v>50</c:v>
                </c:pt>
                <c:pt idx="3">
                  <c:v>51.04</c:v>
                </c:pt>
                <c:pt idx="4">
                  <c:v>51.57</c:v>
                </c:pt>
              </c:numCache>
            </c:numRef>
          </c:val>
        </c:ser>
        <c:dLbls>
          <c:showLegendKey val="0"/>
          <c:showVal val="0"/>
          <c:showCatName val="0"/>
          <c:showSerName val="0"/>
          <c:showPercent val="0"/>
          <c:showBubbleSize val="0"/>
        </c:dLbls>
        <c:gapWidth val="150"/>
        <c:axId val="192086400"/>
        <c:axId val="19208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192086400"/>
        <c:axId val="192088320"/>
      </c:lineChart>
      <c:dateAx>
        <c:axId val="192086400"/>
        <c:scaling>
          <c:orientation val="minMax"/>
        </c:scaling>
        <c:delete val="1"/>
        <c:axPos val="b"/>
        <c:numFmt formatCode="ge" sourceLinked="1"/>
        <c:majorTickMark val="none"/>
        <c:minorTickMark val="none"/>
        <c:tickLblPos val="none"/>
        <c:crossAx val="192088320"/>
        <c:crosses val="autoZero"/>
        <c:auto val="1"/>
        <c:lblOffset val="100"/>
        <c:baseTimeUnit val="years"/>
      </c:dateAx>
      <c:valAx>
        <c:axId val="19208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08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P45" zoomScaleNormal="100" workbookViewId="0">
      <selection activeCell="BL47" sqref="BL47:BZ6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沖縄県　名護市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
        <v>122</v>
      </c>
      <c r="AE8" s="49"/>
      <c r="AF8" s="49"/>
      <c r="AG8" s="49"/>
      <c r="AH8" s="49"/>
      <c r="AI8" s="49"/>
      <c r="AJ8" s="49"/>
      <c r="AK8" s="4"/>
      <c r="AL8" s="50">
        <f>データ!S6</f>
        <v>62581</v>
      </c>
      <c r="AM8" s="50"/>
      <c r="AN8" s="50"/>
      <c r="AO8" s="50"/>
      <c r="AP8" s="50"/>
      <c r="AQ8" s="50"/>
      <c r="AR8" s="50"/>
      <c r="AS8" s="50"/>
      <c r="AT8" s="45">
        <f>データ!T6</f>
        <v>210.9</v>
      </c>
      <c r="AU8" s="45"/>
      <c r="AV8" s="45"/>
      <c r="AW8" s="45"/>
      <c r="AX8" s="45"/>
      <c r="AY8" s="45"/>
      <c r="AZ8" s="45"/>
      <c r="BA8" s="45"/>
      <c r="BB8" s="45">
        <f>データ!U6</f>
        <v>296.73</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0.98</v>
      </c>
      <c r="Q10" s="45"/>
      <c r="R10" s="45"/>
      <c r="S10" s="45"/>
      <c r="T10" s="45"/>
      <c r="U10" s="45"/>
      <c r="V10" s="45"/>
      <c r="W10" s="45">
        <f>データ!Q6</f>
        <v>96</v>
      </c>
      <c r="X10" s="45"/>
      <c r="Y10" s="45"/>
      <c r="Z10" s="45"/>
      <c r="AA10" s="45"/>
      <c r="AB10" s="45"/>
      <c r="AC10" s="45"/>
      <c r="AD10" s="50">
        <f>データ!R6</f>
        <v>1404</v>
      </c>
      <c r="AE10" s="50"/>
      <c r="AF10" s="50"/>
      <c r="AG10" s="50"/>
      <c r="AH10" s="50"/>
      <c r="AI10" s="50"/>
      <c r="AJ10" s="50"/>
      <c r="AK10" s="2"/>
      <c r="AL10" s="50">
        <f>データ!V6</f>
        <v>605</v>
      </c>
      <c r="AM10" s="50"/>
      <c r="AN10" s="50"/>
      <c r="AO10" s="50"/>
      <c r="AP10" s="50"/>
      <c r="AQ10" s="50"/>
      <c r="AR10" s="50"/>
      <c r="AS10" s="50"/>
      <c r="AT10" s="45">
        <f>データ!W6</f>
        <v>0.21</v>
      </c>
      <c r="AU10" s="45"/>
      <c r="AV10" s="45"/>
      <c r="AW10" s="45"/>
      <c r="AX10" s="45"/>
      <c r="AY10" s="45"/>
      <c r="AZ10" s="45"/>
      <c r="BA10" s="45"/>
      <c r="BB10" s="45">
        <f>データ!X6</f>
        <v>2880.95</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6" t="s">
        <v>125</v>
      </c>
      <c r="BM47" s="77"/>
      <c r="BN47" s="77"/>
      <c r="BO47" s="77"/>
      <c r="BP47" s="77"/>
      <c r="BQ47" s="77"/>
      <c r="BR47" s="77"/>
      <c r="BS47" s="77"/>
      <c r="BT47" s="77"/>
      <c r="BU47" s="77"/>
      <c r="BV47" s="77"/>
      <c r="BW47" s="77"/>
      <c r="BX47" s="77"/>
      <c r="BY47" s="77"/>
      <c r="BZ47" s="78"/>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6"/>
      <c r="BM48" s="77"/>
      <c r="BN48" s="77"/>
      <c r="BO48" s="77"/>
      <c r="BP48" s="77"/>
      <c r="BQ48" s="77"/>
      <c r="BR48" s="77"/>
      <c r="BS48" s="77"/>
      <c r="BT48" s="77"/>
      <c r="BU48" s="77"/>
      <c r="BV48" s="77"/>
      <c r="BW48" s="77"/>
      <c r="BX48" s="77"/>
      <c r="BY48" s="77"/>
      <c r="BZ48" s="78"/>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6"/>
      <c r="BM49" s="77"/>
      <c r="BN49" s="77"/>
      <c r="BO49" s="77"/>
      <c r="BP49" s="77"/>
      <c r="BQ49" s="77"/>
      <c r="BR49" s="77"/>
      <c r="BS49" s="77"/>
      <c r="BT49" s="77"/>
      <c r="BU49" s="77"/>
      <c r="BV49" s="77"/>
      <c r="BW49" s="77"/>
      <c r="BX49" s="77"/>
      <c r="BY49" s="77"/>
      <c r="BZ49" s="78"/>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6"/>
      <c r="BM50" s="77"/>
      <c r="BN50" s="77"/>
      <c r="BO50" s="77"/>
      <c r="BP50" s="77"/>
      <c r="BQ50" s="77"/>
      <c r="BR50" s="77"/>
      <c r="BS50" s="77"/>
      <c r="BT50" s="77"/>
      <c r="BU50" s="77"/>
      <c r="BV50" s="77"/>
      <c r="BW50" s="77"/>
      <c r="BX50" s="77"/>
      <c r="BY50" s="77"/>
      <c r="BZ50" s="78"/>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6"/>
      <c r="BM51" s="77"/>
      <c r="BN51" s="77"/>
      <c r="BO51" s="77"/>
      <c r="BP51" s="77"/>
      <c r="BQ51" s="77"/>
      <c r="BR51" s="77"/>
      <c r="BS51" s="77"/>
      <c r="BT51" s="77"/>
      <c r="BU51" s="77"/>
      <c r="BV51" s="77"/>
      <c r="BW51" s="77"/>
      <c r="BX51" s="77"/>
      <c r="BY51" s="77"/>
      <c r="BZ51" s="78"/>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6"/>
      <c r="BM52" s="77"/>
      <c r="BN52" s="77"/>
      <c r="BO52" s="77"/>
      <c r="BP52" s="77"/>
      <c r="BQ52" s="77"/>
      <c r="BR52" s="77"/>
      <c r="BS52" s="77"/>
      <c r="BT52" s="77"/>
      <c r="BU52" s="77"/>
      <c r="BV52" s="77"/>
      <c r="BW52" s="77"/>
      <c r="BX52" s="77"/>
      <c r="BY52" s="77"/>
      <c r="BZ52" s="78"/>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6"/>
      <c r="BM53" s="77"/>
      <c r="BN53" s="77"/>
      <c r="BO53" s="77"/>
      <c r="BP53" s="77"/>
      <c r="BQ53" s="77"/>
      <c r="BR53" s="77"/>
      <c r="BS53" s="77"/>
      <c r="BT53" s="77"/>
      <c r="BU53" s="77"/>
      <c r="BV53" s="77"/>
      <c r="BW53" s="77"/>
      <c r="BX53" s="77"/>
      <c r="BY53" s="77"/>
      <c r="BZ53" s="78"/>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6"/>
      <c r="BM54" s="77"/>
      <c r="BN54" s="77"/>
      <c r="BO54" s="77"/>
      <c r="BP54" s="77"/>
      <c r="BQ54" s="77"/>
      <c r="BR54" s="77"/>
      <c r="BS54" s="77"/>
      <c r="BT54" s="77"/>
      <c r="BU54" s="77"/>
      <c r="BV54" s="77"/>
      <c r="BW54" s="77"/>
      <c r="BX54" s="77"/>
      <c r="BY54" s="77"/>
      <c r="BZ54" s="78"/>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6"/>
      <c r="BM55" s="77"/>
      <c r="BN55" s="77"/>
      <c r="BO55" s="77"/>
      <c r="BP55" s="77"/>
      <c r="BQ55" s="77"/>
      <c r="BR55" s="77"/>
      <c r="BS55" s="77"/>
      <c r="BT55" s="77"/>
      <c r="BU55" s="77"/>
      <c r="BV55" s="77"/>
      <c r="BW55" s="77"/>
      <c r="BX55" s="77"/>
      <c r="BY55" s="77"/>
      <c r="BZ55" s="78"/>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76"/>
      <c r="BM56" s="77"/>
      <c r="BN56" s="77"/>
      <c r="BO56" s="77"/>
      <c r="BP56" s="77"/>
      <c r="BQ56" s="77"/>
      <c r="BR56" s="77"/>
      <c r="BS56" s="77"/>
      <c r="BT56" s="77"/>
      <c r="BU56" s="77"/>
      <c r="BV56" s="77"/>
      <c r="BW56" s="77"/>
      <c r="BX56" s="77"/>
      <c r="BY56" s="77"/>
      <c r="BZ56" s="78"/>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76"/>
      <c r="BM57" s="77"/>
      <c r="BN57" s="77"/>
      <c r="BO57" s="77"/>
      <c r="BP57" s="77"/>
      <c r="BQ57" s="77"/>
      <c r="BR57" s="77"/>
      <c r="BS57" s="77"/>
      <c r="BT57" s="77"/>
      <c r="BU57" s="77"/>
      <c r="BV57" s="77"/>
      <c r="BW57" s="77"/>
      <c r="BX57" s="77"/>
      <c r="BY57" s="77"/>
      <c r="BZ57" s="78"/>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6"/>
      <c r="BM58" s="77"/>
      <c r="BN58" s="77"/>
      <c r="BO58" s="77"/>
      <c r="BP58" s="77"/>
      <c r="BQ58" s="77"/>
      <c r="BR58" s="77"/>
      <c r="BS58" s="77"/>
      <c r="BT58" s="77"/>
      <c r="BU58" s="77"/>
      <c r="BV58" s="77"/>
      <c r="BW58" s="77"/>
      <c r="BX58" s="77"/>
      <c r="BY58" s="77"/>
      <c r="BZ58" s="78"/>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6"/>
      <c r="BM59" s="77"/>
      <c r="BN59" s="77"/>
      <c r="BO59" s="77"/>
      <c r="BP59" s="77"/>
      <c r="BQ59" s="77"/>
      <c r="BR59" s="77"/>
      <c r="BS59" s="77"/>
      <c r="BT59" s="77"/>
      <c r="BU59" s="77"/>
      <c r="BV59" s="77"/>
      <c r="BW59" s="77"/>
      <c r="BX59" s="77"/>
      <c r="BY59" s="77"/>
      <c r="BZ59" s="78"/>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6"/>
      <c r="BM60" s="77"/>
      <c r="BN60" s="77"/>
      <c r="BO60" s="77"/>
      <c r="BP60" s="77"/>
      <c r="BQ60" s="77"/>
      <c r="BR60" s="77"/>
      <c r="BS60" s="77"/>
      <c r="BT60" s="77"/>
      <c r="BU60" s="77"/>
      <c r="BV60" s="77"/>
      <c r="BW60" s="77"/>
      <c r="BX60" s="77"/>
      <c r="BY60" s="77"/>
      <c r="BZ60" s="78"/>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6"/>
      <c r="BM61" s="77"/>
      <c r="BN61" s="77"/>
      <c r="BO61" s="77"/>
      <c r="BP61" s="77"/>
      <c r="BQ61" s="77"/>
      <c r="BR61" s="77"/>
      <c r="BS61" s="77"/>
      <c r="BT61" s="77"/>
      <c r="BU61" s="77"/>
      <c r="BV61" s="77"/>
      <c r="BW61" s="77"/>
      <c r="BX61" s="77"/>
      <c r="BY61" s="77"/>
      <c r="BZ61" s="78"/>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6"/>
      <c r="BM62" s="77"/>
      <c r="BN62" s="77"/>
      <c r="BO62" s="77"/>
      <c r="BP62" s="77"/>
      <c r="BQ62" s="77"/>
      <c r="BR62" s="77"/>
      <c r="BS62" s="77"/>
      <c r="BT62" s="77"/>
      <c r="BU62" s="77"/>
      <c r="BV62" s="77"/>
      <c r="BW62" s="77"/>
      <c r="BX62" s="77"/>
      <c r="BY62" s="77"/>
      <c r="BZ62" s="78"/>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6" t="s">
        <v>124</v>
      </c>
      <c r="BM66" s="77"/>
      <c r="BN66" s="77"/>
      <c r="BO66" s="77"/>
      <c r="BP66" s="77"/>
      <c r="BQ66" s="77"/>
      <c r="BR66" s="77"/>
      <c r="BS66" s="77"/>
      <c r="BT66" s="77"/>
      <c r="BU66" s="77"/>
      <c r="BV66" s="77"/>
      <c r="BW66" s="77"/>
      <c r="BX66" s="77"/>
      <c r="BY66" s="77"/>
      <c r="BZ66" s="78"/>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6"/>
      <c r="BM67" s="77"/>
      <c r="BN67" s="77"/>
      <c r="BO67" s="77"/>
      <c r="BP67" s="77"/>
      <c r="BQ67" s="77"/>
      <c r="BR67" s="77"/>
      <c r="BS67" s="77"/>
      <c r="BT67" s="77"/>
      <c r="BU67" s="77"/>
      <c r="BV67" s="77"/>
      <c r="BW67" s="77"/>
      <c r="BX67" s="77"/>
      <c r="BY67" s="77"/>
      <c r="BZ67" s="78"/>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6"/>
      <c r="BM68" s="77"/>
      <c r="BN68" s="77"/>
      <c r="BO68" s="77"/>
      <c r="BP68" s="77"/>
      <c r="BQ68" s="77"/>
      <c r="BR68" s="77"/>
      <c r="BS68" s="77"/>
      <c r="BT68" s="77"/>
      <c r="BU68" s="77"/>
      <c r="BV68" s="77"/>
      <c r="BW68" s="77"/>
      <c r="BX68" s="77"/>
      <c r="BY68" s="77"/>
      <c r="BZ68" s="78"/>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6"/>
      <c r="BM69" s="77"/>
      <c r="BN69" s="77"/>
      <c r="BO69" s="77"/>
      <c r="BP69" s="77"/>
      <c r="BQ69" s="77"/>
      <c r="BR69" s="77"/>
      <c r="BS69" s="77"/>
      <c r="BT69" s="77"/>
      <c r="BU69" s="77"/>
      <c r="BV69" s="77"/>
      <c r="BW69" s="77"/>
      <c r="BX69" s="77"/>
      <c r="BY69" s="77"/>
      <c r="BZ69" s="78"/>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6"/>
      <c r="BM70" s="77"/>
      <c r="BN70" s="77"/>
      <c r="BO70" s="77"/>
      <c r="BP70" s="77"/>
      <c r="BQ70" s="77"/>
      <c r="BR70" s="77"/>
      <c r="BS70" s="77"/>
      <c r="BT70" s="77"/>
      <c r="BU70" s="77"/>
      <c r="BV70" s="77"/>
      <c r="BW70" s="77"/>
      <c r="BX70" s="77"/>
      <c r="BY70" s="77"/>
      <c r="BZ70" s="78"/>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6"/>
      <c r="BM71" s="77"/>
      <c r="BN71" s="77"/>
      <c r="BO71" s="77"/>
      <c r="BP71" s="77"/>
      <c r="BQ71" s="77"/>
      <c r="BR71" s="77"/>
      <c r="BS71" s="77"/>
      <c r="BT71" s="77"/>
      <c r="BU71" s="77"/>
      <c r="BV71" s="77"/>
      <c r="BW71" s="77"/>
      <c r="BX71" s="77"/>
      <c r="BY71" s="77"/>
      <c r="BZ71" s="78"/>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6"/>
      <c r="BM72" s="77"/>
      <c r="BN72" s="77"/>
      <c r="BO72" s="77"/>
      <c r="BP72" s="77"/>
      <c r="BQ72" s="77"/>
      <c r="BR72" s="77"/>
      <c r="BS72" s="77"/>
      <c r="BT72" s="77"/>
      <c r="BU72" s="77"/>
      <c r="BV72" s="77"/>
      <c r="BW72" s="77"/>
      <c r="BX72" s="77"/>
      <c r="BY72" s="77"/>
      <c r="BZ72" s="78"/>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6"/>
      <c r="BM73" s="77"/>
      <c r="BN73" s="77"/>
      <c r="BO73" s="77"/>
      <c r="BP73" s="77"/>
      <c r="BQ73" s="77"/>
      <c r="BR73" s="77"/>
      <c r="BS73" s="77"/>
      <c r="BT73" s="77"/>
      <c r="BU73" s="77"/>
      <c r="BV73" s="77"/>
      <c r="BW73" s="77"/>
      <c r="BX73" s="77"/>
      <c r="BY73" s="77"/>
      <c r="BZ73" s="78"/>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6"/>
      <c r="BM74" s="77"/>
      <c r="BN74" s="77"/>
      <c r="BO74" s="77"/>
      <c r="BP74" s="77"/>
      <c r="BQ74" s="77"/>
      <c r="BR74" s="77"/>
      <c r="BS74" s="77"/>
      <c r="BT74" s="77"/>
      <c r="BU74" s="77"/>
      <c r="BV74" s="77"/>
      <c r="BW74" s="77"/>
      <c r="BX74" s="77"/>
      <c r="BY74" s="77"/>
      <c r="BZ74" s="78"/>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6"/>
      <c r="BM75" s="77"/>
      <c r="BN75" s="77"/>
      <c r="BO75" s="77"/>
      <c r="BP75" s="77"/>
      <c r="BQ75" s="77"/>
      <c r="BR75" s="77"/>
      <c r="BS75" s="77"/>
      <c r="BT75" s="77"/>
      <c r="BU75" s="77"/>
      <c r="BV75" s="77"/>
      <c r="BW75" s="77"/>
      <c r="BX75" s="77"/>
      <c r="BY75" s="77"/>
      <c r="BZ75" s="78"/>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6"/>
      <c r="BM76" s="77"/>
      <c r="BN76" s="77"/>
      <c r="BO76" s="77"/>
      <c r="BP76" s="77"/>
      <c r="BQ76" s="77"/>
      <c r="BR76" s="77"/>
      <c r="BS76" s="77"/>
      <c r="BT76" s="77"/>
      <c r="BU76" s="77"/>
      <c r="BV76" s="77"/>
      <c r="BW76" s="77"/>
      <c r="BX76" s="77"/>
      <c r="BY76" s="77"/>
      <c r="BZ76" s="78"/>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6"/>
      <c r="BM77" s="77"/>
      <c r="BN77" s="77"/>
      <c r="BO77" s="77"/>
      <c r="BP77" s="77"/>
      <c r="BQ77" s="77"/>
      <c r="BR77" s="77"/>
      <c r="BS77" s="77"/>
      <c r="BT77" s="77"/>
      <c r="BU77" s="77"/>
      <c r="BV77" s="77"/>
      <c r="BW77" s="77"/>
      <c r="BX77" s="77"/>
      <c r="BY77" s="77"/>
      <c r="BZ77" s="78"/>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6"/>
      <c r="BM78" s="77"/>
      <c r="BN78" s="77"/>
      <c r="BO78" s="77"/>
      <c r="BP78" s="77"/>
      <c r="BQ78" s="77"/>
      <c r="BR78" s="77"/>
      <c r="BS78" s="77"/>
      <c r="BT78" s="77"/>
      <c r="BU78" s="77"/>
      <c r="BV78" s="77"/>
      <c r="BW78" s="77"/>
      <c r="BX78" s="77"/>
      <c r="BY78" s="77"/>
      <c r="BZ78" s="78"/>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76"/>
      <c r="BM79" s="77"/>
      <c r="BN79" s="77"/>
      <c r="BO79" s="77"/>
      <c r="BP79" s="77"/>
      <c r="BQ79" s="77"/>
      <c r="BR79" s="77"/>
      <c r="BS79" s="77"/>
      <c r="BT79" s="77"/>
      <c r="BU79" s="77"/>
      <c r="BV79" s="77"/>
      <c r="BW79" s="77"/>
      <c r="BX79" s="77"/>
      <c r="BY79" s="77"/>
      <c r="BZ79" s="78"/>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76"/>
      <c r="BM80" s="77"/>
      <c r="BN80" s="77"/>
      <c r="BO80" s="77"/>
      <c r="BP80" s="77"/>
      <c r="BQ80" s="77"/>
      <c r="BR80" s="77"/>
      <c r="BS80" s="77"/>
      <c r="BT80" s="77"/>
      <c r="BU80" s="77"/>
      <c r="BV80" s="77"/>
      <c r="BW80" s="77"/>
      <c r="BX80" s="77"/>
      <c r="BY80" s="77"/>
      <c r="BZ80" s="78"/>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6"/>
      <c r="BM81" s="77"/>
      <c r="BN81" s="77"/>
      <c r="BO81" s="77"/>
      <c r="BP81" s="77"/>
      <c r="BQ81" s="77"/>
      <c r="BR81" s="77"/>
      <c r="BS81" s="77"/>
      <c r="BT81" s="77"/>
      <c r="BU81" s="77"/>
      <c r="BV81" s="77"/>
      <c r="BW81" s="77"/>
      <c r="BX81" s="77"/>
      <c r="BY81" s="77"/>
      <c r="BZ81" s="78"/>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9"/>
      <c r="BM82" s="80"/>
      <c r="BN82" s="80"/>
      <c r="BO82" s="80"/>
      <c r="BP82" s="80"/>
      <c r="BQ82" s="80"/>
      <c r="BR82" s="80"/>
      <c r="BS82" s="80"/>
      <c r="BT82" s="80"/>
      <c r="BU82" s="80"/>
      <c r="BV82" s="80"/>
      <c r="BW82" s="80"/>
      <c r="BX82" s="80"/>
      <c r="BY82" s="80"/>
      <c r="BZ82" s="81"/>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83" t="s">
        <v>66</v>
      </c>
      <c r="I3" s="84"/>
      <c r="J3" s="84"/>
      <c r="K3" s="84"/>
      <c r="L3" s="84"/>
      <c r="M3" s="84"/>
      <c r="N3" s="84"/>
      <c r="O3" s="84"/>
      <c r="P3" s="84"/>
      <c r="Q3" s="84"/>
      <c r="R3" s="84"/>
      <c r="S3" s="84"/>
      <c r="T3" s="84"/>
      <c r="U3" s="84"/>
      <c r="V3" s="84"/>
      <c r="W3" s="84"/>
      <c r="X3" s="85"/>
      <c r="Y3" s="89" t="s">
        <v>67</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69</v>
      </c>
      <c r="B4" s="30"/>
      <c r="C4" s="30"/>
      <c r="D4" s="30"/>
      <c r="E4" s="30"/>
      <c r="F4" s="30"/>
      <c r="G4" s="30"/>
      <c r="H4" s="86"/>
      <c r="I4" s="87"/>
      <c r="J4" s="87"/>
      <c r="K4" s="87"/>
      <c r="L4" s="87"/>
      <c r="M4" s="87"/>
      <c r="N4" s="87"/>
      <c r="O4" s="87"/>
      <c r="P4" s="87"/>
      <c r="Q4" s="87"/>
      <c r="R4" s="87"/>
      <c r="S4" s="87"/>
      <c r="T4" s="87"/>
      <c r="U4" s="87"/>
      <c r="V4" s="87"/>
      <c r="W4" s="87"/>
      <c r="X4" s="88"/>
      <c r="Y4" s="82" t="s">
        <v>70</v>
      </c>
      <c r="Z4" s="82"/>
      <c r="AA4" s="82"/>
      <c r="AB4" s="82"/>
      <c r="AC4" s="82"/>
      <c r="AD4" s="82"/>
      <c r="AE4" s="82"/>
      <c r="AF4" s="82"/>
      <c r="AG4" s="82"/>
      <c r="AH4" s="82"/>
      <c r="AI4" s="82"/>
      <c r="AJ4" s="82" t="s">
        <v>71</v>
      </c>
      <c r="AK4" s="82"/>
      <c r="AL4" s="82"/>
      <c r="AM4" s="82"/>
      <c r="AN4" s="82"/>
      <c r="AO4" s="82"/>
      <c r="AP4" s="82"/>
      <c r="AQ4" s="82"/>
      <c r="AR4" s="82"/>
      <c r="AS4" s="82"/>
      <c r="AT4" s="82"/>
      <c r="AU4" s="82" t="s">
        <v>72</v>
      </c>
      <c r="AV4" s="82"/>
      <c r="AW4" s="82"/>
      <c r="AX4" s="82"/>
      <c r="AY4" s="82"/>
      <c r="AZ4" s="82"/>
      <c r="BA4" s="82"/>
      <c r="BB4" s="82"/>
      <c r="BC4" s="82"/>
      <c r="BD4" s="82"/>
      <c r="BE4" s="82"/>
      <c r="BF4" s="82" t="s">
        <v>73</v>
      </c>
      <c r="BG4" s="82"/>
      <c r="BH4" s="82"/>
      <c r="BI4" s="82"/>
      <c r="BJ4" s="82"/>
      <c r="BK4" s="82"/>
      <c r="BL4" s="82"/>
      <c r="BM4" s="82"/>
      <c r="BN4" s="82"/>
      <c r="BO4" s="82"/>
      <c r="BP4" s="82"/>
      <c r="BQ4" s="82" t="s">
        <v>74</v>
      </c>
      <c r="BR4" s="82"/>
      <c r="BS4" s="82"/>
      <c r="BT4" s="82"/>
      <c r="BU4" s="82"/>
      <c r="BV4" s="82"/>
      <c r="BW4" s="82"/>
      <c r="BX4" s="82"/>
      <c r="BY4" s="82"/>
      <c r="BZ4" s="82"/>
      <c r="CA4" s="82"/>
      <c r="CB4" s="82" t="s">
        <v>75</v>
      </c>
      <c r="CC4" s="82"/>
      <c r="CD4" s="82"/>
      <c r="CE4" s="82"/>
      <c r="CF4" s="82"/>
      <c r="CG4" s="82"/>
      <c r="CH4" s="82"/>
      <c r="CI4" s="82"/>
      <c r="CJ4" s="82"/>
      <c r="CK4" s="82"/>
      <c r="CL4" s="82"/>
      <c r="CM4" s="82" t="s">
        <v>76</v>
      </c>
      <c r="CN4" s="82"/>
      <c r="CO4" s="82"/>
      <c r="CP4" s="82"/>
      <c r="CQ4" s="82"/>
      <c r="CR4" s="82"/>
      <c r="CS4" s="82"/>
      <c r="CT4" s="82"/>
      <c r="CU4" s="82"/>
      <c r="CV4" s="82"/>
      <c r="CW4" s="82"/>
      <c r="CX4" s="82" t="s">
        <v>77</v>
      </c>
      <c r="CY4" s="82"/>
      <c r="CZ4" s="82"/>
      <c r="DA4" s="82"/>
      <c r="DB4" s="82"/>
      <c r="DC4" s="82"/>
      <c r="DD4" s="82"/>
      <c r="DE4" s="82"/>
      <c r="DF4" s="82"/>
      <c r="DG4" s="82"/>
      <c r="DH4" s="82"/>
      <c r="DI4" s="82" t="s">
        <v>78</v>
      </c>
      <c r="DJ4" s="82"/>
      <c r="DK4" s="82"/>
      <c r="DL4" s="82"/>
      <c r="DM4" s="82"/>
      <c r="DN4" s="82"/>
      <c r="DO4" s="82"/>
      <c r="DP4" s="82"/>
      <c r="DQ4" s="82"/>
      <c r="DR4" s="82"/>
      <c r="DS4" s="82"/>
      <c r="DT4" s="82" t="s">
        <v>79</v>
      </c>
      <c r="DU4" s="82"/>
      <c r="DV4" s="82"/>
      <c r="DW4" s="82"/>
      <c r="DX4" s="82"/>
      <c r="DY4" s="82"/>
      <c r="DZ4" s="82"/>
      <c r="EA4" s="82"/>
      <c r="EB4" s="82"/>
      <c r="EC4" s="82"/>
      <c r="ED4" s="82"/>
      <c r="EE4" s="82" t="s">
        <v>80</v>
      </c>
      <c r="EF4" s="82"/>
      <c r="EG4" s="82"/>
      <c r="EH4" s="82"/>
      <c r="EI4" s="82"/>
      <c r="EJ4" s="82"/>
      <c r="EK4" s="82"/>
      <c r="EL4" s="82"/>
      <c r="EM4" s="82"/>
      <c r="EN4" s="82"/>
      <c r="EO4" s="82"/>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472093</v>
      </c>
      <c r="D6" s="33">
        <f t="shared" si="3"/>
        <v>47</v>
      </c>
      <c r="E6" s="33">
        <f t="shared" si="3"/>
        <v>17</v>
      </c>
      <c r="F6" s="33">
        <f t="shared" si="3"/>
        <v>4</v>
      </c>
      <c r="G6" s="33">
        <f t="shared" si="3"/>
        <v>0</v>
      </c>
      <c r="H6" s="33" t="str">
        <f t="shared" si="3"/>
        <v>沖縄県　名護市</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0.98</v>
      </c>
      <c r="Q6" s="34">
        <f t="shared" si="3"/>
        <v>96</v>
      </c>
      <c r="R6" s="34">
        <f t="shared" si="3"/>
        <v>1404</v>
      </c>
      <c r="S6" s="34">
        <f t="shared" si="3"/>
        <v>62581</v>
      </c>
      <c r="T6" s="34">
        <f t="shared" si="3"/>
        <v>210.9</v>
      </c>
      <c r="U6" s="34">
        <f t="shared" si="3"/>
        <v>296.73</v>
      </c>
      <c r="V6" s="34">
        <f t="shared" si="3"/>
        <v>605</v>
      </c>
      <c r="W6" s="34">
        <f t="shared" si="3"/>
        <v>0.21</v>
      </c>
      <c r="X6" s="34">
        <f t="shared" si="3"/>
        <v>2880.95</v>
      </c>
      <c r="Y6" s="35">
        <f>IF(Y7="",NA(),Y7)</f>
        <v>85.68</v>
      </c>
      <c r="Z6" s="35">
        <f t="shared" ref="Z6:AH6" si="4">IF(Z7="",NA(),Z7)</f>
        <v>79.239999999999995</v>
      </c>
      <c r="AA6" s="35">
        <f t="shared" si="4"/>
        <v>79.790000000000006</v>
      </c>
      <c r="AB6" s="35">
        <f t="shared" si="4"/>
        <v>74.900000000000006</v>
      </c>
      <c r="AC6" s="35">
        <f t="shared" si="4"/>
        <v>93.34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341.26</v>
      </c>
      <c r="BG6" s="35">
        <f t="shared" ref="BG6:BO6" si="7">IF(BG7="",NA(),BG7)</f>
        <v>327</v>
      </c>
      <c r="BH6" s="35">
        <f t="shared" si="7"/>
        <v>254.69</v>
      </c>
      <c r="BI6" s="35">
        <f t="shared" si="7"/>
        <v>191.26</v>
      </c>
      <c r="BJ6" s="35">
        <f t="shared" si="7"/>
        <v>130.79</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74.510000000000005</v>
      </c>
      <c r="BR6" s="35">
        <f t="shared" ref="BR6:BZ6" si="8">IF(BR7="",NA(),BR7)</f>
        <v>63.94</v>
      </c>
      <c r="BS6" s="35">
        <f t="shared" si="8"/>
        <v>65.31</v>
      </c>
      <c r="BT6" s="35">
        <f t="shared" si="8"/>
        <v>59.87</v>
      </c>
      <c r="BU6" s="35">
        <f t="shared" si="8"/>
        <v>85.41</v>
      </c>
      <c r="BV6" s="35">
        <f t="shared" si="8"/>
        <v>62.83</v>
      </c>
      <c r="BW6" s="35">
        <f t="shared" si="8"/>
        <v>64.63</v>
      </c>
      <c r="BX6" s="35">
        <f t="shared" si="8"/>
        <v>66.56</v>
      </c>
      <c r="BY6" s="35">
        <f t="shared" si="8"/>
        <v>66.22</v>
      </c>
      <c r="BZ6" s="35">
        <f t="shared" si="8"/>
        <v>69.87</v>
      </c>
      <c r="CA6" s="34" t="str">
        <f>IF(CA7="","",IF(CA7="-","【-】","【"&amp;SUBSTITUTE(TEXT(CA7,"#,##0.00"),"-","△")&amp;"】"))</f>
        <v>【69.80】</v>
      </c>
      <c r="CB6" s="35">
        <f>IF(CB7="",NA(),CB7)</f>
        <v>181.12</v>
      </c>
      <c r="CC6" s="35">
        <f t="shared" ref="CC6:CK6" si="9">IF(CC7="",NA(),CC7)</f>
        <v>199.62</v>
      </c>
      <c r="CD6" s="35">
        <f t="shared" si="9"/>
        <v>206.57</v>
      </c>
      <c r="CE6" s="35">
        <f t="shared" si="9"/>
        <v>228.11</v>
      </c>
      <c r="CF6" s="35">
        <f t="shared" si="9"/>
        <v>178.64</v>
      </c>
      <c r="CG6" s="35">
        <f t="shared" si="9"/>
        <v>250.43</v>
      </c>
      <c r="CH6" s="35">
        <f t="shared" si="9"/>
        <v>245.75</v>
      </c>
      <c r="CI6" s="35">
        <f t="shared" si="9"/>
        <v>244.29</v>
      </c>
      <c r="CJ6" s="35">
        <f t="shared" si="9"/>
        <v>246.72</v>
      </c>
      <c r="CK6" s="35">
        <f t="shared" si="9"/>
        <v>234.96</v>
      </c>
      <c r="CL6" s="34" t="str">
        <f>IF(CL7="","",IF(CL7="-","【-】","【"&amp;SUBSTITUTE(TEXT(CL7,"#,##0.00"),"-","△")&amp;"】"))</f>
        <v>【232.54】</v>
      </c>
      <c r="CM6" s="35">
        <f>IF(CM7="",NA(),CM7)</f>
        <v>70.27</v>
      </c>
      <c r="CN6" s="35">
        <f t="shared" ref="CN6:CV6" si="10">IF(CN7="",NA(),CN7)</f>
        <v>70</v>
      </c>
      <c r="CO6" s="35">
        <f t="shared" si="10"/>
        <v>71.08</v>
      </c>
      <c r="CP6" s="35">
        <f t="shared" si="10"/>
        <v>71.08</v>
      </c>
      <c r="CQ6" s="35">
        <f t="shared" si="10"/>
        <v>68.92</v>
      </c>
      <c r="CR6" s="35">
        <f t="shared" si="10"/>
        <v>42.31</v>
      </c>
      <c r="CS6" s="35">
        <f t="shared" si="10"/>
        <v>43.65</v>
      </c>
      <c r="CT6" s="35">
        <f t="shared" si="10"/>
        <v>43.58</v>
      </c>
      <c r="CU6" s="35">
        <f t="shared" si="10"/>
        <v>41.35</v>
      </c>
      <c r="CV6" s="35">
        <f t="shared" si="10"/>
        <v>42.9</v>
      </c>
      <c r="CW6" s="34" t="str">
        <f>IF(CW7="","",IF(CW7="-","【-】","【"&amp;SUBSTITUTE(TEXT(CW7,"#,##0.00"),"-","△")&amp;"】"))</f>
        <v>【42.17】</v>
      </c>
      <c r="CX6" s="35">
        <f>IF(CX7="",NA(),CX7)</f>
        <v>56.33</v>
      </c>
      <c r="CY6" s="35">
        <f t="shared" ref="CY6:DG6" si="11">IF(CY7="",NA(),CY7)</f>
        <v>57.1</v>
      </c>
      <c r="CZ6" s="35">
        <f t="shared" si="11"/>
        <v>50</v>
      </c>
      <c r="DA6" s="35">
        <f t="shared" si="11"/>
        <v>51.04</v>
      </c>
      <c r="DB6" s="35">
        <f t="shared" si="11"/>
        <v>51.57</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x14ac:dyDescent="0.15">
      <c r="A7" s="28"/>
      <c r="B7" s="37">
        <v>2016</v>
      </c>
      <c r="C7" s="37">
        <v>472093</v>
      </c>
      <c r="D7" s="37">
        <v>47</v>
      </c>
      <c r="E7" s="37">
        <v>17</v>
      </c>
      <c r="F7" s="37">
        <v>4</v>
      </c>
      <c r="G7" s="37">
        <v>0</v>
      </c>
      <c r="H7" s="37" t="s">
        <v>110</v>
      </c>
      <c r="I7" s="37" t="s">
        <v>111</v>
      </c>
      <c r="J7" s="37" t="s">
        <v>112</v>
      </c>
      <c r="K7" s="37" t="s">
        <v>113</v>
      </c>
      <c r="L7" s="37" t="s">
        <v>114</v>
      </c>
      <c r="M7" s="37"/>
      <c r="N7" s="38" t="s">
        <v>115</v>
      </c>
      <c r="O7" s="38" t="s">
        <v>116</v>
      </c>
      <c r="P7" s="38">
        <v>0.98</v>
      </c>
      <c r="Q7" s="38">
        <v>96</v>
      </c>
      <c r="R7" s="38">
        <v>1404</v>
      </c>
      <c r="S7" s="38">
        <v>62581</v>
      </c>
      <c r="T7" s="38">
        <v>210.9</v>
      </c>
      <c r="U7" s="38">
        <v>296.73</v>
      </c>
      <c r="V7" s="38">
        <v>605</v>
      </c>
      <c r="W7" s="38">
        <v>0.21</v>
      </c>
      <c r="X7" s="38">
        <v>2880.95</v>
      </c>
      <c r="Y7" s="38">
        <v>85.68</v>
      </c>
      <c r="Z7" s="38">
        <v>79.239999999999995</v>
      </c>
      <c r="AA7" s="38">
        <v>79.790000000000006</v>
      </c>
      <c r="AB7" s="38">
        <v>74.900000000000006</v>
      </c>
      <c r="AC7" s="38">
        <v>93.34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341.26</v>
      </c>
      <c r="BG7" s="38">
        <v>327</v>
      </c>
      <c r="BH7" s="38">
        <v>254.69</v>
      </c>
      <c r="BI7" s="38">
        <v>191.26</v>
      </c>
      <c r="BJ7" s="38">
        <v>130.79</v>
      </c>
      <c r="BK7" s="38">
        <v>1622.51</v>
      </c>
      <c r="BL7" s="38">
        <v>1569.13</v>
      </c>
      <c r="BM7" s="38">
        <v>1436</v>
      </c>
      <c r="BN7" s="38">
        <v>1434.89</v>
      </c>
      <c r="BO7" s="38">
        <v>1298.9100000000001</v>
      </c>
      <c r="BP7" s="38">
        <v>1348.09</v>
      </c>
      <c r="BQ7" s="38">
        <v>74.510000000000005</v>
      </c>
      <c r="BR7" s="38">
        <v>63.94</v>
      </c>
      <c r="BS7" s="38">
        <v>65.31</v>
      </c>
      <c r="BT7" s="38">
        <v>59.87</v>
      </c>
      <c r="BU7" s="38">
        <v>85.41</v>
      </c>
      <c r="BV7" s="38">
        <v>62.83</v>
      </c>
      <c r="BW7" s="38">
        <v>64.63</v>
      </c>
      <c r="BX7" s="38">
        <v>66.56</v>
      </c>
      <c r="BY7" s="38">
        <v>66.22</v>
      </c>
      <c r="BZ7" s="38">
        <v>69.87</v>
      </c>
      <c r="CA7" s="38">
        <v>69.8</v>
      </c>
      <c r="CB7" s="38">
        <v>181.12</v>
      </c>
      <c r="CC7" s="38">
        <v>199.62</v>
      </c>
      <c r="CD7" s="38">
        <v>206.57</v>
      </c>
      <c r="CE7" s="38">
        <v>228.11</v>
      </c>
      <c r="CF7" s="38">
        <v>178.64</v>
      </c>
      <c r="CG7" s="38">
        <v>250.43</v>
      </c>
      <c r="CH7" s="38">
        <v>245.75</v>
      </c>
      <c r="CI7" s="38">
        <v>244.29</v>
      </c>
      <c r="CJ7" s="38">
        <v>246.72</v>
      </c>
      <c r="CK7" s="38">
        <v>234.96</v>
      </c>
      <c r="CL7" s="38">
        <v>232.54</v>
      </c>
      <c r="CM7" s="38">
        <v>70.27</v>
      </c>
      <c r="CN7" s="38">
        <v>70</v>
      </c>
      <c r="CO7" s="38">
        <v>71.08</v>
      </c>
      <c r="CP7" s="38">
        <v>71.08</v>
      </c>
      <c r="CQ7" s="38">
        <v>68.92</v>
      </c>
      <c r="CR7" s="38">
        <v>42.31</v>
      </c>
      <c r="CS7" s="38">
        <v>43.65</v>
      </c>
      <c r="CT7" s="38">
        <v>43.58</v>
      </c>
      <c r="CU7" s="38">
        <v>41.35</v>
      </c>
      <c r="CV7" s="38">
        <v>42.9</v>
      </c>
      <c r="CW7" s="38">
        <v>42.17</v>
      </c>
      <c r="CX7" s="38">
        <v>56.33</v>
      </c>
      <c r="CY7" s="38">
        <v>57.1</v>
      </c>
      <c r="CZ7" s="38">
        <v>50</v>
      </c>
      <c r="DA7" s="38">
        <v>51.04</v>
      </c>
      <c r="DB7" s="38">
        <v>51.57</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0.04</v>
      </c>
      <c r="EM7" s="38">
        <v>7.0000000000000007E-2</v>
      </c>
      <c r="EN7" s="38">
        <v>0.09</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2018-02-14T13:24:30Z</cp:lastPrinted>
  <dcterms:created xsi:type="dcterms:W3CDTF">2017-12-25T02:23:19Z</dcterms:created>
  <dcterms:modified xsi:type="dcterms:W3CDTF">2018-02-15T06:59:46Z</dcterms:modified>
</cp:coreProperties>
</file>