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AT10" i="4"/>
  <c r="AL10" i="4"/>
  <c r="W10" i="4"/>
  <c r="P10" i="4"/>
  <c r="I10" i="4"/>
  <c r="B10" i="4"/>
  <c r="BB8" i="4"/>
  <c r="AL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<sst xmlns="http://schemas.openxmlformats.org/spreadsheetml/2006/main" count="232" uniqueCount="120">
  <si>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</si>
  <si>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</si>
  <si>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</si>
  <si>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</si>
  <si>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</si>
  <si>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</si>
  <si>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</si>
  <si>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</si>
  <si>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</si>
  <si>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</si>
  <si>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</si>
  <si>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</si>
  <si>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</si>
  <si>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</si>
  <si>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</si>
  <si>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</si>
  <si>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</si>
  <si>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</si>
  <si>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</si>
  <si>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</si>
  <si>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</si>
  <si>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</si>
  <si>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</si>
  <si>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</si>
  <si>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</si>
  <si>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</si>
  <si>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</si>
  <si>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</si>
  <si>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</si>
  <si>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</si>
  <si>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</si>
  <si>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</si>
  <si>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</si>
  <si>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</si>
  <si>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</si>
  <si>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</si>
  <si>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</si>
  <si>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</si>
  <si>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</si>
  <si>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</si>
  <si>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</si>
  <si>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</si>
  <si>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</si>
  <si>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</si>
  <si>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</si>
  <si>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</si>
  <si>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</si>
  <si>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</si>
  <si>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</si>
  <si>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</si>
  <si>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</si>
  <si>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</si>
  <si>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</si>
  <si>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</si>
  <si>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</si>
  <si>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</si>
  <si>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</si>
  <si>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</si>
  <si>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</si>
  <si>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</si>
  <si>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</si>
  <si>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</si>
  <si>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</si>
  <si>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</si>
  <si>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</si>
  <si>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</si>
  <si>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</si>
  <si>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</si>
  <si>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</si>
  <si>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</si>
  <si>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</si>
  <si>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</si>
  <si>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</si>
  <si>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</si>
  <si>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</si>
  <si>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</si>
  <si>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</si>
  <si>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</si>
  <si>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</si>
  <si>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</si>
  <si>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</si>
  <si>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</si>
  <si>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</si>
  <si>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</si>
  <si>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</si>
  <si>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</si>
  <si>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</si>
  <si>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</si>
  <si>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</si>
  <si>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</si>
  <si>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</si>
  <si>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</si>
  <si>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</si>
  <si>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</si>
  <si>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</si>
  <si>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</si>
  <si>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</si>
  <si>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</si>
  <si>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</si>
  <si>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</si>
  <si>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</si>
  <si>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</si>
  <si>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</si>
  <si>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</si>
  <si>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</si>
  <si>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沖縄県　那覇市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</si>
  <si>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</si>
  <si>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</si>
  <si>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</si>
  <si>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</si>
  <si>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</si>
  <si>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</si>
  <si>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</si>
  <si>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</si>
  <si>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</si>
  <si>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</si>
  <si>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</si>
  <si>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xml:space="preserve">
  当市の経営の状況としては、有収率の高さ、経常収支の健全さ、企業債の調達に依存しない状況にあること等から考えて、収支バランスが確保された健全経営を維持し、順調に推移している。
　ただし、人口減少社会の到来により将来的には給水収益の減少が予測され、一方で水道施設等の更新も必要となってくることから、今後も引き続き事業の効率化による経費節減に努め、安心・安定した経営基盤の強化をしていく必要がある。</t>
    <rPh sb="9" eb="11">
      <t>ジョウキョウ</t>
    </rPh>
    <rPh sb="16" eb="18">
      <t>ユウシュウ</t>
    </rPh>
    <rPh sb="18" eb="19">
      <t>リツ</t>
    </rPh>
    <rPh sb="20" eb="21">
      <t>タカ</t>
    </rPh>
    <rPh sb="23" eb="25">
      <t>ケイジョウ</t>
    </rPh>
    <rPh sb="25" eb="27">
      <t>シュウシ</t>
    </rPh>
    <rPh sb="28" eb="30">
      <t>ケンゼン</t>
    </rPh>
    <rPh sb="32" eb="34">
      <t>キギョウ</t>
    </rPh>
    <rPh sb="34" eb="35">
      <t>サイ</t>
    </rPh>
    <rPh sb="36" eb="38">
      <t>チョウタツ</t>
    </rPh>
    <rPh sb="39" eb="41">
      <t>イゾン</t>
    </rPh>
    <rPh sb="44" eb="46">
      <t>ジョウキョウ</t>
    </rPh>
    <rPh sb="51" eb="52">
      <t>トウ</t>
    </rPh>
    <rPh sb="54" eb="55">
      <t>カンガ</t>
    </rPh>
    <rPh sb="58" eb="60">
      <t>シュウシ</t>
    </rPh>
    <rPh sb="65" eb="67">
      <t>カクホ</t>
    </rPh>
    <rPh sb="99" eb="101">
      <t>シャカイ</t>
    </rPh>
    <rPh sb="102" eb="104">
      <t>トウライ</t>
    </rPh>
    <phoneticPr fontId="4"/>
  </si>
  <si>
    <r>
      <t xml:space="preserve">
  ①有形固定資産減価償却率は類似団体平均値と同様に、微増で推移していることから、法定耐用年数に近い資産が多いことを示している。
　②管路経年化率では現在のところ、法定耐用年数を超える管路の割合は低い状況にある。ただし、1972年の本土復帰以後に布設した多くの管路が経年化とともに耐用年数を迎えるため、今後この比率は増加していくと考えられる。
　③管路更新率は類似団体平均値との比較では低い値となっている。管路経年化率で示しているように、法定耐用年数を超える管路の割合が低い状況であることが一因であると考えられる。今後はアセットマネジメントで</t>
    </r>
    <r>
      <rPr>
        <sz val="11"/>
        <rFont val="ＭＳ ゴシック"/>
        <family val="3"/>
        <charset val="128"/>
      </rPr>
      <t>計画的な施設更新を行っていくことが</t>
    </r>
    <r>
      <rPr>
        <sz val="11"/>
        <color theme="1"/>
        <rFont val="ＭＳ ゴシック"/>
        <family val="3"/>
        <charset val="128"/>
      </rPr>
      <t>求められる。</t>
    </r>
    <rPh sb="20" eb="23">
      <t>ヘイキンチ</t>
    </rPh>
    <rPh sb="185" eb="188">
      <t>ヘイキンチ</t>
    </rPh>
    <phoneticPr fontId="4"/>
  </si>
  <si>
    <r>
      <t xml:space="preserve">
  ①経常収支比率は類似団体平均値を若干下回っているものの100％以上となっており黒字であること、</t>
    </r>
    <r>
      <rPr>
        <sz val="11"/>
        <rFont val="ＭＳ ゴシック"/>
        <family val="3"/>
        <charset val="128"/>
      </rPr>
      <t>②累積欠損金比率も0％であることから、</t>
    </r>
    <r>
      <rPr>
        <sz val="11"/>
        <color theme="1"/>
        <rFont val="ＭＳ ゴシック"/>
        <family val="3"/>
        <charset val="128"/>
      </rPr>
      <t>収支のバランスがとれた経営状況を維持している。
  ③流動比率は類似団体平均値との比較ではかなり高い水準を示しており、支払能力に問題がない状況である。
  ④企業債残高対給水収益比率については、類似団体平均値との比較では低い値となっている。平成13年度以降新規起債を行っておらず、さらに、公的資金補償金免除繰上償還により企業債残高の縮減に取り組んだ成果もあり減少傾向である。
　⑤料金回収率は、100％以下の年度もあったが、包括業務委託等の経営効率化により職員給与費が削減でき給水原価が減少し、有収水量の増加等により給水収益が増加し供給単価も増えたことにより、増加傾向にある。
　⑥給水原価は類似団体平均値よりは高いものの、包括業務委託等の経営効率化の成果もあり減少傾向である。
　⑦施設利用率は類似団体平均値との比較では高い値となっておりほぼ横ばいで推移している。
　⑧有収率は類似団体との比較では高い値となっている。今後も漏水防止対策等に取り組み、高い比率を維持していくことに努める。</t>
    </r>
    <rPh sb="17" eb="18">
      <t>アタイ</t>
    </rPh>
    <rPh sb="51" eb="53">
      <t>ルイセキ</t>
    </rPh>
    <rPh sb="53" eb="56">
      <t>ケッソンキン</t>
    </rPh>
    <rPh sb="56" eb="58">
      <t>ヒリツ</t>
    </rPh>
    <rPh sb="105" eb="108">
      <t>ヘイキンチ</t>
    </rPh>
    <rPh sb="170" eb="173">
      <t>ヘイキンチ</t>
    </rPh>
    <rPh sb="297" eb="299">
      <t>ショクイン</t>
    </rPh>
    <rPh sb="299" eb="301">
      <t>キュウヨ</t>
    </rPh>
    <rPh sb="303" eb="305">
      <t>サクゲン</t>
    </rPh>
    <rPh sb="307" eb="309">
      <t>キュウスイ</t>
    </rPh>
    <rPh sb="309" eb="311">
      <t>ゲンカ</t>
    </rPh>
    <rPh sb="312" eb="314">
      <t>ゲンショウ</t>
    </rPh>
    <rPh sb="316" eb="318">
      <t>ユウシュウ</t>
    </rPh>
    <rPh sb="318" eb="320">
      <t>スイリョウ</t>
    </rPh>
    <rPh sb="321" eb="323">
      <t>ゾウカ</t>
    </rPh>
    <rPh sb="323" eb="324">
      <t>トウ</t>
    </rPh>
    <rPh sb="327" eb="329">
      <t>キュウスイ</t>
    </rPh>
    <rPh sb="329" eb="331">
      <t>シュウエキ</t>
    </rPh>
    <rPh sb="332" eb="334">
      <t>ゾウカ</t>
    </rPh>
    <rPh sb="335" eb="337">
      <t>キョウキュウ</t>
    </rPh>
    <rPh sb="337" eb="339">
      <t>タンカ</t>
    </rPh>
    <rPh sb="340" eb="341">
      <t>フ</t>
    </rPh>
    <rPh sb="421" eb="424">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</si>
</sst>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0.16</c:v>
                </c:pt>
                <c:pt idx="1">
                  <c:v>0.36</c:v>
                </c:pt>
                <c:pt idx="2">
                  <c:v>0.32</c:v>
                </c:pt>
                <c:pt idx="3">
                  <c:v>0.38</c:v>
                </c:pt>
                <c:pt idx="4">
                  <c:v>0.3</c:v>
                </c:pt>
              </c:numCache>
            </c:numRef>
          </c:val>
          <c:extLst xmlns:c16r2="http://schemas.microsoft.com/office/drawing/2015/06/chart">
            <c:ext xmlns:c16="http://schemas.microsoft.com/office/drawing/2014/chart" uri="{C3380CC4-5D6E-409C-BE32-E72D297353CC}">
              <c16:uniqueId val="{00000000-3CF6-4A45-ADAC-76B4A913C191}"/>
            </c:ext>
          </c:extLst>
        </c:ser>
        <c:dLbls>
          <c:showLegendKey val="0"/>
          <c:showVal val="0"/>
          <c:showCatName val="0"/>
          <c:showSerName val="0"/>
          <c:showPercent val="0"/>
          <c:showBubbleSize val="0"/>
        </c:dLbls>
        <c:gapWidth val="150"/>
        <c:axId val="49026560"/>
        <c:axId val="4902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extLst xmlns:c16r2="http://schemas.microsoft.com/office/drawing/2015/06/chart">
            <c:ext xmlns:c16="http://schemas.microsoft.com/office/drawing/2014/chart" uri="{C3380CC4-5D6E-409C-BE32-E72D297353CC}">
              <c16:uniqueId val="{00000001-3CF6-4A45-ADAC-76B4A913C191}"/>
            </c:ext>
          </c:extLst>
        </c:ser>
        <c:dLbls>
          <c:showLegendKey val="0"/>
          <c:showVal val="0"/>
          <c:showCatName val="0"/>
          <c:showSerName val="0"/>
          <c:showPercent val="0"/>
          <c:showBubbleSize val="0"/>
        </c:dLbls>
        <c:marker val="1"/>
        <c:smooth val="0"/>
        <c:axId val="49026560"/>
        <c:axId val="49028480"/>
      </c:lineChart>
      <c:dateAx>
        <c:axId val="49026560"/>
        <c:scaling>
          <c:orientation val="minMax"/>
        </c:scaling>
        <c:delete val="1"/>
        <c:axPos val="b"/>
        <c:numFmt formatCode="ge" sourceLinked="1"/>
        <c:majorTickMark val="none"/>
        <c:minorTickMark val="none"/>
        <c:tickLblPos val="none"/>
        <c:crossAx val="49028480"/>
        <c:crosses val="autoZero"/>
        <c:auto val="1"/>
        <c:lblOffset val="100"/>
        <c:baseTimeUnit val="years"/>
      </c:dateAx>
      <c:valAx>
        <c:axId val="4902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73.349999999999994</c:v>
                </c:pt>
                <c:pt idx="1">
                  <c:v>73.69</c:v>
                </c:pt>
                <c:pt idx="2">
                  <c:v>73.760000000000005</c:v>
                </c:pt>
                <c:pt idx="3">
                  <c:v>77.97</c:v>
                </c:pt>
                <c:pt idx="4">
                  <c:v>77.05</c:v>
                </c:pt>
              </c:numCache>
            </c:numRef>
          </c:val>
          <c:extLst xmlns:c16r2="http://schemas.microsoft.com/office/drawing/2015/06/chart">
            <c:ext xmlns:c16="http://schemas.microsoft.com/office/drawing/2014/chart" uri="{C3380CC4-5D6E-409C-BE32-E72D297353CC}">
              <c16:uniqueId val="{00000000-343C-4390-BE53-5612FA1AF385}"/>
            </c:ext>
          </c:extLst>
        </c:ser>
        <c:dLbls>
          <c:showLegendKey val="0"/>
          <c:showVal val="0"/>
          <c:showCatName val="0"/>
          <c:showSerName val="0"/>
          <c:showPercent val="0"/>
          <c:showBubbleSize val="0"/>
        </c:dLbls>
        <c:gapWidth val="150"/>
        <c:axId val="52880512"/>
        <c:axId val="5288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extLst xmlns:c16r2="http://schemas.microsoft.com/office/drawing/2015/06/chart">
            <c:ext xmlns:c16="http://schemas.microsoft.com/office/drawing/2014/chart" uri="{C3380CC4-5D6E-409C-BE32-E72D297353CC}">
              <c16:uniqueId val="{00000001-343C-4390-BE53-5612FA1AF385}"/>
            </c:ext>
          </c:extLst>
        </c:ser>
        <c:dLbls>
          <c:showLegendKey val="0"/>
          <c:showVal val="0"/>
          <c:showCatName val="0"/>
          <c:showSerName val="0"/>
          <c:showPercent val="0"/>
          <c:showBubbleSize val="0"/>
        </c:dLbls>
        <c:marker val="1"/>
        <c:smooth val="0"/>
        <c:axId val="52880512"/>
        <c:axId val="52882432"/>
      </c:lineChart>
      <c:dateAx>
        <c:axId val="52880512"/>
        <c:scaling>
          <c:orientation val="minMax"/>
        </c:scaling>
        <c:delete val="1"/>
        <c:axPos val="b"/>
        <c:numFmt formatCode="ge" sourceLinked="1"/>
        <c:majorTickMark val="none"/>
        <c:minorTickMark val="none"/>
        <c:tickLblPos val="none"/>
        <c:crossAx val="52882432"/>
        <c:crosses val="autoZero"/>
        <c:auto val="1"/>
        <c:lblOffset val="100"/>
        <c:baseTimeUnit val="years"/>
      </c:dateAx>
      <c:valAx>
        <c:axId val="5288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88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96.76</c:v>
                </c:pt>
                <c:pt idx="1">
                  <c:v>96.65</c:v>
                </c:pt>
                <c:pt idx="2">
                  <c:v>95.48</c:v>
                </c:pt>
                <c:pt idx="3">
                  <c:v>95.53</c:v>
                </c:pt>
                <c:pt idx="4">
                  <c:v>96.33</c:v>
                </c:pt>
              </c:numCache>
            </c:numRef>
          </c:val>
          <c:extLst xmlns:c16r2="http://schemas.microsoft.com/office/drawing/2015/06/chart">
            <c:ext xmlns:c16="http://schemas.microsoft.com/office/drawing/2014/chart" uri="{C3380CC4-5D6E-409C-BE32-E72D297353CC}">
              <c16:uniqueId val="{00000000-1FCB-4B4F-AC93-8A51FF127CCA}"/>
            </c:ext>
          </c:extLst>
        </c:ser>
        <c:dLbls>
          <c:showLegendKey val="0"/>
          <c:showVal val="0"/>
          <c:showCatName val="0"/>
          <c:showSerName val="0"/>
          <c:showPercent val="0"/>
          <c:showBubbleSize val="0"/>
        </c:dLbls>
        <c:gapWidth val="150"/>
        <c:axId val="52917760"/>
        <c:axId val="529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extLst xmlns:c16r2="http://schemas.microsoft.com/office/drawing/2015/06/chart">
            <c:ext xmlns:c16="http://schemas.microsoft.com/office/drawing/2014/chart" uri="{C3380CC4-5D6E-409C-BE32-E72D297353CC}">
              <c16:uniqueId val="{00000001-1FCB-4B4F-AC93-8A51FF127CCA}"/>
            </c:ext>
          </c:extLst>
        </c:ser>
        <c:dLbls>
          <c:showLegendKey val="0"/>
          <c:showVal val="0"/>
          <c:showCatName val="0"/>
          <c:showSerName val="0"/>
          <c:showPercent val="0"/>
          <c:showBubbleSize val="0"/>
        </c:dLbls>
        <c:marker val="1"/>
        <c:smooth val="0"/>
        <c:axId val="52917760"/>
        <c:axId val="52919680"/>
      </c:lineChart>
      <c:dateAx>
        <c:axId val="52917760"/>
        <c:scaling>
          <c:orientation val="minMax"/>
        </c:scaling>
        <c:delete val="1"/>
        <c:axPos val="b"/>
        <c:numFmt formatCode="ge" sourceLinked="1"/>
        <c:majorTickMark val="none"/>
        <c:minorTickMark val="none"/>
        <c:tickLblPos val="none"/>
        <c:crossAx val="52919680"/>
        <c:crosses val="autoZero"/>
        <c:auto val="1"/>
        <c:lblOffset val="100"/>
        <c:baseTimeUnit val="years"/>
      </c:dateAx>
      <c:valAx>
        <c:axId val="529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106.75</c:v>
                </c:pt>
                <c:pt idx="1">
                  <c:v>107.7</c:v>
                </c:pt>
                <c:pt idx="2">
                  <c:v>113.51</c:v>
                </c:pt>
                <c:pt idx="3">
                  <c:v>113.09</c:v>
                </c:pt>
                <c:pt idx="4">
                  <c:v>116.06</c:v>
                </c:pt>
              </c:numCache>
            </c:numRef>
          </c:val>
          <c:extLst xmlns:c16r2="http://schemas.microsoft.com/office/drawing/2015/06/chart">
            <c:ext xmlns:c16="http://schemas.microsoft.com/office/drawing/2014/chart" uri="{C3380CC4-5D6E-409C-BE32-E72D297353CC}">
              <c16:uniqueId val="{00000000-5619-421D-98B5-0AC83EA441C1}"/>
            </c:ext>
          </c:extLst>
        </c:ser>
        <c:dLbls>
          <c:showLegendKey val="0"/>
          <c:showVal val="0"/>
          <c:showCatName val="0"/>
          <c:showSerName val="0"/>
          <c:showPercent val="0"/>
          <c:showBubbleSize val="0"/>
        </c:dLbls>
        <c:gapWidth val="150"/>
        <c:axId val="49067904"/>
        <c:axId val="4910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extLst xmlns:c16r2="http://schemas.microsoft.com/office/drawing/2015/06/chart">
            <c:ext xmlns:c16="http://schemas.microsoft.com/office/drawing/2014/chart" uri="{C3380CC4-5D6E-409C-BE32-E72D297353CC}">
              <c16:uniqueId val="{00000001-5619-421D-98B5-0AC83EA441C1}"/>
            </c:ext>
          </c:extLst>
        </c:ser>
        <c:dLbls>
          <c:showLegendKey val="0"/>
          <c:showVal val="0"/>
          <c:showCatName val="0"/>
          <c:showSerName val="0"/>
          <c:showPercent val="0"/>
          <c:showBubbleSize val="0"/>
        </c:dLbls>
        <c:marker val="1"/>
        <c:smooth val="0"/>
        <c:axId val="49067904"/>
        <c:axId val="49102848"/>
      </c:lineChart>
      <c:dateAx>
        <c:axId val="49067904"/>
        <c:scaling>
          <c:orientation val="minMax"/>
        </c:scaling>
        <c:delete val="1"/>
        <c:axPos val="b"/>
        <c:numFmt formatCode="ge" sourceLinked="1"/>
        <c:majorTickMark val="none"/>
        <c:minorTickMark val="none"/>
        <c:tickLblPos val="none"/>
        <c:crossAx val="49102848"/>
        <c:crosses val="autoZero"/>
        <c:auto val="1"/>
        <c:lblOffset val="100"/>
        <c:baseTimeUnit val="years"/>
      </c:dateAx>
      <c:valAx>
        <c:axId val="49102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0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40.26</c:v>
                </c:pt>
                <c:pt idx="1">
                  <c:v>41.88</c:v>
                </c:pt>
                <c:pt idx="2">
                  <c:v>43.68</c:v>
                </c:pt>
                <c:pt idx="3">
                  <c:v>45.35</c:v>
                </c:pt>
                <c:pt idx="4">
                  <c:v>46.93</c:v>
                </c:pt>
              </c:numCache>
            </c:numRef>
          </c:val>
          <c:extLst xmlns:c16r2="http://schemas.microsoft.com/office/drawing/2015/06/chart">
            <c:ext xmlns:c16="http://schemas.microsoft.com/office/drawing/2014/chart" uri="{C3380CC4-5D6E-409C-BE32-E72D297353CC}">
              <c16:uniqueId val="{00000000-B554-407D-BCC3-C16359E59D1B}"/>
            </c:ext>
          </c:extLst>
        </c:ser>
        <c:dLbls>
          <c:showLegendKey val="0"/>
          <c:showVal val="0"/>
          <c:showCatName val="0"/>
          <c:showSerName val="0"/>
          <c:showPercent val="0"/>
          <c:showBubbleSize val="0"/>
        </c:dLbls>
        <c:gapWidth val="150"/>
        <c:axId val="49273088"/>
        <c:axId val="4927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extLst xmlns:c16r2="http://schemas.microsoft.com/office/drawing/2015/06/chart">
            <c:ext xmlns:c16="http://schemas.microsoft.com/office/drawing/2014/chart" uri="{C3380CC4-5D6E-409C-BE32-E72D297353CC}">
              <c16:uniqueId val="{00000001-B554-407D-BCC3-C16359E59D1B}"/>
            </c:ext>
          </c:extLst>
        </c:ser>
        <c:dLbls>
          <c:showLegendKey val="0"/>
          <c:showVal val="0"/>
          <c:showCatName val="0"/>
          <c:showSerName val="0"/>
          <c:showPercent val="0"/>
          <c:showBubbleSize val="0"/>
        </c:dLbls>
        <c:marker val="1"/>
        <c:smooth val="0"/>
        <c:axId val="49273088"/>
        <c:axId val="49279360"/>
      </c:lineChart>
      <c:dateAx>
        <c:axId val="49273088"/>
        <c:scaling>
          <c:orientation val="minMax"/>
        </c:scaling>
        <c:delete val="1"/>
        <c:axPos val="b"/>
        <c:numFmt formatCode="ge" sourceLinked="1"/>
        <c:majorTickMark val="none"/>
        <c:minorTickMark val="none"/>
        <c:tickLblPos val="none"/>
        <c:crossAx val="49279360"/>
        <c:crosses val="autoZero"/>
        <c:auto val="1"/>
        <c:lblOffset val="100"/>
        <c:baseTimeUnit val="years"/>
      </c:dateAx>
      <c:valAx>
        <c:axId val="4927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0.3</c:v>
                </c:pt>
                <c:pt idx="1">
                  <c:v>1.41</c:v>
                </c:pt>
                <c:pt idx="2">
                  <c:v>1.38</c:v>
                </c:pt>
                <c:pt idx="3">
                  <c:v>1.31</c:v>
                </c:pt>
                <c:pt idx="4">
                  <c:v>1.25</c:v>
                </c:pt>
              </c:numCache>
            </c:numRef>
          </c:val>
          <c:extLst xmlns:c16r2="http://schemas.microsoft.com/office/drawing/2015/06/chart">
            <c:ext xmlns:c16="http://schemas.microsoft.com/office/drawing/2014/chart" uri="{C3380CC4-5D6E-409C-BE32-E72D297353CC}">
              <c16:uniqueId val="{00000000-99D4-4B07-A95A-3801F868F979}"/>
            </c:ext>
          </c:extLst>
        </c:ser>
        <c:dLbls>
          <c:showLegendKey val="0"/>
          <c:showVal val="0"/>
          <c:showCatName val="0"/>
          <c:showSerName val="0"/>
          <c:showPercent val="0"/>
          <c:showBubbleSize val="0"/>
        </c:dLbls>
        <c:gapWidth val="150"/>
        <c:axId val="49392256"/>
        <c:axId val="494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extLst xmlns:c16r2="http://schemas.microsoft.com/office/drawing/2015/06/chart">
            <c:ext xmlns:c16="http://schemas.microsoft.com/office/drawing/2014/chart" uri="{C3380CC4-5D6E-409C-BE32-E72D297353CC}">
              <c16:uniqueId val="{00000001-99D4-4B07-A95A-3801F868F979}"/>
            </c:ext>
          </c:extLst>
        </c:ser>
        <c:dLbls>
          <c:showLegendKey val="0"/>
          <c:showVal val="0"/>
          <c:showCatName val="0"/>
          <c:showSerName val="0"/>
          <c:showPercent val="0"/>
          <c:showBubbleSize val="0"/>
        </c:dLbls>
        <c:marker val="1"/>
        <c:smooth val="0"/>
        <c:axId val="49392256"/>
        <c:axId val="49427200"/>
      </c:lineChart>
      <c:dateAx>
        <c:axId val="49392256"/>
        <c:scaling>
          <c:orientation val="minMax"/>
        </c:scaling>
        <c:delete val="1"/>
        <c:axPos val="b"/>
        <c:numFmt formatCode="ge" sourceLinked="1"/>
        <c:majorTickMark val="none"/>
        <c:minorTickMark val="none"/>
        <c:tickLblPos val="none"/>
        <c:crossAx val="49427200"/>
        <c:crosses val="autoZero"/>
        <c:auto val="1"/>
        <c:lblOffset val="100"/>
        <c:baseTimeUnit val="years"/>
      </c:dateAx>
      <c:valAx>
        <c:axId val="494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37-4EC5-A9CC-393194039BF2}"/>
            </c:ext>
          </c:extLst>
        </c:ser>
        <c:dLbls>
          <c:showLegendKey val="0"/>
          <c:showVal val="0"/>
          <c:showCatName val="0"/>
          <c:showSerName val="0"/>
          <c:showPercent val="0"/>
          <c:showBubbleSize val="0"/>
        </c:dLbls>
        <c:gapWidth val="150"/>
        <c:axId val="49490944"/>
        <c:axId val="499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extLst xmlns:c16r2="http://schemas.microsoft.com/office/drawing/2015/06/chart">
            <c:ext xmlns:c16="http://schemas.microsoft.com/office/drawing/2014/chart" uri="{C3380CC4-5D6E-409C-BE32-E72D297353CC}">
              <c16:uniqueId val="{00000001-CD37-4EC5-A9CC-393194039BF2}"/>
            </c:ext>
          </c:extLst>
        </c:ser>
        <c:dLbls>
          <c:showLegendKey val="0"/>
          <c:showVal val="0"/>
          <c:showCatName val="0"/>
          <c:showSerName val="0"/>
          <c:showPercent val="0"/>
          <c:showBubbleSize val="0"/>
        </c:dLbls>
        <c:marker val="1"/>
        <c:smooth val="0"/>
        <c:axId val="49490944"/>
        <c:axId val="49947776"/>
      </c:lineChart>
      <c:dateAx>
        <c:axId val="49490944"/>
        <c:scaling>
          <c:orientation val="minMax"/>
        </c:scaling>
        <c:delete val="1"/>
        <c:axPos val="b"/>
        <c:numFmt formatCode="ge" sourceLinked="1"/>
        <c:majorTickMark val="none"/>
        <c:minorTickMark val="none"/>
        <c:tickLblPos val="none"/>
        <c:crossAx val="49947776"/>
        <c:crosses val="autoZero"/>
        <c:auto val="1"/>
        <c:lblOffset val="100"/>
        <c:baseTimeUnit val="years"/>
      </c:dateAx>
      <c:valAx>
        <c:axId val="49947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49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1058.6500000000001</c:v>
                </c:pt>
                <c:pt idx="1">
                  <c:v>1259.54</c:v>
                </c:pt>
                <c:pt idx="2">
                  <c:v>917.8</c:v>
                </c:pt>
                <c:pt idx="3">
                  <c:v>1058.1099999999999</c:v>
                </c:pt>
                <c:pt idx="4">
                  <c:v>1023.61</c:v>
                </c:pt>
              </c:numCache>
            </c:numRef>
          </c:val>
          <c:extLst xmlns:c16r2="http://schemas.microsoft.com/office/drawing/2015/06/chart">
            <c:ext xmlns:c16="http://schemas.microsoft.com/office/drawing/2014/chart" uri="{C3380CC4-5D6E-409C-BE32-E72D297353CC}">
              <c16:uniqueId val="{00000000-68ED-4AAB-8870-475D0B895D4C}"/>
            </c:ext>
          </c:extLst>
        </c:ser>
        <c:dLbls>
          <c:showLegendKey val="0"/>
          <c:showVal val="0"/>
          <c:showCatName val="0"/>
          <c:showSerName val="0"/>
          <c:showPercent val="0"/>
          <c:showBubbleSize val="0"/>
        </c:dLbls>
        <c:gapWidth val="150"/>
        <c:axId val="50015616"/>
        <c:axId val="500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extLst xmlns:c16r2="http://schemas.microsoft.com/office/drawing/2015/06/chart">
            <c:ext xmlns:c16="http://schemas.microsoft.com/office/drawing/2014/chart" uri="{C3380CC4-5D6E-409C-BE32-E72D297353CC}">
              <c16:uniqueId val="{00000001-68ED-4AAB-8870-475D0B895D4C}"/>
            </c:ext>
          </c:extLst>
        </c:ser>
        <c:dLbls>
          <c:showLegendKey val="0"/>
          <c:showVal val="0"/>
          <c:showCatName val="0"/>
          <c:showSerName val="0"/>
          <c:showPercent val="0"/>
          <c:showBubbleSize val="0"/>
        </c:dLbls>
        <c:marker val="1"/>
        <c:smooth val="0"/>
        <c:axId val="50015616"/>
        <c:axId val="50025984"/>
      </c:lineChart>
      <c:dateAx>
        <c:axId val="50015616"/>
        <c:scaling>
          <c:orientation val="minMax"/>
        </c:scaling>
        <c:delete val="1"/>
        <c:axPos val="b"/>
        <c:numFmt formatCode="ge" sourceLinked="1"/>
        <c:majorTickMark val="none"/>
        <c:minorTickMark val="none"/>
        <c:tickLblPos val="none"/>
        <c:crossAx val="50025984"/>
        <c:crosses val="autoZero"/>
        <c:auto val="1"/>
        <c:lblOffset val="100"/>
        <c:baseTimeUnit val="years"/>
      </c:dateAx>
      <c:valAx>
        <c:axId val="50025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0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48.59</c:v>
                </c:pt>
                <c:pt idx="1">
                  <c:v>44.7</c:v>
                </c:pt>
                <c:pt idx="2">
                  <c:v>42.54</c:v>
                </c:pt>
                <c:pt idx="3">
                  <c:v>38.24</c:v>
                </c:pt>
                <c:pt idx="4">
                  <c:v>34.11</c:v>
                </c:pt>
              </c:numCache>
            </c:numRef>
          </c:val>
          <c:extLst xmlns:c16r2="http://schemas.microsoft.com/office/drawing/2015/06/chart">
            <c:ext xmlns:c16="http://schemas.microsoft.com/office/drawing/2014/chart" uri="{C3380CC4-5D6E-409C-BE32-E72D297353CC}">
              <c16:uniqueId val="{00000000-91BD-4580-AC45-F430EB30A8E9}"/>
            </c:ext>
          </c:extLst>
        </c:ser>
        <c:dLbls>
          <c:showLegendKey val="0"/>
          <c:showVal val="0"/>
          <c:showCatName val="0"/>
          <c:showSerName val="0"/>
          <c:showPercent val="0"/>
          <c:showBubbleSize val="0"/>
        </c:dLbls>
        <c:gapWidth val="150"/>
        <c:axId val="52518912"/>
        <c:axId val="5252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extLst xmlns:c16r2="http://schemas.microsoft.com/office/drawing/2015/06/chart">
            <c:ext xmlns:c16="http://schemas.microsoft.com/office/drawing/2014/chart" uri="{C3380CC4-5D6E-409C-BE32-E72D297353CC}">
              <c16:uniqueId val="{00000001-91BD-4580-AC45-F430EB30A8E9}"/>
            </c:ext>
          </c:extLst>
        </c:ser>
        <c:dLbls>
          <c:showLegendKey val="0"/>
          <c:showVal val="0"/>
          <c:showCatName val="0"/>
          <c:showSerName val="0"/>
          <c:showPercent val="0"/>
          <c:showBubbleSize val="0"/>
        </c:dLbls>
        <c:marker val="1"/>
        <c:smooth val="0"/>
        <c:axId val="52518912"/>
        <c:axId val="52520832"/>
      </c:lineChart>
      <c:dateAx>
        <c:axId val="52518912"/>
        <c:scaling>
          <c:orientation val="minMax"/>
        </c:scaling>
        <c:delete val="1"/>
        <c:axPos val="b"/>
        <c:numFmt formatCode="ge" sourceLinked="1"/>
        <c:majorTickMark val="none"/>
        <c:minorTickMark val="none"/>
        <c:tickLblPos val="none"/>
        <c:crossAx val="52520832"/>
        <c:crosses val="autoZero"/>
        <c:auto val="1"/>
        <c:lblOffset val="100"/>
        <c:baseTimeUnit val="years"/>
      </c:dateAx>
      <c:valAx>
        <c:axId val="52520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5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99.66</c:v>
                </c:pt>
                <c:pt idx="1">
                  <c:v>101.22</c:v>
                </c:pt>
                <c:pt idx="2">
                  <c:v>106.1</c:v>
                </c:pt>
                <c:pt idx="3">
                  <c:v>106.2</c:v>
                </c:pt>
                <c:pt idx="4">
                  <c:v>109.03</c:v>
                </c:pt>
              </c:numCache>
            </c:numRef>
          </c:val>
          <c:extLst xmlns:c16r2="http://schemas.microsoft.com/office/drawing/2015/06/chart">
            <c:ext xmlns:c16="http://schemas.microsoft.com/office/drawing/2014/chart" uri="{C3380CC4-5D6E-409C-BE32-E72D297353CC}">
              <c16:uniqueId val="{00000000-4C10-4523-85E6-1D75441B6241}"/>
            </c:ext>
          </c:extLst>
        </c:ser>
        <c:dLbls>
          <c:showLegendKey val="0"/>
          <c:showVal val="0"/>
          <c:showCatName val="0"/>
          <c:showSerName val="0"/>
          <c:showPercent val="0"/>
          <c:showBubbleSize val="0"/>
        </c:dLbls>
        <c:gapWidth val="150"/>
        <c:axId val="52814208"/>
        <c:axId val="5281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extLst xmlns:c16r2="http://schemas.microsoft.com/office/drawing/2015/06/chart">
            <c:ext xmlns:c16="http://schemas.microsoft.com/office/drawing/2014/chart" uri="{C3380CC4-5D6E-409C-BE32-E72D297353CC}">
              <c16:uniqueId val="{00000001-4C10-4523-85E6-1D75441B6241}"/>
            </c:ext>
          </c:extLst>
        </c:ser>
        <c:dLbls>
          <c:showLegendKey val="0"/>
          <c:showVal val="0"/>
          <c:showCatName val="0"/>
          <c:showSerName val="0"/>
          <c:showPercent val="0"/>
          <c:showBubbleSize val="0"/>
        </c:dLbls>
        <c:marker val="1"/>
        <c:smooth val="0"/>
        <c:axId val="52814208"/>
        <c:axId val="52816128"/>
      </c:lineChart>
      <c:dateAx>
        <c:axId val="52814208"/>
        <c:scaling>
          <c:orientation val="minMax"/>
        </c:scaling>
        <c:delete val="1"/>
        <c:axPos val="b"/>
        <c:numFmt formatCode="ge" sourceLinked="1"/>
        <c:majorTickMark val="none"/>
        <c:minorTickMark val="none"/>
        <c:tickLblPos val="none"/>
        <c:crossAx val="52816128"/>
        <c:crosses val="autoZero"/>
        <c:auto val="1"/>
        <c:lblOffset val="100"/>
        <c:baseTimeUnit val="years"/>
      </c:dateAx>
      <c:valAx>
        <c:axId val="5281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8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188.04</c:v>
                </c:pt>
                <c:pt idx="1">
                  <c:v>186.03</c:v>
                </c:pt>
                <c:pt idx="2">
                  <c:v>173.42</c:v>
                </c:pt>
                <c:pt idx="3">
                  <c:v>172.99</c:v>
                </c:pt>
                <c:pt idx="4">
                  <c:v>168.64</c:v>
                </c:pt>
              </c:numCache>
            </c:numRef>
          </c:val>
          <c:extLst xmlns:c16r2="http://schemas.microsoft.com/office/drawing/2015/06/chart">
            <c:ext xmlns:c16="http://schemas.microsoft.com/office/drawing/2014/chart" uri="{C3380CC4-5D6E-409C-BE32-E72D297353CC}">
              <c16:uniqueId val="{00000000-2DAB-4FC4-B9D2-33900D96613E}"/>
            </c:ext>
          </c:extLst>
        </c:ser>
        <c:dLbls>
          <c:showLegendKey val="0"/>
          <c:showVal val="0"/>
          <c:showCatName val="0"/>
          <c:showSerName val="0"/>
          <c:showPercent val="0"/>
          <c:showBubbleSize val="0"/>
        </c:dLbls>
        <c:gapWidth val="150"/>
        <c:axId val="52851456"/>
        <c:axId val="528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extLst xmlns:c16r2="http://schemas.microsoft.com/office/drawing/2015/06/chart">
            <c:ext xmlns:c16="http://schemas.microsoft.com/office/drawing/2014/chart" uri="{C3380CC4-5D6E-409C-BE32-E72D297353CC}">
              <c16:uniqueId val="{00000001-2DAB-4FC4-B9D2-33900D96613E}"/>
            </c:ext>
          </c:extLst>
        </c:ser>
        <c:dLbls>
          <c:showLegendKey val="0"/>
          <c:showVal val="0"/>
          <c:showCatName val="0"/>
          <c:showSerName val="0"/>
          <c:showPercent val="0"/>
          <c:showBubbleSize val="0"/>
        </c:dLbls>
        <c:marker val="1"/>
        <c:smooth val="0"/>
        <c:axId val="52851456"/>
        <c:axId val="52853376"/>
      </c:lineChart>
      <c:dateAx>
        <c:axId val="52851456"/>
        <c:scaling>
          <c:orientation val="minMax"/>
        </c:scaling>
        <c:delete val="1"/>
        <c:axPos val="b"/>
        <c:numFmt formatCode="ge" sourceLinked="1"/>
        <c:majorTickMark val="none"/>
        <c:minorTickMark val="none"/>
        <c:tickLblPos val="none"/>
        <c:crossAx val="52853376"/>
        <c:crosses val="autoZero"/>
        <c:auto val="1"/>
        <c:lblOffset val="100"/>
        <c:baseTimeUnit val="years"/>
      </c:dateAx>
      <c:valAx>
        <c:axId val="528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8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C15" sqref="CC1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沖縄県　那覇市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4" t="s">
        <v>116</v>
      </c>
      <c r="AE8" s="84"/>
      <c r="AF8" s="84"/>
      <c r="AG8" s="84"/>
      <c r="AH8" s="84"/>
      <c r="AI8" s="84"/>
      <c r="AJ8" s="84"/>
      <c r="AK8" s="5"/>
      <c r="AL8" s="71">
        <f>データ!$R$6</f>
        <v>324157</v>
      </c>
      <c r="AM8" s="71"/>
      <c r="AN8" s="71"/>
      <c r="AO8" s="71"/>
      <c r="AP8" s="71"/>
      <c r="AQ8" s="71"/>
      <c r="AR8" s="71"/>
      <c r="AS8" s="71"/>
      <c r="AT8" s="67">
        <f>データ!$S$6</f>
        <v>39.57</v>
      </c>
      <c r="AU8" s="68"/>
      <c r="AV8" s="68"/>
      <c r="AW8" s="68"/>
      <c r="AX8" s="68"/>
      <c r="AY8" s="68"/>
      <c r="AZ8" s="68"/>
      <c r="BA8" s="68"/>
      <c r="BB8" s="70">
        <f>データ!$T$6</f>
        <v>8191.99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86.67</v>
      </c>
      <c r="J10" s="68"/>
      <c r="K10" s="68"/>
      <c r="L10" s="68"/>
      <c r="M10" s="68"/>
      <c r="N10" s="68"/>
      <c r="O10" s="69"/>
      <c r="P10" s="70">
        <f>データ!$P$6</f>
        <v>100</v>
      </c>
      <c r="Q10" s="70"/>
      <c r="R10" s="70"/>
      <c r="S10" s="70"/>
      <c r="T10" s="70"/>
      <c r="U10" s="70"/>
      <c r="V10" s="70"/>
      <c r="W10" s="71">
        <f>データ!$Q$6</f>
        <v>2995</v>
      </c>
      <c r="X10" s="71"/>
      <c r="Y10" s="71"/>
      <c r="Z10" s="71"/>
      <c r="AA10" s="71"/>
      <c r="AB10" s="71"/>
      <c r="AC10" s="71"/>
      <c r="AD10" s="2"/>
      <c r="AE10" s="2"/>
      <c r="AF10" s="2"/>
      <c r="AG10" s="2"/>
      <c r="AH10" s="5"/>
      <c r="AI10" s="5"/>
      <c r="AJ10" s="5"/>
      <c r="AK10" s="5"/>
      <c r="AL10" s="71">
        <f>データ!$U$6</f>
        <v>323309</v>
      </c>
      <c r="AM10" s="71"/>
      <c r="AN10" s="71"/>
      <c r="AO10" s="71"/>
      <c r="AP10" s="71"/>
      <c r="AQ10" s="71"/>
      <c r="AR10" s="71"/>
      <c r="AS10" s="71"/>
      <c r="AT10" s="67">
        <f>データ!$V$6</f>
        <v>39.590000000000003</v>
      </c>
      <c r="AU10" s="68"/>
      <c r="AV10" s="68"/>
      <c r="AW10" s="68"/>
      <c r="AX10" s="68"/>
      <c r="AY10" s="68"/>
      <c r="AZ10" s="68"/>
      <c r="BA10" s="68"/>
      <c r="BB10" s="70">
        <f>データ!$W$6</f>
        <v>8166.43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472018</v>
      </c>
      <c r="D6" s="34">
        <f t="shared" si="3"/>
        <v>46</v>
      </c>
      <c r="E6" s="34">
        <f t="shared" si="3"/>
        <v>1</v>
      </c>
      <c r="F6" s="34">
        <f t="shared" si="3"/>
        <v>0</v>
      </c>
      <c r="G6" s="34">
        <f t="shared" si="3"/>
        <v>1</v>
      </c>
      <c r="H6" s="34" t="str">
        <f t="shared" si="3"/>
        <v>沖縄県　那覇市</v>
      </c>
      <c r="I6" s="34" t="str">
        <f t="shared" si="3"/>
        <v>法適用</v>
      </c>
      <c r="J6" s="34" t="str">
        <f t="shared" si="3"/>
        <v>水道事業</v>
      </c>
      <c r="K6" s="34" t="str">
        <f t="shared" si="3"/>
        <v>末端給水事業</v>
      </c>
      <c r="L6" s="34" t="str">
        <f t="shared" si="3"/>
        <v>A1</v>
      </c>
      <c r="M6" s="34">
        <f t="shared" si="3"/>
        <v>0</v>
      </c>
      <c r="N6" s="35" t="str">
        <f t="shared" si="3"/>
        <v>-</v>
      </c>
      <c r="O6" s="35">
        <f t="shared" si="3"/>
        <v>86.67</v>
      </c>
      <c r="P6" s="35">
        <f t="shared" si="3"/>
        <v>100</v>
      </c>
      <c r="Q6" s="35">
        <f t="shared" si="3"/>
        <v>2995</v>
      </c>
      <c r="R6" s="35">
        <f t="shared" si="3"/>
        <v>324157</v>
      </c>
      <c r="S6" s="35">
        <f t="shared" si="3"/>
        <v>39.57</v>
      </c>
      <c r="T6" s="35">
        <f t="shared" si="3"/>
        <v>8191.99</v>
      </c>
      <c r="U6" s="35">
        <f t="shared" si="3"/>
        <v>323309</v>
      </c>
      <c r="V6" s="35">
        <f t="shared" si="3"/>
        <v>39.590000000000003</v>
      </c>
      <c r="W6" s="35">
        <f t="shared" si="3"/>
        <v>8166.43</v>
      </c>
      <c r="X6" s="36">
        <f>IF(X7="",NA(),X7)</f>
        <v>106.75</v>
      </c>
      <c r="Y6" s="36">
        <f t="shared" ref="Y6:AG6" si="4">IF(Y7="",NA(),Y7)</f>
        <v>107.7</v>
      </c>
      <c r="Z6" s="36">
        <f t="shared" si="4"/>
        <v>113.51</v>
      </c>
      <c r="AA6" s="36">
        <f t="shared" si="4"/>
        <v>113.09</v>
      </c>
      <c r="AB6" s="36">
        <f t="shared" si="4"/>
        <v>116.06</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1058.6500000000001</v>
      </c>
      <c r="AU6" s="36">
        <f t="shared" ref="AU6:BC6" si="6">IF(AU7="",NA(),AU7)</f>
        <v>1259.54</v>
      </c>
      <c r="AV6" s="36">
        <f t="shared" si="6"/>
        <v>917.8</v>
      </c>
      <c r="AW6" s="36">
        <f t="shared" si="6"/>
        <v>1058.1099999999999</v>
      </c>
      <c r="AX6" s="36">
        <f t="shared" si="6"/>
        <v>1023.61</v>
      </c>
      <c r="AY6" s="36">
        <f t="shared" si="6"/>
        <v>475.07</v>
      </c>
      <c r="AZ6" s="36">
        <f t="shared" si="6"/>
        <v>473.46</v>
      </c>
      <c r="BA6" s="36">
        <f t="shared" si="6"/>
        <v>240.81</v>
      </c>
      <c r="BB6" s="36">
        <f t="shared" si="6"/>
        <v>241.71</v>
      </c>
      <c r="BC6" s="36">
        <f t="shared" si="6"/>
        <v>249.08</v>
      </c>
      <c r="BD6" s="35" t="str">
        <f>IF(BD7="","",IF(BD7="-","【-】","【"&amp;SUBSTITUTE(TEXT(BD7,"#,##0.00"),"-","△")&amp;"】"))</f>
        <v>【262.87】</v>
      </c>
      <c r="BE6" s="36">
        <f>IF(BE7="",NA(),BE7)</f>
        <v>48.59</v>
      </c>
      <c r="BF6" s="36">
        <f t="shared" ref="BF6:BN6" si="7">IF(BF7="",NA(),BF7)</f>
        <v>44.7</v>
      </c>
      <c r="BG6" s="36">
        <f t="shared" si="7"/>
        <v>42.54</v>
      </c>
      <c r="BH6" s="36">
        <f t="shared" si="7"/>
        <v>38.24</v>
      </c>
      <c r="BI6" s="36">
        <f t="shared" si="7"/>
        <v>34.11</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99.66</v>
      </c>
      <c r="BQ6" s="36">
        <f t="shared" ref="BQ6:BY6" si="8">IF(BQ7="",NA(),BQ7)</f>
        <v>101.22</v>
      </c>
      <c r="BR6" s="36">
        <f t="shared" si="8"/>
        <v>106.1</v>
      </c>
      <c r="BS6" s="36">
        <f t="shared" si="8"/>
        <v>106.2</v>
      </c>
      <c r="BT6" s="36">
        <f t="shared" si="8"/>
        <v>109.03</v>
      </c>
      <c r="BU6" s="36">
        <f t="shared" si="8"/>
        <v>100.42</v>
      </c>
      <c r="BV6" s="36">
        <f t="shared" si="8"/>
        <v>100.77</v>
      </c>
      <c r="BW6" s="36">
        <f t="shared" si="8"/>
        <v>107.74</v>
      </c>
      <c r="BX6" s="36">
        <f t="shared" si="8"/>
        <v>108.81</v>
      </c>
      <c r="BY6" s="36">
        <f t="shared" si="8"/>
        <v>110.87</v>
      </c>
      <c r="BZ6" s="35" t="str">
        <f>IF(BZ7="","",IF(BZ7="-","【-】","【"&amp;SUBSTITUTE(TEXT(BZ7,"#,##0.00"),"-","△")&amp;"】"))</f>
        <v>【105.59】</v>
      </c>
      <c r="CA6" s="36">
        <f>IF(CA7="",NA(),CA7)</f>
        <v>188.04</v>
      </c>
      <c r="CB6" s="36">
        <f t="shared" ref="CB6:CJ6" si="9">IF(CB7="",NA(),CB7)</f>
        <v>186.03</v>
      </c>
      <c r="CC6" s="36">
        <f t="shared" si="9"/>
        <v>173.42</v>
      </c>
      <c r="CD6" s="36">
        <f t="shared" si="9"/>
        <v>172.99</v>
      </c>
      <c r="CE6" s="36">
        <f t="shared" si="9"/>
        <v>168.64</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73.349999999999994</v>
      </c>
      <c r="CM6" s="36">
        <f t="shared" ref="CM6:CU6" si="10">IF(CM7="",NA(),CM7)</f>
        <v>73.69</v>
      </c>
      <c r="CN6" s="36">
        <f t="shared" si="10"/>
        <v>73.760000000000005</v>
      </c>
      <c r="CO6" s="36">
        <f t="shared" si="10"/>
        <v>77.97</v>
      </c>
      <c r="CP6" s="36">
        <f t="shared" si="10"/>
        <v>77.05</v>
      </c>
      <c r="CQ6" s="36">
        <f t="shared" si="10"/>
        <v>64.09</v>
      </c>
      <c r="CR6" s="36">
        <f t="shared" si="10"/>
        <v>63.91</v>
      </c>
      <c r="CS6" s="36">
        <f t="shared" si="10"/>
        <v>63.25</v>
      </c>
      <c r="CT6" s="36">
        <f t="shared" si="10"/>
        <v>63.03</v>
      </c>
      <c r="CU6" s="36">
        <f t="shared" si="10"/>
        <v>63.18</v>
      </c>
      <c r="CV6" s="35" t="str">
        <f>IF(CV7="","",IF(CV7="-","【-】","【"&amp;SUBSTITUTE(TEXT(CV7,"#,##0.00"),"-","△")&amp;"】"))</f>
        <v>【59.94】</v>
      </c>
      <c r="CW6" s="36">
        <f>IF(CW7="",NA(),CW7)</f>
        <v>96.76</v>
      </c>
      <c r="CX6" s="36">
        <f t="shared" ref="CX6:DF6" si="11">IF(CX7="",NA(),CX7)</f>
        <v>96.65</v>
      </c>
      <c r="CY6" s="36">
        <f t="shared" si="11"/>
        <v>95.48</v>
      </c>
      <c r="CZ6" s="36">
        <f t="shared" si="11"/>
        <v>95.53</v>
      </c>
      <c r="DA6" s="36">
        <f t="shared" si="11"/>
        <v>96.33</v>
      </c>
      <c r="DB6" s="36">
        <f t="shared" si="11"/>
        <v>91.19</v>
      </c>
      <c r="DC6" s="36">
        <f t="shared" si="11"/>
        <v>91.45</v>
      </c>
      <c r="DD6" s="36">
        <f t="shared" si="11"/>
        <v>91.07</v>
      </c>
      <c r="DE6" s="36">
        <f t="shared" si="11"/>
        <v>91.21</v>
      </c>
      <c r="DF6" s="36">
        <f t="shared" si="11"/>
        <v>91.6</v>
      </c>
      <c r="DG6" s="35" t="str">
        <f>IF(DG7="","",IF(DG7="-","【-】","【"&amp;SUBSTITUTE(TEXT(DG7,"#,##0.00"),"-","△")&amp;"】"))</f>
        <v>【90.22】</v>
      </c>
      <c r="DH6" s="36">
        <f>IF(DH7="",NA(),DH7)</f>
        <v>40.26</v>
      </c>
      <c r="DI6" s="36">
        <f t="shared" ref="DI6:DQ6" si="12">IF(DI7="",NA(),DI7)</f>
        <v>41.88</v>
      </c>
      <c r="DJ6" s="36">
        <f t="shared" si="12"/>
        <v>43.68</v>
      </c>
      <c r="DK6" s="36">
        <f t="shared" si="12"/>
        <v>45.35</v>
      </c>
      <c r="DL6" s="36">
        <f t="shared" si="12"/>
        <v>46.93</v>
      </c>
      <c r="DM6" s="36">
        <f t="shared" si="12"/>
        <v>44.41</v>
      </c>
      <c r="DN6" s="36">
        <f t="shared" si="12"/>
        <v>45.38</v>
      </c>
      <c r="DO6" s="36">
        <f t="shared" si="12"/>
        <v>47.7</v>
      </c>
      <c r="DP6" s="36">
        <f t="shared" si="12"/>
        <v>48.41</v>
      </c>
      <c r="DQ6" s="36">
        <f t="shared" si="12"/>
        <v>49.1</v>
      </c>
      <c r="DR6" s="35" t="str">
        <f>IF(DR7="","",IF(DR7="-","【-】","【"&amp;SUBSTITUTE(TEXT(DR7,"#,##0.00"),"-","△")&amp;"】"))</f>
        <v>【47.91】</v>
      </c>
      <c r="DS6" s="36">
        <f>IF(DS7="",NA(),DS7)</f>
        <v>0.3</v>
      </c>
      <c r="DT6" s="36">
        <f t="shared" ref="DT6:EB6" si="13">IF(DT7="",NA(),DT7)</f>
        <v>1.41</v>
      </c>
      <c r="DU6" s="36">
        <f t="shared" si="13"/>
        <v>1.38</v>
      </c>
      <c r="DV6" s="36">
        <f t="shared" si="13"/>
        <v>1.31</v>
      </c>
      <c r="DW6" s="36">
        <f t="shared" si="13"/>
        <v>1.25</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0.16</v>
      </c>
      <c r="EE6" s="36">
        <f t="shared" ref="EE6:EM6" si="14">IF(EE7="",NA(),EE7)</f>
        <v>0.36</v>
      </c>
      <c r="EF6" s="36">
        <f t="shared" si="14"/>
        <v>0.32</v>
      </c>
      <c r="EG6" s="36">
        <f t="shared" si="14"/>
        <v>0.38</v>
      </c>
      <c r="EH6" s="36">
        <f t="shared" si="14"/>
        <v>0.3</v>
      </c>
      <c r="EI6" s="36">
        <f t="shared" si="14"/>
        <v>0.74</v>
      </c>
      <c r="EJ6" s="36">
        <f t="shared" si="14"/>
        <v>0.76</v>
      </c>
      <c r="EK6" s="36">
        <f t="shared" si="14"/>
        <v>0.69</v>
      </c>
      <c r="EL6" s="36">
        <f t="shared" si="14"/>
        <v>0.74</v>
      </c>
      <c r="EM6" s="36">
        <f t="shared" si="14"/>
        <v>0.73</v>
      </c>
      <c r="EN6" s="35" t="str">
        <f>IF(EN7="","",IF(EN7="-","【-】","【"&amp;SUBSTITUTE(TEXT(EN7,"#,##0.00"),"-","△")&amp;"】"))</f>
        <v>【0.76】</v>
      </c>
    </row>
    <row r="7" spans="1:144" s="37" customFormat="1">
      <c r="A7" s="29"/>
      <c r="B7" s="38">
        <v>2016</v>
      </c>
      <c r="C7" s="38">
        <v>472018</v>
      </c>
      <c r="D7" s="38">
        <v>46</v>
      </c>
      <c r="E7" s="38">
        <v>1</v>
      </c>
      <c r="F7" s="38">
        <v>0</v>
      </c>
      <c r="G7" s="38">
        <v>1</v>
      </c>
      <c r="H7" s="38" t="s">
        <v>105</v>
      </c>
      <c r="I7" s="38" t="s">
        <v>106</v>
      </c>
      <c r="J7" s="38" t="s">
        <v>107</v>
      </c>
      <c r="K7" s="38" t="s">
        <v>108</v>
      </c>
      <c r="L7" s="38" t="s">
        <v>109</v>
      </c>
      <c r="M7" s="38"/>
      <c r="N7" s="39" t="s">
        <v>110</v>
      </c>
      <c r="O7" s="39">
        <v>86.67</v>
      </c>
      <c r="P7" s="39">
        <v>100</v>
      </c>
      <c r="Q7" s="39">
        <v>2995</v>
      </c>
      <c r="R7" s="39">
        <v>324157</v>
      </c>
      <c r="S7" s="39">
        <v>39.57</v>
      </c>
      <c r="T7" s="39">
        <v>8191.99</v>
      </c>
      <c r="U7" s="39">
        <v>323309</v>
      </c>
      <c r="V7" s="39">
        <v>39.590000000000003</v>
      </c>
      <c r="W7" s="39">
        <v>8166.43</v>
      </c>
      <c r="X7" s="39">
        <v>106.75</v>
      </c>
      <c r="Y7" s="39">
        <v>107.7</v>
      </c>
      <c r="Z7" s="39">
        <v>113.51</v>
      </c>
      <c r="AA7" s="39">
        <v>113.09</v>
      </c>
      <c r="AB7" s="39">
        <v>116.06</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1058.6500000000001</v>
      </c>
      <c r="AU7" s="39">
        <v>1259.54</v>
      </c>
      <c r="AV7" s="39">
        <v>917.8</v>
      </c>
      <c r="AW7" s="39">
        <v>1058.1099999999999</v>
      </c>
      <c r="AX7" s="39">
        <v>1023.61</v>
      </c>
      <c r="AY7" s="39">
        <v>475.07</v>
      </c>
      <c r="AZ7" s="39">
        <v>473.46</v>
      </c>
      <c r="BA7" s="39">
        <v>240.81</v>
      </c>
      <c r="BB7" s="39">
        <v>241.71</v>
      </c>
      <c r="BC7" s="39">
        <v>249.08</v>
      </c>
      <c r="BD7" s="39">
        <v>262.87</v>
      </c>
      <c r="BE7" s="39">
        <v>48.59</v>
      </c>
      <c r="BF7" s="39">
        <v>44.7</v>
      </c>
      <c r="BG7" s="39">
        <v>42.54</v>
      </c>
      <c r="BH7" s="39">
        <v>38.24</v>
      </c>
      <c r="BI7" s="39">
        <v>34.11</v>
      </c>
      <c r="BJ7" s="39">
        <v>296.5</v>
      </c>
      <c r="BK7" s="39">
        <v>285.77</v>
      </c>
      <c r="BL7" s="39">
        <v>283.10000000000002</v>
      </c>
      <c r="BM7" s="39">
        <v>274.14</v>
      </c>
      <c r="BN7" s="39">
        <v>266.66000000000003</v>
      </c>
      <c r="BO7" s="39">
        <v>270.87</v>
      </c>
      <c r="BP7" s="39">
        <v>99.66</v>
      </c>
      <c r="BQ7" s="39">
        <v>101.22</v>
      </c>
      <c r="BR7" s="39">
        <v>106.1</v>
      </c>
      <c r="BS7" s="39">
        <v>106.2</v>
      </c>
      <c r="BT7" s="39">
        <v>109.03</v>
      </c>
      <c r="BU7" s="39">
        <v>100.42</v>
      </c>
      <c r="BV7" s="39">
        <v>100.77</v>
      </c>
      <c r="BW7" s="39">
        <v>107.74</v>
      </c>
      <c r="BX7" s="39">
        <v>108.81</v>
      </c>
      <c r="BY7" s="39">
        <v>110.87</v>
      </c>
      <c r="BZ7" s="39">
        <v>105.59</v>
      </c>
      <c r="CA7" s="39">
        <v>188.04</v>
      </c>
      <c r="CB7" s="39">
        <v>186.03</v>
      </c>
      <c r="CC7" s="39">
        <v>173.42</v>
      </c>
      <c r="CD7" s="39">
        <v>172.99</v>
      </c>
      <c r="CE7" s="39">
        <v>168.64</v>
      </c>
      <c r="CF7" s="39">
        <v>166.61</v>
      </c>
      <c r="CG7" s="39">
        <v>165.74</v>
      </c>
      <c r="CH7" s="39">
        <v>154.33000000000001</v>
      </c>
      <c r="CI7" s="39">
        <v>152.94999999999999</v>
      </c>
      <c r="CJ7" s="39">
        <v>150.54</v>
      </c>
      <c r="CK7" s="39">
        <v>163.27000000000001</v>
      </c>
      <c r="CL7" s="39">
        <v>73.349999999999994</v>
      </c>
      <c r="CM7" s="39">
        <v>73.69</v>
      </c>
      <c r="CN7" s="39">
        <v>73.760000000000005</v>
      </c>
      <c r="CO7" s="39">
        <v>77.97</v>
      </c>
      <c r="CP7" s="39">
        <v>77.05</v>
      </c>
      <c r="CQ7" s="39">
        <v>64.09</v>
      </c>
      <c r="CR7" s="39">
        <v>63.91</v>
      </c>
      <c r="CS7" s="39">
        <v>63.25</v>
      </c>
      <c r="CT7" s="39">
        <v>63.03</v>
      </c>
      <c r="CU7" s="39">
        <v>63.18</v>
      </c>
      <c r="CV7" s="39">
        <v>59.94</v>
      </c>
      <c r="CW7" s="39">
        <v>96.76</v>
      </c>
      <c r="CX7" s="39">
        <v>96.65</v>
      </c>
      <c r="CY7" s="39">
        <v>95.48</v>
      </c>
      <c r="CZ7" s="39">
        <v>95.53</v>
      </c>
      <c r="DA7" s="39">
        <v>96.33</v>
      </c>
      <c r="DB7" s="39">
        <v>91.19</v>
      </c>
      <c r="DC7" s="39">
        <v>91.45</v>
      </c>
      <c r="DD7" s="39">
        <v>91.07</v>
      </c>
      <c r="DE7" s="39">
        <v>91.21</v>
      </c>
      <c r="DF7" s="39">
        <v>91.6</v>
      </c>
      <c r="DG7" s="39">
        <v>90.22</v>
      </c>
      <c r="DH7" s="39">
        <v>40.26</v>
      </c>
      <c r="DI7" s="39">
        <v>41.88</v>
      </c>
      <c r="DJ7" s="39">
        <v>43.68</v>
      </c>
      <c r="DK7" s="39">
        <v>45.35</v>
      </c>
      <c r="DL7" s="39">
        <v>46.93</v>
      </c>
      <c r="DM7" s="39">
        <v>44.41</v>
      </c>
      <c r="DN7" s="39">
        <v>45.38</v>
      </c>
      <c r="DO7" s="39">
        <v>47.7</v>
      </c>
      <c r="DP7" s="39">
        <v>48.41</v>
      </c>
      <c r="DQ7" s="39">
        <v>49.1</v>
      </c>
      <c r="DR7" s="39">
        <v>47.91</v>
      </c>
      <c r="DS7" s="39">
        <v>0.3</v>
      </c>
      <c r="DT7" s="39">
        <v>1.41</v>
      </c>
      <c r="DU7" s="39">
        <v>1.38</v>
      </c>
      <c r="DV7" s="39">
        <v>1.31</v>
      </c>
      <c r="DW7" s="39">
        <v>1.25</v>
      </c>
      <c r="DX7" s="39">
        <v>12.28</v>
      </c>
      <c r="DY7" s="39">
        <v>13.33</v>
      </c>
      <c r="DZ7" s="39">
        <v>14.54</v>
      </c>
      <c r="EA7" s="39">
        <v>16.16</v>
      </c>
      <c r="EB7" s="39">
        <v>17.420000000000002</v>
      </c>
      <c r="EC7" s="39">
        <v>15</v>
      </c>
      <c r="ED7" s="39">
        <v>0.16</v>
      </c>
      <c r="EE7" s="39">
        <v>0.36</v>
      </c>
      <c r="EF7" s="39">
        <v>0.32</v>
      </c>
      <c r="EG7" s="39">
        <v>0.38</v>
      </c>
      <c r="EH7" s="39">
        <v>0.3</v>
      </c>
      <c r="EI7" s="39">
        <v>0.74</v>
      </c>
      <c r="EJ7" s="39">
        <v>0.76</v>
      </c>
      <c r="EK7" s="39">
        <v>0.69</v>
      </c>
      <c r="EL7" s="39">
        <v>0.74</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2018-03-01T04:39:41Z</cp:lastPrinted>
  <dcterms:modified xsi:type="dcterms:W3CDTF">2018-03-01T04:39:43Z</dcterms:modified>
</cp:coreProperties>
</file>