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anbu\Desktop\"/>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Z10" i="4" s="1"/>
  <c r="O6" i="5"/>
  <c r="N6" i="5"/>
  <c r="M6" i="5"/>
  <c r="L6" i="5"/>
  <c r="Z8" i="4" s="1"/>
  <c r="K6" i="5"/>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R10" i="4"/>
  <c r="J10" i="4"/>
  <c r="B10" i="4"/>
  <c r="AY8" i="4"/>
  <c r="AI8" i="4"/>
  <c r="R8" i="4"/>
  <c r="B8" i="4"/>
  <c r="B6" i="4"/>
  <c r="C10" i="5" l="1"/>
  <c r="E10" i="5"/>
  <c r="D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<sst xmlns="http://schemas.openxmlformats.org/spreadsheetml/2006/main" count="220" uniqueCount="107">
  <si>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</si>
  <si>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</si>
  <si>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</si>
  <si>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</si>
  <si>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</si>
  <si>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</si>
  <si>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</si>
  <si>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</si>
  <si>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</si>
  <si>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</si>
  <si>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</si>
  <si>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</si>
  <si>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</si>
  <si>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</si>
  <si>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</si>
  <si>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</si>
  <si>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</si>
  <si>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</si>
  <si>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</si>
  <si>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</si>
  <si>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</si>
  <si>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</si>
  <si>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</si>
  <si>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</si>
  <si>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</si>
  <si>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</si>
  <si>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</si>
  <si>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</si>
  <si>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</si>
  <si>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</si>
  <si>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</si>
  <si>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</si>
  <si>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</si>
  <si>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</si>
  <si>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</si>
  <si>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</si>
  <si>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</si>
  <si>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</si>
  <si>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</si>
  <si>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</si>
  <si>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</si>
  <si>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</si>
  <si>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</si>
  <si>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</si>
  <si>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</si>
  <si>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</si>
  <si>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</si>
  <si>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</si>
  <si>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</si>
  <si>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</si>
  <si>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</si>
  <si>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</si>
  <si>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</si>
  <si>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</si>
  <si>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</si>
  <si>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</si>
  <si>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</si>
  <si>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</si>
  <si>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</si>
  <si>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</si>
  <si>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</si>
  <si>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</si>
  <si>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</si>
  <si>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</si>
  <si>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</si>
  <si>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</si>
  <si>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</si>
  <si>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</si>
  <si>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</si>
  <si>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</si>
  <si>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</si>
  <si>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</si>
  <si>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</si>
  <si>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</si>
  <si>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</si>
  <si>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</si>
  <si>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</si>
  <si>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</si>
  <si>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</si>
  <si>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</si>
  <si>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</si>
  <si>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</si>
  <si>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</si>
  <si>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</si>
  <si>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</si>
  <si>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</si>
  <si>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</si>
  <si>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</si>
  <si>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</si>
  <si>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</si>
  <si>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</si>
  <si>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</si>
  <si>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</si>
  <si>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南部水道企業団</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</si>
  <si>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</si>
  <si>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</si>
  <si>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</si>
  <si>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</si>
  <si>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</si>
  <si>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</si>
  <si>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</si>
  <si>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</si>
  <si>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</si>
  <si>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</si>
  <si>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①有形固定資産減価償却率→H25までは平均値を下回っていたが、H26は施設の更新により上昇となりました。長寿命化等への計画へ向けて取り組んでいます。　　　　　　　　　　　　　　　　　　　　②管路経年化率の状況→5年0％で達成しており、今後は既存施設の更新の必要を促すことから施設の老朽度を適正に判断し更新または長寿命化の措置及び必要な財源の確保が求められます。　　　　　　　　　　　　　　　　　　　　　　　　③管路更新率→類似団体平均値に比して低い値となっています。法上の耐用年数を基に更新が必要となりますが、投資の効率性及び施設機能の確保を両立する適正な更新目標を設定する必要があります。</t>
    <rPh sb="1" eb="3">
      <t>ユウケイ</t>
    </rPh>
    <rPh sb="3" eb="5">
      <t>コテイ</t>
    </rPh>
    <rPh sb="5" eb="7">
      <t>シサン</t>
    </rPh>
    <rPh sb="7" eb="9">
      <t>ゲンカ</t>
    </rPh>
    <rPh sb="9" eb="11">
      <t>ショウキャク</t>
    </rPh>
    <rPh sb="11" eb="12">
      <t>リツ</t>
    </rPh>
    <rPh sb="19" eb="21">
      <t>ヘイキン</t>
    </rPh>
    <rPh sb="21" eb="22">
      <t>チ</t>
    </rPh>
    <rPh sb="23" eb="24">
      <t>シタ</t>
    </rPh>
    <rPh sb="24" eb="25">
      <t>マワ</t>
    </rPh>
    <rPh sb="35" eb="37">
      <t>シセツ</t>
    </rPh>
    <rPh sb="38" eb="40">
      <t>コウシン</t>
    </rPh>
    <rPh sb="43" eb="45">
      <t>ジョウショウ</t>
    </rPh>
    <rPh sb="52" eb="54">
      <t>チョウジュ</t>
    </rPh>
    <rPh sb="54" eb="55">
      <t>メイ</t>
    </rPh>
    <rPh sb="55" eb="56">
      <t>カ</t>
    </rPh>
    <rPh sb="56" eb="57">
      <t>トウ</t>
    </rPh>
    <rPh sb="59" eb="61">
      <t>ケイカク</t>
    </rPh>
    <rPh sb="62" eb="63">
      <t>ム</t>
    </rPh>
    <rPh sb="65" eb="66">
      <t>ト</t>
    </rPh>
    <rPh sb="67" eb="68">
      <t>ク</t>
    </rPh>
    <rPh sb="95" eb="96">
      <t>カン</t>
    </rPh>
    <rPh sb="96" eb="97">
      <t>ロ</t>
    </rPh>
    <rPh sb="97" eb="99">
      <t>ケイネン</t>
    </rPh>
    <rPh sb="99" eb="100">
      <t>カ</t>
    </rPh>
    <rPh sb="100" eb="101">
      <t>リツ</t>
    </rPh>
    <rPh sb="102" eb="104">
      <t>ジョウキョウ</t>
    </rPh>
    <rPh sb="106" eb="107">
      <t>ネン</t>
    </rPh>
    <rPh sb="117" eb="119">
      <t>コンゴ</t>
    </rPh>
    <rPh sb="120" eb="121">
      <t>スデ</t>
    </rPh>
    <rPh sb="121" eb="122">
      <t>ゾン</t>
    </rPh>
    <rPh sb="122" eb="124">
      <t>シセツ</t>
    </rPh>
    <rPh sb="125" eb="127">
      <t>コウシン</t>
    </rPh>
    <rPh sb="128" eb="130">
      <t>ヒツヨウ</t>
    </rPh>
    <rPh sb="131" eb="132">
      <t>ソク</t>
    </rPh>
    <rPh sb="137" eb="139">
      <t>シセツ</t>
    </rPh>
    <rPh sb="140" eb="142">
      <t>ロウキュウ</t>
    </rPh>
    <rPh sb="142" eb="143">
      <t>ド</t>
    </rPh>
    <rPh sb="144" eb="146">
      <t>テキセイ</t>
    </rPh>
    <rPh sb="147" eb="149">
      <t>ハンダン</t>
    </rPh>
    <rPh sb="150" eb="152">
      <t>コウシン</t>
    </rPh>
    <rPh sb="155" eb="157">
      <t>チョウジュ</t>
    </rPh>
    <rPh sb="157" eb="158">
      <t>イノチ</t>
    </rPh>
    <rPh sb="158" eb="159">
      <t>カ</t>
    </rPh>
    <rPh sb="160" eb="162">
      <t>ソチ</t>
    </rPh>
    <rPh sb="162" eb="163">
      <t>オヨ</t>
    </rPh>
    <rPh sb="164" eb="166">
      <t>ヒツヨウ</t>
    </rPh>
    <rPh sb="167" eb="169">
      <t>ザイゲン</t>
    </rPh>
    <rPh sb="170" eb="172">
      <t>カクホ</t>
    </rPh>
    <rPh sb="173" eb="174">
      <t>モト</t>
    </rPh>
    <rPh sb="205" eb="207">
      <t>カンロ</t>
    </rPh>
    <rPh sb="207" eb="209">
      <t>コウシン</t>
    </rPh>
    <rPh sb="209" eb="210">
      <t>リツ</t>
    </rPh>
    <rPh sb="219" eb="220">
      <t>ヒ</t>
    </rPh>
    <rPh sb="222" eb="223">
      <t>ヒク</t>
    </rPh>
    <rPh sb="224" eb="225">
      <t>チ</t>
    </rPh>
    <rPh sb="233" eb="234">
      <t>ホウ</t>
    </rPh>
    <rPh sb="234" eb="235">
      <t>ウエ</t>
    </rPh>
    <rPh sb="236" eb="238">
      <t>タイヨウ</t>
    </rPh>
    <rPh sb="238" eb="240">
      <t>ネンスウ</t>
    </rPh>
    <rPh sb="241" eb="242">
      <t>モト</t>
    </rPh>
    <rPh sb="243" eb="245">
      <t>コウシン</t>
    </rPh>
    <rPh sb="246" eb="248">
      <t>ヒツヨウ</t>
    </rPh>
    <rPh sb="255" eb="257">
      <t>トウシ</t>
    </rPh>
    <rPh sb="258" eb="261">
      <t>コウリツセイ</t>
    </rPh>
    <rPh sb="261" eb="262">
      <t>オヨ</t>
    </rPh>
    <rPh sb="263" eb="265">
      <t>シセツ</t>
    </rPh>
    <rPh sb="265" eb="267">
      <t>キノウ</t>
    </rPh>
    <rPh sb="268" eb="270">
      <t>カクホ</t>
    </rPh>
    <rPh sb="271" eb="273">
      <t>リョウリツ</t>
    </rPh>
    <rPh sb="275" eb="277">
      <t>テキセイ</t>
    </rPh>
    <rPh sb="278" eb="280">
      <t>コウシン</t>
    </rPh>
    <rPh sb="280" eb="282">
      <t>モクヒョウ</t>
    </rPh>
    <rPh sb="283" eb="285">
      <t>セッテイ</t>
    </rPh>
    <rPh sb="287" eb="289">
      <t>ヒツヨウ</t>
    </rPh>
    <phoneticPr fontId="4"/>
  </si>
  <si>
    <t>経営状況の収益性などは、概ね良好と判断できますが、今後は起債の償還や維持費の増額が見込まれるなどで厳しい財政状況が予想されます。更に老朽施設及び基幹管路を耐震化に更新する必要があり、現在の財政事情では、法上の耐用年数毎に整備することは困難であります。長期計画で実施していくためにも経費の削減等に努めてまいります。</t>
    <rPh sb="0" eb="2">
      <t>ケイエイ</t>
    </rPh>
    <rPh sb="2" eb="4">
      <t>ジョウキョウ</t>
    </rPh>
    <rPh sb="5" eb="7">
      <t>シュウエキ</t>
    </rPh>
    <rPh sb="7" eb="8">
      <t>セイ</t>
    </rPh>
    <rPh sb="12" eb="13">
      <t>オオム</t>
    </rPh>
    <rPh sb="14" eb="16">
      <t>リョウコウ</t>
    </rPh>
    <rPh sb="17" eb="19">
      <t>ハンダン</t>
    </rPh>
    <rPh sb="25" eb="27">
      <t>コンゴ</t>
    </rPh>
    <rPh sb="28" eb="30">
      <t>キサイ</t>
    </rPh>
    <rPh sb="31" eb="33">
      <t>ショウカン</t>
    </rPh>
    <rPh sb="34" eb="37">
      <t>イジヒ</t>
    </rPh>
    <rPh sb="38" eb="39">
      <t>ゾウ</t>
    </rPh>
    <rPh sb="39" eb="40">
      <t>ガク</t>
    </rPh>
    <rPh sb="41" eb="43">
      <t>ミコ</t>
    </rPh>
    <rPh sb="49" eb="50">
      <t>キビ</t>
    </rPh>
    <rPh sb="52" eb="54">
      <t>ザイセイ</t>
    </rPh>
    <rPh sb="54" eb="56">
      <t>ジョウキョウ</t>
    </rPh>
    <rPh sb="57" eb="59">
      <t>ヨソウ</t>
    </rPh>
    <rPh sb="64" eb="65">
      <t>サラ</t>
    </rPh>
    <rPh sb="66" eb="68">
      <t>ロウキュウ</t>
    </rPh>
    <rPh sb="68" eb="70">
      <t>シセツ</t>
    </rPh>
    <rPh sb="70" eb="71">
      <t>オヨ</t>
    </rPh>
    <rPh sb="72" eb="74">
      <t>キカン</t>
    </rPh>
    <rPh sb="74" eb="76">
      <t>カンロ</t>
    </rPh>
    <rPh sb="77" eb="79">
      <t>タイシン</t>
    </rPh>
    <rPh sb="79" eb="80">
      <t>カ</t>
    </rPh>
    <rPh sb="81" eb="83">
      <t>コウシン</t>
    </rPh>
    <rPh sb="85" eb="87">
      <t>ヒツヨウ</t>
    </rPh>
    <rPh sb="91" eb="93">
      <t>ゲンザイ</t>
    </rPh>
    <rPh sb="94" eb="96">
      <t>ザイセイ</t>
    </rPh>
    <rPh sb="96" eb="98">
      <t>ジジョウ</t>
    </rPh>
    <rPh sb="101" eb="102">
      <t>ホウ</t>
    </rPh>
    <rPh sb="102" eb="103">
      <t>ウエ</t>
    </rPh>
    <rPh sb="104" eb="106">
      <t>タイヨウ</t>
    </rPh>
    <rPh sb="106" eb="108">
      <t>ネンスウ</t>
    </rPh>
    <rPh sb="108" eb="109">
      <t>マイ</t>
    </rPh>
    <rPh sb="110" eb="112">
      <t>セイビ</t>
    </rPh>
    <rPh sb="117" eb="119">
      <t>コンナン</t>
    </rPh>
    <rPh sb="125" eb="127">
      <t>チョウキ</t>
    </rPh>
    <rPh sb="127" eb="129">
      <t>ケイカク</t>
    </rPh>
    <rPh sb="130" eb="132">
      <t>ジッシ</t>
    </rPh>
    <rPh sb="140" eb="142">
      <t>ケイヒ</t>
    </rPh>
    <rPh sb="143" eb="145">
      <t>サクゲン</t>
    </rPh>
    <rPh sb="145" eb="146">
      <t>トウ</t>
    </rPh>
    <rPh sb="147" eb="148">
      <t>ツト</t>
    </rPh>
    <phoneticPr fontId="4"/>
  </si>
  <si>
    <t>①経常収支比率→各年度100％を超えており健全な状態といえますが、平均値より低いため健全度としては不足しているといえます。今後の施設投資に係る資金確保を安定的に行うことや、物価の高騰や受水費の上昇など社会情勢等が経営に与える影響を最小限にするためにも、業務の効率化による費用削減に取り組む必要があります。　　　　　　　　　　　　　　　　　　　②累積欠損金比率→通期で欠損金を出しておらず、健全な経営を維持しております。　　　　　　　　           ③流動比率→拡張に伴う施設整備に加え、老朽施設の更新に必要な内部留保に努めています。当該値は財務の安定性を示しています。　　　　　　　　　　　　　　　　　　　　　④企業債残高対給水収益比率→平均値を下回っており概ね良好です。しかし、年度ごとの償還金の財政負担が軽くはないので改善するように努力しております。　　　　　　　　　　　　　　　　　　　　⑤料金回収率→類似団体平均値より上回っており、今後も回収率の向上に努めていきます。　　　　　　　　　　　　　　　　　⑥給水原価→類似団体平均値に対して高値となっています。給水原価の大半を占める企業局からの浄水購入費用であることから、維持管理費の削減などの経営改善が必要となります。　　　　　　　　　　　　　　　　　　　　　　　　⑦施設利用率→類似団体平均値に比して高い値を維持していることから、施設への投資経済性は効率的に推移しています。　　　　　　　　　　　　　　　　　　　　　　　　　⑧有収率→独自目標の95％を5年平均で達成しており、効率の良い収益体質に寄与しています。　　　　　　　　　　　　　　　　　　　　　　　　　　　　　　　　　　</t>
    <rPh sb="1" eb="3">
      <t>ケイジョウ</t>
    </rPh>
    <rPh sb="3" eb="5">
      <t>シュウシ</t>
    </rPh>
    <rPh sb="5" eb="7">
      <t>ヒリツ</t>
    </rPh>
    <rPh sb="8" eb="9">
      <t>カク</t>
    </rPh>
    <rPh sb="9" eb="11">
      <t>ネンド</t>
    </rPh>
    <rPh sb="16" eb="17">
      <t>コ</t>
    </rPh>
    <rPh sb="21" eb="23">
      <t>ケンゼン</t>
    </rPh>
    <rPh sb="24" eb="26">
      <t>ジョウタイ</t>
    </rPh>
    <rPh sb="33" eb="35">
      <t>ヘイキン</t>
    </rPh>
    <rPh sb="35" eb="36">
      <t>チ</t>
    </rPh>
    <rPh sb="38" eb="39">
      <t>ヒク</t>
    </rPh>
    <rPh sb="42" eb="44">
      <t>ケンゼン</t>
    </rPh>
    <rPh sb="44" eb="45">
      <t>ド</t>
    </rPh>
    <rPh sb="49" eb="51">
      <t>フソク</t>
    </rPh>
    <rPh sb="61" eb="63">
      <t>コンゴ</t>
    </rPh>
    <rPh sb="64" eb="66">
      <t>シセツ</t>
    </rPh>
    <rPh sb="66" eb="68">
      <t>トウシ</t>
    </rPh>
    <rPh sb="69" eb="70">
      <t>カカ</t>
    </rPh>
    <rPh sb="71" eb="73">
      <t>シキン</t>
    </rPh>
    <rPh sb="73" eb="75">
      <t>カクホ</t>
    </rPh>
    <rPh sb="76" eb="78">
      <t>アンテイ</t>
    </rPh>
    <rPh sb="78" eb="79">
      <t>テキ</t>
    </rPh>
    <rPh sb="80" eb="81">
      <t>オコナ</t>
    </rPh>
    <rPh sb="86" eb="88">
      <t>ブッカ</t>
    </rPh>
    <rPh sb="89" eb="90">
      <t>コウ</t>
    </rPh>
    <rPh sb="90" eb="91">
      <t>ノボル</t>
    </rPh>
    <rPh sb="92" eb="94">
      <t>ジュスイ</t>
    </rPh>
    <rPh sb="94" eb="95">
      <t>ヒ</t>
    </rPh>
    <rPh sb="96" eb="98">
      <t>ジョウショウ</t>
    </rPh>
    <rPh sb="100" eb="102">
      <t>シャカイ</t>
    </rPh>
    <rPh sb="102" eb="104">
      <t>ジョウセイ</t>
    </rPh>
    <rPh sb="104" eb="105">
      <t>トウ</t>
    </rPh>
    <rPh sb="106" eb="108">
      <t>ケイエイ</t>
    </rPh>
    <rPh sb="109" eb="110">
      <t>アタ</t>
    </rPh>
    <rPh sb="112" eb="114">
      <t>エイキョウ</t>
    </rPh>
    <rPh sb="115" eb="118">
      <t>サイショウゲン</t>
    </rPh>
    <rPh sb="126" eb="128">
      <t>ギョウム</t>
    </rPh>
    <rPh sb="129" eb="132">
      <t>コウリツカ</t>
    </rPh>
    <rPh sb="135" eb="137">
      <t>ヒヨウ</t>
    </rPh>
    <rPh sb="137" eb="139">
      <t>サクゲン</t>
    </rPh>
    <rPh sb="140" eb="141">
      <t>ト</t>
    </rPh>
    <rPh sb="142" eb="143">
      <t>ク</t>
    </rPh>
    <rPh sb="144" eb="146">
      <t>ヒツヨウ</t>
    </rPh>
    <rPh sb="172" eb="174">
      <t>ルイセキ</t>
    </rPh>
    <rPh sb="174" eb="177">
      <t>ケッソンキン</t>
    </rPh>
    <rPh sb="177" eb="179">
      <t>ヒリツ</t>
    </rPh>
    <rPh sb="194" eb="196">
      <t>ケンゼン</t>
    </rPh>
    <rPh sb="197" eb="199">
      <t>ケイエイ</t>
    </rPh>
    <rPh sb="200" eb="202">
      <t>イジ</t>
    </rPh>
    <rPh sb="229" eb="231">
      <t>リュウドウ</t>
    </rPh>
    <rPh sb="231" eb="233">
      <t>ヒリツ</t>
    </rPh>
    <rPh sb="234" eb="236">
      <t>カクチョウ</t>
    </rPh>
    <rPh sb="237" eb="238">
      <t>トモナ</t>
    </rPh>
    <rPh sb="239" eb="241">
      <t>シセツ</t>
    </rPh>
    <rPh sb="241" eb="243">
      <t>セイビ</t>
    </rPh>
    <rPh sb="244" eb="245">
      <t>クワ</t>
    </rPh>
    <rPh sb="247" eb="249">
      <t>ロウキュウ</t>
    </rPh>
    <rPh sb="249" eb="251">
      <t>シセツ</t>
    </rPh>
    <rPh sb="252" eb="254">
      <t>コウシン</t>
    </rPh>
    <rPh sb="255" eb="257">
      <t>ヒツヨウ</t>
    </rPh>
    <rPh sb="258" eb="260">
      <t>ナイブ</t>
    </rPh>
    <rPh sb="260" eb="262">
      <t>リュウホ</t>
    </rPh>
    <rPh sb="263" eb="264">
      <t>ツト</t>
    </rPh>
    <rPh sb="270" eb="271">
      <t>トウ</t>
    </rPh>
    <rPh sb="271" eb="272">
      <t>ガイ</t>
    </rPh>
    <rPh sb="272" eb="273">
      <t>チ</t>
    </rPh>
    <rPh sb="274" eb="276">
      <t>ザイム</t>
    </rPh>
    <rPh sb="277" eb="279">
      <t>アンテイ</t>
    </rPh>
    <rPh sb="279" eb="280">
      <t>セイ</t>
    </rPh>
    <rPh sb="281" eb="282">
      <t>シメ</t>
    </rPh>
    <rPh sb="310" eb="312">
      <t>キギョウ</t>
    </rPh>
    <rPh sb="312" eb="313">
      <t>サイ</t>
    </rPh>
    <rPh sb="313" eb="315">
      <t>ザンダカ</t>
    </rPh>
    <rPh sb="315" eb="316">
      <t>タイ</t>
    </rPh>
    <rPh sb="316" eb="318">
      <t>キュウスイ</t>
    </rPh>
    <rPh sb="318" eb="320">
      <t>シュウエキ</t>
    </rPh>
    <rPh sb="320" eb="322">
      <t>ヒリツ</t>
    </rPh>
    <rPh sb="323" eb="325">
      <t>ヘイキン</t>
    </rPh>
    <rPh sb="325" eb="326">
      <t>チ</t>
    </rPh>
    <rPh sb="327" eb="328">
      <t>シタ</t>
    </rPh>
    <rPh sb="328" eb="329">
      <t>マワ</t>
    </rPh>
    <rPh sb="333" eb="334">
      <t>オオム</t>
    </rPh>
    <rPh sb="335" eb="337">
      <t>リョウコウ</t>
    </rPh>
    <rPh sb="344" eb="346">
      <t>ネンド</t>
    </rPh>
    <rPh sb="349" eb="351">
      <t>ショウカン</t>
    </rPh>
    <rPh sb="351" eb="352">
      <t>キン</t>
    </rPh>
    <rPh sb="353" eb="355">
      <t>ザイセイ</t>
    </rPh>
    <rPh sb="355" eb="357">
      <t>フタン</t>
    </rPh>
    <rPh sb="358" eb="359">
      <t>カル</t>
    </rPh>
    <rPh sb="365" eb="367">
      <t>カイゼン</t>
    </rPh>
    <rPh sb="372" eb="374">
      <t>ドリョク</t>
    </rPh>
    <rPh sb="402" eb="404">
      <t>リョウキン</t>
    </rPh>
    <rPh sb="404" eb="406">
      <t>カイシュウ</t>
    </rPh>
    <rPh sb="406" eb="407">
      <t>リツ</t>
    </rPh>
    <rPh sb="417" eb="418">
      <t>ウエ</t>
    </rPh>
    <rPh sb="424" eb="426">
      <t>コンゴ</t>
    </rPh>
    <rPh sb="427" eb="429">
      <t>カイシュウ</t>
    </rPh>
    <rPh sb="429" eb="430">
      <t>リツ</t>
    </rPh>
    <rPh sb="431" eb="433">
      <t>コウジョウ</t>
    </rPh>
    <rPh sb="434" eb="435">
      <t>ツト</t>
    </rPh>
    <rPh sb="460" eb="462">
      <t>キュウスイ</t>
    </rPh>
    <rPh sb="462" eb="464">
      <t>ゲンカ</t>
    </rPh>
    <rPh sb="471" eb="472">
      <t>チ</t>
    </rPh>
    <rPh sb="473" eb="474">
      <t>タイ</t>
    </rPh>
    <rPh sb="476" eb="478">
      <t>タカネ</t>
    </rPh>
    <rPh sb="486" eb="488">
      <t>キュウスイ</t>
    </rPh>
    <rPh sb="488" eb="490">
      <t>ゲンカ</t>
    </rPh>
    <rPh sb="491" eb="493">
      <t>タイハン</t>
    </rPh>
    <rPh sb="494" eb="495">
      <t>シ</t>
    </rPh>
    <rPh sb="497" eb="499">
      <t>キギョウ</t>
    </rPh>
    <rPh sb="499" eb="500">
      <t>キョク</t>
    </rPh>
    <rPh sb="503" eb="505">
      <t>ジョウスイ</t>
    </rPh>
    <rPh sb="505" eb="507">
      <t>コウニュウ</t>
    </rPh>
    <rPh sb="507" eb="508">
      <t>ヒ</t>
    </rPh>
    <rPh sb="508" eb="509">
      <t>ヨウ</t>
    </rPh>
    <rPh sb="517" eb="519">
      <t>イジ</t>
    </rPh>
    <rPh sb="519" eb="522">
      <t>カンリヒ</t>
    </rPh>
    <rPh sb="523" eb="525">
      <t>サクゲン</t>
    </rPh>
    <rPh sb="528" eb="530">
      <t>ケイエイ</t>
    </rPh>
    <rPh sb="530" eb="532">
      <t>カイゼン</t>
    </rPh>
    <rPh sb="533" eb="535">
      <t>ヒツヨウ</t>
    </rPh>
    <rPh sb="566" eb="568">
      <t>シセツ</t>
    </rPh>
    <rPh sb="568" eb="570">
      <t>リヨウ</t>
    </rPh>
    <rPh sb="570" eb="571">
      <t>リツ</t>
    </rPh>
    <rPh sb="580" eb="581">
      <t>クラ</t>
    </rPh>
    <rPh sb="583" eb="584">
      <t>タカ</t>
    </rPh>
    <rPh sb="585" eb="586">
      <t>チ</t>
    </rPh>
    <rPh sb="587" eb="589">
      <t>イジ</t>
    </rPh>
    <rPh sb="598" eb="600">
      <t>シセツ</t>
    </rPh>
    <rPh sb="602" eb="604">
      <t>トウシ</t>
    </rPh>
    <rPh sb="604" eb="607">
      <t>ケイザイセイ</t>
    </rPh>
    <rPh sb="608" eb="611">
      <t>コウリツテキ</t>
    </rPh>
    <rPh sb="612" eb="614">
      <t>スイイ</t>
    </rPh>
    <rPh sb="646" eb="648">
      <t>ユウシュウ</t>
    </rPh>
    <rPh sb="648" eb="649">
      <t>リツ</t>
    </rPh>
    <rPh sb="650" eb="652">
      <t>ドクジ</t>
    </rPh>
    <rPh sb="652" eb="654">
      <t>モクヒョウ</t>
    </rPh>
    <rPh sb="660" eb="661">
      <t>ネン</t>
    </rPh>
    <rPh sb="664" eb="666">
      <t>タッセイ</t>
    </rPh>
    <rPh sb="676" eb="678">
      <t>シュウエキ</t>
    </rPh>
    <rPh sb="678" eb="680">
      <t>タイシツ</t>
    </rPh>
    <rPh sb="681" eb="683">
      <t>キヨ</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</si>
</sst>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0.23</c:v>
                </c:pt>
                <c:pt idx="1">
                  <c:v>0.23</c:v>
                </c:pt>
                <c:pt idx="2">
                  <c:v>0.22</c:v>
                </c:pt>
                <c:pt idx="3">
                  <c:v>0.22</c:v>
                </c:pt>
                <c:pt idx="4">
                  <c:v>0.22</c:v>
                </c:pt>
              </c:numCache>
            </c:numRef>
          </c:val>
        </c:ser>
        <c:dLbls>
          <c:showLegendKey val="0"/>
          <c:showVal val="0"/>
          <c:showCatName val="0"/>
          <c:showSerName val="0"/>
          <c:showPercent val="0"/>
          <c:showBubbleSize val="0"/>
        </c:dLbls>
        <c:gapWidth val="150"/>
        <c:axId val="383237408"/>
        <c:axId val="182881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383237408"/>
        <c:axId val="182881672"/>
      </c:lineChart>
      <c:dateAx>
        <c:axId val="383237408"/>
        <c:scaling>
          <c:orientation val="minMax"/>
        </c:scaling>
        <c:delete val="1"/>
        <c:axPos val="b"/>
        <c:numFmt formatCode="ge" sourceLinked="1"/>
        <c:majorTickMark val="none"/>
        <c:minorTickMark val="none"/>
        <c:tickLblPos val="none"/>
        <c:crossAx val="182881672"/>
        <c:crosses val="autoZero"/>
        <c:auto val="1"/>
        <c:lblOffset val="100"/>
        <c:baseTimeUnit val="years"/>
      </c:dateAx>
      <c:valAx>
        <c:axId val="182881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23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70.959999999999994</c:v>
                </c:pt>
                <c:pt idx="1">
                  <c:v>77.010000000000005</c:v>
                </c:pt>
                <c:pt idx="2">
                  <c:v>76.84</c:v>
                </c:pt>
                <c:pt idx="3">
                  <c:v>78.06</c:v>
                </c:pt>
                <c:pt idx="4">
                  <c:v>81.64</c:v>
                </c:pt>
              </c:numCache>
            </c:numRef>
          </c:val>
        </c:ser>
        <c:dLbls>
          <c:showLegendKey val="0"/>
          <c:showVal val="0"/>
          <c:showCatName val="0"/>
          <c:showSerName val="0"/>
          <c:showPercent val="0"/>
          <c:showBubbleSize val="0"/>
        </c:dLbls>
        <c:gapWidth val="150"/>
        <c:axId val="384735296"/>
        <c:axId val="384735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384735296"/>
        <c:axId val="384735688"/>
      </c:lineChart>
      <c:dateAx>
        <c:axId val="384735296"/>
        <c:scaling>
          <c:orientation val="minMax"/>
        </c:scaling>
        <c:delete val="1"/>
        <c:axPos val="b"/>
        <c:numFmt formatCode="ge" sourceLinked="1"/>
        <c:majorTickMark val="none"/>
        <c:minorTickMark val="none"/>
        <c:tickLblPos val="none"/>
        <c:crossAx val="384735688"/>
        <c:crosses val="autoZero"/>
        <c:auto val="1"/>
        <c:lblOffset val="100"/>
        <c:baseTimeUnit val="years"/>
      </c:dateAx>
      <c:valAx>
        <c:axId val="384735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73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94.98</c:v>
                </c:pt>
                <c:pt idx="1">
                  <c:v>94.8</c:v>
                </c:pt>
                <c:pt idx="2">
                  <c:v>95.22</c:v>
                </c:pt>
                <c:pt idx="3">
                  <c:v>95.32</c:v>
                </c:pt>
                <c:pt idx="4">
                  <c:v>95.17</c:v>
                </c:pt>
              </c:numCache>
            </c:numRef>
          </c:val>
        </c:ser>
        <c:dLbls>
          <c:showLegendKey val="0"/>
          <c:showVal val="0"/>
          <c:showCatName val="0"/>
          <c:showSerName val="0"/>
          <c:showPercent val="0"/>
          <c:showBubbleSize val="0"/>
        </c:dLbls>
        <c:gapWidth val="150"/>
        <c:axId val="384736864"/>
        <c:axId val="38429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384736864"/>
        <c:axId val="384299040"/>
      </c:lineChart>
      <c:dateAx>
        <c:axId val="384736864"/>
        <c:scaling>
          <c:orientation val="minMax"/>
        </c:scaling>
        <c:delete val="1"/>
        <c:axPos val="b"/>
        <c:numFmt formatCode="ge" sourceLinked="1"/>
        <c:majorTickMark val="none"/>
        <c:minorTickMark val="none"/>
        <c:tickLblPos val="none"/>
        <c:crossAx val="384299040"/>
        <c:crosses val="autoZero"/>
        <c:auto val="1"/>
        <c:lblOffset val="100"/>
        <c:baseTimeUnit val="years"/>
      </c:dateAx>
      <c:valAx>
        <c:axId val="38429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73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106.08</c:v>
                </c:pt>
                <c:pt idx="1">
                  <c:v>107.01</c:v>
                </c:pt>
                <c:pt idx="2">
                  <c:v>105.14</c:v>
                </c:pt>
                <c:pt idx="3">
                  <c:v>105.38</c:v>
                </c:pt>
                <c:pt idx="4">
                  <c:v>109.8</c:v>
                </c:pt>
              </c:numCache>
            </c:numRef>
          </c:val>
        </c:ser>
        <c:dLbls>
          <c:showLegendKey val="0"/>
          <c:showVal val="0"/>
          <c:showCatName val="0"/>
          <c:showSerName val="0"/>
          <c:showPercent val="0"/>
          <c:showBubbleSize val="0"/>
        </c:dLbls>
        <c:gapWidth val="150"/>
        <c:axId val="383588992"/>
        <c:axId val="38444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383588992"/>
        <c:axId val="384440560"/>
      </c:lineChart>
      <c:dateAx>
        <c:axId val="383588992"/>
        <c:scaling>
          <c:orientation val="minMax"/>
        </c:scaling>
        <c:delete val="1"/>
        <c:axPos val="b"/>
        <c:numFmt formatCode="ge" sourceLinked="1"/>
        <c:majorTickMark val="none"/>
        <c:minorTickMark val="none"/>
        <c:tickLblPos val="none"/>
        <c:crossAx val="384440560"/>
        <c:crosses val="autoZero"/>
        <c:auto val="1"/>
        <c:lblOffset val="100"/>
        <c:baseTimeUnit val="years"/>
      </c:dateAx>
      <c:valAx>
        <c:axId val="384440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358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26.46</c:v>
                </c:pt>
                <c:pt idx="1">
                  <c:v>28.08</c:v>
                </c:pt>
                <c:pt idx="2">
                  <c:v>29.66</c:v>
                </c:pt>
                <c:pt idx="3">
                  <c:v>31.14</c:v>
                </c:pt>
                <c:pt idx="4">
                  <c:v>47.04</c:v>
                </c:pt>
              </c:numCache>
            </c:numRef>
          </c:val>
        </c:ser>
        <c:dLbls>
          <c:showLegendKey val="0"/>
          <c:showVal val="0"/>
          <c:showCatName val="0"/>
          <c:showSerName val="0"/>
          <c:showPercent val="0"/>
          <c:showBubbleSize val="0"/>
        </c:dLbls>
        <c:gapWidth val="150"/>
        <c:axId val="384482512"/>
        <c:axId val="38448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384482512"/>
        <c:axId val="384486992"/>
      </c:lineChart>
      <c:dateAx>
        <c:axId val="384482512"/>
        <c:scaling>
          <c:orientation val="minMax"/>
        </c:scaling>
        <c:delete val="1"/>
        <c:axPos val="b"/>
        <c:numFmt formatCode="ge" sourceLinked="1"/>
        <c:majorTickMark val="none"/>
        <c:minorTickMark val="none"/>
        <c:tickLblPos val="none"/>
        <c:crossAx val="384486992"/>
        <c:crosses val="autoZero"/>
        <c:auto val="1"/>
        <c:lblOffset val="100"/>
        <c:baseTimeUnit val="years"/>
      </c:dateAx>
      <c:valAx>
        <c:axId val="38448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48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84476944"/>
        <c:axId val="183848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384476944"/>
        <c:axId val="183848808"/>
      </c:lineChart>
      <c:dateAx>
        <c:axId val="384476944"/>
        <c:scaling>
          <c:orientation val="minMax"/>
        </c:scaling>
        <c:delete val="1"/>
        <c:axPos val="b"/>
        <c:numFmt formatCode="ge" sourceLinked="1"/>
        <c:majorTickMark val="none"/>
        <c:minorTickMark val="none"/>
        <c:tickLblPos val="none"/>
        <c:crossAx val="183848808"/>
        <c:crosses val="autoZero"/>
        <c:auto val="1"/>
        <c:lblOffset val="100"/>
        <c:baseTimeUnit val="years"/>
      </c:dateAx>
      <c:valAx>
        <c:axId val="183848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47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3850376"/>
        <c:axId val="18385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183850376"/>
        <c:axId val="183850768"/>
      </c:lineChart>
      <c:dateAx>
        <c:axId val="183850376"/>
        <c:scaling>
          <c:orientation val="minMax"/>
        </c:scaling>
        <c:delete val="1"/>
        <c:axPos val="b"/>
        <c:numFmt formatCode="ge" sourceLinked="1"/>
        <c:majorTickMark val="none"/>
        <c:minorTickMark val="none"/>
        <c:tickLblPos val="none"/>
        <c:crossAx val="183850768"/>
        <c:crosses val="autoZero"/>
        <c:auto val="1"/>
        <c:lblOffset val="100"/>
        <c:baseTimeUnit val="years"/>
      </c:dateAx>
      <c:valAx>
        <c:axId val="183850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3850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503.83</c:v>
                </c:pt>
                <c:pt idx="1">
                  <c:v>1121.93</c:v>
                </c:pt>
                <c:pt idx="2">
                  <c:v>1326.61</c:v>
                </c:pt>
                <c:pt idx="3">
                  <c:v>1163.28</c:v>
                </c:pt>
                <c:pt idx="4">
                  <c:v>691.62</c:v>
                </c:pt>
              </c:numCache>
            </c:numRef>
          </c:val>
        </c:ser>
        <c:dLbls>
          <c:showLegendKey val="0"/>
          <c:showVal val="0"/>
          <c:showCatName val="0"/>
          <c:showSerName val="0"/>
          <c:showPercent val="0"/>
          <c:showBubbleSize val="0"/>
        </c:dLbls>
        <c:gapWidth val="150"/>
        <c:axId val="384704528"/>
        <c:axId val="384704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384704528"/>
        <c:axId val="384704920"/>
      </c:lineChart>
      <c:dateAx>
        <c:axId val="384704528"/>
        <c:scaling>
          <c:orientation val="minMax"/>
        </c:scaling>
        <c:delete val="1"/>
        <c:axPos val="b"/>
        <c:numFmt formatCode="ge" sourceLinked="1"/>
        <c:majorTickMark val="none"/>
        <c:minorTickMark val="none"/>
        <c:tickLblPos val="none"/>
        <c:crossAx val="384704920"/>
        <c:crosses val="autoZero"/>
        <c:auto val="1"/>
        <c:lblOffset val="100"/>
        <c:baseTimeUnit val="years"/>
      </c:dateAx>
      <c:valAx>
        <c:axId val="384704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470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153.30000000000001</c:v>
                </c:pt>
                <c:pt idx="1">
                  <c:v>144.74</c:v>
                </c:pt>
                <c:pt idx="2">
                  <c:v>138.72999999999999</c:v>
                </c:pt>
                <c:pt idx="3">
                  <c:v>129.22999999999999</c:v>
                </c:pt>
                <c:pt idx="4">
                  <c:v>121.91</c:v>
                </c:pt>
              </c:numCache>
            </c:numRef>
          </c:val>
        </c:ser>
        <c:dLbls>
          <c:showLegendKey val="0"/>
          <c:showVal val="0"/>
          <c:showCatName val="0"/>
          <c:showSerName val="0"/>
          <c:showPercent val="0"/>
          <c:showBubbleSize val="0"/>
        </c:dLbls>
        <c:gapWidth val="150"/>
        <c:axId val="183849984"/>
        <c:axId val="38470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183849984"/>
        <c:axId val="384706096"/>
      </c:lineChart>
      <c:dateAx>
        <c:axId val="183849984"/>
        <c:scaling>
          <c:orientation val="minMax"/>
        </c:scaling>
        <c:delete val="1"/>
        <c:axPos val="b"/>
        <c:numFmt formatCode="ge" sourceLinked="1"/>
        <c:majorTickMark val="none"/>
        <c:minorTickMark val="none"/>
        <c:tickLblPos val="none"/>
        <c:crossAx val="384706096"/>
        <c:crosses val="autoZero"/>
        <c:auto val="1"/>
        <c:lblOffset val="100"/>
        <c:baseTimeUnit val="years"/>
      </c:dateAx>
      <c:valAx>
        <c:axId val="384706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384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102.72</c:v>
                </c:pt>
                <c:pt idx="1">
                  <c:v>104.42</c:v>
                </c:pt>
                <c:pt idx="2">
                  <c:v>103.38</c:v>
                </c:pt>
                <c:pt idx="3">
                  <c:v>103.35</c:v>
                </c:pt>
                <c:pt idx="4">
                  <c:v>108.08</c:v>
                </c:pt>
              </c:numCache>
            </c:numRef>
          </c:val>
        </c:ser>
        <c:dLbls>
          <c:showLegendKey val="0"/>
          <c:showVal val="0"/>
          <c:showCatName val="0"/>
          <c:showSerName val="0"/>
          <c:showPercent val="0"/>
          <c:showBubbleSize val="0"/>
        </c:dLbls>
        <c:gapWidth val="150"/>
        <c:axId val="384707272"/>
        <c:axId val="38470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384707272"/>
        <c:axId val="384707664"/>
      </c:lineChart>
      <c:dateAx>
        <c:axId val="384707272"/>
        <c:scaling>
          <c:orientation val="minMax"/>
        </c:scaling>
        <c:delete val="1"/>
        <c:axPos val="b"/>
        <c:numFmt formatCode="ge" sourceLinked="1"/>
        <c:majorTickMark val="none"/>
        <c:minorTickMark val="none"/>
        <c:tickLblPos val="none"/>
        <c:crossAx val="384707664"/>
        <c:crosses val="autoZero"/>
        <c:auto val="1"/>
        <c:lblOffset val="100"/>
        <c:baseTimeUnit val="years"/>
      </c:dateAx>
      <c:valAx>
        <c:axId val="38470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70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196.45</c:v>
                </c:pt>
                <c:pt idx="1">
                  <c:v>192.88</c:v>
                </c:pt>
                <c:pt idx="2">
                  <c:v>194.21</c:v>
                </c:pt>
                <c:pt idx="3">
                  <c:v>194.11</c:v>
                </c:pt>
                <c:pt idx="4">
                  <c:v>185.24</c:v>
                </c:pt>
              </c:numCache>
            </c:numRef>
          </c:val>
        </c:ser>
        <c:dLbls>
          <c:showLegendKey val="0"/>
          <c:showVal val="0"/>
          <c:showCatName val="0"/>
          <c:showSerName val="0"/>
          <c:showPercent val="0"/>
          <c:showBubbleSize val="0"/>
        </c:dLbls>
        <c:gapWidth val="150"/>
        <c:axId val="384733728"/>
        <c:axId val="384734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384733728"/>
        <c:axId val="384734120"/>
      </c:lineChart>
      <c:dateAx>
        <c:axId val="384733728"/>
        <c:scaling>
          <c:orientation val="minMax"/>
        </c:scaling>
        <c:delete val="1"/>
        <c:axPos val="b"/>
        <c:numFmt formatCode="ge" sourceLinked="1"/>
        <c:majorTickMark val="none"/>
        <c:minorTickMark val="none"/>
        <c:tickLblPos val="none"/>
        <c:crossAx val="384734120"/>
        <c:crosses val="autoZero"/>
        <c:auto val="1"/>
        <c:lblOffset val="100"/>
        <c:baseTimeUnit val="years"/>
      </c:dateAx>
      <c:valAx>
        <c:axId val="384734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73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H9" zoomScale="85" zoomScaleNormal="85"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沖縄県　南部水道企業団</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t="str">
        <f>データ!Q6</f>
        <v>-</v>
      </c>
      <c r="AJ8" s="75"/>
      <c r="AK8" s="75"/>
      <c r="AL8" s="75"/>
      <c r="AM8" s="75"/>
      <c r="AN8" s="75"/>
      <c r="AO8" s="75"/>
      <c r="AP8" s="76"/>
      <c r="AQ8" s="57" t="str">
        <f>データ!R6</f>
        <v>-</v>
      </c>
      <c r="AR8" s="57"/>
      <c r="AS8" s="57"/>
      <c r="AT8" s="57"/>
      <c r="AU8" s="57"/>
      <c r="AV8" s="57"/>
      <c r="AW8" s="57"/>
      <c r="AX8" s="57"/>
      <c r="AY8" s="57" t="str">
        <f>データ!S6</f>
        <v>-</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75.930000000000007</v>
      </c>
      <c r="K10" s="57"/>
      <c r="L10" s="57"/>
      <c r="M10" s="57"/>
      <c r="N10" s="57"/>
      <c r="O10" s="57"/>
      <c r="P10" s="57"/>
      <c r="Q10" s="57"/>
      <c r="R10" s="57">
        <f>データ!O6</f>
        <v>100</v>
      </c>
      <c r="S10" s="57"/>
      <c r="T10" s="57"/>
      <c r="U10" s="57"/>
      <c r="V10" s="57"/>
      <c r="W10" s="57"/>
      <c r="X10" s="57"/>
      <c r="Y10" s="57"/>
      <c r="Z10" s="65">
        <f>データ!P6</f>
        <v>3421</v>
      </c>
      <c r="AA10" s="65"/>
      <c r="AB10" s="65"/>
      <c r="AC10" s="65"/>
      <c r="AD10" s="65"/>
      <c r="AE10" s="65"/>
      <c r="AF10" s="65"/>
      <c r="AG10" s="65"/>
      <c r="AH10" s="2"/>
      <c r="AI10" s="65">
        <f>データ!T6</f>
        <v>66551</v>
      </c>
      <c r="AJ10" s="65"/>
      <c r="AK10" s="65"/>
      <c r="AL10" s="65"/>
      <c r="AM10" s="65"/>
      <c r="AN10" s="65"/>
      <c r="AO10" s="65"/>
      <c r="AP10" s="65"/>
      <c r="AQ10" s="57">
        <f>データ!U6</f>
        <v>37.619999999999997</v>
      </c>
      <c r="AR10" s="57"/>
      <c r="AS10" s="57"/>
      <c r="AT10" s="57"/>
      <c r="AU10" s="57"/>
      <c r="AV10" s="57"/>
      <c r="AW10" s="57"/>
      <c r="AX10" s="57"/>
      <c r="AY10" s="57">
        <f>データ!V6</f>
        <v>1769.03</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478016</v>
      </c>
      <c r="D6" s="31">
        <f t="shared" si="3"/>
        <v>46</v>
      </c>
      <c r="E6" s="31">
        <f t="shared" si="3"/>
        <v>1</v>
      </c>
      <c r="F6" s="31">
        <f t="shared" si="3"/>
        <v>0</v>
      </c>
      <c r="G6" s="31">
        <f t="shared" si="3"/>
        <v>1</v>
      </c>
      <c r="H6" s="31" t="str">
        <f t="shared" si="3"/>
        <v>沖縄県　南部水道企業団</v>
      </c>
      <c r="I6" s="31" t="str">
        <f t="shared" si="3"/>
        <v>法適用</v>
      </c>
      <c r="J6" s="31" t="str">
        <f t="shared" si="3"/>
        <v>水道事業</v>
      </c>
      <c r="K6" s="31" t="str">
        <f t="shared" si="3"/>
        <v>末端給水事業</v>
      </c>
      <c r="L6" s="31" t="str">
        <f t="shared" si="3"/>
        <v>A4</v>
      </c>
      <c r="M6" s="32" t="str">
        <f t="shared" si="3"/>
        <v>-</v>
      </c>
      <c r="N6" s="32">
        <f t="shared" si="3"/>
        <v>75.930000000000007</v>
      </c>
      <c r="O6" s="32">
        <f t="shared" si="3"/>
        <v>100</v>
      </c>
      <c r="P6" s="32">
        <f t="shared" si="3"/>
        <v>3421</v>
      </c>
      <c r="Q6" s="32" t="str">
        <f t="shared" si="3"/>
        <v>-</v>
      </c>
      <c r="R6" s="32" t="str">
        <f t="shared" si="3"/>
        <v>-</v>
      </c>
      <c r="S6" s="32" t="str">
        <f t="shared" si="3"/>
        <v>-</v>
      </c>
      <c r="T6" s="32">
        <f t="shared" si="3"/>
        <v>66551</v>
      </c>
      <c r="U6" s="32">
        <f t="shared" si="3"/>
        <v>37.619999999999997</v>
      </c>
      <c r="V6" s="32">
        <f t="shared" si="3"/>
        <v>1769.03</v>
      </c>
      <c r="W6" s="33">
        <f>IF(W7="",NA(),W7)</f>
        <v>106.08</v>
      </c>
      <c r="X6" s="33">
        <f t="shared" ref="X6:AF6" si="4">IF(X7="",NA(),X7)</f>
        <v>107.01</v>
      </c>
      <c r="Y6" s="33">
        <f t="shared" si="4"/>
        <v>105.14</v>
      </c>
      <c r="Z6" s="33">
        <f t="shared" si="4"/>
        <v>105.38</v>
      </c>
      <c r="AA6" s="33">
        <f t="shared" si="4"/>
        <v>109.8</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503.83</v>
      </c>
      <c r="AT6" s="33">
        <f t="shared" ref="AT6:BB6" si="6">IF(AT7="",NA(),AT7)</f>
        <v>1121.93</v>
      </c>
      <c r="AU6" s="33">
        <f t="shared" si="6"/>
        <v>1326.61</v>
      </c>
      <c r="AV6" s="33">
        <f t="shared" si="6"/>
        <v>1163.28</v>
      </c>
      <c r="AW6" s="33">
        <f t="shared" si="6"/>
        <v>691.62</v>
      </c>
      <c r="AX6" s="33">
        <f t="shared" si="6"/>
        <v>699.11</v>
      </c>
      <c r="AY6" s="33">
        <f t="shared" si="6"/>
        <v>695.41</v>
      </c>
      <c r="AZ6" s="33">
        <f t="shared" si="6"/>
        <v>701</v>
      </c>
      <c r="BA6" s="33">
        <f t="shared" si="6"/>
        <v>739.59</v>
      </c>
      <c r="BB6" s="33">
        <f t="shared" si="6"/>
        <v>335.95</v>
      </c>
      <c r="BC6" s="32" t="str">
        <f>IF(BC7="","",IF(BC7="-","【-】","【"&amp;SUBSTITUTE(TEXT(BC7,"#,##0.00"),"-","△")&amp;"】"))</f>
        <v>【264.16】</v>
      </c>
      <c r="BD6" s="33">
        <f>IF(BD7="",NA(),BD7)</f>
        <v>153.30000000000001</v>
      </c>
      <c r="BE6" s="33">
        <f t="shared" ref="BE6:BM6" si="7">IF(BE7="",NA(),BE7)</f>
        <v>144.74</v>
      </c>
      <c r="BF6" s="33">
        <f t="shared" si="7"/>
        <v>138.72999999999999</v>
      </c>
      <c r="BG6" s="33">
        <f t="shared" si="7"/>
        <v>129.22999999999999</v>
      </c>
      <c r="BH6" s="33">
        <f t="shared" si="7"/>
        <v>121.91</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102.72</v>
      </c>
      <c r="BP6" s="33">
        <f t="shared" ref="BP6:BX6" si="8">IF(BP7="",NA(),BP7)</f>
        <v>104.42</v>
      </c>
      <c r="BQ6" s="33">
        <f t="shared" si="8"/>
        <v>103.38</v>
      </c>
      <c r="BR6" s="33">
        <f t="shared" si="8"/>
        <v>103.35</v>
      </c>
      <c r="BS6" s="33">
        <f t="shared" si="8"/>
        <v>108.08</v>
      </c>
      <c r="BT6" s="33">
        <f t="shared" si="8"/>
        <v>101.27</v>
      </c>
      <c r="BU6" s="33">
        <f t="shared" si="8"/>
        <v>99.61</v>
      </c>
      <c r="BV6" s="33">
        <f t="shared" si="8"/>
        <v>100.27</v>
      </c>
      <c r="BW6" s="33">
        <f t="shared" si="8"/>
        <v>99.46</v>
      </c>
      <c r="BX6" s="33">
        <f t="shared" si="8"/>
        <v>105.21</v>
      </c>
      <c r="BY6" s="32" t="str">
        <f>IF(BY7="","",IF(BY7="-","【-】","【"&amp;SUBSTITUTE(TEXT(BY7,"#,##0.00"),"-","△")&amp;"】"))</f>
        <v>【104.60】</v>
      </c>
      <c r="BZ6" s="33">
        <f>IF(BZ7="",NA(),BZ7)</f>
        <v>196.45</v>
      </c>
      <c r="CA6" s="33">
        <f t="shared" ref="CA6:CI6" si="9">IF(CA7="",NA(),CA7)</f>
        <v>192.88</v>
      </c>
      <c r="CB6" s="33">
        <f t="shared" si="9"/>
        <v>194.21</v>
      </c>
      <c r="CC6" s="33">
        <f t="shared" si="9"/>
        <v>194.11</v>
      </c>
      <c r="CD6" s="33">
        <f t="shared" si="9"/>
        <v>185.24</v>
      </c>
      <c r="CE6" s="33">
        <f t="shared" si="9"/>
        <v>167.74</v>
      </c>
      <c r="CF6" s="33">
        <f t="shared" si="9"/>
        <v>169.59</v>
      </c>
      <c r="CG6" s="33">
        <f t="shared" si="9"/>
        <v>169.62</v>
      </c>
      <c r="CH6" s="33">
        <f t="shared" si="9"/>
        <v>171.78</v>
      </c>
      <c r="CI6" s="33">
        <f t="shared" si="9"/>
        <v>162.59</v>
      </c>
      <c r="CJ6" s="32" t="str">
        <f>IF(CJ7="","",IF(CJ7="-","【-】","【"&amp;SUBSTITUTE(TEXT(CJ7,"#,##0.00"),"-","△")&amp;"】"))</f>
        <v>【164.21】</v>
      </c>
      <c r="CK6" s="33">
        <f>IF(CK7="",NA(),CK7)</f>
        <v>70.959999999999994</v>
      </c>
      <c r="CL6" s="33">
        <f t="shared" ref="CL6:CT6" si="10">IF(CL7="",NA(),CL7)</f>
        <v>77.010000000000005</v>
      </c>
      <c r="CM6" s="33">
        <f t="shared" si="10"/>
        <v>76.84</v>
      </c>
      <c r="CN6" s="33">
        <f t="shared" si="10"/>
        <v>78.06</v>
      </c>
      <c r="CO6" s="33">
        <f t="shared" si="10"/>
        <v>81.64</v>
      </c>
      <c r="CP6" s="33">
        <f t="shared" si="10"/>
        <v>60.83</v>
      </c>
      <c r="CQ6" s="33">
        <f t="shared" si="10"/>
        <v>60.04</v>
      </c>
      <c r="CR6" s="33">
        <f t="shared" si="10"/>
        <v>59.88</v>
      </c>
      <c r="CS6" s="33">
        <f t="shared" si="10"/>
        <v>59.68</v>
      </c>
      <c r="CT6" s="33">
        <f t="shared" si="10"/>
        <v>59.17</v>
      </c>
      <c r="CU6" s="32" t="str">
        <f>IF(CU7="","",IF(CU7="-","【-】","【"&amp;SUBSTITUTE(TEXT(CU7,"#,##0.00"),"-","△")&amp;"】"))</f>
        <v>【59.80】</v>
      </c>
      <c r="CV6" s="33">
        <f>IF(CV7="",NA(),CV7)</f>
        <v>94.98</v>
      </c>
      <c r="CW6" s="33">
        <f t="shared" ref="CW6:DE6" si="11">IF(CW7="",NA(),CW7)</f>
        <v>94.8</v>
      </c>
      <c r="CX6" s="33">
        <f t="shared" si="11"/>
        <v>95.22</v>
      </c>
      <c r="CY6" s="33">
        <f t="shared" si="11"/>
        <v>95.32</v>
      </c>
      <c r="CZ6" s="33">
        <f t="shared" si="11"/>
        <v>95.17</v>
      </c>
      <c r="DA6" s="33">
        <f t="shared" si="11"/>
        <v>87.92</v>
      </c>
      <c r="DB6" s="33">
        <f t="shared" si="11"/>
        <v>87.33</v>
      </c>
      <c r="DC6" s="33">
        <f t="shared" si="11"/>
        <v>87.65</v>
      </c>
      <c r="DD6" s="33">
        <f t="shared" si="11"/>
        <v>87.63</v>
      </c>
      <c r="DE6" s="33">
        <f t="shared" si="11"/>
        <v>87.6</v>
      </c>
      <c r="DF6" s="32" t="str">
        <f>IF(DF7="","",IF(DF7="-","【-】","【"&amp;SUBSTITUTE(TEXT(DF7,"#,##0.00"),"-","△")&amp;"】"))</f>
        <v>【89.78】</v>
      </c>
      <c r="DG6" s="33">
        <f>IF(DG7="",NA(),DG7)</f>
        <v>26.46</v>
      </c>
      <c r="DH6" s="33">
        <f t="shared" ref="DH6:DP6" si="12">IF(DH7="",NA(),DH7)</f>
        <v>28.08</v>
      </c>
      <c r="DI6" s="33">
        <f t="shared" si="12"/>
        <v>29.66</v>
      </c>
      <c r="DJ6" s="33">
        <f t="shared" si="12"/>
        <v>31.14</v>
      </c>
      <c r="DK6" s="33">
        <f t="shared" si="12"/>
        <v>47.04</v>
      </c>
      <c r="DL6" s="33">
        <f t="shared" si="12"/>
        <v>36.700000000000003</v>
      </c>
      <c r="DM6" s="33">
        <f t="shared" si="12"/>
        <v>37.71</v>
      </c>
      <c r="DN6" s="33">
        <f t="shared" si="12"/>
        <v>38.69</v>
      </c>
      <c r="DO6" s="33">
        <f t="shared" si="12"/>
        <v>39.65</v>
      </c>
      <c r="DP6" s="33">
        <f t="shared" si="12"/>
        <v>45.25</v>
      </c>
      <c r="DQ6" s="32" t="str">
        <f>IF(DQ7="","",IF(DQ7="-","【-】","【"&amp;SUBSTITUTE(TEXT(DQ7,"#,##0.00"),"-","△")&amp;"】"))</f>
        <v>【46.31】</v>
      </c>
      <c r="DR6" s="32">
        <f>IF(DR7="",NA(),DR7)</f>
        <v>0</v>
      </c>
      <c r="DS6" s="32">
        <f t="shared" ref="DS6:EA6" si="13">IF(DS7="",NA(),DS7)</f>
        <v>0</v>
      </c>
      <c r="DT6" s="32">
        <f t="shared" si="13"/>
        <v>0</v>
      </c>
      <c r="DU6" s="32">
        <f t="shared" si="13"/>
        <v>0</v>
      </c>
      <c r="DV6" s="32">
        <f t="shared" si="13"/>
        <v>0</v>
      </c>
      <c r="DW6" s="33">
        <f t="shared" si="13"/>
        <v>6.92</v>
      </c>
      <c r="DX6" s="33">
        <f t="shared" si="13"/>
        <v>7.67</v>
      </c>
      <c r="DY6" s="33">
        <f t="shared" si="13"/>
        <v>8.4</v>
      </c>
      <c r="DZ6" s="33">
        <f t="shared" si="13"/>
        <v>9.7100000000000009</v>
      </c>
      <c r="EA6" s="33">
        <f t="shared" si="13"/>
        <v>10.71</v>
      </c>
      <c r="EB6" s="32" t="str">
        <f>IF(EB7="","",IF(EB7="-","【-】","【"&amp;SUBSTITUTE(TEXT(EB7,"#,##0.00"),"-","△")&amp;"】"))</f>
        <v>【12.42】</v>
      </c>
      <c r="EC6" s="33">
        <f>IF(EC7="",NA(),EC7)</f>
        <v>0.23</v>
      </c>
      <c r="ED6" s="33">
        <f t="shared" ref="ED6:EL6" si="14">IF(ED7="",NA(),ED7)</f>
        <v>0.23</v>
      </c>
      <c r="EE6" s="33">
        <f t="shared" si="14"/>
        <v>0.22</v>
      </c>
      <c r="EF6" s="33">
        <f t="shared" si="14"/>
        <v>0.22</v>
      </c>
      <c r="EG6" s="33">
        <f t="shared" si="14"/>
        <v>0.22</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478016</v>
      </c>
      <c r="D7" s="35">
        <v>46</v>
      </c>
      <c r="E7" s="35">
        <v>1</v>
      </c>
      <c r="F7" s="35">
        <v>0</v>
      </c>
      <c r="G7" s="35">
        <v>1</v>
      </c>
      <c r="H7" s="35" t="s">
        <v>93</v>
      </c>
      <c r="I7" s="35" t="s">
        <v>94</v>
      </c>
      <c r="J7" s="35" t="s">
        <v>95</v>
      </c>
      <c r="K7" s="35" t="s">
        <v>96</v>
      </c>
      <c r="L7" s="35" t="s">
        <v>97</v>
      </c>
      <c r="M7" s="36" t="s">
        <v>98</v>
      </c>
      <c r="N7" s="36">
        <v>75.930000000000007</v>
      </c>
      <c r="O7" s="36">
        <v>100</v>
      </c>
      <c r="P7" s="36">
        <v>3421</v>
      </c>
      <c r="Q7" s="36" t="s">
        <v>98</v>
      </c>
      <c r="R7" s="36" t="s">
        <v>98</v>
      </c>
      <c r="S7" s="36" t="s">
        <v>98</v>
      </c>
      <c r="T7" s="36">
        <v>66551</v>
      </c>
      <c r="U7" s="36">
        <v>37.619999999999997</v>
      </c>
      <c r="V7" s="36">
        <v>1769.03</v>
      </c>
      <c r="W7" s="36">
        <v>106.08</v>
      </c>
      <c r="X7" s="36">
        <v>107.01</v>
      </c>
      <c r="Y7" s="36">
        <v>105.14</v>
      </c>
      <c r="Z7" s="36">
        <v>105.38</v>
      </c>
      <c r="AA7" s="36">
        <v>109.8</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503.83</v>
      </c>
      <c r="AT7" s="36">
        <v>1121.93</v>
      </c>
      <c r="AU7" s="36">
        <v>1326.61</v>
      </c>
      <c r="AV7" s="36">
        <v>1163.28</v>
      </c>
      <c r="AW7" s="36">
        <v>691.62</v>
      </c>
      <c r="AX7" s="36">
        <v>699.11</v>
      </c>
      <c r="AY7" s="36">
        <v>695.41</v>
      </c>
      <c r="AZ7" s="36">
        <v>701</v>
      </c>
      <c r="BA7" s="36">
        <v>739.59</v>
      </c>
      <c r="BB7" s="36">
        <v>335.95</v>
      </c>
      <c r="BC7" s="36">
        <v>264.16000000000003</v>
      </c>
      <c r="BD7" s="36">
        <v>153.30000000000001</v>
      </c>
      <c r="BE7" s="36">
        <v>144.74</v>
      </c>
      <c r="BF7" s="36">
        <v>138.72999999999999</v>
      </c>
      <c r="BG7" s="36">
        <v>129.22999999999999</v>
      </c>
      <c r="BH7" s="36">
        <v>121.91</v>
      </c>
      <c r="BI7" s="36">
        <v>339.69</v>
      </c>
      <c r="BJ7" s="36">
        <v>343.45</v>
      </c>
      <c r="BK7" s="36">
        <v>330.99</v>
      </c>
      <c r="BL7" s="36">
        <v>324.08999999999997</v>
      </c>
      <c r="BM7" s="36">
        <v>319.82</v>
      </c>
      <c r="BN7" s="36">
        <v>283.72000000000003</v>
      </c>
      <c r="BO7" s="36">
        <v>102.72</v>
      </c>
      <c r="BP7" s="36">
        <v>104.42</v>
      </c>
      <c r="BQ7" s="36">
        <v>103.38</v>
      </c>
      <c r="BR7" s="36">
        <v>103.35</v>
      </c>
      <c r="BS7" s="36">
        <v>108.08</v>
      </c>
      <c r="BT7" s="36">
        <v>101.27</v>
      </c>
      <c r="BU7" s="36">
        <v>99.61</v>
      </c>
      <c r="BV7" s="36">
        <v>100.27</v>
      </c>
      <c r="BW7" s="36">
        <v>99.46</v>
      </c>
      <c r="BX7" s="36">
        <v>105.21</v>
      </c>
      <c r="BY7" s="36">
        <v>104.6</v>
      </c>
      <c r="BZ7" s="36">
        <v>196.45</v>
      </c>
      <c r="CA7" s="36">
        <v>192.88</v>
      </c>
      <c r="CB7" s="36">
        <v>194.21</v>
      </c>
      <c r="CC7" s="36">
        <v>194.11</v>
      </c>
      <c r="CD7" s="36">
        <v>185.24</v>
      </c>
      <c r="CE7" s="36">
        <v>167.74</v>
      </c>
      <c r="CF7" s="36">
        <v>169.59</v>
      </c>
      <c r="CG7" s="36">
        <v>169.62</v>
      </c>
      <c r="CH7" s="36">
        <v>171.78</v>
      </c>
      <c r="CI7" s="36">
        <v>162.59</v>
      </c>
      <c r="CJ7" s="36">
        <v>164.21</v>
      </c>
      <c r="CK7" s="36">
        <v>70.959999999999994</v>
      </c>
      <c r="CL7" s="36">
        <v>77.010000000000005</v>
      </c>
      <c r="CM7" s="36">
        <v>76.84</v>
      </c>
      <c r="CN7" s="36">
        <v>78.06</v>
      </c>
      <c r="CO7" s="36">
        <v>81.64</v>
      </c>
      <c r="CP7" s="36">
        <v>60.83</v>
      </c>
      <c r="CQ7" s="36">
        <v>60.04</v>
      </c>
      <c r="CR7" s="36">
        <v>59.88</v>
      </c>
      <c r="CS7" s="36">
        <v>59.68</v>
      </c>
      <c r="CT7" s="36">
        <v>59.17</v>
      </c>
      <c r="CU7" s="36">
        <v>59.8</v>
      </c>
      <c r="CV7" s="36">
        <v>94.98</v>
      </c>
      <c r="CW7" s="36">
        <v>94.8</v>
      </c>
      <c r="CX7" s="36">
        <v>95.22</v>
      </c>
      <c r="CY7" s="36">
        <v>95.32</v>
      </c>
      <c r="CZ7" s="36">
        <v>95.17</v>
      </c>
      <c r="DA7" s="36">
        <v>87.92</v>
      </c>
      <c r="DB7" s="36">
        <v>87.33</v>
      </c>
      <c r="DC7" s="36">
        <v>87.65</v>
      </c>
      <c r="DD7" s="36">
        <v>87.63</v>
      </c>
      <c r="DE7" s="36">
        <v>87.6</v>
      </c>
      <c r="DF7" s="36">
        <v>89.78</v>
      </c>
      <c r="DG7" s="36">
        <v>26.46</v>
      </c>
      <c r="DH7" s="36">
        <v>28.08</v>
      </c>
      <c r="DI7" s="36">
        <v>29.66</v>
      </c>
      <c r="DJ7" s="36">
        <v>31.14</v>
      </c>
      <c r="DK7" s="36">
        <v>47.04</v>
      </c>
      <c r="DL7" s="36">
        <v>36.700000000000003</v>
      </c>
      <c r="DM7" s="36">
        <v>37.71</v>
      </c>
      <c r="DN7" s="36">
        <v>38.69</v>
      </c>
      <c r="DO7" s="36">
        <v>39.65</v>
      </c>
      <c r="DP7" s="36">
        <v>45.25</v>
      </c>
      <c r="DQ7" s="36">
        <v>46.31</v>
      </c>
      <c r="DR7" s="36">
        <v>0</v>
      </c>
      <c r="DS7" s="36">
        <v>0</v>
      </c>
      <c r="DT7" s="36">
        <v>0</v>
      </c>
      <c r="DU7" s="36">
        <v>0</v>
      </c>
      <c r="DV7" s="36">
        <v>0</v>
      </c>
      <c r="DW7" s="36">
        <v>6.92</v>
      </c>
      <c r="DX7" s="36">
        <v>7.67</v>
      </c>
      <c r="DY7" s="36">
        <v>8.4</v>
      </c>
      <c r="DZ7" s="36">
        <v>9.7100000000000009</v>
      </c>
      <c r="EA7" s="36">
        <v>10.71</v>
      </c>
      <c r="EB7" s="36">
        <v>12.42</v>
      </c>
      <c r="EC7" s="36">
        <v>0.23</v>
      </c>
      <c r="ED7" s="36">
        <v>0.23</v>
      </c>
      <c r="EE7" s="36">
        <v>0.22</v>
      </c>
      <c r="EF7" s="36">
        <v>0.22</v>
      </c>
      <c r="EG7" s="36">
        <v>0.22</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nanbu</cp:lastModifiedBy>
  <cp:lastPrinted>2016-02-23T01:34:52Z</cp:lastPrinted>
  <dcterms:created xsi:type="dcterms:W3CDTF">2016-01-18T04:57:46Z</dcterms:created>
  <dcterms:modified xsi:type="dcterms:W3CDTF">2016-02-23T08:19:00Z</dcterms:modified>
  <cp:category/>
</cp:coreProperties>
</file>