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nemoto\Desktop\47沖縄県（市区町村）\47法非適用010水道事業\"/>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<sst xmlns="http://schemas.openxmlformats.org/spreadsheetml/2006/main" count="218" uniqueCount="108">
  <si>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</si>
  <si>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</si>
  <si>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</si>
  <si>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</si>
  <si>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</si>
  <si>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</si>
  <si>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</si>
  <si>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</si>
  <si>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</si>
  <si>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</si>
  <si>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</si>
  <si>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</si>
  <si>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</si>
  <si>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</si>
  <si>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</si>
  <si>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</si>
  <si>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</si>
  <si>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</si>
  <si>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</si>
  <si>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</si>
  <si>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</si>
  <si>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</si>
  <si>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</si>
  <si>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</si>
  <si>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</si>
  <si>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</si>
  <si>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</si>
  <si>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</si>
  <si>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</si>
  <si>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</si>
  <si>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</si>
  <si>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</si>
  <si>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</si>
  <si>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</si>
  <si>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</si>
  <si>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</si>
  <si>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</si>
  <si>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</si>
  <si>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</si>
  <si>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</si>
  <si>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</si>
  <si>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</si>
  <si>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</si>
  <si>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</si>
  <si>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</si>
  <si>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</si>
  <si>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</si>
  <si>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</si>
  <si>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</si>
  <si>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</si>
  <si>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</si>
  <si>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</si>
  <si>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</si>
  <si>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</si>
  <si>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</si>
  <si>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</si>
  <si>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</si>
  <si>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</si>
  <si>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</si>
  <si>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</si>
  <si>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</si>
  <si>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</si>
  <si>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</si>
  <si>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</si>
  <si>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</si>
  <si>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</si>
  <si>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</si>
  <si>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</si>
  <si>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</si>
  <si>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</si>
  <si>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</si>
  <si>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</si>
  <si>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</si>
  <si>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</si>
  <si>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</si>
  <si>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</si>
  <si>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</si>
  <si>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</si>
  <si>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</si>
  <si>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</si>
  <si>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</si>
  <si>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</si>
  <si>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</si>
  <si>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</si>
  <si>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</si>
  <si>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</si>
  <si>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</si>
  <si>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</si>
  <si>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</si>
  <si>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</si>
  <si>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</si>
  <si>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</si>
  <si>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</si>
  <si>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伊是名村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</si>
  <si>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</si>
  <si>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</si>
  <si>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</si>
  <si>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</si>
  <si>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</si>
  <si>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</si>
  <si>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</si>
  <si>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</si>
  <si>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</si>
  <si>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</si>
  <si>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</si>
  <si>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①収益的収支比率が85.32％と100%未満であることから、単年度収支は赤字である。
④平成14年度以降地方債の借入はなく、右肩下がりで推移しているが、平成32年度からの広域化に向けて管路等の整備が必要であり今後は数値が上がっていくものと思われる。
⑤料金回収率は51.66%と平均値を上回っているものの、100%以下であり給水収益外の収入で賄われている状況である。今後、料金改定について検討が必要である。
⑥給水原価とは、有収水量１㎥あたりにどれだけの費用がかかっているかを表す指標で、数値が小さい程、効率的な運用ができていることになる。平均値を下回っている。
⑦施設利用率は、平成22年度から右肩上がりで推移しているが、漏水やメーター不感等が要因と考えられる。
⑧有収率は100%に近い程よいとされているが、平成22年度から右肩下がりで推移し、施設の稼働が収益につながっていないのが伺える。</t>
    <rPh sb="1" eb="4">
      <t>シュウエキテキ</t>
    </rPh>
    <rPh sb="4" eb="6">
      <t>シュウシ</t>
    </rPh>
    <rPh sb="6" eb="8">
      <t>ヒリツ</t>
    </rPh>
    <rPh sb="20" eb="22">
      <t>ミマン</t>
    </rPh>
    <rPh sb="30" eb="33">
      <t>タンネンド</t>
    </rPh>
    <rPh sb="33" eb="35">
      <t>シュウシ</t>
    </rPh>
    <rPh sb="36" eb="38">
      <t>アカジ</t>
    </rPh>
    <rPh sb="44" eb="46">
      <t>ヘイセイ</t>
    </rPh>
    <rPh sb="48" eb="50">
      <t>ネンド</t>
    </rPh>
    <rPh sb="50" eb="52">
      <t>イコウ</t>
    </rPh>
    <rPh sb="52" eb="55">
      <t>チホウサイ</t>
    </rPh>
    <rPh sb="56" eb="58">
      <t>カリイレ</t>
    </rPh>
    <rPh sb="62" eb="64">
      <t>ミギカタ</t>
    </rPh>
    <rPh sb="64" eb="65">
      <t>サ</t>
    </rPh>
    <rPh sb="68" eb="70">
      <t>スイイ</t>
    </rPh>
    <rPh sb="76" eb="78">
      <t>ヘイセイ</t>
    </rPh>
    <rPh sb="80" eb="82">
      <t>ネンド</t>
    </rPh>
    <rPh sb="85" eb="88">
      <t>コウイキカ</t>
    </rPh>
    <rPh sb="89" eb="90">
      <t>ム</t>
    </rPh>
    <rPh sb="92" eb="94">
      <t>カンロ</t>
    </rPh>
    <rPh sb="94" eb="95">
      <t>トウ</t>
    </rPh>
    <rPh sb="96" eb="98">
      <t>セイビ</t>
    </rPh>
    <rPh sb="99" eb="101">
      <t>ヒツヨウ</t>
    </rPh>
    <rPh sb="104" eb="106">
      <t>コンゴ</t>
    </rPh>
    <rPh sb="107" eb="109">
      <t>スウチ</t>
    </rPh>
    <rPh sb="110" eb="111">
      <t>ア</t>
    </rPh>
    <rPh sb="119" eb="120">
      <t>オモ</t>
    </rPh>
    <rPh sb="126" eb="128">
      <t>リョウキン</t>
    </rPh>
    <rPh sb="128" eb="131">
      <t>カイシュウリツ</t>
    </rPh>
    <rPh sb="139" eb="142">
      <t>ヘイキンチ</t>
    </rPh>
    <rPh sb="143" eb="145">
      <t>ウワマワ</t>
    </rPh>
    <rPh sb="157" eb="159">
      <t>イカ</t>
    </rPh>
    <rPh sb="162" eb="164">
      <t>キュウスイ</t>
    </rPh>
    <rPh sb="164" eb="166">
      <t>シュウエキ</t>
    </rPh>
    <rPh sb="166" eb="167">
      <t>ガイ</t>
    </rPh>
    <rPh sb="168" eb="170">
      <t>シュウニュウ</t>
    </rPh>
    <rPh sb="171" eb="172">
      <t>マカナ</t>
    </rPh>
    <rPh sb="177" eb="179">
      <t>ジョウキョウ</t>
    </rPh>
    <rPh sb="183" eb="185">
      <t>コンゴ</t>
    </rPh>
    <rPh sb="186" eb="188">
      <t>リョウキン</t>
    </rPh>
    <rPh sb="188" eb="190">
      <t>カイテイ</t>
    </rPh>
    <rPh sb="194" eb="196">
      <t>ケントウ</t>
    </rPh>
    <rPh sb="197" eb="199">
      <t>ヒツヨウ</t>
    </rPh>
    <rPh sb="205" eb="207">
      <t>キュウスイ</t>
    </rPh>
    <rPh sb="207" eb="209">
      <t>ゲンカ</t>
    </rPh>
    <rPh sb="212" eb="213">
      <t>ユウ</t>
    </rPh>
    <phoneticPr fontId="4"/>
  </si>
  <si>
    <t>簡易水道事業開始以降、管路の更新がなく老朽化が著しため早急な対策が必要である。平成32年度広域化に向けて順次整備していく。</t>
    <rPh sb="0" eb="2">
      <t>カンイ</t>
    </rPh>
    <rPh sb="2" eb="4">
      <t>スイドウ</t>
    </rPh>
    <rPh sb="4" eb="6">
      <t>ジギョウ</t>
    </rPh>
    <rPh sb="6" eb="8">
      <t>カイシ</t>
    </rPh>
    <rPh sb="8" eb="10">
      <t>イコウ</t>
    </rPh>
    <rPh sb="11" eb="13">
      <t>カンロ</t>
    </rPh>
    <rPh sb="14" eb="16">
      <t>コウシン</t>
    </rPh>
    <rPh sb="19" eb="22">
      <t>ロウキュウカ</t>
    </rPh>
    <rPh sb="23" eb="24">
      <t>イチジル</t>
    </rPh>
    <rPh sb="27" eb="29">
      <t>サッキュウ</t>
    </rPh>
    <rPh sb="30" eb="32">
      <t>タイサク</t>
    </rPh>
    <rPh sb="33" eb="35">
      <t>ヒツヨウ</t>
    </rPh>
    <rPh sb="39" eb="41">
      <t>ヘイセイ</t>
    </rPh>
    <rPh sb="43" eb="45">
      <t>ネンド</t>
    </rPh>
    <rPh sb="45" eb="48">
      <t>コウイキカ</t>
    </rPh>
    <rPh sb="49" eb="50">
      <t>ム</t>
    </rPh>
    <rPh sb="52" eb="54">
      <t>ジュンジ</t>
    </rPh>
    <rPh sb="54" eb="56">
      <t>セイビ</t>
    </rPh>
    <phoneticPr fontId="4"/>
  </si>
  <si>
    <t>施設の老朽化が著しく、給水される水量が収益に結びついていない状況である。その要因として管路の老朽化が考えられる。早急な対策を講じ経営改善を図る必要がある。</t>
    <rPh sb="0" eb="2">
      <t>シセツ</t>
    </rPh>
    <rPh sb="3" eb="6">
      <t>ロウキュウカ</t>
    </rPh>
    <rPh sb="7" eb="8">
      <t>イチヂル</t>
    </rPh>
    <rPh sb="11" eb="13">
      <t>キュウスイ</t>
    </rPh>
    <rPh sb="16" eb="18">
      <t>スイリョウ</t>
    </rPh>
    <rPh sb="19" eb="21">
      <t>シュウエキ</t>
    </rPh>
    <rPh sb="22" eb="23">
      <t>ムス</t>
    </rPh>
    <rPh sb="30" eb="32">
      <t>ジョウキョウ</t>
    </rPh>
    <rPh sb="38" eb="40">
      <t>ヨウイン</t>
    </rPh>
    <rPh sb="43" eb="45">
      <t>カンロ</t>
    </rPh>
    <rPh sb="46" eb="49">
      <t>ロウキュウカ</t>
    </rPh>
    <rPh sb="50" eb="51">
      <t>カンガ</t>
    </rPh>
    <rPh sb="56" eb="58">
      <t>サッキュウ</t>
    </rPh>
    <rPh sb="59" eb="61">
      <t>タイサク</t>
    </rPh>
    <rPh sb="62" eb="63">
      <t>コウ</t>
    </rPh>
    <rPh sb="64" eb="66">
      <t>ケイエイ</t>
    </rPh>
    <rPh sb="66" eb="68">
      <t>カイゼン</t>
    </rPh>
    <rPh sb="69" eb="70">
      <t>ハカ</t>
    </rPh>
    <rPh sb="71" eb="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</si>
</sst>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0.02</c:v>
                </c:pt>
                <c:pt idx="1">
                  <c:v>0.02</c:v>
                </c:pt>
                <c:pt idx="2" formatCode="#,##0.00;&quot;△&quot;#,##0.00">
                  <c:v>0</c:v>
                </c:pt>
                <c:pt idx="3">
                  <c:v>0.03</c:v>
                </c:pt>
                <c:pt idx="4">
                  <c:v>0.04</c:v>
                </c:pt>
              </c:numCache>
            </c:numRef>
          </c:val>
        </c:ser>
        <c:dLbls>
          <c:showLegendKey val="0"/>
          <c:showVal val="0"/>
          <c:showCatName val="0"/>
          <c:showSerName val="0"/>
          <c:showPercent val="0"/>
          <c:showBubbleSize val="0"/>
        </c:dLbls>
        <c:gapWidth val="150"/>
        <c:axId val="186069640"/>
        <c:axId val="11523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86069640"/>
        <c:axId val="115235064"/>
      </c:lineChart>
      <c:dateAx>
        <c:axId val="186069640"/>
        <c:scaling>
          <c:orientation val="minMax"/>
        </c:scaling>
        <c:delete val="1"/>
        <c:axPos val="b"/>
        <c:numFmt formatCode="ge" sourceLinked="1"/>
        <c:majorTickMark val="none"/>
        <c:minorTickMark val="none"/>
        <c:tickLblPos val="none"/>
        <c:crossAx val="115235064"/>
        <c:crosses val="autoZero"/>
        <c:auto val="1"/>
        <c:lblOffset val="100"/>
        <c:baseTimeUnit val="years"/>
      </c:dateAx>
      <c:valAx>
        <c:axId val="11523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6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61.73</c:v>
                </c:pt>
                <c:pt idx="1">
                  <c:v>69.290000000000006</c:v>
                </c:pt>
                <c:pt idx="2">
                  <c:v>79.430000000000007</c:v>
                </c:pt>
                <c:pt idx="3">
                  <c:v>93.27</c:v>
                </c:pt>
                <c:pt idx="4">
                  <c:v>93.34</c:v>
                </c:pt>
              </c:numCache>
            </c:numRef>
          </c:val>
        </c:ser>
        <c:dLbls>
          <c:showLegendKey val="0"/>
          <c:showVal val="0"/>
          <c:showCatName val="0"/>
          <c:showSerName val="0"/>
          <c:showPercent val="0"/>
          <c:showBubbleSize val="0"/>
        </c:dLbls>
        <c:gapWidth val="150"/>
        <c:axId val="186985624"/>
        <c:axId val="1869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86985624"/>
        <c:axId val="186986016"/>
      </c:lineChart>
      <c:dateAx>
        <c:axId val="186985624"/>
        <c:scaling>
          <c:orientation val="minMax"/>
        </c:scaling>
        <c:delete val="1"/>
        <c:axPos val="b"/>
        <c:numFmt formatCode="ge" sourceLinked="1"/>
        <c:majorTickMark val="none"/>
        <c:minorTickMark val="none"/>
        <c:tickLblPos val="none"/>
        <c:crossAx val="186986016"/>
        <c:crosses val="autoZero"/>
        <c:auto val="1"/>
        <c:lblOffset val="100"/>
        <c:baseTimeUnit val="years"/>
      </c:dateAx>
      <c:valAx>
        <c:axId val="1869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8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64.569999999999993</c:v>
                </c:pt>
                <c:pt idx="1">
                  <c:v>57.21</c:v>
                </c:pt>
                <c:pt idx="2">
                  <c:v>49.75</c:v>
                </c:pt>
                <c:pt idx="3">
                  <c:v>41.56</c:v>
                </c:pt>
                <c:pt idx="4">
                  <c:v>43.93</c:v>
                </c:pt>
              </c:numCache>
            </c:numRef>
          </c:val>
        </c:ser>
        <c:dLbls>
          <c:showLegendKey val="0"/>
          <c:showVal val="0"/>
          <c:showCatName val="0"/>
          <c:showSerName val="0"/>
          <c:showPercent val="0"/>
          <c:showBubbleSize val="0"/>
        </c:dLbls>
        <c:gapWidth val="150"/>
        <c:axId val="187137800"/>
        <c:axId val="18713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87137800"/>
        <c:axId val="187138192"/>
      </c:lineChart>
      <c:dateAx>
        <c:axId val="187137800"/>
        <c:scaling>
          <c:orientation val="minMax"/>
        </c:scaling>
        <c:delete val="1"/>
        <c:axPos val="b"/>
        <c:numFmt formatCode="ge" sourceLinked="1"/>
        <c:majorTickMark val="none"/>
        <c:minorTickMark val="none"/>
        <c:tickLblPos val="none"/>
        <c:crossAx val="187138192"/>
        <c:crosses val="autoZero"/>
        <c:auto val="1"/>
        <c:lblOffset val="100"/>
        <c:baseTimeUnit val="years"/>
      </c:dateAx>
      <c:valAx>
        <c:axId val="18713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78.03</c:v>
                </c:pt>
                <c:pt idx="1">
                  <c:v>76.87</c:v>
                </c:pt>
                <c:pt idx="2">
                  <c:v>85.05</c:v>
                </c:pt>
                <c:pt idx="3">
                  <c:v>81.209999999999994</c:v>
                </c:pt>
                <c:pt idx="4">
                  <c:v>85.32</c:v>
                </c:pt>
              </c:numCache>
            </c:numRef>
          </c:val>
        </c:ser>
        <c:dLbls>
          <c:showLegendKey val="0"/>
          <c:showVal val="0"/>
          <c:showCatName val="0"/>
          <c:showSerName val="0"/>
          <c:showPercent val="0"/>
          <c:showBubbleSize val="0"/>
        </c:dLbls>
        <c:gapWidth val="150"/>
        <c:axId val="186528952"/>
        <c:axId val="18652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86528952"/>
        <c:axId val="186529336"/>
      </c:lineChart>
      <c:dateAx>
        <c:axId val="186528952"/>
        <c:scaling>
          <c:orientation val="minMax"/>
        </c:scaling>
        <c:delete val="1"/>
        <c:axPos val="b"/>
        <c:numFmt formatCode="ge" sourceLinked="1"/>
        <c:majorTickMark val="none"/>
        <c:minorTickMark val="none"/>
        <c:tickLblPos val="none"/>
        <c:crossAx val="186529336"/>
        <c:crosses val="autoZero"/>
        <c:auto val="1"/>
        <c:lblOffset val="100"/>
        <c:baseTimeUnit val="years"/>
      </c:dateAx>
      <c:valAx>
        <c:axId val="18652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2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591120"/>
        <c:axId val="18659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591120"/>
        <c:axId val="186591504"/>
      </c:lineChart>
      <c:dateAx>
        <c:axId val="186591120"/>
        <c:scaling>
          <c:orientation val="minMax"/>
        </c:scaling>
        <c:delete val="1"/>
        <c:axPos val="b"/>
        <c:numFmt formatCode="ge" sourceLinked="1"/>
        <c:majorTickMark val="none"/>
        <c:minorTickMark val="none"/>
        <c:tickLblPos val="none"/>
        <c:crossAx val="186591504"/>
        <c:crosses val="autoZero"/>
        <c:auto val="1"/>
        <c:lblOffset val="100"/>
        <c:baseTimeUnit val="years"/>
      </c:dateAx>
      <c:valAx>
        <c:axId val="18659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9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494424"/>
        <c:axId val="11647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494424"/>
        <c:axId val="116471160"/>
      </c:lineChart>
      <c:dateAx>
        <c:axId val="186494424"/>
        <c:scaling>
          <c:orientation val="minMax"/>
        </c:scaling>
        <c:delete val="1"/>
        <c:axPos val="b"/>
        <c:numFmt formatCode="ge" sourceLinked="1"/>
        <c:majorTickMark val="none"/>
        <c:minorTickMark val="none"/>
        <c:tickLblPos val="none"/>
        <c:crossAx val="116471160"/>
        <c:crosses val="autoZero"/>
        <c:auto val="1"/>
        <c:lblOffset val="100"/>
        <c:baseTimeUnit val="years"/>
      </c:dateAx>
      <c:valAx>
        <c:axId val="11647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9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472336"/>
        <c:axId val="11647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472336"/>
        <c:axId val="116472728"/>
      </c:lineChart>
      <c:dateAx>
        <c:axId val="116472336"/>
        <c:scaling>
          <c:orientation val="minMax"/>
        </c:scaling>
        <c:delete val="1"/>
        <c:axPos val="b"/>
        <c:numFmt formatCode="ge" sourceLinked="1"/>
        <c:majorTickMark val="none"/>
        <c:minorTickMark val="none"/>
        <c:tickLblPos val="none"/>
        <c:crossAx val="116472728"/>
        <c:crosses val="autoZero"/>
        <c:auto val="1"/>
        <c:lblOffset val="100"/>
        <c:baseTimeUnit val="years"/>
      </c:dateAx>
      <c:valAx>
        <c:axId val="11647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7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70320"/>
        <c:axId val="18667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70320"/>
        <c:axId val="186670712"/>
      </c:lineChart>
      <c:dateAx>
        <c:axId val="186670320"/>
        <c:scaling>
          <c:orientation val="minMax"/>
        </c:scaling>
        <c:delete val="1"/>
        <c:axPos val="b"/>
        <c:numFmt formatCode="ge" sourceLinked="1"/>
        <c:majorTickMark val="none"/>
        <c:minorTickMark val="none"/>
        <c:tickLblPos val="none"/>
        <c:crossAx val="186670712"/>
        <c:crosses val="autoZero"/>
        <c:auto val="1"/>
        <c:lblOffset val="100"/>
        <c:baseTimeUnit val="years"/>
      </c:dateAx>
      <c:valAx>
        <c:axId val="18667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7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1006.26</c:v>
                </c:pt>
                <c:pt idx="1">
                  <c:v>951.59</c:v>
                </c:pt>
                <c:pt idx="2">
                  <c:v>765.42</c:v>
                </c:pt>
                <c:pt idx="3">
                  <c:v>734.09</c:v>
                </c:pt>
                <c:pt idx="4">
                  <c:v>643.08000000000004</c:v>
                </c:pt>
              </c:numCache>
            </c:numRef>
          </c:val>
        </c:ser>
        <c:dLbls>
          <c:showLegendKey val="0"/>
          <c:showVal val="0"/>
          <c:showCatName val="0"/>
          <c:showSerName val="0"/>
          <c:showPercent val="0"/>
          <c:showBubbleSize val="0"/>
        </c:dLbls>
        <c:gapWidth val="150"/>
        <c:axId val="186671888"/>
        <c:axId val="18667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86671888"/>
        <c:axId val="186672280"/>
      </c:lineChart>
      <c:dateAx>
        <c:axId val="186671888"/>
        <c:scaling>
          <c:orientation val="minMax"/>
        </c:scaling>
        <c:delete val="1"/>
        <c:axPos val="b"/>
        <c:numFmt formatCode="ge" sourceLinked="1"/>
        <c:majorTickMark val="none"/>
        <c:minorTickMark val="none"/>
        <c:tickLblPos val="none"/>
        <c:crossAx val="186672280"/>
        <c:crosses val="autoZero"/>
        <c:auto val="1"/>
        <c:lblOffset val="100"/>
        <c:baseTimeUnit val="years"/>
      </c:dateAx>
      <c:valAx>
        <c:axId val="18667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7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54.38</c:v>
                </c:pt>
                <c:pt idx="1">
                  <c:v>52.29</c:v>
                </c:pt>
                <c:pt idx="2">
                  <c:v>55.54</c:v>
                </c:pt>
                <c:pt idx="3">
                  <c:v>51.13</c:v>
                </c:pt>
                <c:pt idx="4">
                  <c:v>51.66</c:v>
                </c:pt>
              </c:numCache>
            </c:numRef>
          </c:val>
        </c:ser>
        <c:dLbls>
          <c:showLegendKey val="0"/>
          <c:showVal val="0"/>
          <c:showCatName val="0"/>
          <c:showSerName val="0"/>
          <c:showPercent val="0"/>
          <c:showBubbleSize val="0"/>
        </c:dLbls>
        <c:gapWidth val="150"/>
        <c:axId val="186673456"/>
        <c:axId val="18698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86673456"/>
        <c:axId val="186983272"/>
      </c:lineChart>
      <c:dateAx>
        <c:axId val="186673456"/>
        <c:scaling>
          <c:orientation val="minMax"/>
        </c:scaling>
        <c:delete val="1"/>
        <c:axPos val="b"/>
        <c:numFmt formatCode="ge" sourceLinked="1"/>
        <c:majorTickMark val="none"/>
        <c:minorTickMark val="none"/>
        <c:tickLblPos val="none"/>
        <c:crossAx val="186983272"/>
        <c:crosses val="autoZero"/>
        <c:auto val="1"/>
        <c:lblOffset val="100"/>
        <c:baseTimeUnit val="years"/>
      </c:dateAx>
      <c:valAx>
        <c:axId val="18698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7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441.65</c:v>
                </c:pt>
                <c:pt idx="1">
                  <c:v>445.51</c:v>
                </c:pt>
                <c:pt idx="2">
                  <c:v>478.11</c:v>
                </c:pt>
                <c:pt idx="3">
                  <c:v>499.53</c:v>
                </c:pt>
                <c:pt idx="4">
                  <c:v>481.1</c:v>
                </c:pt>
              </c:numCache>
            </c:numRef>
          </c:val>
        </c:ser>
        <c:dLbls>
          <c:showLegendKey val="0"/>
          <c:showVal val="0"/>
          <c:showCatName val="0"/>
          <c:showSerName val="0"/>
          <c:showPercent val="0"/>
          <c:showBubbleSize val="0"/>
        </c:dLbls>
        <c:gapWidth val="150"/>
        <c:axId val="186669928"/>
        <c:axId val="1869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86669928"/>
        <c:axId val="186984448"/>
      </c:lineChart>
      <c:dateAx>
        <c:axId val="186669928"/>
        <c:scaling>
          <c:orientation val="minMax"/>
        </c:scaling>
        <c:delete val="1"/>
        <c:axPos val="b"/>
        <c:numFmt formatCode="ge" sourceLinked="1"/>
        <c:majorTickMark val="none"/>
        <c:minorTickMark val="none"/>
        <c:tickLblPos val="none"/>
        <c:crossAx val="186984448"/>
        <c:crosses val="autoZero"/>
        <c:auto val="1"/>
        <c:lblOffset val="100"/>
        <c:baseTimeUnit val="years"/>
      </c:dateAx>
      <c:valAx>
        <c:axId val="1869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X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沖縄県　伊是名村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1557</v>
      </c>
      <c r="AJ8" s="74"/>
      <c r="AK8" s="74"/>
      <c r="AL8" s="74"/>
      <c r="AM8" s="74"/>
      <c r="AN8" s="74"/>
      <c r="AO8" s="74"/>
      <c r="AP8" s="75"/>
      <c r="AQ8" s="56">
        <f>データ!R6</f>
        <v>15.42</v>
      </c>
      <c r="AR8" s="56"/>
      <c r="AS8" s="56"/>
      <c r="AT8" s="56"/>
      <c r="AU8" s="56"/>
      <c r="AV8" s="56"/>
      <c r="AW8" s="56"/>
      <c r="AX8" s="56"/>
      <c r="AY8" s="56">
        <f>データ!S6</f>
        <v>100.97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4600</v>
      </c>
      <c r="AA10" s="64"/>
      <c r="AB10" s="64"/>
      <c r="AC10" s="64"/>
      <c r="AD10" s="64"/>
      <c r="AE10" s="64"/>
      <c r="AF10" s="64"/>
      <c r="AG10" s="64"/>
      <c r="AH10" s="2"/>
      <c r="AI10" s="64">
        <f>データ!T6</f>
        <v>1547</v>
      </c>
      <c r="AJ10" s="64"/>
      <c r="AK10" s="64"/>
      <c r="AL10" s="64"/>
      <c r="AM10" s="64"/>
      <c r="AN10" s="64"/>
      <c r="AO10" s="64"/>
      <c r="AP10" s="64"/>
      <c r="AQ10" s="56">
        <f>データ!U6</f>
        <v>14.16</v>
      </c>
      <c r="AR10" s="56"/>
      <c r="AS10" s="56"/>
      <c r="AT10" s="56"/>
      <c r="AU10" s="56"/>
      <c r="AV10" s="56"/>
      <c r="AW10" s="56"/>
      <c r="AX10" s="56"/>
      <c r="AY10" s="56">
        <f>データ!V6</f>
        <v>109.25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473600</v>
      </c>
      <c r="D6" s="31">
        <f t="shared" si="3"/>
        <v>47</v>
      </c>
      <c r="E6" s="31">
        <f t="shared" si="3"/>
        <v>1</v>
      </c>
      <c r="F6" s="31">
        <f t="shared" si="3"/>
        <v>0</v>
      </c>
      <c r="G6" s="31">
        <f t="shared" si="3"/>
        <v>0</v>
      </c>
      <c r="H6" s="31" t="str">
        <f t="shared" si="3"/>
        <v>沖縄県　伊是名村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4600</v>
      </c>
      <c r="Q6" s="32">
        <f t="shared" si="3"/>
        <v>1557</v>
      </c>
      <c r="R6" s="32">
        <f t="shared" si="3"/>
        <v>15.42</v>
      </c>
      <c r="S6" s="32">
        <f t="shared" si="3"/>
        <v>100.97</v>
      </c>
      <c r="T6" s="32">
        <f t="shared" si="3"/>
        <v>1547</v>
      </c>
      <c r="U6" s="32">
        <f t="shared" si="3"/>
        <v>14.16</v>
      </c>
      <c r="V6" s="32">
        <f t="shared" si="3"/>
        <v>109.25</v>
      </c>
      <c r="W6" s="33">
        <f>IF(W7="",NA(),W7)</f>
        <v>78.03</v>
      </c>
      <c r="X6" s="33">
        <f t="shared" ref="X6:AF6" si="4">IF(X7="",NA(),X7)</f>
        <v>76.87</v>
      </c>
      <c r="Y6" s="33">
        <f t="shared" si="4"/>
        <v>85.05</v>
      </c>
      <c r="Z6" s="33">
        <f t="shared" si="4"/>
        <v>81.209999999999994</v>
      </c>
      <c r="AA6" s="33">
        <f t="shared" si="4"/>
        <v>85.32</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1006.26</v>
      </c>
      <c r="BE6" s="33">
        <f t="shared" ref="BE6:BM6" si="7">IF(BE7="",NA(),BE7)</f>
        <v>951.59</v>
      </c>
      <c r="BF6" s="33">
        <f t="shared" si="7"/>
        <v>765.42</v>
      </c>
      <c r="BG6" s="33">
        <f t="shared" si="7"/>
        <v>734.09</v>
      </c>
      <c r="BH6" s="33">
        <f t="shared" si="7"/>
        <v>643.08000000000004</v>
      </c>
      <c r="BI6" s="33">
        <f t="shared" si="7"/>
        <v>1450.45</v>
      </c>
      <c r="BJ6" s="33">
        <f t="shared" si="7"/>
        <v>1442.51</v>
      </c>
      <c r="BK6" s="33">
        <f t="shared" si="7"/>
        <v>1496.15</v>
      </c>
      <c r="BL6" s="33">
        <f t="shared" si="7"/>
        <v>1462.56</v>
      </c>
      <c r="BM6" s="33">
        <f t="shared" si="7"/>
        <v>1486.62</v>
      </c>
      <c r="BN6" s="32" t="str">
        <f>IF(BN7="","",IF(BN7="-","【-】","【"&amp;SUBSTITUTE(TEXT(BN7,"#,##0.00"),"-","△")&amp;"】"))</f>
        <v>【1,239.32】</v>
      </c>
      <c r="BO6" s="33">
        <f>IF(BO7="",NA(),BO7)</f>
        <v>54.38</v>
      </c>
      <c r="BP6" s="33">
        <f t="shared" ref="BP6:BX6" si="8">IF(BP7="",NA(),BP7)</f>
        <v>52.29</v>
      </c>
      <c r="BQ6" s="33">
        <f t="shared" si="8"/>
        <v>55.54</v>
      </c>
      <c r="BR6" s="33">
        <f t="shared" si="8"/>
        <v>51.13</v>
      </c>
      <c r="BS6" s="33">
        <f t="shared" si="8"/>
        <v>51.66</v>
      </c>
      <c r="BT6" s="33">
        <f t="shared" si="8"/>
        <v>33.96</v>
      </c>
      <c r="BU6" s="33">
        <f t="shared" si="8"/>
        <v>33.299999999999997</v>
      </c>
      <c r="BV6" s="33">
        <f t="shared" si="8"/>
        <v>33.01</v>
      </c>
      <c r="BW6" s="33">
        <f t="shared" si="8"/>
        <v>32.39</v>
      </c>
      <c r="BX6" s="33">
        <f t="shared" si="8"/>
        <v>24.39</v>
      </c>
      <c r="BY6" s="32" t="str">
        <f>IF(BY7="","",IF(BY7="-","【-】","【"&amp;SUBSTITUTE(TEXT(BY7,"#,##0.00"),"-","△")&amp;"】"))</f>
        <v>【36.33】</v>
      </c>
      <c r="BZ6" s="33">
        <f>IF(BZ7="",NA(),BZ7)</f>
        <v>441.65</v>
      </c>
      <c r="CA6" s="33">
        <f t="shared" ref="CA6:CI6" si="9">IF(CA7="",NA(),CA7)</f>
        <v>445.51</v>
      </c>
      <c r="CB6" s="33">
        <f t="shared" si="9"/>
        <v>478.11</v>
      </c>
      <c r="CC6" s="33">
        <f t="shared" si="9"/>
        <v>499.53</v>
      </c>
      <c r="CD6" s="33">
        <f t="shared" si="9"/>
        <v>481.1</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61.73</v>
      </c>
      <c r="CL6" s="33">
        <f t="shared" ref="CL6:CT6" si="10">IF(CL7="",NA(),CL7)</f>
        <v>69.290000000000006</v>
      </c>
      <c r="CM6" s="33">
        <f t="shared" si="10"/>
        <v>79.430000000000007</v>
      </c>
      <c r="CN6" s="33">
        <f t="shared" si="10"/>
        <v>93.27</v>
      </c>
      <c r="CO6" s="33">
        <f t="shared" si="10"/>
        <v>93.34</v>
      </c>
      <c r="CP6" s="33">
        <f t="shared" si="10"/>
        <v>51.56</v>
      </c>
      <c r="CQ6" s="33">
        <f t="shared" si="10"/>
        <v>50.66</v>
      </c>
      <c r="CR6" s="33">
        <f t="shared" si="10"/>
        <v>51.11</v>
      </c>
      <c r="CS6" s="33">
        <f t="shared" si="10"/>
        <v>50.49</v>
      </c>
      <c r="CT6" s="33">
        <f t="shared" si="10"/>
        <v>48.36</v>
      </c>
      <c r="CU6" s="32" t="str">
        <f>IF(CU7="","",IF(CU7="-","【-】","【"&amp;SUBSTITUTE(TEXT(CU7,"#,##0.00"),"-","△")&amp;"】"))</f>
        <v>【58.19】</v>
      </c>
      <c r="CV6" s="33">
        <f>IF(CV7="",NA(),CV7)</f>
        <v>64.569999999999993</v>
      </c>
      <c r="CW6" s="33">
        <f t="shared" ref="CW6:DE6" si="11">IF(CW7="",NA(),CW7)</f>
        <v>57.21</v>
      </c>
      <c r="CX6" s="33">
        <f t="shared" si="11"/>
        <v>49.75</v>
      </c>
      <c r="CY6" s="33">
        <f t="shared" si="11"/>
        <v>41.56</v>
      </c>
      <c r="CZ6" s="33">
        <f t="shared" si="11"/>
        <v>43.93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0.02</v>
      </c>
      <c r="ED6" s="33">
        <f t="shared" ref="ED6:EL6" si="14">IF(ED7="",NA(),ED7)</f>
        <v>0.02</v>
      </c>
      <c r="EE6" s="32">
        <f t="shared" si="14"/>
        <v>0</v>
      </c>
      <c r="EF6" s="33">
        <f t="shared" si="14"/>
        <v>0.03</v>
      </c>
      <c r="EG6" s="33">
        <f t="shared" si="14"/>
        <v>0.04</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473600</v>
      </c>
      <c r="D7" s="35">
        <v>47</v>
      </c>
      <c r="E7" s="35">
        <v>1</v>
      </c>
      <c r="F7" s="35">
        <v>0</v>
      </c>
      <c r="G7" s="35">
        <v>0</v>
      </c>
      <c r="H7" s="35" t="s">
        <v>93</v>
      </c>
      <c r="I7" s="35" t="s">
        <v>94</v>
      </c>
      <c r="J7" s="35" t="s">
        <v>95</v>
      </c>
      <c r="K7" s="35" t="s">
        <v>96</v>
      </c>
      <c r="L7" s="35" t="s">
        <v>97</v>
      </c>
      <c r="M7" s="36" t="s">
        <v>98</v>
      </c>
      <c r="N7" s="36" t="s">
        <v>99</v>
      </c>
      <c r="O7" s="36">
        <v>100</v>
      </c>
      <c r="P7" s="36">
        <v>4600</v>
      </c>
      <c r="Q7" s="36">
        <v>1557</v>
      </c>
      <c r="R7" s="36">
        <v>15.42</v>
      </c>
      <c r="S7" s="36">
        <v>100.97</v>
      </c>
      <c r="T7" s="36">
        <v>1547</v>
      </c>
      <c r="U7" s="36">
        <v>14.16</v>
      </c>
      <c r="V7" s="36">
        <v>109.25</v>
      </c>
      <c r="W7" s="36">
        <v>78.03</v>
      </c>
      <c r="X7" s="36">
        <v>76.87</v>
      </c>
      <c r="Y7" s="36">
        <v>85.05</v>
      </c>
      <c r="Z7" s="36">
        <v>81.209999999999994</v>
      </c>
      <c r="AA7" s="36">
        <v>85.32</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1006.26</v>
      </c>
      <c r="BE7" s="36">
        <v>951.59</v>
      </c>
      <c r="BF7" s="36">
        <v>765.42</v>
      </c>
      <c r="BG7" s="36">
        <v>734.09</v>
      </c>
      <c r="BH7" s="36">
        <v>643.08000000000004</v>
      </c>
      <c r="BI7" s="36">
        <v>1450.45</v>
      </c>
      <c r="BJ7" s="36">
        <v>1442.51</v>
      </c>
      <c r="BK7" s="36">
        <v>1496.15</v>
      </c>
      <c r="BL7" s="36">
        <v>1462.56</v>
      </c>
      <c r="BM7" s="36">
        <v>1486.62</v>
      </c>
      <c r="BN7" s="36">
        <v>1239.32</v>
      </c>
      <c r="BO7" s="36">
        <v>54.38</v>
      </c>
      <c r="BP7" s="36">
        <v>52.29</v>
      </c>
      <c r="BQ7" s="36">
        <v>55.54</v>
      </c>
      <c r="BR7" s="36">
        <v>51.13</v>
      </c>
      <c r="BS7" s="36">
        <v>51.66</v>
      </c>
      <c r="BT7" s="36">
        <v>33.96</v>
      </c>
      <c r="BU7" s="36">
        <v>33.299999999999997</v>
      </c>
      <c r="BV7" s="36">
        <v>33.01</v>
      </c>
      <c r="BW7" s="36">
        <v>32.39</v>
      </c>
      <c r="BX7" s="36">
        <v>24.39</v>
      </c>
      <c r="BY7" s="36">
        <v>36.33</v>
      </c>
      <c r="BZ7" s="36">
        <v>441.65</v>
      </c>
      <c r="CA7" s="36">
        <v>445.51</v>
      </c>
      <c r="CB7" s="36">
        <v>478.11</v>
      </c>
      <c r="CC7" s="36">
        <v>499.53</v>
      </c>
      <c r="CD7" s="36">
        <v>481.1</v>
      </c>
      <c r="CE7" s="36">
        <v>512.74</v>
      </c>
      <c r="CF7" s="36">
        <v>526.57000000000005</v>
      </c>
      <c r="CG7" s="36">
        <v>523.08000000000004</v>
      </c>
      <c r="CH7" s="36">
        <v>530.83000000000004</v>
      </c>
      <c r="CI7" s="36">
        <v>734.18</v>
      </c>
      <c r="CJ7" s="36">
        <v>476.46</v>
      </c>
      <c r="CK7" s="36">
        <v>61.73</v>
      </c>
      <c r="CL7" s="36">
        <v>69.290000000000006</v>
      </c>
      <c r="CM7" s="36">
        <v>79.430000000000007</v>
      </c>
      <c r="CN7" s="36">
        <v>93.27</v>
      </c>
      <c r="CO7" s="36">
        <v>93.34</v>
      </c>
      <c r="CP7" s="36">
        <v>51.56</v>
      </c>
      <c r="CQ7" s="36">
        <v>50.66</v>
      </c>
      <c r="CR7" s="36">
        <v>51.11</v>
      </c>
      <c r="CS7" s="36">
        <v>50.49</v>
      </c>
      <c r="CT7" s="36">
        <v>48.36</v>
      </c>
      <c r="CU7" s="36">
        <v>58.19</v>
      </c>
      <c r="CV7" s="36">
        <v>64.569999999999993</v>
      </c>
      <c r="CW7" s="36">
        <v>57.21</v>
      </c>
      <c r="CX7" s="36">
        <v>49.75</v>
      </c>
      <c r="CY7" s="36">
        <v>41.56</v>
      </c>
      <c r="CZ7" s="36">
        <v>43.93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0.02</v>
      </c>
      <c r="ED7" s="36">
        <v>0.02</v>
      </c>
      <c r="EE7" s="36">
        <v>0</v>
      </c>
      <c r="EF7" s="36">
        <v>0.03</v>
      </c>
      <c r="EG7" s="36">
        <v>0.04</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kanemoto</cp:lastModifiedBy>
  <dcterms:created xsi:type="dcterms:W3CDTF">2016-01-18T05:08:24Z</dcterms:created>
  <dcterms:modified xsi:type="dcterms:W3CDTF">2016-02-18T08:32:25Z</dcterms:modified>
  <cp:category/>
</cp:coreProperties>
</file>