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<sst xmlns="http://schemas.openxmlformats.org/spreadsheetml/2006/main" count="218" uniqueCount="108">
  <si>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</si>
  <si>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</si>
  <si>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</si>
  <si>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</si>
  <si>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</si>
  <si>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</si>
  <si>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</si>
  <si>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</si>
  <si>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</si>
  <si>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</si>
  <si>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</si>
  <si>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</si>
  <si>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</si>
  <si>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</si>
  <si>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</si>
  <si>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</si>
  <si>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</si>
  <si>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</si>
  <si>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</si>
  <si>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</si>
  <si>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</si>
  <si>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</si>
  <si>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</si>
  <si>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</si>
  <si>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</si>
  <si>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</si>
  <si>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</si>
  <si>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</si>
  <si>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</si>
  <si>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</si>
  <si>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</si>
  <si>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</si>
  <si>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</si>
  <si>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</si>
  <si>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</si>
  <si>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</si>
  <si>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</si>
  <si>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</si>
  <si>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</si>
  <si>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</si>
  <si>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</si>
  <si>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</si>
  <si>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</si>
  <si>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</si>
  <si>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</si>
  <si>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</si>
  <si>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</si>
  <si>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</si>
  <si>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</si>
  <si>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</si>
  <si>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</si>
  <si>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</si>
  <si>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</si>
  <si>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</si>
  <si>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</si>
  <si>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</si>
  <si>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</si>
  <si>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</si>
  <si>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</si>
  <si>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</si>
  <si>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</si>
  <si>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</si>
  <si>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</si>
  <si>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</si>
  <si>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</si>
  <si>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</si>
  <si>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</si>
  <si>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</si>
  <si>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</si>
  <si>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</si>
  <si>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</si>
  <si>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</si>
  <si>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</si>
  <si>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</si>
  <si>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</si>
  <si>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</si>
  <si>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</si>
  <si>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</si>
  <si>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</si>
  <si>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</si>
  <si>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</si>
  <si>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</si>
  <si>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</si>
  <si>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</si>
  <si>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</si>
  <si>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</si>
  <si>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</si>
  <si>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</si>
  <si>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</si>
  <si>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</si>
  <si>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</si>
  <si>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</si>
  <si>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</si>
  <si>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北大東村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</si>
  <si>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</si>
  <si>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</si>
  <si>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</si>
  <si>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</si>
  <si>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</si>
  <si>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</si>
  <si>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</si>
  <si>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</si>
  <si>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</si>
  <si>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</si>
  <si>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</si>
  <si>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各年度の収支は黒字となっているが、施設投資等に係る費用を確保するため費用削減の取り組む必要がある。
④企業債残高対給水収益比率
　平均値を下回っているが、管路の更新等を勘案し、随時その適性度を検討する必要がある。
⑤料金回収率
平均値を上回っており、今後も回収率の向上に努める。
⑥給水原価
　H24,25,26と下がってきているのでこれを維持しているところである。
⑦施設利用率
　平均値に対して高い値を維持していることから、施設への投資経済性は効率的に維持している。
⑧有収率
　管路の老朽化に伴い有収率が低下するおそれがある。管路更新計画を作成し有収率の維持に努める。</t>
    <rPh sb="1" eb="3">
      <t>ケイジョウ</t>
    </rPh>
    <rPh sb="3" eb="5">
      <t>シュウシ</t>
    </rPh>
    <rPh sb="5" eb="7">
      <t>ヒリツ</t>
    </rPh>
    <rPh sb="9" eb="12">
      <t>カクネンド</t>
    </rPh>
    <rPh sb="13" eb="15">
      <t>シュウシ</t>
    </rPh>
    <rPh sb="16" eb="18">
      <t>クロジ</t>
    </rPh>
    <rPh sb="26" eb="28">
      <t>シセツ</t>
    </rPh>
    <rPh sb="28" eb="30">
      <t>トウシ</t>
    </rPh>
    <rPh sb="30" eb="31">
      <t>ナド</t>
    </rPh>
    <rPh sb="32" eb="33">
      <t>カカ</t>
    </rPh>
    <rPh sb="34" eb="36">
      <t>ヒヨウ</t>
    </rPh>
    <rPh sb="37" eb="39">
      <t>カクホ</t>
    </rPh>
    <rPh sb="43" eb="45">
      <t>ヒヨウ</t>
    </rPh>
    <rPh sb="45" eb="47">
      <t>サクゲン</t>
    </rPh>
    <rPh sb="48" eb="49">
      <t>ト</t>
    </rPh>
    <rPh sb="50" eb="51">
      <t>ク</t>
    </rPh>
    <rPh sb="52" eb="54">
      <t>ヒツヨウ</t>
    </rPh>
    <rPh sb="60" eb="63">
      <t>キギョウサイ</t>
    </rPh>
    <rPh sb="63" eb="64">
      <t>ザン</t>
    </rPh>
    <rPh sb="64" eb="65">
      <t>コウ</t>
    </rPh>
    <rPh sb="65" eb="66">
      <t>タイ</t>
    </rPh>
    <rPh sb="66" eb="67">
      <t>キュウ</t>
    </rPh>
    <rPh sb="67" eb="68">
      <t>ミズ</t>
    </rPh>
    <rPh sb="68" eb="70">
      <t>シュウエキ</t>
    </rPh>
    <rPh sb="70" eb="72">
      <t>ヒリツ</t>
    </rPh>
    <rPh sb="74" eb="77">
      <t>ヘイキンチ</t>
    </rPh>
    <rPh sb="78" eb="80">
      <t>シタマワ</t>
    </rPh>
    <rPh sb="86" eb="87">
      <t>カン</t>
    </rPh>
    <rPh sb="87" eb="88">
      <t>ロ</t>
    </rPh>
    <rPh sb="89" eb="91">
      <t>コウシン</t>
    </rPh>
    <rPh sb="91" eb="92">
      <t>トウ</t>
    </rPh>
    <rPh sb="93" eb="95">
      <t>カンアン</t>
    </rPh>
    <rPh sb="97" eb="99">
      <t>ズイジ</t>
    </rPh>
    <rPh sb="101" eb="104">
      <t>テキセイド</t>
    </rPh>
    <rPh sb="105" eb="107">
      <t>ケントウ</t>
    </rPh>
    <rPh sb="109" eb="111">
      <t>ヒツヨウ</t>
    </rPh>
    <rPh sb="117" eb="119">
      <t>リョウキン</t>
    </rPh>
    <rPh sb="119" eb="122">
      <t>カイシュウリツ</t>
    </rPh>
    <rPh sb="123" eb="126">
      <t>ヘイキンチ</t>
    </rPh>
    <rPh sb="127" eb="129">
      <t>ウワマワ</t>
    </rPh>
    <rPh sb="134" eb="136">
      <t>コンゴ</t>
    </rPh>
    <rPh sb="137" eb="140">
      <t>カイシュウリツ</t>
    </rPh>
    <rPh sb="141" eb="143">
      <t>コウジョウ</t>
    </rPh>
    <rPh sb="144" eb="145">
      <t>ツト</t>
    </rPh>
    <rPh sb="194" eb="196">
      <t>シセツ</t>
    </rPh>
    <rPh sb="196" eb="199">
      <t>リヨウリツ</t>
    </rPh>
    <rPh sb="201" eb="204">
      <t>ヘイキンチ</t>
    </rPh>
    <rPh sb="205" eb="206">
      <t>タイ</t>
    </rPh>
    <rPh sb="208" eb="209">
      <t>タカ</t>
    </rPh>
    <rPh sb="210" eb="211">
      <t>アタイ</t>
    </rPh>
    <rPh sb="212" eb="214">
      <t>イジ</t>
    </rPh>
    <rPh sb="223" eb="225">
      <t>シセツ</t>
    </rPh>
    <rPh sb="227" eb="229">
      <t>トウシ</t>
    </rPh>
    <rPh sb="229" eb="232">
      <t>ケイザイセイ</t>
    </rPh>
    <rPh sb="233" eb="236">
      <t>コウリツテキ</t>
    </rPh>
    <rPh sb="237" eb="239">
      <t>イジ</t>
    </rPh>
    <rPh sb="246" eb="247">
      <t>ユウ</t>
    </rPh>
    <rPh sb="247" eb="248">
      <t>シュウ</t>
    </rPh>
    <rPh sb="248" eb="249">
      <t>リツ</t>
    </rPh>
    <rPh sb="251" eb="253">
      <t>カンロ</t>
    </rPh>
    <rPh sb="254" eb="257">
      <t>ロウキュウカ</t>
    </rPh>
    <rPh sb="258" eb="259">
      <t>トモナ</t>
    </rPh>
    <rPh sb="260" eb="262">
      <t>ユウシュウ</t>
    </rPh>
    <rPh sb="262" eb="263">
      <t>リツ</t>
    </rPh>
    <rPh sb="264" eb="266">
      <t>テイカ</t>
    </rPh>
    <rPh sb="275" eb="277">
      <t>カンロ</t>
    </rPh>
    <rPh sb="277" eb="279">
      <t>コウシン</t>
    </rPh>
    <rPh sb="279" eb="281">
      <t>ケイカク</t>
    </rPh>
    <rPh sb="282" eb="284">
      <t>サクセイ</t>
    </rPh>
    <rPh sb="285" eb="287">
      <t>ユウシュウ</t>
    </rPh>
    <rPh sb="287" eb="288">
      <t>リツ</t>
    </rPh>
    <rPh sb="289" eb="291">
      <t>イジ</t>
    </rPh>
    <rPh sb="292" eb="293">
      <t>ツト</t>
    </rPh>
    <phoneticPr fontId="4"/>
  </si>
  <si>
    <t>管路の耐用年数がすぎ管路の老朽化が進んでいるため、管路更新計画を作成し計画的に管路の更新が必要である。</t>
    <rPh sb="0" eb="2">
      <t>カンロ</t>
    </rPh>
    <rPh sb="3" eb="5">
      <t>タイヨウ</t>
    </rPh>
    <rPh sb="5" eb="7">
      <t>ネンスウ</t>
    </rPh>
    <rPh sb="10" eb="12">
      <t>カンロ</t>
    </rPh>
    <rPh sb="13" eb="16">
      <t>ロウキュウカ</t>
    </rPh>
    <rPh sb="17" eb="18">
      <t>スス</t>
    </rPh>
    <rPh sb="25" eb="27">
      <t>カンロ</t>
    </rPh>
    <rPh sb="27" eb="29">
      <t>コウシン</t>
    </rPh>
    <rPh sb="29" eb="31">
      <t>ケイカク</t>
    </rPh>
    <rPh sb="32" eb="34">
      <t>サクセイ</t>
    </rPh>
    <rPh sb="35" eb="38">
      <t>ケイカクテキ</t>
    </rPh>
    <rPh sb="39" eb="41">
      <t>カンロ</t>
    </rPh>
    <rPh sb="42" eb="44">
      <t>コウシン</t>
    </rPh>
    <rPh sb="45" eb="47">
      <t>ヒツヨウ</t>
    </rPh>
    <phoneticPr fontId="4"/>
  </si>
  <si>
    <t>　今後は、広域化に向け維持費の増額や老朽管の更新等計画的に行っていくため、経費の削減等に努めていく必要がある。</t>
    <rPh sb="1" eb="3">
      <t>コンゴ</t>
    </rPh>
    <rPh sb="5" eb="8">
      <t>コウイキカ</t>
    </rPh>
    <rPh sb="9" eb="10">
      <t>ム</t>
    </rPh>
    <rPh sb="11" eb="14">
      <t>イジヒ</t>
    </rPh>
    <rPh sb="15" eb="17">
      <t>ゾウガク</t>
    </rPh>
    <rPh sb="18" eb="20">
      <t>ロウキュウ</t>
    </rPh>
    <rPh sb="20" eb="21">
      <t>カン</t>
    </rPh>
    <rPh sb="22" eb="25">
      <t>コウシンナド</t>
    </rPh>
    <rPh sb="25" eb="28">
      <t>ケイカクテキ</t>
    </rPh>
    <rPh sb="29" eb="30">
      <t>オコナ</t>
    </rPh>
    <rPh sb="37" eb="39">
      <t>ケイヒ</t>
    </rPh>
    <rPh sb="40" eb="42">
      <t>サクゲン</t>
    </rPh>
    <rPh sb="42" eb="43">
      <t>トウ</t>
    </rPh>
    <rPh sb="44" eb="45">
      <t>ツト</t>
    </rPh>
    <rPh sb="49" eb="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</si>
</sst>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045824"/>
        <c:axId val="175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74045824"/>
        <c:axId val="175682688"/>
      </c:lineChart>
      <c:dateAx>
        <c:axId val="174045824"/>
        <c:scaling>
          <c:orientation val="minMax"/>
        </c:scaling>
        <c:delete val="1"/>
        <c:axPos val="b"/>
        <c:numFmt formatCode="ge" sourceLinked="1"/>
        <c:majorTickMark val="none"/>
        <c:minorTickMark val="none"/>
        <c:tickLblPos val="none"/>
        <c:crossAx val="175682688"/>
        <c:crosses val="autoZero"/>
        <c:auto val="1"/>
        <c:lblOffset val="100"/>
        <c:baseTimeUnit val="years"/>
      </c:dateAx>
      <c:valAx>
        <c:axId val="175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99.41</c:v>
                </c:pt>
                <c:pt idx="1">
                  <c:v>95.56</c:v>
                </c:pt>
                <c:pt idx="2">
                  <c:v>90.62</c:v>
                </c:pt>
                <c:pt idx="3">
                  <c:v>91.93</c:v>
                </c:pt>
                <c:pt idx="4">
                  <c:v>88.76</c:v>
                </c:pt>
              </c:numCache>
            </c:numRef>
          </c:val>
        </c:ser>
        <c:dLbls>
          <c:showLegendKey val="0"/>
          <c:showVal val="0"/>
          <c:showCatName val="0"/>
          <c:showSerName val="0"/>
          <c:showPercent val="0"/>
          <c:showBubbleSize val="0"/>
        </c:dLbls>
        <c:gapWidth val="150"/>
        <c:axId val="150545152"/>
        <c:axId val="1505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50545152"/>
        <c:axId val="150547072"/>
      </c:lineChart>
      <c:dateAx>
        <c:axId val="150545152"/>
        <c:scaling>
          <c:orientation val="minMax"/>
        </c:scaling>
        <c:delete val="1"/>
        <c:axPos val="b"/>
        <c:numFmt formatCode="ge" sourceLinked="1"/>
        <c:majorTickMark val="none"/>
        <c:minorTickMark val="none"/>
        <c:tickLblPos val="none"/>
        <c:crossAx val="150547072"/>
        <c:crosses val="autoZero"/>
        <c:auto val="1"/>
        <c:lblOffset val="100"/>
        <c:baseTimeUnit val="years"/>
      </c:dateAx>
      <c:valAx>
        <c:axId val="1505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72.91</c:v>
                </c:pt>
                <c:pt idx="1">
                  <c:v>70.239999999999995</c:v>
                </c:pt>
                <c:pt idx="2">
                  <c:v>95.69</c:v>
                </c:pt>
                <c:pt idx="3">
                  <c:v>99.19</c:v>
                </c:pt>
                <c:pt idx="4">
                  <c:v>99.64</c:v>
                </c:pt>
              </c:numCache>
            </c:numRef>
          </c:val>
        </c:ser>
        <c:dLbls>
          <c:showLegendKey val="0"/>
          <c:showVal val="0"/>
          <c:showCatName val="0"/>
          <c:showSerName val="0"/>
          <c:showPercent val="0"/>
          <c:showBubbleSize val="0"/>
        </c:dLbls>
        <c:gapWidth val="150"/>
        <c:axId val="150581632"/>
        <c:axId val="1505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50581632"/>
        <c:axId val="150583552"/>
      </c:lineChart>
      <c:dateAx>
        <c:axId val="150581632"/>
        <c:scaling>
          <c:orientation val="minMax"/>
        </c:scaling>
        <c:delete val="1"/>
        <c:axPos val="b"/>
        <c:numFmt formatCode="ge" sourceLinked="1"/>
        <c:majorTickMark val="none"/>
        <c:minorTickMark val="none"/>
        <c:tickLblPos val="none"/>
        <c:crossAx val="150583552"/>
        <c:crosses val="autoZero"/>
        <c:auto val="1"/>
        <c:lblOffset val="100"/>
        <c:baseTimeUnit val="years"/>
      </c:dateAx>
      <c:valAx>
        <c:axId val="1505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73.58</c:v>
                </c:pt>
                <c:pt idx="1">
                  <c:v>71.78</c:v>
                </c:pt>
                <c:pt idx="2">
                  <c:v>103.87</c:v>
                </c:pt>
                <c:pt idx="3">
                  <c:v>103.17</c:v>
                </c:pt>
                <c:pt idx="4">
                  <c:v>85.79</c:v>
                </c:pt>
              </c:numCache>
            </c:numRef>
          </c:val>
        </c:ser>
        <c:dLbls>
          <c:showLegendKey val="0"/>
          <c:showVal val="0"/>
          <c:showCatName val="0"/>
          <c:showSerName val="0"/>
          <c:showPercent val="0"/>
          <c:showBubbleSize val="0"/>
        </c:dLbls>
        <c:gapWidth val="150"/>
        <c:axId val="130179456"/>
        <c:axId val="1301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30179456"/>
        <c:axId val="130181376"/>
      </c:lineChart>
      <c:dateAx>
        <c:axId val="130179456"/>
        <c:scaling>
          <c:orientation val="minMax"/>
        </c:scaling>
        <c:delete val="1"/>
        <c:axPos val="b"/>
        <c:numFmt formatCode="ge" sourceLinked="1"/>
        <c:majorTickMark val="none"/>
        <c:minorTickMark val="none"/>
        <c:tickLblPos val="none"/>
        <c:crossAx val="130181376"/>
        <c:crosses val="autoZero"/>
        <c:auto val="1"/>
        <c:lblOffset val="100"/>
        <c:baseTimeUnit val="years"/>
      </c:dateAx>
      <c:valAx>
        <c:axId val="1301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287104"/>
        <c:axId val="1302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287104"/>
        <c:axId val="130289024"/>
      </c:lineChart>
      <c:dateAx>
        <c:axId val="130287104"/>
        <c:scaling>
          <c:orientation val="minMax"/>
        </c:scaling>
        <c:delete val="1"/>
        <c:axPos val="b"/>
        <c:numFmt formatCode="ge" sourceLinked="1"/>
        <c:majorTickMark val="none"/>
        <c:minorTickMark val="none"/>
        <c:tickLblPos val="none"/>
        <c:crossAx val="130289024"/>
        <c:crosses val="autoZero"/>
        <c:auto val="1"/>
        <c:lblOffset val="100"/>
        <c:baseTimeUnit val="years"/>
      </c:dateAx>
      <c:valAx>
        <c:axId val="1302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344064"/>
        <c:axId val="1303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344064"/>
        <c:axId val="130345984"/>
      </c:lineChart>
      <c:dateAx>
        <c:axId val="130344064"/>
        <c:scaling>
          <c:orientation val="minMax"/>
        </c:scaling>
        <c:delete val="1"/>
        <c:axPos val="b"/>
        <c:numFmt formatCode="ge" sourceLinked="1"/>
        <c:majorTickMark val="none"/>
        <c:minorTickMark val="none"/>
        <c:tickLblPos val="none"/>
        <c:crossAx val="130345984"/>
        <c:crosses val="autoZero"/>
        <c:auto val="1"/>
        <c:lblOffset val="100"/>
        <c:baseTimeUnit val="years"/>
      </c:dateAx>
      <c:valAx>
        <c:axId val="1303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825216"/>
        <c:axId val="1308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825216"/>
        <c:axId val="130835584"/>
      </c:lineChart>
      <c:dateAx>
        <c:axId val="130825216"/>
        <c:scaling>
          <c:orientation val="minMax"/>
        </c:scaling>
        <c:delete val="1"/>
        <c:axPos val="b"/>
        <c:numFmt formatCode="ge" sourceLinked="1"/>
        <c:majorTickMark val="none"/>
        <c:minorTickMark val="none"/>
        <c:tickLblPos val="none"/>
        <c:crossAx val="130835584"/>
        <c:crosses val="autoZero"/>
        <c:auto val="1"/>
        <c:lblOffset val="100"/>
        <c:baseTimeUnit val="years"/>
      </c:dateAx>
      <c:valAx>
        <c:axId val="1308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845696"/>
        <c:axId val="130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845696"/>
        <c:axId val="130856064"/>
      </c:lineChart>
      <c:dateAx>
        <c:axId val="130845696"/>
        <c:scaling>
          <c:orientation val="minMax"/>
        </c:scaling>
        <c:delete val="1"/>
        <c:axPos val="b"/>
        <c:numFmt formatCode="ge" sourceLinked="1"/>
        <c:majorTickMark val="none"/>
        <c:minorTickMark val="none"/>
        <c:tickLblPos val="none"/>
        <c:crossAx val="130856064"/>
        <c:crosses val="autoZero"/>
        <c:auto val="1"/>
        <c:lblOffset val="100"/>
        <c:baseTimeUnit val="years"/>
      </c:dateAx>
      <c:valAx>
        <c:axId val="130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534.07000000000005</c:v>
                </c:pt>
                <c:pt idx="1">
                  <c:v>501.45</c:v>
                </c:pt>
                <c:pt idx="2">
                  <c:v>383.8</c:v>
                </c:pt>
                <c:pt idx="3">
                  <c:v>313.27999999999997</c:v>
                </c:pt>
                <c:pt idx="4">
                  <c:v>268.18</c:v>
                </c:pt>
              </c:numCache>
            </c:numRef>
          </c:val>
        </c:ser>
        <c:dLbls>
          <c:showLegendKey val="0"/>
          <c:showVal val="0"/>
          <c:showCatName val="0"/>
          <c:showSerName val="0"/>
          <c:showPercent val="0"/>
          <c:showBubbleSize val="0"/>
        </c:dLbls>
        <c:gapWidth val="150"/>
        <c:axId val="133343872"/>
        <c:axId val="1333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33343872"/>
        <c:axId val="133350144"/>
      </c:lineChart>
      <c:dateAx>
        <c:axId val="133343872"/>
        <c:scaling>
          <c:orientation val="minMax"/>
        </c:scaling>
        <c:delete val="1"/>
        <c:axPos val="b"/>
        <c:numFmt formatCode="ge" sourceLinked="1"/>
        <c:majorTickMark val="none"/>
        <c:minorTickMark val="none"/>
        <c:tickLblPos val="none"/>
        <c:crossAx val="133350144"/>
        <c:crosses val="autoZero"/>
        <c:auto val="1"/>
        <c:lblOffset val="100"/>
        <c:baseTimeUnit val="years"/>
      </c:dateAx>
      <c:valAx>
        <c:axId val="1333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37.21</c:v>
                </c:pt>
                <c:pt idx="1">
                  <c:v>37.270000000000003</c:v>
                </c:pt>
                <c:pt idx="2">
                  <c:v>56.53</c:v>
                </c:pt>
                <c:pt idx="3">
                  <c:v>67.5</c:v>
                </c:pt>
                <c:pt idx="4">
                  <c:v>76.900000000000006</c:v>
                </c:pt>
              </c:numCache>
            </c:numRef>
          </c:val>
        </c:ser>
        <c:dLbls>
          <c:showLegendKey val="0"/>
          <c:showVal val="0"/>
          <c:showCatName val="0"/>
          <c:showSerName val="0"/>
          <c:showPercent val="0"/>
          <c:showBubbleSize val="0"/>
        </c:dLbls>
        <c:gapWidth val="150"/>
        <c:axId val="150407424"/>
        <c:axId val="1504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50407424"/>
        <c:axId val="150413696"/>
      </c:lineChart>
      <c:dateAx>
        <c:axId val="150407424"/>
        <c:scaling>
          <c:orientation val="minMax"/>
        </c:scaling>
        <c:delete val="1"/>
        <c:axPos val="b"/>
        <c:numFmt formatCode="ge" sourceLinked="1"/>
        <c:majorTickMark val="none"/>
        <c:minorTickMark val="none"/>
        <c:tickLblPos val="none"/>
        <c:crossAx val="150413696"/>
        <c:crosses val="autoZero"/>
        <c:auto val="1"/>
        <c:lblOffset val="100"/>
        <c:baseTimeUnit val="years"/>
      </c:dateAx>
      <c:valAx>
        <c:axId val="1504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1104.23</c:v>
                </c:pt>
                <c:pt idx="1">
                  <c:v>1087.3800000000001</c:v>
                </c:pt>
                <c:pt idx="2">
                  <c:v>604.84</c:v>
                </c:pt>
                <c:pt idx="3">
                  <c:v>499.99</c:v>
                </c:pt>
                <c:pt idx="4">
                  <c:v>465.52</c:v>
                </c:pt>
              </c:numCache>
            </c:numRef>
          </c:val>
        </c:ser>
        <c:dLbls>
          <c:showLegendKey val="0"/>
          <c:showVal val="0"/>
          <c:showCatName val="0"/>
          <c:showSerName val="0"/>
          <c:showPercent val="0"/>
          <c:showBubbleSize val="0"/>
        </c:dLbls>
        <c:gapWidth val="150"/>
        <c:axId val="150439040"/>
        <c:axId val="1504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50439040"/>
        <c:axId val="150440960"/>
      </c:lineChart>
      <c:dateAx>
        <c:axId val="150439040"/>
        <c:scaling>
          <c:orientation val="minMax"/>
        </c:scaling>
        <c:delete val="1"/>
        <c:axPos val="b"/>
        <c:numFmt formatCode="ge" sourceLinked="1"/>
        <c:majorTickMark val="none"/>
        <c:minorTickMark val="none"/>
        <c:tickLblPos val="none"/>
        <c:crossAx val="150440960"/>
        <c:crosses val="autoZero"/>
        <c:auto val="1"/>
        <c:lblOffset val="100"/>
        <c:baseTimeUnit val="years"/>
      </c:dateAx>
      <c:valAx>
        <c:axId val="1504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62"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北大東村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578</v>
      </c>
      <c r="AJ8" s="74"/>
      <c r="AK8" s="74"/>
      <c r="AL8" s="74"/>
      <c r="AM8" s="74"/>
      <c r="AN8" s="74"/>
      <c r="AO8" s="74"/>
      <c r="AP8" s="75"/>
      <c r="AQ8" s="56">
        <f>データ!R6</f>
        <v>13.09</v>
      </c>
      <c r="AR8" s="56"/>
      <c r="AS8" s="56"/>
      <c r="AT8" s="56"/>
      <c r="AU8" s="56"/>
      <c r="AV8" s="56"/>
      <c r="AW8" s="56"/>
      <c r="AX8" s="56"/>
      <c r="AY8" s="56">
        <f>データ!S6</f>
        <v>44.16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7798</v>
      </c>
      <c r="AA10" s="64"/>
      <c r="AB10" s="64"/>
      <c r="AC10" s="64"/>
      <c r="AD10" s="64"/>
      <c r="AE10" s="64"/>
      <c r="AF10" s="64"/>
      <c r="AG10" s="64"/>
      <c r="AH10" s="2"/>
      <c r="AI10" s="64">
        <f>データ!T6</f>
        <v>545</v>
      </c>
      <c r="AJ10" s="64"/>
      <c r="AK10" s="64"/>
      <c r="AL10" s="64"/>
      <c r="AM10" s="64"/>
      <c r="AN10" s="64"/>
      <c r="AO10" s="64"/>
      <c r="AP10" s="64"/>
      <c r="AQ10" s="56">
        <f>データ!U6</f>
        <v>12.71</v>
      </c>
      <c r="AR10" s="56"/>
      <c r="AS10" s="56"/>
      <c r="AT10" s="56"/>
      <c r="AU10" s="56"/>
      <c r="AV10" s="56"/>
      <c r="AW10" s="56"/>
      <c r="AX10" s="56"/>
      <c r="AY10" s="56">
        <f>データ!V6</f>
        <v>42.88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473588</v>
      </c>
      <c r="D6" s="31">
        <f t="shared" si="3"/>
        <v>47</v>
      </c>
      <c r="E6" s="31">
        <f t="shared" si="3"/>
        <v>1</v>
      </c>
      <c r="F6" s="31">
        <f t="shared" si="3"/>
        <v>0</v>
      </c>
      <c r="G6" s="31">
        <f t="shared" si="3"/>
        <v>0</v>
      </c>
      <c r="H6" s="31" t="str">
        <f t="shared" si="3"/>
        <v>沖縄県　北大東村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7798</v>
      </c>
      <c r="Q6" s="32">
        <f t="shared" si="3"/>
        <v>578</v>
      </c>
      <c r="R6" s="32">
        <f t="shared" si="3"/>
        <v>13.09</v>
      </c>
      <c r="S6" s="32">
        <f t="shared" si="3"/>
        <v>44.16</v>
      </c>
      <c r="T6" s="32">
        <f t="shared" si="3"/>
        <v>545</v>
      </c>
      <c r="U6" s="32">
        <f t="shared" si="3"/>
        <v>12.71</v>
      </c>
      <c r="V6" s="32">
        <f t="shared" si="3"/>
        <v>42.88</v>
      </c>
      <c r="W6" s="33">
        <f>IF(W7="",NA(),W7)</f>
        <v>73.58</v>
      </c>
      <c r="X6" s="33">
        <f t="shared" ref="X6:AF6" si="4">IF(X7="",NA(),X7)</f>
        <v>71.78</v>
      </c>
      <c r="Y6" s="33">
        <f t="shared" si="4"/>
        <v>103.87</v>
      </c>
      <c r="Z6" s="33">
        <f t="shared" si="4"/>
        <v>103.17</v>
      </c>
      <c r="AA6" s="33">
        <f t="shared" si="4"/>
        <v>85.79</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534.07000000000005</v>
      </c>
      <c r="BE6" s="33">
        <f t="shared" ref="BE6:BM6" si="7">IF(BE7="",NA(),BE7)</f>
        <v>501.45</v>
      </c>
      <c r="BF6" s="33">
        <f t="shared" si="7"/>
        <v>383.8</v>
      </c>
      <c r="BG6" s="33">
        <f t="shared" si="7"/>
        <v>313.27999999999997</v>
      </c>
      <c r="BH6" s="33">
        <f t="shared" si="7"/>
        <v>268.18</v>
      </c>
      <c r="BI6" s="33">
        <f t="shared" si="7"/>
        <v>1450.45</v>
      </c>
      <c r="BJ6" s="33">
        <f t="shared" si="7"/>
        <v>1442.51</v>
      </c>
      <c r="BK6" s="33">
        <f t="shared" si="7"/>
        <v>1496.15</v>
      </c>
      <c r="BL6" s="33">
        <f t="shared" si="7"/>
        <v>1462.56</v>
      </c>
      <c r="BM6" s="33">
        <f t="shared" si="7"/>
        <v>1486.62</v>
      </c>
      <c r="BN6" s="32" t="str">
        <f>IF(BN7="","",IF(BN7="-","【-】","【"&amp;SUBSTITUTE(TEXT(BN7,"#,##0.00"),"-","△")&amp;"】"))</f>
        <v>【1,239.32】</v>
      </c>
      <c r="BO6" s="33">
        <f>IF(BO7="",NA(),BO7)</f>
        <v>37.21</v>
      </c>
      <c r="BP6" s="33">
        <f t="shared" ref="BP6:BX6" si="8">IF(BP7="",NA(),BP7)</f>
        <v>37.270000000000003</v>
      </c>
      <c r="BQ6" s="33">
        <f t="shared" si="8"/>
        <v>56.53</v>
      </c>
      <c r="BR6" s="33">
        <f t="shared" si="8"/>
        <v>67.5</v>
      </c>
      <c r="BS6" s="33">
        <f t="shared" si="8"/>
        <v>76.900000000000006</v>
      </c>
      <c r="BT6" s="33">
        <f t="shared" si="8"/>
        <v>33.96</v>
      </c>
      <c r="BU6" s="33">
        <f t="shared" si="8"/>
        <v>33.299999999999997</v>
      </c>
      <c r="BV6" s="33">
        <f t="shared" si="8"/>
        <v>33.01</v>
      </c>
      <c r="BW6" s="33">
        <f t="shared" si="8"/>
        <v>32.39</v>
      </c>
      <c r="BX6" s="33">
        <f t="shared" si="8"/>
        <v>24.39</v>
      </c>
      <c r="BY6" s="32" t="str">
        <f>IF(BY7="","",IF(BY7="-","【-】","【"&amp;SUBSTITUTE(TEXT(BY7,"#,##0.00"),"-","△")&amp;"】"))</f>
        <v>【36.33】</v>
      </c>
      <c r="BZ6" s="33">
        <f>IF(BZ7="",NA(),BZ7)</f>
        <v>1104.23</v>
      </c>
      <c r="CA6" s="33">
        <f t="shared" ref="CA6:CI6" si="9">IF(CA7="",NA(),CA7)</f>
        <v>1087.3800000000001</v>
      </c>
      <c r="CB6" s="33">
        <f t="shared" si="9"/>
        <v>604.84</v>
      </c>
      <c r="CC6" s="33">
        <f t="shared" si="9"/>
        <v>499.99</v>
      </c>
      <c r="CD6" s="33">
        <f t="shared" si="9"/>
        <v>465.52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99.41</v>
      </c>
      <c r="CL6" s="33">
        <f t="shared" ref="CL6:CT6" si="10">IF(CL7="",NA(),CL7)</f>
        <v>95.56</v>
      </c>
      <c r="CM6" s="33">
        <f t="shared" si="10"/>
        <v>90.62</v>
      </c>
      <c r="CN6" s="33">
        <f t="shared" si="10"/>
        <v>91.93</v>
      </c>
      <c r="CO6" s="33">
        <f t="shared" si="10"/>
        <v>88.76</v>
      </c>
      <c r="CP6" s="33">
        <f t="shared" si="10"/>
        <v>51.56</v>
      </c>
      <c r="CQ6" s="33">
        <f t="shared" si="10"/>
        <v>50.66</v>
      </c>
      <c r="CR6" s="33">
        <f t="shared" si="10"/>
        <v>51.11</v>
      </c>
      <c r="CS6" s="33">
        <f t="shared" si="10"/>
        <v>50.49</v>
      </c>
      <c r="CT6" s="33">
        <f t="shared" si="10"/>
        <v>48.36</v>
      </c>
      <c r="CU6" s="32" t="str">
        <f>IF(CU7="","",IF(CU7="-","【-】","【"&amp;SUBSTITUTE(TEXT(CU7,"#,##0.00"),"-","△")&amp;"】"))</f>
        <v>【58.19】</v>
      </c>
      <c r="CV6" s="33">
        <f>IF(CV7="",NA(),CV7)</f>
        <v>72.91</v>
      </c>
      <c r="CW6" s="33">
        <f t="shared" ref="CW6:DE6" si="11">IF(CW7="",NA(),CW7)</f>
        <v>70.239999999999995</v>
      </c>
      <c r="CX6" s="33">
        <f t="shared" si="11"/>
        <v>95.69</v>
      </c>
      <c r="CY6" s="33">
        <f t="shared" si="11"/>
        <v>99.19</v>
      </c>
      <c r="CZ6" s="33">
        <f t="shared" si="11"/>
        <v>99.64</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x14ac:dyDescent="0.15">
      <c r="A7" s="26"/>
      <c r="B7" s="35">
        <v>2014</v>
      </c>
      <c r="C7" s="35">
        <v>473588</v>
      </c>
      <c r="D7" s="35">
        <v>47</v>
      </c>
      <c r="E7" s="35">
        <v>1</v>
      </c>
      <c r="F7" s="35">
        <v>0</v>
      </c>
      <c r="G7" s="35">
        <v>0</v>
      </c>
      <c r="H7" s="35" t="s">
        <v>93</v>
      </c>
      <c r="I7" s="35" t="s">
        <v>94</v>
      </c>
      <c r="J7" s="35" t="s">
        <v>95</v>
      </c>
      <c r="K7" s="35" t="s">
        <v>96</v>
      </c>
      <c r="L7" s="35" t="s">
        <v>97</v>
      </c>
      <c r="M7" s="36" t="s">
        <v>98</v>
      </c>
      <c r="N7" s="36" t="s">
        <v>99</v>
      </c>
      <c r="O7" s="36">
        <v>100</v>
      </c>
      <c r="P7" s="36">
        <v>7798</v>
      </c>
      <c r="Q7" s="36">
        <v>578</v>
      </c>
      <c r="R7" s="36">
        <v>13.09</v>
      </c>
      <c r="S7" s="36">
        <v>44.16</v>
      </c>
      <c r="T7" s="36">
        <v>545</v>
      </c>
      <c r="U7" s="36">
        <v>12.71</v>
      </c>
      <c r="V7" s="36">
        <v>42.88</v>
      </c>
      <c r="W7" s="36">
        <v>73.58</v>
      </c>
      <c r="X7" s="36">
        <v>71.78</v>
      </c>
      <c r="Y7" s="36">
        <v>103.87</v>
      </c>
      <c r="Z7" s="36">
        <v>103.17</v>
      </c>
      <c r="AA7" s="36">
        <v>85.79</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534.07000000000005</v>
      </c>
      <c r="BE7" s="36">
        <v>501.45</v>
      </c>
      <c r="BF7" s="36">
        <v>383.8</v>
      </c>
      <c r="BG7" s="36">
        <v>313.27999999999997</v>
      </c>
      <c r="BH7" s="36">
        <v>268.18</v>
      </c>
      <c r="BI7" s="36">
        <v>1450.45</v>
      </c>
      <c r="BJ7" s="36">
        <v>1442.51</v>
      </c>
      <c r="BK7" s="36">
        <v>1496.15</v>
      </c>
      <c r="BL7" s="36">
        <v>1462.56</v>
      </c>
      <c r="BM7" s="36">
        <v>1486.62</v>
      </c>
      <c r="BN7" s="36">
        <v>1239.32</v>
      </c>
      <c r="BO7" s="36">
        <v>37.21</v>
      </c>
      <c r="BP7" s="36">
        <v>37.270000000000003</v>
      </c>
      <c r="BQ7" s="36">
        <v>56.53</v>
      </c>
      <c r="BR7" s="36">
        <v>67.5</v>
      </c>
      <c r="BS7" s="36">
        <v>76.900000000000006</v>
      </c>
      <c r="BT7" s="36">
        <v>33.96</v>
      </c>
      <c r="BU7" s="36">
        <v>33.299999999999997</v>
      </c>
      <c r="BV7" s="36">
        <v>33.01</v>
      </c>
      <c r="BW7" s="36">
        <v>32.39</v>
      </c>
      <c r="BX7" s="36">
        <v>24.39</v>
      </c>
      <c r="BY7" s="36">
        <v>36.33</v>
      </c>
      <c r="BZ7" s="36">
        <v>1104.23</v>
      </c>
      <c r="CA7" s="36">
        <v>1087.3800000000001</v>
      </c>
      <c r="CB7" s="36">
        <v>604.84</v>
      </c>
      <c r="CC7" s="36">
        <v>499.99</v>
      </c>
      <c r="CD7" s="36">
        <v>465.52</v>
      </c>
      <c r="CE7" s="36">
        <v>512.74</v>
      </c>
      <c r="CF7" s="36">
        <v>526.57000000000005</v>
      </c>
      <c r="CG7" s="36">
        <v>523.08000000000004</v>
      </c>
      <c r="CH7" s="36">
        <v>530.83000000000004</v>
      </c>
      <c r="CI7" s="36">
        <v>734.18</v>
      </c>
      <c r="CJ7" s="36">
        <v>476.46</v>
      </c>
      <c r="CK7" s="36">
        <v>99.41</v>
      </c>
      <c r="CL7" s="36">
        <v>95.56</v>
      </c>
      <c r="CM7" s="36">
        <v>90.62</v>
      </c>
      <c r="CN7" s="36">
        <v>91.93</v>
      </c>
      <c r="CO7" s="36">
        <v>88.76</v>
      </c>
      <c r="CP7" s="36">
        <v>51.56</v>
      </c>
      <c r="CQ7" s="36">
        <v>50.66</v>
      </c>
      <c r="CR7" s="36">
        <v>51.11</v>
      </c>
      <c r="CS7" s="36">
        <v>50.49</v>
      </c>
      <c r="CT7" s="36">
        <v>48.36</v>
      </c>
      <c r="CU7" s="36">
        <v>58.19</v>
      </c>
      <c r="CV7" s="36">
        <v>72.91</v>
      </c>
      <c r="CW7" s="36">
        <v>70.239999999999995</v>
      </c>
      <c r="CX7" s="36">
        <v>95.69</v>
      </c>
      <c r="CY7" s="36">
        <v>99.19</v>
      </c>
      <c r="CZ7" s="36">
        <v>99.64</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2016-01-18T05:08:23Z</dcterms:created>
  <dcterms:modified xsi:type="dcterms:W3CDTF">2016-02-18T08:38:01Z</dcterms:modified>
</cp:coreProperties>
</file>