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<sst xmlns="http://schemas.openxmlformats.org/spreadsheetml/2006/main" count="221" uniqueCount="111">
  <si>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</si>
  <si>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</si>
  <si>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</si>
  <si>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</si>
  <si>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</si>
  <si>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</si>
  <si>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</si>
  <si>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</si>
  <si>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</si>
  <si>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</si>
  <si>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</si>
  <si>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</si>
  <si>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</si>
  <si>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</si>
  <si>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</si>
  <si>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</si>
  <si>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</si>
  <si>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</si>
  <si>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</si>
  <si>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</si>
  <si>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</si>
  <si>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</si>
  <si>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</si>
  <si>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</si>
  <si>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</si>
  <si>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</si>
  <si>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</si>
  <si>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</si>
  <si>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</si>
  <si>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</si>
  <si>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</si>
  <si>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</si>
  <si>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</si>
  <si>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</si>
  <si>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</si>
  <si>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</si>
  <si>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</si>
  <si>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</si>
  <si>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</si>
  <si>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</si>
  <si>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</si>
  <si>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</si>
  <si>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</si>
  <si>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</si>
  <si>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</si>
  <si>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</si>
  <si>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</si>
  <si>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</si>
  <si>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</si>
  <si>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</si>
  <si>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</si>
  <si>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</si>
  <si>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</si>
  <si>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</si>
  <si>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</si>
  <si>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</si>
  <si>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</si>
  <si>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</si>
  <si>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</si>
  <si>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</si>
  <si>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</si>
  <si>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</si>
  <si>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</si>
  <si>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</si>
  <si>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</si>
  <si>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</si>
  <si>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</si>
  <si>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</si>
  <si>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</si>
  <si>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</si>
  <si>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</si>
  <si>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</si>
  <si>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</si>
  <si>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</si>
  <si>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</si>
  <si>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</si>
  <si>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</si>
  <si>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</si>
  <si>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</si>
  <si>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</si>
  <si>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</si>
  <si>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</si>
  <si>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</si>
  <si>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</si>
  <si>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</si>
  <si>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</si>
  <si>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</si>
  <si>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</si>
  <si>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</si>
  <si>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</si>
  <si>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</si>
  <si>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</si>
  <si>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</si>
  <si>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</si>
  <si>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</si>
  <si>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</si>
  <si>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恩納村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</si>
  <si>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</si>
  <si>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</si>
  <si>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</si>
  <si>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</si>
  <si>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</si>
  <si>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</si>
  <si>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</si>
  <si>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</si>
  <si>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</si>
  <si>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</si>
  <si>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</si>
  <si>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は、施設の維持管理や未整備地区の整備に伴い多額の費用が必要となる。急激な変化に対応するため維持管理費の削減の検討や財政分析を行い、財政運営計画を早急に策定し、効率的な事業運営に取り組む必要がある。</t>
    <rPh sb="5" eb="7">
      <t>シセツ</t>
    </rPh>
    <rPh sb="8" eb="10">
      <t>イジ</t>
    </rPh>
    <rPh sb="10" eb="12">
      <t>カンリ</t>
    </rPh>
    <rPh sb="22" eb="23">
      <t>トモナ</t>
    </rPh>
    <rPh sb="24" eb="26">
      <t>タガク</t>
    </rPh>
    <rPh sb="27" eb="29">
      <t>ヒヨウ</t>
    </rPh>
    <rPh sb="30" eb="32">
      <t>ヒツヨウ</t>
    </rPh>
    <rPh sb="36" eb="38">
      <t>キュウゲキ</t>
    </rPh>
    <rPh sb="39" eb="41">
      <t>ヘンカ</t>
    </rPh>
    <rPh sb="42" eb="44">
      <t>タイオウ</t>
    </rPh>
    <rPh sb="48" eb="50">
      <t>イジ</t>
    </rPh>
    <rPh sb="50" eb="53">
      <t>カンリヒ</t>
    </rPh>
    <rPh sb="54" eb="56">
      <t>サクゲン</t>
    </rPh>
    <rPh sb="57" eb="59">
      <t>ケントウ</t>
    </rPh>
    <rPh sb="60" eb="62">
      <t>ザイセイ</t>
    </rPh>
    <rPh sb="62" eb="64">
      <t>ブンセキ</t>
    </rPh>
    <rPh sb="65" eb="66">
      <t>オコナ</t>
    </rPh>
    <rPh sb="68" eb="70">
      <t>ザイセイ</t>
    </rPh>
    <rPh sb="70" eb="72">
      <t>ウンエイ</t>
    </rPh>
    <rPh sb="72" eb="74">
      <t>ケイカク</t>
    </rPh>
    <rPh sb="75" eb="77">
      <t>サッキュウ</t>
    </rPh>
    <rPh sb="78" eb="80">
      <t>サクテイ</t>
    </rPh>
    <rPh sb="82" eb="85">
      <t>コウリツテキ</t>
    </rPh>
    <rPh sb="86" eb="88">
      <t>ジギョウ</t>
    </rPh>
    <rPh sb="88" eb="90">
      <t>ウンエイ</t>
    </rPh>
    <rPh sb="91" eb="92">
      <t>ト</t>
    </rPh>
    <rPh sb="93" eb="94">
      <t>ク</t>
    </rPh>
    <rPh sb="95" eb="97">
      <t>ヒツヨウ</t>
    </rPh>
    <phoneticPr fontId="4"/>
  </si>
  <si>
    <t>①該当数値なし
②該当数値なし
③管渠改善率
　恩納村の農業集落排水事業は供用開始から10年未満であり、現状では管渠等の改善の必要はないが、今後は、ストックマネジメントを導入し、施設の長寿命化を図り、計画的な施設の更新対策を実施する必要がある。</t>
    <rPh sb="24" eb="27">
      <t>オンナソン</t>
    </rPh>
    <rPh sb="28" eb="30">
      <t>ノウギョウ</t>
    </rPh>
    <rPh sb="30" eb="32">
      <t>シュウラク</t>
    </rPh>
    <rPh sb="32" eb="34">
      <t>ハイスイ</t>
    </rPh>
    <rPh sb="34" eb="36">
      <t>ジギョウ</t>
    </rPh>
    <rPh sb="46" eb="48">
      <t>ミマン</t>
    </rPh>
    <rPh sb="52" eb="54">
      <t>ゲンジョウ</t>
    </rPh>
    <rPh sb="58" eb="59">
      <t>トウ</t>
    </rPh>
    <rPh sb="60" eb="62">
      <t>カイゼン</t>
    </rPh>
    <rPh sb="63" eb="65">
      <t>ヒツヨウ</t>
    </rPh>
    <rPh sb="85" eb="87">
      <t>ドウニュウ</t>
    </rPh>
    <rPh sb="89" eb="91">
      <t>シセツ</t>
    </rPh>
    <rPh sb="92" eb="93">
      <t>チョウ</t>
    </rPh>
    <rPh sb="93" eb="96">
      <t>ジュミョウカ</t>
    </rPh>
    <rPh sb="97" eb="98">
      <t>ハカ</t>
    </rPh>
    <rPh sb="100" eb="103">
      <t>ケイカクテキ</t>
    </rPh>
    <rPh sb="104" eb="106">
      <t>シセツ</t>
    </rPh>
    <rPh sb="107" eb="109">
      <t>コウシン</t>
    </rPh>
    <rPh sb="109" eb="111">
      <t>タイサク</t>
    </rPh>
    <rPh sb="112" eb="114">
      <t>ジッシ</t>
    </rPh>
    <rPh sb="116" eb="118">
      <t>ヒツヨウ</t>
    </rPh>
    <phoneticPr fontId="4"/>
  </si>
  <si>
    <r>
      <rPr>
        <b/>
        <sz val="11"/>
        <color theme="1"/>
        <rFont val="ＭＳ ゴシック"/>
        <family val="3"/>
        <charset val="128"/>
      </rPr>
      <t>①収益的収支比率</t>
    </r>
    <r>
      <rPr>
        <sz val="11"/>
        <color theme="1"/>
        <rFont val="ＭＳ ゴシック"/>
        <family val="3"/>
        <charset val="128"/>
      </rPr>
      <t xml:space="preserve">
　直近のH26年は類似団体平均値とほぼ同じ比率であるが、100未満のため単年度の収支は赤字である。使用料収入の確保や経営改善に向けた取り組みが必要である。
</t>
    </r>
    <r>
      <rPr>
        <b/>
        <sz val="11"/>
        <color theme="1"/>
        <rFont val="ＭＳ ゴシック"/>
        <family val="3"/>
        <charset val="128"/>
      </rPr>
      <t>④企業債残高対事業規模比率(％)</t>
    </r>
    <r>
      <rPr>
        <sz val="11"/>
        <color theme="1"/>
        <rFont val="ＭＳ ゴシック"/>
        <family val="3"/>
        <charset val="128"/>
      </rPr>
      <t xml:space="preserve">　
　企業債残高は、類似団体平均値とほぼ同じ比率であるが、今後も未整備地区の整備を行い、企業債残高の増額が予想されるので、経営改善に向けた取り組みが必要である。
</t>
    </r>
    <r>
      <rPr>
        <b/>
        <sz val="11"/>
        <color theme="1"/>
        <rFont val="ＭＳ ゴシック"/>
        <family val="3"/>
        <charset val="128"/>
      </rPr>
      <t xml:space="preserve">⑤経費回収率(％)　
</t>
    </r>
    <r>
      <rPr>
        <sz val="11"/>
        <color theme="1"/>
        <rFont val="ＭＳ ゴシック"/>
        <family val="3"/>
        <charset val="128"/>
      </rPr>
      <t xml:space="preserve">　直近のH26年の数値では類似団体の平均値とほぼ同じ比率であるが、数値が100を下回っているため、適正な使用料収入の確保及び汚水処理費の削減が必要である。
</t>
    </r>
    <r>
      <rPr>
        <b/>
        <sz val="11"/>
        <color theme="1"/>
        <rFont val="ＭＳ ゴシック"/>
        <family val="3"/>
        <charset val="128"/>
      </rPr>
      <t>⑥汚水処理原価</t>
    </r>
    <r>
      <rPr>
        <sz val="11"/>
        <color theme="1"/>
        <rFont val="ＭＳ ゴシック"/>
        <family val="3"/>
        <charset val="128"/>
      </rPr>
      <t xml:space="preserve">
　類似団体の平均値を下回っているが、今後も必要に応じて、投資の効率化や維持管理費の削減、接続率の向上を図るなどの取り組みが必要である。
</t>
    </r>
    <r>
      <rPr>
        <b/>
        <sz val="11"/>
        <color theme="1"/>
        <rFont val="ＭＳ ゴシック"/>
        <family val="3"/>
        <charset val="128"/>
      </rPr>
      <t>⑦施設利用率(％)　</t>
    </r>
    <r>
      <rPr>
        <sz val="11"/>
        <color theme="1"/>
        <rFont val="ＭＳ ゴシック"/>
        <family val="3"/>
        <charset val="128"/>
      </rPr>
      <t xml:space="preserve">
　指標が全国平均及び類似団体平均値ともに上回っており、施設の利用状況は適正である。
</t>
    </r>
    <r>
      <rPr>
        <b/>
        <sz val="11"/>
        <color theme="1"/>
        <rFont val="ＭＳ ゴシック"/>
        <family val="3"/>
        <charset val="128"/>
      </rPr>
      <t>⑧水洗化率(％)
　</t>
    </r>
    <r>
      <rPr>
        <sz val="11"/>
        <color theme="1"/>
        <rFont val="ＭＳ ゴシック"/>
        <family val="3"/>
        <charset val="128"/>
      </rPr>
      <t>直近のH26年の数値では類似団体の平均値を上回り、毎年右肩上がりで推移しているが、数値が100を下回っているため、水洗化率向上のための普及啓蒙活動の強化が必要である。</t>
    </r>
    <rPh sb="1" eb="4">
      <t>シュウエキテキ</t>
    </rPh>
    <rPh sb="4" eb="6">
      <t>シュウシ</t>
    </rPh>
    <rPh sb="6" eb="8">
      <t>ヒリツ</t>
    </rPh>
    <rPh sb="16" eb="17">
      <t>ネン</t>
    </rPh>
    <rPh sb="40" eb="42">
      <t>ミマン</t>
    </rPh>
    <rPh sb="45" eb="48">
      <t>タンネンド</t>
    </rPh>
    <rPh sb="49" eb="51">
      <t>シュウシ</t>
    </rPh>
    <rPh sb="52" eb="54">
      <t>アカジ</t>
    </rPh>
    <rPh sb="64" eb="66">
      <t>カクホ</t>
    </rPh>
    <rPh sb="88" eb="90">
      <t>キギョウ</t>
    </rPh>
    <rPh sb="90" eb="91">
      <t>サイ</t>
    </rPh>
    <rPh sb="91" eb="93">
      <t>ザンダカ</t>
    </rPh>
    <rPh sb="93" eb="94">
      <t>タイ</t>
    </rPh>
    <rPh sb="94" eb="96">
      <t>ジギョウ</t>
    </rPh>
    <rPh sb="96" eb="98">
      <t>キボ</t>
    </rPh>
    <rPh sb="98" eb="100">
      <t>ヒリツ</t>
    </rPh>
    <rPh sb="106" eb="108">
      <t>キギョウ</t>
    </rPh>
    <rPh sb="108" eb="109">
      <t>サイ</t>
    </rPh>
    <rPh sb="109" eb="111">
      <t>ザンダカ</t>
    </rPh>
    <rPh sb="113" eb="115">
      <t>ルイジ</t>
    </rPh>
    <rPh sb="115" eb="117">
      <t>ダンタイ</t>
    </rPh>
    <rPh sb="117" eb="120">
      <t>ヘイキンチ</t>
    </rPh>
    <rPh sb="123" eb="124">
      <t>オナ</t>
    </rPh>
    <rPh sb="125" eb="127">
      <t>ヒリツ</t>
    </rPh>
    <rPh sb="132" eb="134">
      <t>コンゴ</t>
    </rPh>
    <rPh sb="135" eb="138">
      <t>ミセイビ</t>
    </rPh>
    <rPh sb="138" eb="140">
      <t>チク</t>
    </rPh>
    <rPh sb="141" eb="143">
      <t>セイビ</t>
    </rPh>
    <rPh sb="144" eb="145">
      <t>オコナ</t>
    </rPh>
    <rPh sb="147" eb="149">
      <t>キギョウ</t>
    </rPh>
    <rPh sb="149" eb="150">
      <t>サイ</t>
    </rPh>
    <rPh sb="150" eb="152">
      <t>ザンダカ</t>
    </rPh>
    <rPh sb="153" eb="155">
      <t>ゾウガク</t>
    </rPh>
    <rPh sb="156" eb="158">
      <t>ヨソウ</t>
    </rPh>
    <rPh sb="185" eb="187">
      <t>ケイヒ</t>
    </rPh>
    <rPh sb="187" eb="189">
      <t>カイシュウ</t>
    </rPh>
    <rPh sb="189" eb="190">
      <t>リツ</t>
    </rPh>
    <rPh sb="196" eb="198">
      <t>チョッキン</t>
    </rPh>
    <rPh sb="202" eb="203">
      <t>ネン</t>
    </rPh>
    <rPh sb="204" eb="206">
      <t>スウチ</t>
    </rPh>
    <rPh sb="228" eb="230">
      <t>スウチ</t>
    </rPh>
    <rPh sb="235" eb="237">
      <t>シタマワ</t>
    </rPh>
    <rPh sb="244" eb="246">
      <t>テキセイ</t>
    </rPh>
    <rPh sb="247" eb="250">
      <t>シヨウリョウ</t>
    </rPh>
    <rPh sb="250" eb="252">
      <t>シュウニュウ</t>
    </rPh>
    <rPh sb="253" eb="255">
      <t>カクホ</t>
    </rPh>
    <rPh sb="255" eb="256">
      <t>オヨ</t>
    </rPh>
    <rPh sb="257" eb="259">
      <t>オスイ</t>
    </rPh>
    <rPh sb="259" eb="261">
      <t>ショリ</t>
    </rPh>
    <rPh sb="261" eb="262">
      <t>ヒ</t>
    </rPh>
    <rPh sb="263" eb="265">
      <t>サクゲン</t>
    </rPh>
    <rPh sb="266" eb="268">
      <t>ヒツヨウ</t>
    </rPh>
    <rPh sb="274" eb="276">
      <t>オスイ</t>
    </rPh>
    <rPh sb="276" eb="278">
      <t>ショリ</t>
    </rPh>
    <rPh sb="278" eb="280">
      <t>ゲンカ</t>
    </rPh>
    <rPh sb="299" eb="301">
      <t>コンゴ</t>
    </rPh>
    <rPh sb="302" eb="304">
      <t>ヒツヨウ</t>
    </rPh>
    <rPh sb="305" eb="306">
      <t>オウ</t>
    </rPh>
    <rPh sb="309" eb="311">
      <t>トウシ</t>
    </rPh>
    <rPh sb="312" eb="315">
      <t>コウリツカ</t>
    </rPh>
    <rPh sb="316" eb="318">
      <t>イジ</t>
    </rPh>
    <rPh sb="318" eb="321">
      <t>カンリヒ</t>
    </rPh>
    <rPh sb="322" eb="324">
      <t>サクゲン</t>
    </rPh>
    <rPh sb="325" eb="327">
      <t>セツゾク</t>
    </rPh>
    <rPh sb="327" eb="328">
      <t>リツ</t>
    </rPh>
    <rPh sb="329" eb="331">
      <t>コウジョウ</t>
    </rPh>
    <rPh sb="332" eb="333">
      <t>ハカ</t>
    </rPh>
    <rPh sb="337" eb="338">
      <t>ト</t>
    </rPh>
    <rPh sb="339" eb="340">
      <t>ク</t>
    </rPh>
    <rPh sb="342" eb="344">
      <t>ヒツヨウ</t>
    </rPh>
    <rPh sb="350" eb="352">
      <t>シセツ</t>
    </rPh>
    <rPh sb="352" eb="354">
      <t>リヨウ</t>
    </rPh>
    <rPh sb="361" eb="363">
      <t>シヒョウ</t>
    </rPh>
    <rPh sb="364" eb="366">
      <t>ゼンコク</t>
    </rPh>
    <rPh sb="366" eb="368">
      <t>ヘイキン</t>
    </rPh>
    <rPh sb="368" eb="369">
      <t>オヨ</t>
    </rPh>
    <rPh sb="370" eb="372">
      <t>ルイジ</t>
    </rPh>
    <rPh sb="372" eb="374">
      <t>ダンタイ</t>
    </rPh>
    <rPh sb="374" eb="377">
      <t>ヘイキンチ</t>
    </rPh>
    <rPh sb="380" eb="382">
      <t>ウワマワ</t>
    </rPh>
    <rPh sb="387" eb="389">
      <t>シセツ</t>
    </rPh>
    <rPh sb="390" eb="392">
      <t>リヨウ</t>
    </rPh>
    <rPh sb="392" eb="394">
      <t>ジョウキョウ</t>
    </rPh>
    <rPh sb="395" eb="397">
      <t>テキセイ</t>
    </rPh>
    <rPh sb="403" eb="406">
      <t>スイセンカ</t>
    </rPh>
    <rPh sb="406" eb="407">
      <t>リツ</t>
    </rPh>
    <rPh sb="418" eb="419">
      <t>ネン</t>
    </rPh>
    <rPh sb="433" eb="435">
      <t>ウワマワ</t>
    </rPh>
    <rPh sb="437" eb="439">
      <t>マイトシ</t>
    </rPh>
    <rPh sb="439" eb="441">
      <t>ミギカタ</t>
    </rPh>
    <rPh sb="441" eb="442">
      <t>ア</t>
    </rPh>
    <rPh sb="445" eb="447">
      <t>スイイ</t>
    </rPh>
    <rPh sb="469" eb="472">
      <t>スイセンカ</t>
    </rPh>
    <rPh sb="472" eb="473">
      <t>リツ</t>
    </rPh>
    <rPh sb="473" eb="475">
      <t>コウジョウ</t>
    </rPh>
    <rPh sb="479" eb="481">
      <t>フキュウ</t>
    </rPh>
    <rPh sb="481" eb="483">
      <t>ケイモウ</t>
    </rPh>
    <rPh sb="483" eb="485">
      <t>カツドウ</t>
    </rPh>
    <rPh sb="486" eb="488">
      <t>キョウカ</t>
    </rPh>
    <rPh sb="489" eb="4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</si>
</sst>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819264"/>
        <c:axId val="738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73819264"/>
        <c:axId val="73821184"/>
      </c:lineChart>
      <c:dateAx>
        <c:axId val="73819264"/>
        <c:scaling>
          <c:orientation val="minMax"/>
        </c:scaling>
        <c:delete val="1"/>
        <c:axPos val="b"/>
        <c:numFmt formatCode="ge" sourceLinked="1"/>
        <c:majorTickMark val="none"/>
        <c:minorTickMark val="none"/>
        <c:tickLblPos val="none"/>
        <c:crossAx val="73821184"/>
        <c:crosses val="autoZero"/>
        <c:auto val="1"/>
        <c:lblOffset val="100"/>
        <c:baseTimeUnit val="years"/>
      </c:dateAx>
      <c:valAx>
        <c:axId val="738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8.02</c:v>
                </c:pt>
                <c:pt idx="1">
                  <c:v>27.96</c:v>
                </c:pt>
                <c:pt idx="2">
                  <c:v>48.78</c:v>
                </c:pt>
                <c:pt idx="3">
                  <c:v>56.4</c:v>
                </c:pt>
                <c:pt idx="4">
                  <c:v>61.68</c:v>
                </c:pt>
              </c:numCache>
            </c:numRef>
          </c:val>
        </c:ser>
        <c:dLbls>
          <c:showLegendKey val="0"/>
          <c:showVal val="0"/>
          <c:showCatName val="0"/>
          <c:showSerName val="0"/>
          <c:showPercent val="0"/>
          <c:showBubbleSize val="0"/>
        </c:dLbls>
        <c:gapWidth val="150"/>
        <c:axId val="82548224"/>
        <c:axId val="825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82548224"/>
        <c:axId val="82550144"/>
      </c:lineChart>
      <c:dateAx>
        <c:axId val="82548224"/>
        <c:scaling>
          <c:orientation val="minMax"/>
        </c:scaling>
        <c:delete val="1"/>
        <c:axPos val="b"/>
        <c:numFmt formatCode="ge" sourceLinked="1"/>
        <c:majorTickMark val="none"/>
        <c:minorTickMark val="none"/>
        <c:tickLblPos val="none"/>
        <c:crossAx val="82550144"/>
        <c:crosses val="autoZero"/>
        <c:auto val="1"/>
        <c:lblOffset val="100"/>
        <c:baseTimeUnit val="years"/>
      </c:dateAx>
      <c:valAx>
        <c:axId val="825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17.48</c:v>
                </c:pt>
                <c:pt idx="1">
                  <c:v>43.74</c:v>
                </c:pt>
                <c:pt idx="2">
                  <c:v>60.55</c:v>
                </c:pt>
                <c:pt idx="3">
                  <c:v>70.239999999999995</c:v>
                </c:pt>
                <c:pt idx="4">
                  <c:v>75.72</c:v>
                </c:pt>
              </c:numCache>
            </c:numRef>
          </c:val>
        </c:ser>
        <c:dLbls>
          <c:showLegendKey val="0"/>
          <c:showVal val="0"/>
          <c:showCatName val="0"/>
          <c:showSerName val="0"/>
          <c:showPercent val="0"/>
          <c:showBubbleSize val="0"/>
        </c:dLbls>
        <c:gapWidth val="150"/>
        <c:axId val="82855040"/>
        <c:axId val="828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82855040"/>
        <c:axId val="82856960"/>
      </c:lineChart>
      <c:dateAx>
        <c:axId val="82855040"/>
        <c:scaling>
          <c:orientation val="minMax"/>
        </c:scaling>
        <c:delete val="1"/>
        <c:axPos val="b"/>
        <c:numFmt formatCode="ge" sourceLinked="1"/>
        <c:majorTickMark val="none"/>
        <c:minorTickMark val="none"/>
        <c:tickLblPos val="none"/>
        <c:crossAx val="82856960"/>
        <c:crosses val="autoZero"/>
        <c:auto val="1"/>
        <c:lblOffset val="100"/>
        <c:baseTimeUnit val="years"/>
      </c:dateAx>
      <c:valAx>
        <c:axId val="828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102.7</c:v>
                </c:pt>
                <c:pt idx="1">
                  <c:v>83.41</c:v>
                </c:pt>
                <c:pt idx="2">
                  <c:v>80.2</c:v>
                </c:pt>
                <c:pt idx="3">
                  <c:v>80.69</c:v>
                </c:pt>
                <c:pt idx="4">
                  <c:v>72.05</c:v>
                </c:pt>
              </c:numCache>
            </c:numRef>
          </c:val>
        </c:ser>
        <c:dLbls>
          <c:showLegendKey val="0"/>
          <c:showVal val="0"/>
          <c:showCatName val="0"/>
          <c:showSerName val="0"/>
          <c:showPercent val="0"/>
          <c:showBubbleSize val="0"/>
        </c:dLbls>
        <c:gapWidth val="150"/>
        <c:axId val="73851648"/>
        <c:axId val="738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851648"/>
        <c:axId val="73853568"/>
      </c:lineChart>
      <c:dateAx>
        <c:axId val="73851648"/>
        <c:scaling>
          <c:orientation val="minMax"/>
        </c:scaling>
        <c:delete val="1"/>
        <c:axPos val="b"/>
        <c:numFmt formatCode="ge" sourceLinked="1"/>
        <c:majorTickMark val="none"/>
        <c:minorTickMark val="none"/>
        <c:tickLblPos val="none"/>
        <c:crossAx val="73853568"/>
        <c:crosses val="autoZero"/>
        <c:auto val="1"/>
        <c:lblOffset val="100"/>
        <c:baseTimeUnit val="years"/>
      </c:dateAx>
      <c:valAx>
        <c:axId val="738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056704"/>
        <c:axId val="800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056704"/>
        <c:axId val="80058624"/>
      </c:lineChart>
      <c:dateAx>
        <c:axId val="80056704"/>
        <c:scaling>
          <c:orientation val="minMax"/>
        </c:scaling>
        <c:delete val="1"/>
        <c:axPos val="b"/>
        <c:numFmt formatCode="ge" sourceLinked="1"/>
        <c:majorTickMark val="none"/>
        <c:minorTickMark val="none"/>
        <c:tickLblPos val="none"/>
        <c:crossAx val="80058624"/>
        <c:crosses val="autoZero"/>
        <c:auto val="1"/>
        <c:lblOffset val="100"/>
        <c:baseTimeUnit val="years"/>
      </c:dateAx>
      <c:valAx>
        <c:axId val="800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207296"/>
        <c:axId val="812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207296"/>
        <c:axId val="81209216"/>
      </c:lineChart>
      <c:dateAx>
        <c:axId val="81207296"/>
        <c:scaling>
          <c:orientation val="minMax"/>
        </c:scaling>
        <c:delete val="1"/>
        <c:axPos val="b"/>
        <c:numFmt formatCode="ge" sourceLinked="1"/>
        <c:majorTickMark val="none"/>
        <c:minorTickMark val="none"/>
        <c:tickLblPos val="none"/>
        <c:crossAx val="81209216"/>
        <c:crosses val="autoZero"/>
        <c:auto val="1"/>
        <c:lblOffset val="100"/>
        <c:baseTimeUnit val="years"/>
      </c:dateAx>
      <c:valAx>
        <c:axId val="812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248256"/>
        <c:axId val="812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248256"/>
        <c:axId val="81250176"/>
      </c:lineChart>
      <c:dateAx>
        <c:axId val="81248256"/>
        <c:scaling>
          <c:orientation val="minMax"/>
        </c:scaling>
        <c:delete val="1"/>
        <c:axPos val="b"/>
        <c:numFmt formatCode="ge" sourceLinked="1"/>
        <c:majorTickMark val="none"/>
        <c:minorTickMark val="none"/>
        <c:tickLblPos val="none"/>
        <c:crossAx val="81250176"/>
        <c:crosses val="autoZero"/>
        <c:auto val="1"/>
        <c:lblOffset val="100"/>
        <c:baseTimeUnit val="years"/>
      </c:dateAx>
      <c:valAx>
        <c:axId val="812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339328"/>
        <c:axId val="823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339328"/>
        <c:axId val="82341248"/>
      </c:lineChart>
      <c:dateAx>
        <c:axId val="82339328"/>
        <c:scaling>
          <c:orientation val="minMax"/>
        </c:scaling>
        <c:delete val="1"/>
        <c:axPos val="b"/>
        <c:numFmt formatCode="ge" sourceLinked="1"/>
        <c:majorTickMark val="none"/>
        <c:minorTickMark val="none"/>
        <c:tickLblPos val="none"/>
        <c:crossAx val="82341248"/>
        <c:crosses val="autoZero"/>
        <c:auto val="1"/>
        <c:lblOffset val="100"/>
        <c:baseTimeUnit val="years"/>
      </c:dateAx>
      <c:valAx>
        <c:axId val="823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8686.6200000000008</c:v>
                </c:pt>
                <c:pt idx="1">
                  <c:v>3442.94</c:v>
                </c:pt>
                <c:pt idx="2">
                  <c:v>1783.24</c:v>
                </c:pt>
                <c:pt idx="3">
                  <c:v>1480.86</c:v>
                </c:pt>
                <c:pt idx="4">
                  <c:v>1600.12</c:v>
                </c:pt>
              </c:numCache>
            </c:numRef>
          </c:val>
        </c:ser>
        <c:dLbls>
          <c:showLegendKey val="0"/>
          <c:showVal val="0"/>
          <c:showCatName val="0"/>
          <c:showSerName val="0"/>
          <c:showPercent val="0"/>
          <c:showBubbleSize val="0"/>
        </c:dLbls>
        <c:gapWidth val="150"/>
        <c:axId val="82375808"/>
        <c:axId val="823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82375808"/>
        <c:axId val="82377728"/>
      </c:lineChart>
      <c:dateAx>
        <c:axId val="82375808"/>
        <c:scaling>
          <c:orientation val="minMax"/>
        </c:scaling>
        <c:delete val="1"/>
        <c:axPos val="b"/>
        <c:numFmt formatCode="ge" sourceLinked="1"/>
        <c:majorTickMark val="none"/>
        <c:minorTickMark val="none"/>
        <c:tickLblPos val="none"/>
        <c:crossAx val="82377728"/>
        <c:crosses val="autoZero"/>
        <c:auto val="1"/>
        <c:lblOffset val="100"/>
        <c:baseTimeUnit val="years"/>
      </c:dateAx>
      <c:valAx>
        <c:axId val="823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16.010000000000002</c:v>
                </c:pt>
                <c:pt idx="1">
                  <c:v>19.920000000000002</c:v>
                </c:pt>
                <c:pt idx="2">
                  <c:v>35.18</c:v>
                </c:pt>
                <c:pt idx="3">
                  <c:v>28.27</c:v>
                </c:pt>
                <c:pt idx="4">
                  <c:v>46.63</c:v>
                </c:pt>
              </c:numCache>
            </c:numRef>
          </c:val>
        </c:ser>
        <c:dLbls>
          <c:showLegendKey val="0"/>
          <c:showVal val="0"/>
          <c:showCatName val="0"/>
          <c:showSerName val="0"/>
          <c:showPercent val="0"/>
          <c:showBubbleSize val="0"/>
        </c:dLbls>
        <c:gapWidth val="150"/>
        <c:axId val="82410112"/>
        <c:axId val="824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82410112"/>
        <c:axId val="82420480"/>
      </c:lineChart>
      <c:dateAx>
        <c:axId val="82410112"/>
        <c:scaling>
          <c:orientation val="minMax"/>
        </c:scaling>
        <c:delete val="1"/>
        <c:axPos val="b"/>
        <c:numFmt formatCode="ge" sourceLinked="1"/>
        <c:majorTickMark val="none"/>
        <c:minorTickMark val="none"/>
        <c:tickLblPos val="none"/>
        <c:crossAx val="82420480"/>
        <c:crosses val="autoZero"/>
        <c:auto val="1"/>
        <c:lblOffset val="100"/>
        <c:baseTimeUnit val="years"/>
      </c:dateAx>
      <c:valAx>
        <c:axId val="824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464.63</c:v>
                </c:pt>
                <c:pt idx="1">
                  <c:v>286.26</c:v>
                </c:pt>
                <c:pt idx="2">
                  <c:v>189.27</c:v>
                </c:pt>
                <c:pt idx="3">
                  <c:v>252.26</c:v>
                </c:pt>
                <c:pt idx="4">
                  <c:v>158.06</c:v>
                </c:pt>
              </c:numCache>
            </c:numRef>
          </c:val>
        </c:ser>
        <c:dLbls>
          <c:showLegendKey val="0"/>
          <c:showVal val="0"/>
          <c:showCatName val="0"/>
          <c:showSerName val="0"/>
          <c:showPercent val="0"/>
          <c:showBubbleSize val="0"/>
        </c:dLbls>
        <c:gapWidth val="150"/>
        <c:axId val="82442112"/>
        <c:axId val="825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82442112"/>
        <c:axId val="82513920"/>
      </c:lineChart>
      <c:dateAx>
        <c:axId val="82442112"/>
        <c:scaling>
          <c:orientation val="minMax"/>
        </c:scaling>
        <c:delete val="1"/>
        <c:axPos val="b"/>
        <c:numFmt formatCode="ge" sourceLinked="1"/>
        <c:majorTickMark val="none"/>
        <c:minorTickMark val="none"/>
        <c:tickLblPos val="none"/>
        <c:crossAx val="82513920"/>
        <c:crosses val="autoZero"/>
        <c:auto val="1"/>
        <c:lblOffset val="100"/>
        <c:baseTimeUnit val="years"/>
      </c:dateAx>
      <c:valAx>
        <c:axId val="825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43" zoomScaleNormal="100" workbookViewId="0">
      <selection activeCell="CC63" sqref="CC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恩納村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10814</v>
      </c>
      <c r="AM8" s="47"/>
      <c r="AN8" s="47"/>
      <c r="AO8" s="47"/>
      <c r="AP8" s="47"/>
      <c r="AQ8" s="47"/>
      <c r="AR8" s="47"/>
      <c r="AS8" s="47"/>
      <c r="AT8" s="43">
        <f>データ!S6</f>
        <v>50.82</v>
      </c>
      <c r="AU8" s="43"/>
      <c r="AV8" s="43"/>
      <c r="AW8" s="43"/>
      <c r="AX8" s="43"/>
      <c r="AY8" s="43"/>
      <c r="AZ8" s="43"/>
      <c r="BA8" s="43"/>
      <c r="BB8" s="43">
        <f>データ!T6</f>
        <v>212.79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24.42</v>
      </c>
      <c r="Q10" s="43"/>
      <c r="R10" s="43"/>
      <c r="S10" s="43"/>
      <c r="T10" s="43"/>
      <c r="U10" s="43"/>
      <c r="V10" s="43"/>
      <c r="W10" s="43">
        <f>データ!P6</f>
        <v>86.62</v>
      </c>
      <c r="X10" s="43"/>
      <c r="Y10" s="43"/>
      <c r="Z10" s="43"/>
      <c r="AA10" s="43"/>
      <c r="AB10" s="43"/>
      <c r="AC10" s="43"/>
      <c r="AD10" s="47">
        <f>データ!Q6</f>
        <v>1620</v>
      </c>
      <c r="AE10" s="47"/>
      <c r="AF10" s="47"/>
      <c r="AG10" s="47"/>
      <c r="AH10" s="47"/>
      <c r="AI10" s="47"/>
      <c r="AJ10" s="47"/>
      <c r="AK10" s="2"/>
      <c r="AL10" s="47">
        <f>データ!U6</f>
        <v>2636</v>
      </c>
      <c r="AM10" s="47"/>
      <c r="AN10" s="47"/>
      <c r="AO10" s="47"/>
      <c r="AP10" s="47"/>
      <c r="AQ10" s="47"/>
      <c r="AR10" s="47"/>
      <c r="AS10" s="47"/>
      <c r="AT10" s="43">
        <f>データ!V6</f>
        <v>1.37</v>
      </c>
      <c r="AU10" s="43"/>
      <c r="AV10" s="43"/>
      <c r="AW10" s="43"/>
      <c r="AX10" s="43"/>
      <c r="AY10" s="43"/>
      <c r="AZ10" s="43"/>
      <c r="BA10" s="43"/>
      <c r="BB10" s="43">
        <f>データ!W6</f>
        <v>1924.09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473111</v>
      </c>
      <c r="D6" s="31">
        <f t="shared" si="3"/>
        <v>47</v>
      </c>
      <c r="E6" s="31">
        <f t="shared" si="3"/>
        <v>17</v>
      </c>
      <c r="F6" s="31">
        <f t="shared" si="3"/>
        <v>5</v>
      </c>
      <c r="G6" s="31">
        <f t="shared" si="3"/>
        <v>0</v>
      </c>
      <c r="H6" s="31" t="str">
        <f t="shared" si="3"/>
        <v>沖縄県　恩納村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24.42</v>
      </c>
      <c r="P6" s="32">
        <f t="shared" si="3"/>
        <v>86.62</v>
      </c>
      <c r="Q6" s="32">
        <f t="shared" si="3"/>
        <v>1620</v>
      </c>
      <c r="R6" s="32">
        <f t="shared" si="3"/>
        <v>10814</v>
      </c>
      <c r="S6" s="32">
        <f t="shared" si="3"/>
        <v>50.82</v>
      </c>
      <c r="T6" s="32">
        <f t="shared" si="3"/>
        <v>212.79</v>
      </c>
      <c r="U6" s="32">
        <f t="shared" si="3"/>
        <v>2636</v>
      </c>
      <c r="V6" s="32">
        <f t="shared" si="3"/>
        <v>1.37</v>
      </c>
      <c r="W6" s="32">
        <f t="shared" si="3"/>
        <v>1924.09</v>
      </c>
      <c r="X6" s="33">
        <f>IF(X7="",NA(),X7)</f>
        <v>102.7</v>
      </c>
      <c r="Y6" s="33">
        <f t="shared" ref="Y6:AG6" si="4">IF(Y7="",NA(),Y7)</f>
        <v>83.41</v>
      </c>
      <c r="Z6" s="33">
        <f t="shared" si="4"/>
        <v>80.2</v>
      </c>
      <c r="AA6" s="33">
        <f t="shared" si="4"/>
        <v>80.69</v>
      </c>
      <c r="AB6" s="33">
        <f t="shared" si="4"/>
        <v>72.05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8686.6200000000008</v>
      </c>
      <c r="BF6" s="33">
        <f t="shared" ref="BF6:BN6" si="7">IF(BF7="",NA(),BF7)</f>
        <v>3442.94</v>
      </c>
      <c r="BG6" s="33">
        <f t="shared" si="7"/>
        <v>1783.24</v>
      </c>
      <c r="BH6" s="33">
        <f t="shared" si="7"/>
        <v>1480.86</v>
      </c>
      <c r="BI6" s="33">
        <f t="shared" si="7"/>
        <v>1600.12</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16.010000000000002</v>
      </c>
      <c r="BQ6" s="33">
        <f t="shared" ref="BQ6:BY6" si="8">IF(BQ7="",NA(),BQ7)</f>
        <v>19.920000000000002</v>
      </c>
      <c r="BR6" s="33">
        <f t="shared" si="8"/>
        <v>35.18</v>
      </c>
      <c r="BS6" s="33">
        <f t="shared" si="8"/>
        <v>28.27</v>
      </c>
      <c r="BT6" s="33">
        <f t="shared" si="8"/>
        <v>46.63</v>
      </c>
      <c r="BU6" s="33">
        <f t="shared" si="8"/>
        <v>43.24</v>
      </c>
      <c r="BV6" s="33">
        <f t="shared" si="8"/>
        <v>42.13</v>
      </c>
      <c r="BW6" s="33">
        <f t="shared" si="8"/>
        <v>42.48</v>
      </c>
      <c r="BX6" s="33">
        <f t="shared" si="8"/>
        <v>41.04</v>
      </c>
      <c r="BY6" s="33">
        <f t="shared" si="8"/>
        <v>41.08</v>
      </c>
      <c r="BZ6" s="32" t="str">
        <f>IF(BZ7="","",IF(BZ7="-","【-】","【"&amp;SUBSTITUTE(TEXT(BZ7,"#,##0.00"),"-","△")&amp;"】"))</f>
        <v>【51.49】</v>
      </c>
      <c r="CA6" s="33">
        <f>IF(CA7="",NA(),CA7)</f>
        <v>464.63</v>
      </c>
      <c r="CB6" s="33">
        <f t="shared" ref="CB6:CJ6" si="9">IF(CB7="",NA(),CB7)</f>
        <v>286.26</v>
      </c>
      <c r="CC6" s="33">
        <f t="shared" si="9"/>
        <v>189.27</v>
      </c>
      <c r="CD6" s="33">
        <f t="shared" si="9"/>
        <v>252.26</v>
      </c>
      <c r="CE6" s="33">
        <f t="shared" si="9"/>
        <v>158.06</v>
      </c>
      <c r="CF6" s="33">
        <f t="shared" si="9"/>
        <v>338.76</v>
      </c>
      <c r="CG6" s="33">
        <f t="shared" si="9"/>
        <v>348.41</v>
      </c>
      <c r="CH6" s="33">
        <f t="shared" si="9"/>
        <v>343.8</v>
      </c>
      <c r="CI6" s="33">
        <f t="shared" si="9"/>
        <v>357.08</v>
      </c>
      <c r="CJ6" s="33">
        <f t="shared" si="9"/>
        <v>378.08</v>
      </c>
      <c r="CK6" s="32" t="str">
        <f>IF(CK7="","",IF(CK7="-","【-】","【"&amp;SUBSTITUTE(TEXT(CK7,"#,##0.00"),"-","△")&amp;"】"))</f>
        <v>【295.10】</v>
      </c>
      <c r="CL6" s="33">
        <f>IF(CL7="",NA(),CL7)</f>
        <v>8.02</v>
      </c>
      <c r="CM6" s="33">
        <f t="shared" ref="CM6:CU6" si="10">IF(CM7="",NA(),CM7)</f>
        <v>27.96</v>
      </c>
      <c r="CN6" s="33">
        <f t="shared" si="10"/>
        <v>48.78</v>
      </c>
      <c r="CO6" s="33">
        <f t="shared" si="10"/>
        <v>56.4</v>
      </c>
      <c r="CP6" s="33">
        <f t="shared" si="10"/>
        <v>61.68</v>
      </c>
      <c r="CQ6" s="33">
        <f t="shared" si="10"/>
        <v>44.65</v>
      </c>
      <c r="CR6" s="33">
        <f t="shared" si="10"/>
        <v>46.85</v>
      </c>
      <c r="CS6" s="33">
        <f t="shared" si="10"/>
        <v>46.06</v>
      </c>
      <c r="CT6" s="33">
        <f t="shared" si="10"/>
        <v>45.95</v>
      </c>
      <c r="CU6" s="33">
        <f t="shared" si="10"/>
        <v>44.69</v>
      </c>
      <c r="CV6" s="32" t="str">
        <f>IF(CV7="","",IF(CV7="-","【-】","【"&amp;SUBSTITUTE(TEXT(CV7,"#,##0.00"),"-","△")&amp;"】"))</f>
        <v>【53.32】</v>
      </c>
      <c r="CW6" s="33">
        <f>IF(CW7="",NA(),CW7)</f>
        <v>17.48</v>
      </c>
      <c r="CX6" s="33">
        <f t="shared" ref="CX6:DF6" si="11">IF(CX7="",NA(),CX7)</f>
        <v>43.74</v>
      </c>
      <c r="CY6" s="33">
        <f t="shared" si="11"/>
        <v>60.55</v>
      </c>
      <c r="CZ6" s="33">
        <f t="shared" si="11"/>
        <v>70.239999999999995</v>
      </c>
      <c r="DA6" s="33">
        <f t="shared" si="11"/>
        <v>75.72</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473111</v>
      </c>
      <c r="D7" s="35">
        <v>47</v>
      </c>
      <c r="E7" s="35">
        <v>17</v>
      </c>
      <c r="F7" s="35">
        <v>5</v>
      </c>
      <c r="G7" s="35">
        <v>0</v>
      </c>
      <c r="H7" s="35" t="s">
        <v>96</v>
      </c>
      <c r="I7" s="35" t="s">
        <v>97</v>
      </c>
      <c r="J7" s="35" t="s">
        <v>98</v>
      </c>
      <c r="K7" s="35" t="s">
        <v>99</v>
      </c>
      <c r="L7" s="35" t="s">
        <v>100</v>
      </c>
      <c r="M7" s="36" t="s">
        <v>101</v>
      </c>
      <c r="N7" s="36" t="s">
        <v>102</v>
      </c>
      <c r="O7" s="36">
        <v>24.42</v>
      </c>
      <c r="P7" s="36">
        <v>86.62</v>
      </c>
      <c r="Q7" s="36">
        <v>1620</v>
      </c>
      <c r="R7" s="36">
        <v>10814</v>
      </c>
      <c r="S7" s="36">
        <v>50.82</v>
      </c>
      <c r="T7" s="36">
        <v>212.79</v>
      </c>
      <c r="U7" s="36">
        <v>2636</v>
      </c>
      <c r="V7" s="36">
        <v>1.37</v>
      </c>
      <c r="W7" s="36">
        <v>1924.09</v>
      </c>
      <c r="X7" s="36">
        <v>102.7</v>
      </c>
      <c r="Y7" s="36">
        <v>83.41</v>
      </c>
      <c r="Z7" s="36">
        <v>80.2</v>
      </c>
      <c r="AA7" s="36">
        <v>80.69</v>
      </c>
      <c r="AB7" s="36">
        <v>72.05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8686.6200000000008</v>
      </c>
      <c r="BF7" s="36">
        <v>3442.94</v>
      </c>
      <c r="BG7" s="36">
        <v>1783.24</v>
      </c>
      <c r="BH7" s="36">
        <v>1480.86</v>
      </c>
      <c r="BI7" s="36">
        <v>1600.12</v>
      </c>
      <c r="BJ7" s="36">
        <v>1316.7</v>
      </c>
      <c r="BK7" s="36">
        <v>1224.75</v>
      </c>
      <c r="BL7" s="36">
        <v>1144.05</v>
      </c>
      <c r="BM7" s="36">
        <v>1117.1099999999999</v>
      </c>
      <c r="BN7" s="36">
        <v>1161.05</v>
      </c>
      <c r="BO7" s="36">
        <v>992.47</v>
      </c>
      <c r="BP7" s="36">
        <v>16.010000000000002</v>
      </c>
      <c r="BQ7" s="36">
        <v>19.920000000000002</v>
      </c>
      <c r="BR7" s="36">
        <v>35.18</v>
      </c>
      <c r="BS7" s="36">
        <v>28.27</v>
      </c>
      <c r="BT7" s="36">
        <v>46.63</v>
      </c>
      <c r="BU7" s="36">
        <v>43.24</v>
      </c>
      <c r="BV7" s="36">
        <v>42.13</v>
      </c>
      <c r="BW7" s="36">
        <v>42.48</v>
      </c>
      <c r="BX7" s="36">
        <v>41.04</v>
      </c>
      <c r="BY7" s="36">
        <v>41.08</v>
      </c>
      <c r="BZ7" s="36">
        <v>51.49</v>
      </c>
      <c r="CA7" s="36">
        <v>464.63</v>
      </c>
      <c r="CB7" s="36">
        <v>286.26</v>
      </c>
      <c r="CC7" s="36">
        <v>189.27</v>
      </c>
      <c r="CD7" s="36">
        <v>252.26</v>
      </c>
      <c r="CE7" s="36">
        <v>158.06</v>
      </c>
      <c r="CF7" s="36">
        <v>338.76</v>
      </c>
      <c r="CG7" s="36">
        <v>348.41</v>
      </c>
      <c r="CH7" s="36">
        <v>343.8</v>
      </c>
      <c r="CI7" s="36">
        <v>357.08</v>
      </c>
      <c r="CJ7" s="36">
        <v>378.08</v>
      </c>
      <c r="CK7" s="36">
        <v>295.10000000000002</v>
      </c>
      <c r="CL7" s="36">
        <v>8.02</v>
      </c>
      <c r="CM7" s="36">
        <v>27.96</v>
      </c>
      <c r="CN7" s="36">
        <v>48.78</v>
      </c>
      <c r="CO7" s="36">
        <v>56.4</v>
      </c>
      <c r="CP7" s="36">
        <v>61.68</v>
      </c>
      <c r="CQ7" s="36">
        <v>44.65</v>
      </c>
      <c r="CR7" s="36">
        <v>46.85</v>
      </c>
      <c r="CS7" s="36">
        <v>46.06</v>
      </c>
      <c r="CT7" s="36">
        <v>45.95</v>
      </c>
      <c r="CU7" s="36">
        <v>44.69</v>
      </c>
      <c r="CV7" s="36">
        <v>53.32</v>
      </c>
      <c r="CW7" s="36">
        <v>17.48</v>
      </c>
      <c r="CX7" s="36">
        <v>43.74</v>
      </c>
      <c r="CY7" s="36">
        <v>60.55</v>
      </c>
      <c r="CZ7" s="36">
        <v>70.239999999999995</v>
      </c>
      <c r="DA7" s="36">
        <v>75.72</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2016-02-18T07:07:55Z</cp:lastPrinted>
  <dcterms:created xsi:type="dcterms:W3CDTF">2016-02-03T09:19:31Z</dcterms:created>
  <dcterms:modified xsi:type="dcterms:W3CDTF">2016-02-18T07:10:31Z</dcterms:modified>
</cp:coreProperties>
</file>