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uma3118\Desktop\arakawa_PC_backup_20150622\新川専用\業務\H27年度業務\公営企業関係\20160128\H28.1.28 【重要：〆①②2月17日、③2月19日】公営企業に係る「経営比較分析表」の分析等について\市⇒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<sst xmlns="http://schemas.openxmlformats.org/spreadsheetml/2006/main" count="217" uniqueCount="107">
  <si>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</si>
  <si>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</si>
  <si>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</si>
  <si>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</si>
  <si>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</si>
  <si>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</si>
  <si>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</si>
  <si>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</si>
  <si>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</si>
  <si>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</si>
  <si>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</si>
  <si>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</si>
  <si>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</si>
  <si>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</si>
  <si>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</si>
  <si>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</si>
  <si>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</si>
  <si>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</si>
  <si>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</si>
  <si>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</si>
  <si>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</si>
  <si>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</si>
  <si>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</si>
  <si>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</si>
  <si>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</si>
  <si>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</si>
  <si>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</si>
  <si>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</si>
  <si>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</si>
  <si>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</si>
  <si>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</si>
  <si>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</si>
  <si>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</si>
  <si>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</si>
  <si>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</si>
  <si>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</si>
  <si>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</si>
  <si>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</si>
  <si>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</si>
  <si>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</si>
  <si>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</si>
  <si>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</si>
  <si>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</si>
  <si>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</si>
  <si>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</si>
  <si>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</si>
  <si>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</si>
  <si>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</si>
  <si>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</si>
  <si>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</si>
  <si>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</si>
  <si>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</si>
  <si>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</si>
  <si>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</si>
  <si>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</si>
  <si>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</si>
  <si>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</si>
  <si>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</si>
  <si>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</si>
  <si>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</si>
  <si>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</si>
  <si>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</si>
  <si>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</si>
  <si>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</si>
  <si>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</si>
  <si>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</si>
  <si>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</si>
  <si>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</si>
  <si>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</si>
  <si>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</si>
  <si>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</si>
  <si>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</si>
  <si>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</si>
  <si>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</si>
  <si>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</si>
  <si>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</si>
  <si>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</si>
  <si>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</si>
  <si>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</si>
  <si>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</si>
  <si>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</si>
  <si>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</si>
  <si>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</si>
  <si>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</si>
  <si>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</si>
  <si>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</si>
  <si>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</si>
  <si>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</si>
  <si>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</si>
  <si>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</si>
  <si>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</si>
  <si>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</si>
  <si>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</si>
  <si>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うるま市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</si>
  <si>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</si>
  <si>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</si>
  <si>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</si>
  <si>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</si>
  <si>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</si>
  <si>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</si>
  <si>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</si>
  <si>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</si>
  <si>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</si>
  <si>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</si>
  <si>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①全国平均と比べかなり低い数値であり、もうけ（利益）が少ないことを表している。26年度は向上したものの、会計制度見直しの影響によるものであり、更なる経営努力が必要である。
②24・25年度は給水収益の大幅な減少により、2期連続で欠損金を計上したが、26年度は会計基準の見直しで生じた利益剰余金により累積欠損金を解消することができた。
③26年度は地方公営企業会計制度見直しにより、引当金の計上や企業債を資本から負債へ計上したことで、数値は悪化しましたが、全国平均を上回っているため、概ね良好であると言える。
④全国平均を下回っているため、投資規模が適切か検討する必要がある。
⑤⑥地方公営企業会計制度の見直しにより、給水原価の算定方法に変更があったため、料金回収率は改善しているが、依然として給水に係る費用を水道料金で賄えていない状態にあると言える。
⑦⑧施設利用率は平均値を上回っているが、有収率は平均値を下回っているため、給水量が収益に結びついていないことを表している。有収率の低い要因は漏水によるものであり、漏水対策をしっかりおこない、有収率の改善を図る必要がある。</t>
    <rPh sb="1" eb="3">
      <t>ゼンコク</t>
    </rPh>
    <rPh sb="3" eb="5">
      <t>ヘイキン</t>
    </rPh>
    <rPh sb="6" eb="7">
      <t>クラ</t>
    </rPh>
    <rPh sb="11" eb="12">
      <t>ヒク</t>
    </rPh>
    <rPh sb="13" eb="15">
      <t>スウチ</t>
    </rPh>
    <rPh sb="23" eb="25">
      <t>リエキ</t>
    </rPh>
    <rPh sb="27" eb="28">
      <t>スク</t>
    </rPh>
    <rPh sb="33" eb="34">
      <t>アラワ</t>
    </rPh>
    <rPh sb="41" eb="43">
      <t>ネンド</t>
    </rPh>
    <rPh sb="44" eb="46">
      <t>コウジョウ</t>
    </rPh>
    <rPh sb="52" eb="54">
      <t>カイケイ</t>
    </rPh>
    <rPh sb="54" eb="56">
      <t>セイド</t>
    </rPh>
    <rPh sb="56" eb="58">
      <t>ミナオ</t>
    </rPh>
    <rPh sb="60" eb="62">
      <t>エイキョウ</t>
    </rPh>
    <rPh sb="71" eb="72">
      <t>サラ</t>
    </rPh>
    <rPh sb="74" eb="76">
      <t>ケイエイ</t>
    </rPh>
    <rPh sb="76" eb="78">
      <t>ドリョク</t>
    </rPh>
    <rPh sb="79" eb="81">
      <t>ヒツヨウ</t>
    </rPh>
    <rPh sb="92" eb="94">
      <t>ネンド</t>
    </rPh>
    <rPh sb="95" eb="97">
      <t>キュウスイ</t>
    </rPh>
    <rPh sb="97" eb="99">
      <t>シュウエキ</t>
    </rPh>
    <rPh sb="100" eb="102">
      <t>オオハバ</t>
    </rPh>
    <rPh sb="103" eb="104">
      <t>ゲン</t>
    </rPh>
    <rPh sb="104" eb="105">
      <t>ショウ</t>
    </rPh>
    <rPh sb="110" eb="111">
      <t>キ</t>
    </rPh>
    <rPh sb="111" eb="113">
      <t>レンゾク</t>
    </rPh>
    <rPh sb="114" eb="117">
      <t>ケッソンキン</t>
    </rPh>
    <rPh sb="118" eb="120">
      <t>ケイジョウ</t>
    </rPh>
    <rPh sb="126" eb="127">
      <t>ネン</t>
    </rPh>
    <rPh sb="127" eb="128">
      <t>ド</t>
    </rPh>
    <rPh sb="129" eb="131">
      <t>カイケイ</t>
    </rPh>
    <rPh sb="131" eb="133">
      <t>キジュン</t>
    </rPh>
    <rPh sb="134" eb="136">
      <t>ミナオ</t>
    </rPh>
    <rPh sb="138" eb="139">
      <t>ショウ</t>
    </rPh>
    <rPh sb="141" eb="143">
      <t>リエキ</t>
    </rPh>
    <rPh sb="143" eb="146">
      <t>ジョウヨキン</t>
    </rPh>
    <rPh sb="149" eb="151">
      <t>ルイセキ</t>
    </rPh>
    <rPh sb="151" eb="154">
      <t>ケッソンキン</t>
    </rPh>
    <rPh sb="155" eb="157">
      <t>カイショウ</t>
    </rPh>
    <rPh sb="170" eb="172">
      <t>ネンド</t>
    </rPh>
    <rPh sb="173" eb="175">
      <t>チホウ</t>
    </rPh>
    <rPh sb="175" eb="177">
      <t>コウエイ</t>
    </rPh>
    <rPh sb="177" eb="179">
      <t>キギョウ</t>
    </rPh>
    <rPh sb="179" eb="181">
      <t>カイケイ</t>
    </rPh>
    <rPh sb="181" eb="183">
      <t>セイド</t>
    </rPh>
    <rPh sb="183" eb="185">
      <t>ミナオ</t>
    </rPh>
    <rPh sb="190" eb="192">
      <t>ヒキアテ</t>
    </rPh>
    <rPh sb="192" eb="193">
      <t>キン</t>
    </rPh>
    <rPh sb="194" eb="196">
      <t>ケイジョウ</t>
    </rPh>
    <rPh sb="197" eb="199">
      <t>キギョウ</t>
    </rPh>
    <rPh sb="199" eb="200">
      <t>サイ</t>
    </rPh>
    <rPh sb="201" eb="203">
      <t>シホン</t>
    </rPh>
    <rPh sb="205" eb="207">
      <t>フサイ</t>
    </rPh>
    <rPh sb="208" eb="210">
      <t>ケイジョウ</t>
    </rPh>
    <rPh sb="216" eb="218">
      <t>スウチ</t>
    </rPh>
    <rPh sb="219" eb="221">
      <t>アッカ</t>
    </rPh>
    <rPh sb="227" eb="229">
      <t>ゼンコク</t>
    </rPh>
    <rPh sb="229" eb="231">
      <t>ヘイキン</t>
    </rPh>
    <rPh sb="232" eb="234">
      <t>ウワマワ</t>
    </rPh>
    <rPh sb="241" eb="242">
      <t>オオム</t>
    </rPh>
    <rPh sb="243" eb="245">
      <t>リョウコウ</t>
    </rPh>
    <rPh sb="249" eb="250">
      <t>イ</t>
    </rPh>
    <rPh sb="255" eb="257">
      <t>ゼンコク</t>
    </rPh>
    <rPh sb="257" eb="259">
      <t>ヘイキン</t>
    </rPh>
    <rPh sb="260" eb="262">
      <t>シタマワ</t>
    </rPh>
    <rPh sb="269" eb="271">
      <t>トウシ</t>
    </rPh>
    <rPh sb="271" eb="273">
      <t>キボ</t>
    </rPh>
    <rPh sb="274" eb="276">
      <t>テキセツ</t>
    </rPh>
    <rPh sb="277" eb="279">
      <t>ケントウ</t>
    </rPh>
    <rPh sb="281" eb="283">
      <t>ヒツヨウ</t>
    </rPh>
    <rPh sb="290" eb="292">
      <t>チホウ</t>
    </rPh>
    <rPh sb="292" eb="294">
      <t>コウエイ</t>
    </rPh>
    <rPh sb="294" eb="296">
      <t>キギョウ</t>
    </rPh>
    <rPh sb="296" eb="298">
      <t>カイケイ</t>
    </rPh>
    <rPh sb="298" eb="300">
      <t>セイド</t>
    </rPh>
    <rPh sb="301" eb="303">
      <t>ミナオ</t>
    </rPh>
    <rPh sb="308" eb="310">
      <t>キュウスイ</t>
    </rPh>
    <rPh sb="310" eb="312">
      <t>ゲンカ</t>
    </rPh>
    <rPh sb="313" eb="315">
      <t>サンテイ</t>
    </rPh>
    <rPh sb="315" eb="317">
      <t>ホウホウ</t>
    </rPh>
    <rPh sb="318" eb="320">
      <t>ヘンコウ</t>
    </rPh>
    <rPh sb="327" eb="329">
      <t>リョウキン</t>
    </rPh>
    <rPh sb="329" eb="331">
      <t>カイシュウ</t>
    </rPh>
    <rPh sb="331" eb="332">
      <t>リツ</t>
    </rPh>
    <rPh sb="333" eb="335">
      <t>カイゼン</t>
    </rPh>
    <rPh sb="341" eb="343">
      <t>イゼン</t>
    </rPh>
    <rPh sb="346" eb="348">
      <t>キュウスイ</t>
    </rPh>
    <rPh sb="349" eb="350">
      <t>カカ</t>
    </rPh>
    <rPh sb="351" eb="353">
      <t>ヒヨウ</t>
    </rPh>
    <rPh sb="354" eb="356">
      <t>スイドウ</t>
    </rPh>
    <rPh sb="356" eb="358">
      <t>リョウキン</t>
    </rPh>
    <rPh sb="359" eb="360">
      <t>マカナ</t>
    </rPh>
    <rPh sb="365" eb="367">
      <t>ジョウタイ</t>
    </rPh>
    <rPh sb="371" eb="372">
      <t>イ</t>
    </rPh>
    <rPh sb="378" eb="380">
      <t>シセツ</t>
    </rPh>
    <rPh sb="380" eb="383">
      <t>リヨウリツ</t>
    </rPh>
    <rPh sb="384" eb="386">
      <t>ヘイキン</t>
    </rPh>
    <rPh sb="386" eb="387">
      <t>アタイ</t>
    </rPh>
    <rPh sb="388" eb="390">
      <t>ウワマワ</t>
    </rPh>
    <rPh sb="396" eb="397">
      <t>ユウ</t>
    </rPh>
    <rPh sb="397" eb="398">
      <t>シュウ</t>
    </rPh>
    <rPh sb="398" eb="399">
      <t>リツ</t>
    </rPh>
    <rPh sb="400" eb="402">
      <t>ヘイキン</t>
    </rPh>
    <rPh sb="402" eb="403">
      <t>アタイ</t>
    </rPh>
    <rPh sb="404" eb="406">
      <t>シタマワ</t>
    </rPh>
    <rPh sb="413" eb="415">
      <t>キュウスイ</t>
    </rPh>
    <rPh sb="415" eb="416">
      <t>リョウ</t>
    </rPh>
    <rPh sb="417" eb="419">
      <t>シュウエキ</t>
    </rPh>
    <rPh sb="420" eb="421">
      <t>ムス</t>
    </rPh>
    <rPh sb="431" eb="432">
      <t>アラワ</t>
    </rPh>
    <rPh sb="437" eb="438">
      <t>ユウ</t>
    </rPh>
    <rPh sb="438" eb="439">
      <t>シュウ</t>
    </rPh>
    <rPh sb="439" eb="440">
      <t>リツ</t>
    </rPh>
    <rPh sb="441" eb="442">
      <t>ヒク</t>
    </rPh>
    <rPh sb="443" eb="445">
      <t>ヨウイン</t>
    </rPh>
    <rPh sb="446" eb="448">
      <t>ロウスイ</t>
    </rPh>
    <rPh sb="457" eb="459">
      <t>ロウスイ</t>
    </rPh>
    <rPh sb="459" eb="461">
      <t>タイサク</t>
    </rPh>
    <rPh sb="471" eb="472">
      <t>ユウ</t>
    </rPh>
    <rPh sb="472" eb="473">
      <t>シュウ</t>
    </rPh>
    <rPh sb="473" eb="474">
      <t>リツ</t>
    </rPh>
    <rPh sb="475" eb="477">
      <t>カイゼン</t>
    </rPh>
    <rPh sb="478" eb="479">
      <t>ハカ</t>
    </rPh>
    <rPh sb="480" eb="482">
      <t>ヒツヨウ</t>
    </rPh>
    <phoneticPr fontId="4"/>
  </si>
  <si>
    <r>
      <t>①有形固定資産減価償却率が、年々上昇しているとういことは資産が古くなってきていることを表し、修繕コストの増加、施設の更新時期が近づいていることを意味します。更新には多額の資金が必要となるため、長寿命化対策等を検討し、更新需要の抑制や平準化に取り組む必要があると考える。
②③管路経年化率は上昇してきており、今後も上昇傾向で推移すると予測される。管路経年化率を抑制するには、</t>
    </r>
    <r>
      <rPr>
        <sz val="11"/>
        <rFont val="ＭＳ ゴシック"/>
        <family val="3"/>
        <charset val="128"/>
      </rPr>
      <t>管路の更新が必要不可欠であるが、現状の管路更新率では、追いつかない状況である。長期的な視点に立ち、</t>
    </r>
    <r>
      <rPr>
        <sz val="11"/>
        <color theme="1"/>
        <rFont val="ＭＳ ゴシック"/>
        <family val="3"/>
        <charset val="128"/>
      </rPr>
      <t>計画的な更新の実施、財源の確保に努める必要がある。</t>
    </r>
    <rPh sb="1" eb="3">
      <t>ユウケイ</t>
    </rPh>
    <rPh sb="3" eb="5">
      <t>コテイ</t>
    </rPh>
    <rPh sb="5" eb="7">
      <t>シサン</t>
    </rPh>
    <rPh sb="7" eb="9">
      <t>ゲンカ</t>
    </rPh>
    <rPh sb="9" eb="11">
      <t>ショウキャク</t>
    </rPh>
    <rPh sb="11" eb="12">
      <t>リツ</t>
    </rPh>
    <rPh sb="14" eb="16">
      <t>ネンネン</t>
    </rPh>
    <rPh sb="16" eb="18">
      <t>ジョウショウ</t>
    </rPh>
    <rPh sb="28" eb="30">
      <t>シサン</t>
    </rPh>
    <rPh sb="31" eb="32">
      <t>フル</t>
    </rPh>
    <rPh sb="43" eb="44">
      <t>アラワ</t>
    </rPh>
    <rPh sb="46" eb="48">
      <t>シュウゼン</t>
    </rPh>
    <rPh sb="52" eb="54">
      <t>ゾウカ</t>
    </rPh>
    <rPh sb="55" eb="57">
      <t>シセツ</t>
    </rPh>
    <rPh sb="58" eb="60">
      <t>コウシン</t>
    </rPh>
    <rPh sb="60" eb="62">
      <t>ジキ</t>
    </rPh>
    <rPh sb="63" eb="64">
      <t>チカ</t>
    </rPh>
    <rPh sb="72" eb="74">
      <t>イミ</t>
    </rPh>
    <rPh sb="78" eb="80">
      <t>コウシン</t>
    </rPh>
    <rPh sb="82" eb="84">
      <t>タガク</t>
    </rPh>
    <rPh sb="85" eb="87">
      <t>シキン</t>
    </rPh>
    <rPh sb="88" eb="90">
      <t>ヒツヨウ</t>
    </rPh>
    <rPh sb="96" eb="97">
      <t>チョウ</t>
    </rPh>
    <rPh sb="97" eb="100">
      <t>ジュミョウカ</t>
    </rPh>
    <rPh sb="100" eb="102">
      <t>タイサク</t>
    </rPh>
    <rPh sb="102" eb="103">
      <t>トウ</t>
    </rPh>
    <rPh sb="104" eb="106">
      <t>ケントウ</t>
    </rPh>
    <rPh sb="108" eb="110">
      <t>コウシン</t>
    </rPh>
    <rPh sb="110" eb="112">
      <t>ジュヨウ</t>
    </rPh>
    <rPh sb="113" eb="115">
      <t>ヨクセイ</t>
    </rPh>
    <rPh sb="116" eb="119">
      <t>ヘイジュンカ</t>
    </rPh>
    <rPh sb="120" eb="121">
      <t>ト</t>
    </rPh>
    <rPh sb="122" eb="123">
      <t>ク</t>
    </rPh>
    <rPh sb="124" eb="126">
      <t>ヒツヨウ</t>
    </rPh>
    <rPh sb="130" eb="131">
      <t>カンガ</t>
    </rPh>
    <rPh sb="137" eb="139">
      <t>カンロ</t>
    </rPh>
    <rPh sb="139" eb="142">
      <t>ケイネンカ</t>
    </rPh>
    <rPh sb="142" eb="143">
      <t>リツ</t>
    </rPh>
    <rPh sb="144" eb="146">
      <t>ジョウショウ</t>
    </rPh>
    <rPh sb="153" eb="155">
      <t>コンゴ</t>
    </rPh>
    <rPh sb="156" eb="158">
      <t>ジョウショウ</t>
    </rPh>
    <rPh sb="158" eb="160">
      <t>ケイコウ</t>
    </rPh>
    <rPh sb="161" eb="163">
      <t>スイイ</t>
    </rPh>
    <rPh sb="166" eb="168">
      <t>ヨソク</t>
    </rPh>
    <rPh sb="172" eb="174">
      <t>カンロ</t>
    </rPh>
    <rPh sb="174" eb="176">
      <t>ケイネン</t>
    </rPh>
    <rPh sb="176" eb="177">
      <t>カ</t>
    </rPh>
    <rPh sb="177" eb="178">
      <t>リツ</t>
    </rPh>
    <rPh sb="179" eb="181">
      <t>ヨクセイ</t>
    </rPh>
    <rPh sb="186" eb="188">
      <t>カンロ</t>
    </rPh>
    <rPh sb="189" eb="191">
      <t>コウシン</t>
    </rPh>
    <rPh sb="202" eb="204">
      <t>ゲンジョウ</t>
    </rPh>
    <rPh sb="205" eb="207">
      <t>カンロ</t>
    </rPh>
    <rPh sb="207" eb="209">
      <t>コウシン</t>
    </rPh>
    <rPh sb="209" eb="210">
      <t>リツ</t>
    </rPh>
    <rPh sb="213" eb="214">
      <t>オ</t>
    </rPh>
    <rPh sb="219" eb="221">
      <t>ジョウキョウ</t>
    </rPh>
    <rPh sb="225" eb="228">
      <t>チョウキテキ</t>
    </rPh>
    <rPh sb="229" eb="231">
      <t>シテン</t>
    </rPh>
    <rPh sb="232" eb="233">
      <t>タ</t>
    </rPh>
    <rPh sb="235" eb="238">
      <t>ケイカクテキ</t>
    </rPh>
    <rPh sb="239" eb="241">
      <t>コウシン</t>
    </rPh>
    <rPh sb="242" eb="244">
      <t>ジッシ</t>
    </rPh>
    <rPh sb="245" eb="247">
      <t>ザイゲン</t>
    </rPh>
    <rPh sb="248" eb="250">
      <t>カクホ</t>
    </rPh>
    <rPh sb="251" eb="252">
      <t>ツト</t>
    </rPh>
    <rPh sb="254" eb="256">
      <t>ヒツヨウ</t>
    </rPh>
    <phoneticPr fontId="4"/>
  </si>
  <si>
    <t>　近年の水道使用量は、給水人口が増加しているものの、節水意識の向上及び節水機器等の普及によりほぼ横ばいで推移しているため、給水収益の伸びは期待できないと思われる。このような中、老朽管の更新や維持管理に多額の資金が必要となってくるため、水道事業を取り巻く環境は更に厳しい状態になると予測されます。こうした状況に対応するため、費用削減に取り組むことはもちろんのこと、施設の統廃合やダウンサイジングの検討を進めるとともに、適切な料金水準の見直しを図る必要がある。</t>
    <rPh sb="1" eb="3">
      <t>キンネン</t>
    </rPh>
    <rPh sb="4" eb="6">
      <t>スイドウ</t>
    </rPh>
    <rPh sb="6" eb="8">
      <t>シヨウ</t>
    </rPh>
    <rPh sb="8" eb="9">
      <t>リョウ</t>
    </rPh>
    <rPh sb="11" eb="13">
      <t>キュウスイ</t>
    </rPh>
    <rPh sb="13" eb="15">
      <t>ジンコウ</t>
    </rPh>
    <rPh sb="16" eb="18">
      <t>ゾウカ</t>
    </rPh>
    <rPh sb="26" eb="28">
      <t>セッスイ</t>
    </rPh>
    <rPh sb="28" eb="30">
      <t>イシキ</t>
    </rPh>
    <rPh sb="31" eb="33">
      <t>コウジョウ</t>
    </rPh>
    <rPh sb="33" eb="34">
      <t>オヨ</t>
    </rPh>
    <rPh sb="35" eb="37">
      <t>セッスイ</t>
    </rPh>
    <rPh sb="37" eb="39">
      <t>キキ</t>
    </rPh>
    <rPh sb="39" eb="40">
      <t>トウ</t>
    </rPh>
    <rPh sb="41" eb="43">
      <t>フキュウ</t>
    </rPh>
    <rPh sb="48" eb="49">
      <t>ヨコ</t>
    </rPh>
    <rPh sb="52" eb="54">
      <t>スイイ</t>
    </rPh>
    <rPh sb="61" eb="63">
      <t>キュウスイ</t>
    </rPh>
    <rPh sb="63" eb="65">
      <t>シュウエキ</t>
    </rPh>
    <rPh sb="66" eb="67">
      <t>ノ</t>
    </rPh>
    <rPh sb="69" eb="71">
      <t>キタイ</t>
    </rPh>
    <rPh sb="76" eb="77">
      <t>オモ</t>
    </rPh>
    <rPh sb="86" eb="87">
      <t>ナカ</t>
    </rPh>
    <rPh sb="88" eb="90">
      <t>ロウキュウ</t>
    </rPh>
    <rPh sb="90" eb="91">
      <t>カン</t>
    </rPh>
    <rPh sb="92" eb="94">
      <t>コウシン</t>
    </rPh>
    <rPh sb="95" eb="97">
      <t>イジ</t>
    </rPh>
    <rPh sb="97" eb="99">
      <t>カンリ</t>
    </rPh>
    <rPh sb="100" eb="102">
      <t>タガク</t>
    </rPh>
    <rPh sb="103" eb="105">
      <t>シキン</t>
    </rPh>
    <rPh sb="106" eb="108">
      <t>ヒツヨウ</t>
    </rPh>
    <rPh sb="117" eb="119">
      <t>スイドウ</t>
    </rPh>
    <rPh sb="119" eb="121">
      <t>ジギョウ</t>
    </rPh>
    <rPh sb="122" eb="123">
      <t>ト</t>
    </rPh>
    <rPh sb="124" eb="125">
      <t>マ</t>
    </rPh>
    <rPh sb="126" eb="128">
      <t>カンキョウ</t>
    </rPh>
    <rPh sb="129" eb="130">
      <t>サラ</t>
    </rPh>
    <rPh sb="131" eb="132">
      <t>キビ</t>
    </rPh>
    <rPh sb="134" eb="136">
      <t>ジョウタイ</t>
    </rPh>
    <rPh sb="140" eb="142">
      <t>ヨソク</t>
    </rPh>
    <rPh sb="151" eb="153">
      <t>ジョウキョウ</t>
    </rPh>
    <rPh sb="154" eb="156">
      <t>タイオウ</t>
    </rPh>
    <rPh sb="161" eb="163">
      <t>ヒヨウ</t>
    </rPh>
    <rPh sb="163" eb="165">
      <t>サクゲン</t>
    </rPh>
    <rPh sb="166" eb="167">
      <t>ト</t>
    </rPh>
    <rPh sb="168" eb="169">
      <t>ク</t>
    </rPh>
    <rPh sb="181" eb="183">
      <t>シセツ</t>
    </rPh>
    <rPh sb="184" eb="187">
      <t>トウハイゴウ</t>
    </rPh>
    <rPh sb="197" eb="199">
      <t>ケントウ</t>
    </rPh>
    <rPh sb="200" eb="201">
      <t>スス</t>
    </rPh>
    <rPh sb="208" eb="210">
      <t>テキセツ</t>
    </rPh>
    <rPh sb="211" eb="213">
      <t>リョウキン</t>
    </rPh>
    <rPh sb="213" eb="215">
      <t>スイジュン</t>
    </rPh>
    <rPh sb="216" eb="218">
      <t>ミナオ</t>
    </rPh>
    <rPh sb="220" eb="221">
      <t>ハカ</t>
    </rPh>
    <rPh sb="222" eb="2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</si>
</sst>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1.38</c:v>
                </c:pt>
                <c:pt idx="1">
                  <c:v>0.8</c:v>
                </c:pt>
                <c:pt idx="2">
                  <c:v>0.67</c:v>
                </c:pt>
                <c:pt idx="3">
                  <c:v>1.54</c:v>
                </c:pt>
                <c:pt idx="4">
                  <c:v>0.63</c:v>
                </c:pt>
              </c:numCache>
            </c:numRef>
          </c:val>
        </c:ser>
        <c:dLbls>
          <c:showLegendKey val="0"/>
          <c:showVal val="0"/>
          <c:showCatName val="0"/>
          <c:showSerName val="0"/>
          <c:showPercent val="0"/>
          <c:showBubbleSize val="0"/>
        </c:dLbls>
        <c:gapWidth val="150"/>
        <c:axId val="194432424"/>
        <c:axId val="10596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194432424"/>
        <c:axId val="105969672"/>
      </c:lineChart>
      <c:dateAx>
        <c:axId val="194432424"/>
        <c:scaling>
          <c:orientation val="minMax"/>
        </c:scaling>
        <c:delete val="1"/>
        <c:axPos val="b"/>
        <c:numFmt formatCode="ge" sourceLinked="1"/>
        <c:majorTickMark val="none"/>
        <c:minorTickMark val="none"/>
        <c:tickLblPos val="none"/>
        <c:crossAx val="105969672"/>
        <c:crosses val="autoZero"/>
        <c:auto val="1"/>
        <c:lblOffset val="100"/>
        <c:baseTimeUnit val="years"/>
      </c:dateAx>
      <c:valAx>
        <c:axId val="10596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3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c:v>
                </c:pt>
                <c:pt idx="1">
                  <c:v>75.95</c:v>
                </c:pt>
                <c:pt idx="2">
                  <c:v>76.02</c:v>
                </c:pt>
                <c:pt idx="3">
                  <c:v>75.88</c:v>
                </c:pt>
                <c:pt idx="4">
                  <c:v>73.599999999999994</c:v>
                </c:pt>
              </c:numCache>
            </c:numRef>
          </c:val>
        </c:ser>
        <c:dLbls>
          <c:showLegendKey val="0"/>
          <c:showVal val="0"/>
          <c:showCatName val="0"/>
          <c:showSerName val="0"/>
          <c:showPercent val="0"/>
          <c:showBubbleSize val="0"/>
        </c:dLbls>
        <c:gapWidth val="150"/>
        <c:axId val="195292512"/>
        <c:axId val="19384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95292512"/>
        <c:axId val="193849464"/>
      </c:lineChart>
      <c:dateAx>
        <c:axId val="195292512"/>
        <c:scaling>
          <c:orientation val="minMax"/>
        </c:scaling>
        <c:delete val="1"/>
        <c:axPos val="b"/>
        <c:numFmt formatCode="ge" sourceLinked="1"/>
        <c:majorTickMark val="none"/>
        <c:minorTickMark val="none"/>
        <c:tickLblPos val="none"/>
        <c:crossAx val="193849464"/>
        <c:crosses val="autoZero"/>
        <c:auto val="1"/>
        <c:lblOffset val="100"/>
        <c:baseTimeUnit val="years"/>
      </c:dateAx>
      <c:valAx>
        <c:axId val="19384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88.58</c:v>
                </c:pt>
                <c:pt idx="1">
                  <c:v>88.67</c:v>
                </c:pt>
                <c:pt idx="2">
                  <c:v>87.23</c:v>
                </c:pt>
                <c:pt idx="3">
                  <c:v>86.61</c:v>
                </c:pt>
                <c:pt idx="4">
                  <c:v>88.03</c:v>
                </c:pt>
              </c:numCache>
            </c:numRef>
          </c:val>
        </c:ser>
        <c:dLbls>
          <c:showLegendKey val="0"/>
          <c:showVal val="0"/>
          <c:showCatName val="0"/>
          <c:showSerName val="0"/>
          <c:showPercent val="0"/>
          <c:showBubbleSize val="0"/>
        </c:dLbls>
        <c:gapWidth val="150"/>
        <c:axId val="193848288"/>
        <c:axId val="19580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93848288"/>
        <c:axId val="195805080"/>
      </c:lineChart>
      <c:dateAx>
        <c:axId val="193848288"/>
        <c:scaling>
          <c:orientation val="minMax"/>
        </c:scaling>
        <c:delete val="1"/>
        <c:axPos val="b"/>
        <c:numFmt formatCode="ge" sourceLinked="1"/>
        <c:majorTickMark val="none"/>
        <c:minorTickMark val="none"/>
        <c:tickLblPos val="none"/>
        <c:crossAx val="195805080"/>
        <c:crosses val="autoZero"/>
        <c:auto val="1"/>
        <c:lblOffset val="100"/>
        <c:baseTimeUnit val="years"/>
      </c:dateAx>
      <c:valAx>
        <c:axId val="19580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100.8</c:v>
                </c:pt>
                <c:pt idx="1">
                  <c:v>100.81</c:v>
                </c:pt>
                <c:pt idx="2">
                  <c:v>97.89</c:v>
                </c:pt>
                <c:pt idx="3">
                  <c:v>96.44</c:v>
                </c:pt>
                <c:pt idx="4">
                  <c:v>104.06</c:v>
                </c:pt>
              </c:numCache>
            </c:numRef>
          </c:val>
        </c:ser>
        <c:dLbls>
          <c:showLegendKey val="0"/>
          <c:showVal val="0"/>
          <c:showCatName val="0"/>
          <c:showSerName val="0"/>
          <c:showPercent val="0"/>
          <c:showBubbleSize val="0"/>
        </c:dLbls>
        <c:gapWidth val="150"/>
        <c:axId val="195164448"/>
        <c:axId val="1058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95164448"/>
        <c:axId val="105857472"/>
      </c:lineChart>
      <c:dateAx>
        <c:axId val="195164448"/>
        <c:scaling>
          <c:orientation val="minMax"/>
        </c:scaling>
        <c:delete val="1"/>
        <c:axPos val="b"/>
        <c:numFmt formatCode="ge" sourceLinked="1"/>
        <c:majorTickMark val="none"/>
        <c:minorTickMark val="none"/>
        <c:tickLblPos val="none"/>
        <c:crossAx val="105857472"/>
        <c:crosses val="autoZero"/>
        <c:auto val="1"/>
        <c:lblOffset val="100"/>
        <c:baseTimeUnit val="years"/>
      </c:dateAx>
      <c:valAx>
        <c:axId val="10585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1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35.06</c:v>
                </c:pt>
                <c:pt idx="1">
                  <c:v>36.4</c:v>
                </c:pt>
                <c:pt idx="2">
                  <c:v>38.1</c:v>
                </c:pt>
                <c:pt idx="3">
                  <c:v>38.700000000000003</c:v>
                </c:pt>
                <c:pt idx="4">
                  <c:v>45.96</c:v>
                </c:pt>
              </c:numCache>
            </c:numRef>
          </c:val>
        </c:ser>
        <c:dLbls>
          <c:showLegendKey val="0"/>
          <c:showVal val="0"/>
          <c:showCatName val="0"/>
          <c:showSerName val="0"/>
          <c:showPercent val="0"/>
          <c:showBubbleSize val="0"/>
        </c:dLbls>
        <c:gapWidth val="150"/>
        <c:axId val="194937720"/>
        <c:axId val="19516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94937720"/>
        <c:axId val="195164048"/>
      </c:lineChart>
      <c:dateAx>
        <c:axId val="194937720"/>
        <c:scaling>
          <c:orientation val="minMax"/>
        </c:scaling>
        <c:delete val="1"/>
        <c:axPos val="b"/>
        <c:numFmt formatCode="ge" sourceLinked="1"/>
        <c:majorTickMark val="none"/>
        <c:minorTickMark val="none"/>
        <c:tickLblPos val="none"/>
        <c:crossAx val="195164048"/>
        <c:crosses val="autoZero"/>
        <c:auto val="1"/>
        <c:lblOffset val="100"/>
        <c:baseTimeUnit val="years"/>
      </c:dateAx>
      <c:valAx>
        <c:axId val="19516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3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0.67</c:v>
                </c:pt>
                <c:pt idx="1">
                  <c:v>0.74</c:v>
                </c:pt>
                <c:pt idx="2">
                  <c:v>0.68</c:v>
                </c:pt>
                <c:pt idx="3">
                  <c:v>1</c:v>
                </c:pt>
                <c:pt idx="4">
                  <c:v>1.82</c:v>
                </c:pt>
              </c:numCache>
            </c:numRef>
          </c:val>
        </c:ser>
        <c:dLbls>
          <c:showLegendKey val="0"/>
          <c:showVal val="0"/>
          <c:showCatName val="0"/>
          <c:showSerName val="0"/>
          <c:showPercent val="0"/>
          <c:showBubbleSize val="0"/>
        </c:dLbls>
        <c:gapWidth val="150"/>
        <c:axId val="193846720"/>
        <c:axId val="19384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93846720"/>
        <c:axId val="193847112"/>
      </c:lineChart>
      <c:dateAx>
        <c:axId val="193846720"/>
        <c:scaling>
          <c:orientation val="minMax"/>
        </c:scaling>
        <c:delete val="1"/>
        <c:axPos val="b"/>
        <c:numFmt formatCode="ge" sourceLinked="1"/>
        <c:majorTickMark val="none"/>
        <c:minorTickMark val="none"/>
        <c:tickLblPos val="none"/>
        <c:crossAx val="193847112"/>
        <c:crosses val="autoZero"/>
        <c:auto val="1"/>
        <c:lblOffset val="100"/>
        <c:baseTimeUnit val="years"/>
      </c:dateAx>
      <c:valAx>
        <c:axId val="19384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formatCode="#,##0.00;&quot;△&quot;#,##0.00;&quot;-&quot;">
                  <c:v>2.19</c:v>
                </c:pt>
                <c:pt idx="3" formatCode="#,##0.00;&quot;△&quot;#,##0.00;&quot;-&quot;">
                  <c:v>3.78</c:v>
                </c:pt>
                <c:pt idx="4">
                  <c:v>0</c:v>
                </c:pt>
              </c:numCache>
            </c:numRef>
          </c:val>
        </c:ser>
        <c:dLbls>
          <c:showLegendKey val="0"/>
          <c:showVal val="0"/>
          <c:showCatName val="0"/>
          <c:showSerName val="0"/>
          <c:showPercent val="0"/>
          <c:showBubbleSize val="0"/>
        </c:dLbls>
        <c:gapWidth val="150"/>
        <c:axId val="193849856"/>
        <c:axId val="19512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93849856"/>
        <c:axId val="195125712"/>
      </c:lineChart>
      <c:dateAx>
        <c:axId val="193849856"/>
        <c:scaling>
          <c:orientation val="minMax"/>
        </c:scaling>
        <c:delete val="1"/>
        <c:axPos val="b"/>
        <c:numFmt formatCode="ge" sourceLinked="1"/>
        <c:majorTickMark val="none"/>
        <c:minorTickMark val="none"/>
        <c:tickLblPos val="none"/>
        <c:crossAx val="195125712"/>
        <c:crosses val="autoZero"/>
        <c:auto val="1"/>
        <c:lblOffset val="100"/>
        <c:baseTimeUnit val="years"/>
      </c:dateAx>
      <c:valAx>
        <c:axId val="19512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8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864.08</c:v>
                </c:pt>
                <c:pt idx="1">
                  <c:v>1070.74</c:v>
                </c:pt>
                <c:pt idx="2">
                  <c:v>970.74</c:v>
                </c:pt>
                <c:pt idx="3">
                  <c:v>962.51</c:v>
                </c:pt>
                <c:pt idx="4">
                  <c:v>525.13</c:v>
                </c:pt>
              </c:numCache>
            </c:numRef>
          </c:val>
        </c:ser>
        <c:dLbls>
          <c:showLegendKey val="0"/>
          <c:showVal val="0"/>
          <c:showCatName val="0"/>
          <c:showSerName val="0"/>
          <c:showPercent val="0"/>
          <c:showBubbleSize val="0"/>
        </c:dLbls>
        <c:gapWidth val="150"/>
        <c:axId val="195127280"/>
        <c:axId val="19512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195127280"/>
        <c:axId val="195127672"/>
      </c:lineChart>
      <c:dateAx>
        <c:axId val="195127280"/>
        <c:scaling>
          <c:orientation val="minMax"/>
        </c:scaling>
        <c:delete val="1"/>
        <c:axPos val="b"/>
        <c:numFmt formatCode="ge" sourceLinked="1"/>
        <c:majorTickMark val="none"/>
        <c:minorTickMark val="none"/>
        <c:tickLblPos val="none"/>
        <c:crossAx val="195127672"/>
        <c:crosses val="autoZero"/>
        <c:auto val="1"/>
        <c:lblOffset val="100"/>
        <c:baseTimeUnit val="years"/>
      </c:dateAx>
      <c:valAx>
        <c:axId val="19512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12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100.86</c:v>
                </c:pt>
                <c:pt idx="1">
                  <c:v>97.79</c:v>
                </c:pt>
                <c:pt idx="2">
                  <c:v>95.27</c:v>
                </c:pt>
                <c:pt idx="3">
                  <c:v>91.28</c:v>
                </c:pt>
                <c:pt idx="4">
                  <c:v>87.06</c:v>
                </c:pt>
              </c:numCache>
            </c:numRef>
          </c:val>
        </c:ser>
        <c:dLbls>
          <c:showLegendKey val="0"/>
          <c:showVal val="0"/>
          <c:showCatName val="0"/>
          <c:showSerName val="0"/>
          <c:showPercent val="0"/>
          <c:showBubbleSize val="0"/>
        </c:dLbls>
        <c:gapWidth val="150"/>
        <c:axId val="195128848"/>
        <c:axId val="19512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195128848"/>
        <c:axId val="195129240"/>
      </c:lineChart>
      <c:dateAx>
        <c:axId val="195128848"/>
        <c:scaling>
          <c:orientation val="minMax"/>
        </c:scaling>
        <c:delete val="1"/>
        <c:axPos val="b"/>
        <c:numFmt formatCode="ge" sourceLinked="1"/>
        <c:majorTickMark val="none"/>
        <c:minorTickMark val="none"/>
        <c:tickLblPos val="none"/>
        <c:crossAx val="195129240"/>
        <c:crosses val="autoZero"/>
        <c:auto val="1"/>
        <c:lblOffset val="100"/>
        <c:baseTimeUnit val="years"/>
      </c:dateAx>
      <c:valAx>
        <c:axId val="195129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12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98.66</c:v>
                </c:pt>
                <c:pt idx="1">
                  <c:v>98.68</c:v>
                </c:pt>
                <c:pt idx="2">
                  <c:v>95.67</c:v>
                </c:pt>
                <c:pt idx="3">
                  <c:v>94.15</c:v>
                </c:pt>
                <c:pt idx="4">
                  <c:v>100.37</c:v>
                </c:pt>
              </c:numCache>
            </c:numRef>
          </c:val>
        </c:ser>
        <c:dLbls>
          <c:showLegendKey val="0"/>
          <c:showVal val="0"/>
          <c:showCatName val="0"/>
          <c:showSerName val="0"/>
          <c:showPercent val="0"/>
          <c:showBubbleSize val="0"/>
        </c:dLbls>
        <c:gapWidth val="150"/>
        <c:axId val="195126888"/>
        <c:axId val="19528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195126888"/>
        <c:axId val="195289768"/>
      </c:lineChart>
      <c:dateAx>
        <c:axId val="195126888"/>
        <c:scaling>
          <c:orientation val="minMax"/>
        </c:scaling>
        <c:delete val="1"/>
        <c:axPos val="b"/>
        <c:numFmt formatCode="ge" sourceLinked="1"/>
        <c:majorTickMark val="none"/>
        <c:minorTickMark val="none"/>
        <c:tickLblPos val="none"/>
        <c:crossAx val="195289768"/>
        <c:crosses val="autoZero"/>
        <c:auto val="1"/>
        <c:lblOffset val="100"/>
        <c:baseTimeUnit val="years"/>
      </c:dateAx>
      <c:valAx>
        <c:axId val="19528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2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204.02</c:v>
                </c:pt>
                <c:pt idx="1">
                  <c:v>202.07</c:v>
                </c:pt>
                <c:pt idx="2">
                  <c:v>206.38</c:v>
                </c:pt>
                <c:pt idx="3">
                  <c:v>208.38</c:v>
                </c:pt>
                <c:pt idx="4">
                  <c:v>194.85</c:v>
                </c:pt>
              </c:numCache>
            </c:numRef>
          </c:val>
        </c:ser>
        <c:dLbls>
          <c:showLegendKey val="0"/>
          <c:showVal val="0"/>
          <c:showCatName val="0"/>
          <c:showSerName val="0"/>
          <c:showPercent val="0"/>
          <c:showBubbleSize val="0"/>
        </c:dLbls>
        <c:gapWidth val="150"/>
        <c:axId val="195290944"/>
        <c:axId val="19529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95290944"/>
        <c:axId val="195291336"/>
      </c:lineChart>
      <c:dateAx>
        <c:axId val="195290944"/>
        <c:scaling>
          <c:orientation val="minMax"/>
        </c:scaling>
        <c:delete val="1"/>
        <c:axPos val="b"/>
        <c:numFmt formatCode="ge" sourceLinked="1"/>
        <c:majorTickMark val="none"/>
        <c:minorTickMark val="none"/>
        <c:tickLblPos val="none"/>
        <c:crossAx val="195291336"/>
        <c:crosses val="autoZero"/>
        <c:auto val="1"/>
        <c:lblOffset val="100"/>
        <c:baseTimeUnit val="years"/>
      </c:dateAx>
      <c:valAx>
        <c:axId val="19529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W1" zoomScaleNormal="100" workbookViewId="0">
      <selection activeCell="AQ79" sqref="AQ79:BH8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うるま市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121521</v>
      </c>
      <c r="AJ8" s="56"/>
      <c r="AK8" s="56"/>
      <c r="AL8" s="56"/>
      <c r="AM8" s="56"/>
      <c r="AN8" s="56"/>
      <c r="AO8" s="56"/>
      <c r="AP8" s="57"/>
      <c r="AQ8" s="47">
        <f>データ!R6</f>
        <v>87.01</v>
      </c>
      <c r="AR8" s="47"/>
      <c r="AS8" s="47"/>
      <c r="AT8" s="47"/>
      <c r="AU8" s="47"/>
      <c r="AV8" s="47"/>
      <c r="AW8" s="47"/>
      <c r="AX8" s="47"/>
      <c r="AY8" s="47">
        <f>データ!S6</f>
        <v>1396.63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81.7</v>
      </c>
      <c r="K10" s="47"/>
      <c r="L10" s="47"/>
      <c r="M10" s="47"/>
      <c r="N10" s="47"/>
      <c r="O10" s="47"/>
      <c r="P10" s="47"/>
      <c r="Q10" s="47"/>
      <c r="R10" s="47">
        <f>データ!O6</f>
        <v>99.98</v>
      </c>
      <c r="S10" s="47"/>
      <c r="T10" s="47"/>
      <c r="U10" s="47"/>
      <c r="V10" s="47"/>
      <c r="W10" s="47"/>
      <c r="X10" s="47"/>
      <c r="Y10" s="47"/>
      <c r="Z10" s="78">
        <f>データ!P6</f>
        <v>3400</v>
      </c>
      <c r="AA10" s="78"/>
      <c r="AB10" s="78"/>
      <c r="AC10" s="78"/>
      <c r="AD10" s="78"/>
      <c r="AE10" s="78"/>
      <c r="AF10" s="78"/>
      <c r="AG10" s="78"/>
      <c r="AH10" s="2"/>
      <c r="AI10" s="78">
        <f>データ!T6</f>
        <v>121560</v>
      </c>
      <c r="AJ10" s="78"/>
      <c r="AK10" s="78"/>
      <c r="AL10" s="78"/>
      <c r="AM10" s="78"/>
      <c r="AN10" s="78"/>
      <c r="AO10" s="78"/>
      <c r="AP10" s="78"/>
      <c r="AQ10" s="47">
        <f>データ!U6</f>
        <v>83.76</v>
      </c>
      <c r="AR10" s="47"/>
      <c r="AS10" s="47"/>
      <c r="AT10" s="47"/>
      <c r="AU10" s="47"/>
      <c r="AV10" s="47"/>
      <c r="AW10" s="47"/>
      <c r="AX10" s="47"/>
      <c r="AY10" s="47">
        <f>データ!V6</f>
        <v>1451.29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472131</v>
      </c>
      <c r="D6" s="31">
        <f t="shared" si="3"/>
        <v>46</v>
      </c>
      <c r="E6" s="31">
        <f t="shared" si="3"/>
        <v>1</v>
      </c>
      <c r="F6" s="31">
        <f t="shared" si="3"/>
        <v>0</v>
      </c>
      <c r="G6" s="31">
        <f t="shared" si="3"/>
        <v>1</v>
      </c>
      <c r="H6" s="31" t="str">
        <f t="shared" si="3"/>
        <v>沖縄県　うるま市</v>
      </c>
      <c r="I6" s="31" t="str">
        <f t="shared" si="3"/>
        <v>法適用</v>
      </c>
      <c r="J6" s="31" t="str">
        <f t="shared" si="3"/>
        <v>水道事業</v>
      </c>
      <c r="K6" s="31" t="str">
        <f t="shared" si="3"/>
        <v>末端給水事業</v>
      </c>
      <c r="L6" s="31" t="str">
        <f t="shared" si="3"/>
        <v>A3</v>
      </c>
      <c r="M6" s="32" t="str">
        <f t="shared" si="3"/>
        <v>-</v>
      </c>
      <c r="N6" s="32">
        <f t="shared" si="3"/>
        <v>81.7</v>
      </c>
      <c r="O6" s="32">
        <f t="shared" si="3"/>
        <v>99.98</v>
      </c>
      <c r="P6" s="32">
        <f t="shared" si="3"/>
        <v>3400</v>
      </c>
      <c r="Q6" s="32">
        <f t="shared" si="3"/>
        <v>121521</v>
      </c>
      <c r="R6" s="32">
        <f t="shared" si="3"/>
        <v>87.01</v>
      </c>
      <c r="S6" s="32">
        <f t="shared" si="3"/>
        <v>1396.63</v>
      </c>
      <c r="T6" s="32">
        <f t="shared" si="3"/>
        <v>121560</v>
      </c>
      <c r="U6" s="32">
        <f t="shared" si="3"/>
        <v>83.76</v>
      </c>
      <c r="V6" s="32">
        <f t="shared" si="3"/>
        <v>1451.29</v>
      </c>
      <c r="W6" s="33">
        <f>IF(W7="",NA(),W7)</f>
        <v>100.8</v>
      </c>
      <c r="X6" s="33">
        <f t="shared" ref="X6:AF6" si="4">IF(X7="",NA(),X7)</f>
        <v>100.81</v>
      </c>
      <c r="Y6" s="33">
        <f t="shared" si="4"/>
        <v>97.89</v>
      </c>
      <c r="Z6" s="33">
        <f t="shared" si="4"/>
        <v>96.44</v>
      </c>
      <c r="AA6" s="33">
        <f t="shared" si="4"/>
        <v>104.06</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3">
        <f t="shared" si="5"/>
        <v>2.19</v>
      </c>
      <c r="AK6" s="33">
        <f t="shared" si="5"/>
        <v>3.78</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864.08</v>
      </c>
      <c r="AT6" s="33">
        <f t="shared" ref="AT6:BB6" si="6">IF(AT7="",NA(),AT7)</f>
        <v>1070.74</v>
      </c>
      <c r="AU6" s="33">
        <f t="shared" si="6"/>
        <v>970.74</v>
      </c>
      <c r="AV6" s="33">
        <f t="shared" si="6"/>
        <v>962.51</v>
      </c>
      <c r="AW6" s="33">
        <f t="shared" si="6"/>
        <v>525.13</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100.86</v>
      </c>
      <c r="BE6" s="33">
        <f t="shared" ref="BE6:BM6" si="7">IF(BE7="",NA(),BE7)</f>
        <v>97.79</v>
      </c>
      <c r="BF6" s="33">
        <f t="shared" si="7"/>
        <v>95.27</v>
      </c>
      <c r="BG6" s="33">
        <f t="shared" si="7"/>
        <v>91.28</v>
      </c>
      <c r="BH6" s="33">
        <f t="shared" si="7"/>
        <v>87.06</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98.66</v>
      </c>
      <c r="BP6" s="33">
        <f t="shared" ref="BP6:BX6" si="8">IF(BP7="",NA(),BP7)</f>
        <v>98.68</v>
      </c>
      <c r="BQ6" s="33">
        <f t="shared" si="8"/>
        <v>95.67</v>
      </c>
      <c r="BR6" s="33">
        <f t="shared" si="8"/>
        <v>94.15</v>
      </c>
      <c r="BS6" s="33">
        <f t="shared" si="8"/>
        <v>100.37</v>
      </c>
      <c r="BT6" s="33">
        <f t="shared" si="8"/>
        <v>102.82</v>
      </c>
      <c r="BU6" s="33">
        <f t="shared" si="8"/>
        <v>100.16</v>
      </c>
      <c r="BV6" s="33">
        <f t="shared" si="8"/>
        <v>100.16</v>
      </c>
      <c r="BW6" s="33">
        <f t="shared" si="8"/>
        <v>100.07</v>
      </c>
      <c r="BX6" s="33">
        <f t="shared" si="8"/>
        <v>106.22</v>
      </c>
      <c r="BY6" s="32" t="str">
        <f>IF(BY7="","",IF(BY7="-","【-】","【"&amp;SUBSTITUTE(TEXT(BY7,"#,##0.00"),"-","△")&amp;"】"))</f>
        <v>【104.60】</v>
      </c>
      <c r="BZ6" s="33">
        <f>IF(BZ7="",NA(),BZ7)</f>
        <v>204.02</v>
      </c>
      <c r="CA6" s="33">
        <f t="shared" ref="CA6:CI6" si="9">IF(CA7="",NA(),CA7)</f>
        <v>202.07</v>
      </c>
      <c r="CB6" s="33">
        <f t="shared" si="9"/>
        <v>206.38</v>
      </c>
      <c r="CC6" s="33">
        <f t="shared" si="9"/>
        <v>208.38</v>
      </c>
      <c r="CD6" s="33">
        <f t="shared" si="9"/>
        <v>194.85</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77</v>
      </c>
      <c r="CL6" s="33">
        <f t="shared" ref="CL6:CT6" si="10">IF(CL7="",NA(),CL7)</f>
        <v>75.95</v>
      </c>
      <c r="CM6" s="33">
        <f t="shared" si="10"/>
        <v>76.02</v>
      </c>
      <c r="CN6" s="33">
        <f t="shared" si="10"/>
        <v>75.88</v>
      </c>
      <c r="CO6" s="33">
        <f t="shared" si="10"/>
        <v>73.599999999999994</v>
      </c>
      <c r="CP6" s="33">
        <f t="shared" si="10"/>
        <v>63.12</v>
      </c>
      <c r="CQ6" s="33">
        <f t="shared" si="10"/>
        <v>62.81</v>
      </c>
      <c r="CR6" s="33">
        <f t="shared" si="10"/>
        <v>62.5</v>
      </c>
      <c r="CS6" s="33">
        <f t="shared" si="10"/>
        <v>62.45</v>
      </c>
      <c r="CT6" s="33">
        <f t="shared" si="10"/>
        <v>62.12</v>
      </c>
      <c r="CU6" s="32" t="str">
        <f>IF(CU7="","",IF(CU7="-","【-】","【"&amp;SUBSTITUTE(TEXT(CU7,"#,##0.00"),"-","△")&amp;"】"))</f>
        <v>【59.80】</v>
      </c>
      <c r="CV6" s="33">
        <f>IF(CV7="",NA(),CV7)</f>
        <v>88.58</v>
      </c>
      <c r="CW6" s="33">
        <f t="shared" ref="CW6:DE6" si="11">IF(CW7="",NA(),CW7)</f>
        <v>88.67</v>
      </c>
      <c r="CX6" s="33">
        <f t="shared" si="11"/>
        <v>87.23</v>
      </c>
      <c r="CY6" s="33">
        <f t="shared" si="11"/>
        <v>86.61</v>
      </c>
      <c r="CZ6" s="33">
        <f t="shared" si="11"/>
        <v>88.03</v>
      </c>
      <c r="DA6" s="33">
        <f t="shared" si="11"/>
        <v>89.94</v>
      </c>
      <c r="DB6" s="33">
        <f t="shared" si="11"/>
        <v>89.45</v>
      </c>
      <c r="DC6" s="33">
        <f t="shared" si="11"/>
        <v>89.62</v>
      </c>
      <c r="DD6" s="33">
        <f t="shared" si="11"/>
        <v>89.76</v>
      </c>
      <c r="DE6" s="33">
        <f t="shared" si="11"/>
        <v>89.45</v>
      </c>
      <c r="DF6" s="32" t="str">
        <f>IF(DF7="","",IF(DF7="-","【-】","【"&amp;SUBSTITUTE(TEXT(DF7,"#,##0.00"),"-","△")&amp;"】"))</f>
        <v>【89.78】</v>
      </c>
      <c r="DG6" s="33">
        <f>IF(DG7="",NA(),DG7)</f>
        <v>35.06</v>
      </c>
      <c r="DH6" s="33">
        <f t="shared" ref="DH6:DP6" si="12">IF(DH7="",NA(),DH7)</f>
        <v>36.4</v>
      </c>
      <c r="DI6" s="33">
        <f t="shared" si="12"/>
        <v>38.1</v>
      </c>
      <c r="DJ6" s="33">
        <f t="shared" si="12"/>
        <v>38.700000000000003</v>
      </c>
      <c r="DK6" s="33">
        <f t="shared" si="12"/>
        <v>45.96</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0.67</v>
      </c>
      <c r="DS6" s="33">
        <f t="shared" ref="DS6:EA6" si="13">IF(DS7="",NA(),DS7)</f>
        <v>0.74</v>
      </c>
      <c r="DT6" s="33">
        <f t="shared" si="13"/>
        <v>0.68</v>
      </c>
      <c r="DU6" s="33">
        <f t="shared" si="13"/>
        <v>1</v>
      </c>
      <c r="DV6" s="33">
        <f t="shared" si="13"/>
        <v>1.82</v>
      </c>
      <c r="DW6" s="33">
        <f t="shared" si="13"/>
        <v>7.87</v>
      </c>
      <c r="DX6" s="33">
        <f t="shared" si="13"/>
        <v>9.14</v>
      </c>
      <c r="DY6" s="33">
        <f t="shared" si="13"/>
        <v>10.19</v>
      </c>
      <c r="DZ6" s="33">
        <f t="shared" si="13"/>
        <v>10.9</v>
      </c>
      <c r="EA6" s="33">
        <f t="shared" si="13"/>
        <v>12.03</v>
      </c>
      <c r="EB6" s="32" t="str">
        <f>IF(EB7="","",IF(EB7="-","【-】","【"&amp;SUBSTITUTE(TEXT(EB7,"#,##0.00"),"-","△")&amp;"】"))</f>
        <v>【12.42】</v>
      </c>
      <c r="EC6" s="33">
        <f>IF(EC7="",NA(),EC7)</f>
        <v>1.38</v>
      </c>
      <c r="ED6" s="33">
        <f t="shared" ref="ED6:EL6" si="14">IF(ED7="",NA(),ED7)</f>
        <v>0.8</v>
      </c>
      <c r="EE6" s="33">
        <f t="shared" si="14"/>
        <v>0.67</v>
      </c>
      <c r="EF6" s="33">
        <f t="shared" si="14"/>
        <v>1.54</v>
      </c>
      <c r="EG6" s="33">
        <f t="shared" si="14"/>
        <v>0.63</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472131</v>
      </c>
      <c r="D7" s="35">
        <v>46</v>
      </c>
      <c r="E7" s="35">
        <v>1</v>
      </c>
      <c r="F7" s="35">
        <v>0</v>
      </c>
      <c r="G7" s="35">
        <v>1</v>
      </c>
      <c r="H7" s="35" t="s">
        <v>93</v>
      </c>
      <c r="I7" s="35" t="s">
        <v>94</v>
      </c>
      <c r="J7" s="35" t="s">
        <v>95</v>
      </c>
      <c r="K7" s="35" t="s">
        <v>96</v>
      </c>
      <c r="L7" s="35" t="s">
        <v>97</v>
      </c>
      <c r="M7" s="36" t="s">
        <v>98</v>
      </c>
      <c r="N7" s="36">
        <v>81.7</v>
      </c>
      <c r="O7" s="36">
        <v>99.98</v>
      </c>
      <c r="P7" s="36">
        <v>3400</v>
      </c>
      <c r="Q7" s="36">
        <v>121521</v>
      </c>
      <c r="R7" s="36">
        <v>87.01</v>
      </c>
      <c r="S7" s="36">
        <v>1396.63</v>
      </c>
      <c r="T7" s="36">
        <v>121560</v>
      </c>
      <c r="U7" s="36">
        <v>83.76</v>
      </c>
      <c r="V7" s="36">
        <v>1451.29</v>
      </c>
      <c r="W7" s="36">
        <v>100.8</v>
      </c>
      <c r="X7" s="36">
        <v>100.81</v>
      </c>
      <c r="Y7" s="36">
        <v>97.89</v>
      </c>
      <c r="Z7" s="36">
        <v>96.44</v>
      </c>
      <c r="AA7" s="36">
        <v>104.06</v>
      </c>
      <c r="AB7" s="36">
        <v>109.88</v>
      </c>
      <c r="AC7" s="36">
        <v>107.74</v>
      </c>
      <c r="AD7" s="36">
        <v>107.91</v>
      </c>
      <c r="AE7" s="36">
        <v>108.44</v>
      </c>
      <c r="AF7" s="36">
        <v>113.11</v>
      </c>
      <c r="AG7" s="36">
        <v>113.03</v>
      </c>
      <c r="AH7" s="36">
        <v>0</v>
      </c>
      <c r="AI7" s="36">
        <v>0</v>
      </c>
      <c r="AJ7" s="36">
        <v>2.19</v>
      </c>
      <c r="AK7" s="36">
        <v>3.78</v>
      </c>
      <c r="AL7" s="36">
        <v>0</v>
      </c>
      <c r="AM7" s="36">
        <v>1.1399999999999999</v>
      </c>
      <c r="AN7" s="36">
        <v>0.45</v>
      </c>
      <c r="AO7" s="36">
        <v>0.57999999999999996</v>
      </c>
      <c r="AP7" s="36">
        <v>0.81</v>
      </c>
      <c r="AQ7" s="36">
        <v>0</v>
      </c>
      <c r="AR7" s="36">
        <v>0.81</v>
      </c>
      <c r="AS7" s="36">
        <v>864.08</v>
      </c>
      <c r="AT7" s="36">
        <v>1070.74</v>
      </c>
      <c r="AU7" s="36">
        <v>970.74</v>
      </c>
      <c r="AV7" s="36">
        <v>962.51</v>
      </c>
      <c r="AW7" s="36">
        <v>525.13</v>
      </c>
      <c r="AX7" s="36">
        <v>589.41999999999996</v>
      </c>
      <c r="AY7" s="36">
        <v>608.24</v>
      </c>
      <c r="AZ7" s="36">
        <v>633.30999999999995</v>
      </c>
      <c r="BA7" s="36">
        <v>648.09</v>
      </c>
      <c r="BB7" s="36">
        <v>344.19</v>
      </c>
      <c r="BC7" s="36">
        <v>264.16000000000003</v>
      </c>
      <c r="BD7" s="36">
        <v>100.86</v>
      </c>
      <c r="BE7" s="36">
        <v>97.79</v>
      </c>
      <c r="BF7" s="36">
        <v>95.27</v>
      </c>
      <c r="BG7" s="36">
        <v>91.28</v>
      </c>
      <c r="BH7" s="36">
        <v>87.06</v>
      </c>
      <c r="BI7" s="36">
        <v>260.54000000000002</v>
      </c>
      <c r="BJ7" s="36">
        <v>263.83999999999997</v>
      </c>
      <c r="BK7" s="36">
        <v>257.41000000000003</v>
      </c>
      <c r="BL7" s="36">
        <v>253.86</v>
      </c>
      <c r="BM7" s="36">
        <v>252.09</v>
      </c>
      <c r="BN7" s="36">
        <v>283.72000000000003</v>
      </c>
      <c r="BO7" s="36">
        <v>98.66</v>
      </c>
      <c r="BP7" s="36">
        <v>98.68</v>
      </c>
      <c r="BQ7" s="36">
        <v>95.67</v>
      </c>
      <c r="BR7" s="36">
        <v>94.15</v>
      </c>
      <c r="BS7" s="36">
        <v>100.37</v>
      </c>
      <c r="BT7" s="36">
        <v>102.82</v>
      </c>
      <c r="BU7" s="36">
        <v>100.16</v>
      </c>
      <c r="BV7" s="36">
        <v>100.16</v>
      </c>
      <c r="BW7" s="36">
        <v>100.07</v>
      </c>
      <c r="BX7" s="36">
        <v>106.22</v>
      </c>
      <c r="BY7" s="36">
        <v>104.6</v>
      </c>
      <c r="BZ7" s="36">
        <v>204.02</v>
      </c>
      <c r="CA7" s="36">
        <v>202.07</v>
      </c>
      <c r="CB7" s="36">
        <v>206.38</v>
      </c>
      <c r="CC7" s="36">
        <v>208.38</v>
      </c>
      <c r="CD7" s="36">
        <v>194.85</v>
      </c>
      <c r="CE7" s="36">
        <v>161.72999999999999</v>
      </c>
      <c r="CF7" s="36">
        <v>166.38</v>
      </c>
      <c r="CG7" s="36">
        <v>166.17</v>
      </c>
      <c r="CH7" s="36">
        <v>164.93</v>
      </c>
      <c r="CI7" s="36">
        <v>155.22999999999999</v>
      </c>
      <c r="CJ7" s="36">
        <v>164.21</v>
      </c>
      <c r="CK7" s="36">
        <v>77</v>
      </c>
      <c r="CL7" s="36">
        <v>75.95</v>
      </c>
      <c r="CM7" s="36">
        <v>76.02</v>
      </c>
      <c r="CN7" s="36">
        <v>75.88</v>
      </c>
      <c r="CO7" s="36">
        <v>73.599999999999994</v>
      </c>
      <c r="CP7" s="36">
        <v>63.12</v>
      </c>
      <c r="CQ7" s="36">
        <v>62.81</v>
      </c>
      <c r="CR7" s="36">
        <v>62.5</v>
      </c>
      <c r="CS7" s="36">
        <v>62.45</v>
      </c>
      <c r="CT7" s="36">
        <v>62.12</v>
      </c>
      <c r="CU7" s="36">
        <v>59.8</v>
      </c>
      <c r="CV7" s="36">
        <v>88.58</v>
      </c>
      <c r="CW7" s="36">
        <v>88.67</v>
      </c>
      <c r="CX7" s="36">
        <v>87.23</v>
      </c>
      <c r="CY7" s="36">
        <v>86.61</v>
      </c>
      <c r="CZ7" s="36">
        <v>88.03</v>
      </c>
      <c r="DA7" s="36">
        <v>89.94</v>
      </c>
      <c r="DB7" s="36">
        <v>89.45</v>
      </c>
      <c r="DC7" s="36">
        <v>89.62</v>
      </c>
      <c r="DD7" s="36">
        <v>89.76</v>
      </c>
      <c r="DE7" s="36">
        <v>89.45</v>
      </c>
      <c r="DF7" s="36">
        <v>89.78</v>
      </c>
      <c r="DG7" s="36">
        <v>35.06</v>
      </c>
      <c r="DH7" s="36">
        <v>36.4</v>
      </c>
      <c r="DI7" s="36">
        <v>38.1</v>
      </c>
      <c r="DJ7" s="36">
        <v>38.700000000000003</v>
      </c>
      <c r="DK7" s="36">
        <v>45.96</v>
      </c>
      <c r="DL7" s="36">
        <v>38.29</v>
      </c>
      <c r="DM7" s="36">
        <v>39.159999999999997</v>
      </c>
      <c r="DN7" s="36">
        <v>40.21</v>
      </c>
      <c r="DO7" s="36">
        <v>41.12</v>
      </c>
      <c r="DP7" s="36">
        <v>44.91</v>
      </c>
      <c r="DQ7" s="36">
        <v>46.31</v>
      </c>
      <c r="DR7" s="36">
        <v>0.67</v>
      </c>
      <c r="DS7" s="36">
        <v>0.74</v>
      </c>
      <c r="DT7" s="36">
        <v>0.68</v>
      </c>
      <c r="DU7" s="36">
        <v>1</v>
      </c>
      <c r="DV7" s="36">
        <v>1.82</v>
      </c>
      <c r="DW7" s="36">
        <v>7.87</v>
      </c>
      <c r="DX7" s="36">
        <v>9.14</v>
      </c>
      <c r="DY7" s="36">
        <v>10.19</v>
      </c>
      <c r="DZ7" s="36">
        <v>10.9</v>
      </c>
      <c r="EA7" s="36">
        <v>12.03</v>
      </c>
      <c r="EB7" s="36">
        <v>12.42</v>
      </c>
      <c r="EC7" s="36">
        <v>1.38</v>
      </c>
      <c r="ED7" s="36">
        <v>0.8</v>
      </c>
      <c r="EE7" s="36">
        <v>0.67</v>
      </c>
      <c r="EF7" s="36">
        <v>1.54</v>
      </c>
      <c r="EG7" s="36">
        <v>0.63</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新川　裕之</cp:lastModifiedBy>
  <cp:lastPrinted>2016-02-16T05:35:42Z</cp:lastPrinted>
  <dcterms:created xsi:type="dcterms:W3CDTF">2016-01-18T04:57:31Z</dcterms:created>
  <dcterms:modified xsi:type="dcterms:W3CDTF">2016-02-16T05:39:44Z</dcterms:modified>
  <cp:category/>
</cp:coreProperties>
</file>