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15" tabRatio="914" activeTab="0"/>
  </bookViews>
  <sheets>
    <sheet name="表紙" sheetId="1" r:id="rId1"/>
    <sheet name="目次" sheetId="2" r:id="rId2"/>
    <sheet name="注意" sheetId="3" r:id="rId3"/>
    <sheet name="総括" sheetId="4" r:id="rId4"/>
    <sheet name="Ⅰ合計" sheetId="5" r:id="rId5"/>
    <sheet name="1普通税" sheetId="6" r:id="rId6"/>
    <sheet name="(1)市町村民税" sheetId="7" r:id="rId7"/>
    <sheet name="(ｲ)個人市町村民税" sheetId="8" r:id="rId8"/>
    <sheet name="a個人均等割" sheetId="9" r:id="rId9"/>
    <sheet name="b所得割" sheetId="10" r:id="rId10"/>
    <sheet name="(ﾛ)法人市町村民税" sheetId="11" r:id="rId11"/>
    <sheet name="a法人均等割" sheetId="12" r:id="rId12"/>
    <sheet name="b法人税割" sheetId="13" r:id="rId13"/>
    <sheet name="(2)固定資産税" sheetId="14" r:id="rId14"/>
    <sheet name="(ｲ)純固定資産税" sheetId="15" r:id="rId15"/>
    <sheet name="a土地" sheetId="16" r:id="rId16"/>
    <sheet name="b家屋" sheetId="17" r:id="rId17"/>
    <sheet name="c償却資産" sheetId="18" r:id="rId18"/>
    <sheet name="(ﾛ)交付金" sheetId="19" r:id="rId19"/>
    <sheet name="(3)軽自動車" sheetId="20" r:id="rId20"/>
    <sheet name="(4)たばこ税" sheetId="21" r:id="rId21"/>
    <sheet name="(5)鉱産税" sheetId="22" r:id="rId22"/>
    <sheet name="(6)特土地" sheetId="23" r:id="rId23"/>
    <sheet name="(ｲ)保有分" sheetId="24" r:id="rId24"/>
    <sheet name="(ﾛ)取得分" sheetId="25" r:id="rId25"/>
    <sheet name="2目的税" sheetId="26" r:id="rId26"/>
    <sheet name="(1)入湯税" sheetId="27" r:id="rId27"/>
    <sheet name="(2)事業所税" sheetId="28" r:id="rId28"/>
    <sheet name="(3)法定外目的税" sheetId="29" r:id="rId29"/>
    <sheet name="Ⅱ1国保税" sheetId="30" r:id="rId30"/>
    <sheet name="Ⅱ2国保料" sheetId="31" r:id="rId31"/>
  </sheets>
  <definedNames>
    <definedName name="_xlnm.Print_Area" localSheetId="3">'総括'!$A$1:$L$33</definedName>
    <definedName name="_xlnm.Print_Area" localSheetId="2">'注意'!$A$1:$AG$8</definedName>
    <definedName name="_xlnm.Print_Area" localSheetId="1">'目次'!$A$1:$AA$36</definedName>
  </definedNames>
  <calcPr fullCalcOnLoad="1"/>
</workbook>
</file>

<file path=xl/sharedStrings.xml><?xml version="1.0" encoding="utf-8"?>
<sst xmlns="http://schemas.openxmlformats.org/spreadsheetml/2006/main" count="1674" uniqueCount="156">
  <si>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</si>
  <si>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</si>
  <si>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</si>
  <si>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</si>
  <si>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</si>
  <si>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</si>
  <si>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</si>
  <si>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</si>
  <si>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</si>
  <si>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</si>
  <si>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</si>
  <si>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</si>
  <si>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</si>
  <si>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</si>
  <si>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</si>
  <si>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</si>
  <si>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</si>
  <si>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</si>
  <si>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</si>
  <si>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</si>
  <si>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</si>
  <si>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</si>
  <si>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</si>
  <si>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</si>
  <si>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</si>
  <si>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</si>
  <si>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</si>
  <si>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</si>
  <si>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</si>
  <si>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</si>
  <si>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</si>
  <si>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</si>
  <si>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</si>
  <si>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</si>
  <si>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</si>
  <si>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</si>
  <si>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</si>
  <si>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</si>
  <si>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</si>
  <si>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</si>
  <si>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</si>
  <si>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</si>
  <si>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</si>
  <si>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</si>
  <si>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</si>
  <si>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</si>
  <si>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</si>
  <si>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</si>
  <si>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</si>
  <si>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</si>
  <si>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</si>
  <si>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</si>
  <si>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</si>
  <si>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</si>
  <si>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</si>
  <si>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</si>
  <si>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</si>
  <si>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</si>
  <si>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</si>
  <si>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</si>
  <si>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（２）　固定資産税</t>
  </si>
  <si>
    <t>イ　純固定資産税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</si>
  <si>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</si>
  <si>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</si>
  <si>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</si>
  <si>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</si>
  <si>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</si>
  <si>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</si>
  <si>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</si>
  <si>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</si>
  <si>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</si>
  <si>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</si>
  <si>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t>　イ  純固定資産税</t>
  </si>
  <si>
    <t>　ｂ  家屋</t>
  </si>
  <si>
    <t>Ⅰ　合　計　（国民健康保険税（料）を除く）</t>
  </si>
  <si>
    <t>滞繰</t>
  </si>
  <si>
    <t>１　普通税　（法定普通税）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</si>
  <si>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</si>
  <si>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</si>
  <si>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</si>
  <si>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</si>
  <si>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</si>
  <si>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</si>
  <si>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</si>
  <si>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（３）　法定外目的税</t>
  </si>
  <si>
    <t>市町村計</t>
  </si>
  <si>
    <t>　イ  個人市町村民税</t>
  </si>
  <si>
    <t>　ロ  法人市町村民税</t>
  </si>
  <si>
    <t>　a  個人均等割</t>
  </si>
  <si>
    <t>　a  法人均等割</t>
  </si>
  <si>
    <t>ロ　交付金</t>
  </si>
  <si>
    <t>調　　定　　済　　額</t>
  </si>
  <si>
    <t>収　　入　　済　　額</t>
  </si>
  <si>
    <t>市町村名</t>
  </si>
  <si>
    <t>a　個人均等割</t>
  </si>
  <si>
    <t>b　所　得　割</t>
  </si>
  <si>
    <t>イ　個人市町村民税</t>
  </si>
  <si>
    <t>a　法人均等割</t>
  </si>
  <si>
    <t>ロ　法人市町村民税</t>
  </si>
  <si>
    <t>ｂ　法人税割</t>
  </si>
  <si>
    <t>沖縄県企画部市町村課</t>
  </si>
  <si>
    <t>　総括</t>
  </si>
  <si>
    <t>Ⅰ　市町村税（国保税除く）合計</t>
  </si>
  <si>
    <t>１　普通税</t>
  </si>
  <si>
    <t>(1) 市町村民税</t>
  </si>
  <si>
    <t>(2) 固定資産税</t>
  </si>
  <si>
    <t>(ｲ) 純固定資産税</t>
  </si>
  <si>
    <t>a 土地</t>
  </si>
  <si>
    <t>b 家屋</t>
  </si>
  <si>
    <t>c 償却資産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</si>
  <si>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</si>
  <si>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</si>
  <si>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</si>
  <si>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</si>
  <si>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</si>
  <si>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</si>
  <si>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</si>
  <si>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</si>
  <si>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</si>
  <si>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Ⅱ　国民健康保険税</t>
  </si>
  <si>
    <t>(ｲ) 個人市町村民税</t>
  </si>
  <si>
    <t>a 個人均等割</t>
  </si>
  <si>
    <t>b 所得割</t>
  </si>
  <si>
    <t>(ﾛ) 法人市町村民税</t>
  </si>
  <si>
    <t>a 法人均等割</t>
  </si>
  <si>
    <t>b 法人税割</t>
  </si>
  <si>
    <t>(ﾛ) 交付金</t>
  </si>
  <si>
    <t>注意</t>
  </si>
  <si>
    <t>沖縄県市町村税決算</t>
  </si>
  <si>
    <t>（平成２４年度）</t>
  </si>
  <si>
    <t>平 成 ２４ 年 度 市 町 村 税 決 算</t>
  </si>
  <si>
    <r>
      <t xml:space="preserve">       </t>
    </r>
    <r>
      <rPr>
        <sz val="11"/>
        <rFont val="ＭＳ Ｐゴシック"/>
        <family val="3"/>
      </rPr>
      <t xml:space="preserve">区   分    </t>
    </r>
  </si>
  <si>
    <r>
      <t xml:space="preserve">  税</t>
    </r>
    <r>
      <rPr>
        <sz val="11"/>
        <rFont val="ＭＳ Ｐゴシック"/>
        <family val="3"/>
      </rPr>
      <t xml:space="preserve"> 目 別</t>
    </r>
  </si>
  <si>
    <r>
      <t xml:space="preserve">　１ </t>
    </r>
    <r>
      <rPr>
        <sz val="11"/>
        <rFont val="ＭＳ Ｐゴシック"/>
        <family val="3"/>
      </rPr>
      <t xml:space="preserve"> 普通税</t>
    </r>
  </si>
  <si>
    <r>
      <t>　(1)</t>
    </r>
    <r>
      <rPr>
        <sz val="11"/>
        <rFont val="ＭＳ Ｐゴシック"/>
        <family val="3"/>
      </rPr>
      <t xml:space="preserve"> 市町村民税</t>
    </r>
  </si>
  <si>
    <r>
      <t>　</t>
    </r>
    <r>
      <rPr>
        <sz val="11"/>
        <rFont val="ＭＳ Ｐゴシック"/>
        <family val="3"/>
      </rPr>
      <t>b  所得割</t>
    </r>
  </si>
  <si>
    <r>
      <t>　</t>
    </r>
    <r>
      <rPr>
        <sz val="11"/>
        <rFont val="ＭＳ Ｐゴシック"/>
        <family val="3"/>
      </rPr>
      <t>b  法人税割</t>
    </r>
  </si>
  <si>
    <r>
      <t>　(2)</t>
    </r>
    <r>
      <rPr>
        <sz val="11"/>
        <rFont val="ＭＳ Ｐゴシック"/>
        <family val="3"/>
      </rPr>
      <t xml:space="preserve"> 固定資産税</t>
    </r>
  </si>
  <si>
    <r>
      <t>　a</t>
    </r>
    <r>
      <rPr>
        <sz val="11"/>
        <rFont val="ＭＳ Ｐゴシック"/>
        <family val="3"/>
      </rPr>
      <t xml:space="preserve">  土地</t>
    </r>
  </si>
  <si>
    <r>
      <t xml:space="preserve">　ｃ </t>
    </r>
    <r>
      <rPr>
        <sz val="11"/>
        <rFont val="ＭＳ Ｐゴシック"/>
        <family val="3"/>
      </rPr>
      <t xml:space="preserve"> 償却資産</t>
    </r>
  </si>
  <si>
    <r>
      <t xml:space="preserve">　ロ </t>
    </r>
    <r>
      <rPr>
        <sz val="11"/>
        <rFont val="ＭＳ Ｐゴシック"/>
        <family val="3"/>
      </rPr>
      <t xml:space="preserve"> 交付金</t>
    </r>
  </si>
  <si>
    <r>
      <t>　(3)</t>
    </r>
    <r>
      <rPr>
        <sz val="11"/>
        <rFont val="ＭＳ Ｐゴシック"/>
        <family val="3"/>
      </rPr>
      <t xml:space="preserve"> 軽自動車税</t>
    </r>
  </si>
  <si>
    <r>
      <t>　(4)</t>
    </r>
    <r>
      <rPr>
        <sz val="11"/>
        <rFont val="ＭＳ Ｐゴシック"/>
        <family val="3"/>
      </rPr>
      <t xml:space="preserve"> 市町村たばこ税</t>
    </r>
  </si>
  <si>
    <r>
      <t>　(5)</t>
    </r>
    <r>
      <rPr>
        <sz val="11"/>
        <rFont val="ＭＳ Ｐゴシック"/>
        <family val="3"/>
      </rPr>
      <t xml:space="preserve"> 鉱産税</t>
    </r>
  </si>
  <si>
    <r>
      <t>　(6)</t>
    </r>
    <r>
      <rPr>
        <sz val="11"/>
        <rFont val="ＭＳ Ｐゴシック"/>
        <family val="3"/>
      </rPr>
      <t xml:space="preserve"> 特別土地保有税</t>
    </r>
  </si>
  <si>
    <r>
      <t xml:space="preserve"> </t>
    </r>
    <r>
      <rPr>
        <sz val="11"/>
        <rFont val="ＭＳ Ｐゴシック"/>
        <family val="3"/>
      </rPr>
      <t xml:space="preserve"> イ  保有分</t>
    </r>
  </si>
  <si>
    <r>
      <t xml:space="preserve">　ロ </t>
    </r>
    <r>
      <rPr>
        <sz val="11"/>
        <rFont val="ＭＳ Ｐゴシック"/>
        <family val="3"/>
      </rPr>
      <t xml:space="preserve"> 取得分</t>
    </r>
  </si>
  <si>
    <r>
      <t xml:space="preserve">　２ </t>
    </r>
    <r>
      <rPr>
        <sz val="11"/>
        <rFont val="ＭＳ Ｐゴシック"/>
        <family val="3"/>
      </rPr>
      <t xml:space="preserve"> 目的税</t>
    </r>
  </si>
  <si>
    <r>
      <t>　(1)</t>
    </r>
    <r>
      <rPr>
        <sz val="11"/>
        <rFont val="ＭＳ Ｐゴシック"/>
        <family val="3"/>
      </rPr>
      <t xml:space="preserve"> 入湯税</t>
    </r>
  </si>
  <si>
    <r>
      <t>　(2)</t>
    </r>
    <r>
      <rPr>
        <sz val="11"/>
        <rFont val="ＭＳ Ｐゴシック"/>
        <family val="3"/>
      </rPr>
      <t xml:space="preserve"> 事業所税</t>
    </r>
  </si>
  <si>
    <r>
      <t>　(3)</t>
    </r>
    <r>
      <rPr>
        <sz val="11"/>
        <rFont val="ＭＳ Ｐゴシック"/>
        <family val="3"/>
      </rPr>
      <t xml:space="preserve"> 法定外目的税</t>
    </r>
  </si>
  <si>
    <r>
      <t xml:space="preserve">　１ </t>
    </r>
    <r>
      <rPr>
        <sz val="11"/>
        <rFont val="ＭＳ Ｐゴシック"/>
        <family val="3"/>
      </rPr>
      <t xml:space="preserve"> 国民健康保険税</t>
    </r>
  </si>
  <si>
    <r>
      <t xml:space="preserve">　２ </t>
    </r>
    <r>
      <rPr>
        <sz val="11"/>
        <rFont val="ＭＳ Ｐゴシック"/>
        <family val="3"/>
      </rPr>
      <t xml:space="preserve"> 国民健康保険料</t>
    </r>
  </si>
  <si>
    <t>　この資料は、「地方財政状況調査等について（決算統計）」のうち、「第６表　市町村税の徴収実績」を集計編さんしたものである。</t>
  </si>
  <si>
    <t>【目次】</t>
  </si>
  <si>
    <t>平成25年１１月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</si>
</sst>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u val="single"/>
      <sz val="6.6"/>
      <color indexed="12"/>
      <name val="ＭＳ Ｐゴシック"/>
      <family val="3"/>
    </font>
    <font>
      <sz val="10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12"/>
      <name val="ＭＳ Ｐゴシック"/>
      <family val="3"/>
    </font>
    <font>
      <sz val="20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8" fontId="2" fillId="0" borderId="2" xfId="18" applyFont="1" applyBorder="1" applyAlignment="1">
      <alignment/>
    </xf>
    <xf numFmtId="38" fontId="2" fillId="0" borderId="3" xfId="18" applyFont="1" applyBorder="1" applyAlignment="1">
      <alignment/>
    </xf>
    <xf numFmtId="38" fontId="2" fillId="0" borderId="4" xfId="18" applyFont="1" applyBorder="1" applyAlignment="1">
      <alignment/>
    </xf>
    <xf numFmtId="38" fontId="2" fillId="0" borderId="5" xfId="18" applyFont="1" applyBorder="1" applyAlignment="1">
      <alignment/>
    </xf>
    <xf numFmtId="38" fontId="2" fillId="0" borderId="6" xfId="18" applyFont="1" applyBorder="1" applyAlignment="1">
      <alignment/>
    </xf>
    <xf numFmtId="38" fontId="2" fillId="0" borderId="7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38" fontId="2" fillId="0" borderId="11" xfId="18" applyFont="1" applyBorder="1" applyAlignment="1">
      <alignment/>
    </xf>
    <xf numFmtId="38" fontId="2" fillId="0" borderId="12" xfId="18" applyFont="1" applyBorder="1" applyAlignment="1">
      <alignment/>
    </xf>
    <xf numFmtId="38" fontId="2" fillId="0" borderId="1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17" xfId="18" applyFont="1" applyBorder="1" applyAlignment="1">
      <alignment/>
    </xf>
    <xf numFmtId="38" fontId="2" fillId="0" borderId="18" xfId="18" applyFont="1" applyBorder="1" applyAlignment="1">
      <alignment/>
    </xf>
    <xf numFmtId="38" fontId="2" fillId="0" borderId="19" xfId="18" applyFont="1" applyBorder="1" applyAlignment="1">
      <alignment/>
    </xf>
    <xf numFmtId="38" fontId="2" fillId="0" borderId="20" xfId="18" applyFont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38" fontId="2" fillId="0" borderId="23" xfId="18" applyFont="1" applyBorder="1" applyAlignment="1">
      <alignment/>
    </xf>
    <xf numFmtId="38" fontId="2" fillId="0" borderId="24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" xfId="18" applyFont="1" applyFill="1" applyBorder="1" applyAlignment="1">
      <alignment/>
    </xf>
    <xf numFmtId="38" fontId="2" fillId="0" borderId="3" xfId="18" applyFont="1" applyFill="1" applyBorder="1" applyAlignment="1">
      <alignment/>
    </xf>
    <xf numFmtId="38" fontId="2" fillId="0" borderId="4" xfId="18" applyFont="1" applyFill="1" applyBorder="1" applyAlignment="1">
      <alignment/>
    </xf>
    <xf numFmtId="38" fontId="2" fillId="0" borderId="5" xfId="18" applyFont="1" applyFill="1" applyBorder="1" applyAlignment="1">
      <alignment/>
    </xf>
    <xf numFmtId="38" fontId="2" fillId="0" borderId="6" xfId="18" applyFont="1" applyFill="1" applyBorder="1" applyAlignment="1">
      <alignment/>
    </xf>
    <xf numFmtId="38" fontId="2" fillId="0" borderId="7" xfId="18" applyFont="1" applyFill="1" applyBorder="1" applyAlignment="1">
      <alignment/>
    </xf>
    <xf numFmtId="38" fontId="2" fillId="0" borderId="8" xfId="18" applyFont="1" applyFill="1" applyBorder="1" applyAlignment="1">
      <alignment/>
    </xf>
    <xf numFmtId="38" fontId="2" fillId="0" borderId="9" xfId="18" applyFont="1" applyFill="1" applyBorder="1" applyAlignment="1">
      <alignment/>
    </xf>
    <xf numFmtId="38" fontId="2" fillId="0" borderId="10" xfId="18" applyFont="1" applyFill="1" applyBorder="1" applyAlignment="1">
      <alignment/>
    </xf>
    <xf numFmtId="38" fontId="2" fillId="0" borderId="11" xfId="18" applyFont="1" applyFill="1" applyBorder="1" applyAlignment="1">
      <alignment/>
    </xf>
    <xf numFmtId="38" fontId="2" fillId="0" borderId="12" xfId="18" applyFont="1" applyFill="1" applyBorder="1" applyAlignment="1">
      <alignment/>
    </xf>
    <xf numFmtId="38" fontId="2" fillId="0" borderId="13" xfId="18" applyFont="1" applyFill="1" applyBorder="1" applyAlignment="1">
      <alignment/>
    </xf>
    <xf numFmtId="38" fontId="2" fillId="0" borderId="17" xfId="18" applyFont="1" applyFill="1" applyBorder="1" applyAlignment="1">
      <alignment/>
    </xf>
    <xf numFmtId="38" fontId="2" fillId="0" borderId="18" xfId="18" applyFont="1" applyFill="1" applyBorder="1" applyAlignment="1">
      <alignment/>
    </xf>
    <xf numFmtId="38" fontId="2" fillId="0" borderId="19" xfId="18" applyFont="1" applyFill="1" applyBorder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38" fontId="2" fillId="0" borderId="20" xfId="18" applyFont="1" applyFill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176" fontId="2" fillId="0" borderId="24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38" fontId="2" fillId="0" borderId="31" xfId="18" applyFont="1" applyBorder="1" applyAlignment="1">
      <alignment/>
    </xf>
    <xf numFmtId="38" fontId="2" fillId="0" borderId="32" xfId="18" applyFont="1" applyBorder="1" applyAlignment="1">
      <alignment/>
    </xf>
    <xf numFmtId="38" fontId="2" fillId="0" borderId="33" xfId="18" applyFont="1" applyBorder="1" applyAlignment="1">
      <alignment/>
    </xf>
    <xf numFmtId="38" fontId="2" fillId="0" borderId="34" xfId="18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37" xfId="0" applyNumberFormat="1" applyFont="1" applyBorder="1" applyAlignment="1">
      <alignment horizontal="right"/>
    </xf>
    <xf numFmtId="38" fontId="2" fillId="0" borderId="38" xfId="18" applyFont="1" applyFill="1" applyBorder="1" applyAlignment="1">
      <alignment/>
    </xf>
    <xf numFmtId="38" fontId="2" fillId="0" borderId="39" xfId="18" applyFont="1" applyFill="1" applyBorder="1" applyAlignment="1">
      <alignment/>
    </xf>
    <xf numFmtId="38" fontId="2" fillId="0" borderId="40" xfId="18" applyFont="1" applyFill="1" applyBorder="1" applyAlignment="1">
      <alignment/>
    </xf>
    <xf numFmtId="38" fontId="2" fillId="0" borderId="41" xfId="18" applyFont="1" applyFill="1" applyBorder="1" applyAlignment="1">
      <alignment/>
    </xf>
    <xf numFmtId="38" fontId="2" fillId="0" borderId="42" xfId="18" applyFont="1" applyFill="1" applyBorder="1" applyAlignment="1">
      <alignment/>
    </xf>
    <xf numFmtId="176" fontId="2" fillId="0" borderId="41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38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/>
    </xf>
    <xf numFmtId="176" fontId="2" fillId="0" borderId="44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5" xfId="0" applyNumberFormat="1" applyFont="1" applyFill="1" applyBorder="1" applyAlignment="1">
      <alignment horizontal="right"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48" xfId="18" applyFont="1" applyBorder="1" applyAlignment="1">
      <alignment/>
    </xf>
    <xf numFmtId="176" fontId="2" fillId="0" borderId="46" xfId="0" applyNumberFormat="1" applyFont="1" applyBorder="1" applyAlignment="1">
      <alignment horizontal="right"/>
    </xf>
    <xf numFmtId="176" fontId="2" fillId="0" borderId="47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50" xfId="0" applyFont="1" applyBorder="1" applyAlignment="1">
      <alignment horizontal="distributed"/>
    </xf>
    <xf numFmtId="0" fontId="3" fillId="0" borderId="51" xfId="0" applyFont="1" applyBorder="1" applyAlignment="1">
      <alignment horizontal="distributed"/>
    </xf>
    <xf numFmtId="0" fontId="3" fillId="0" borderId="52" xfId="0" applyFont="1" applyBorder="1" applyAlignment="1">
      <alignment horizontal="distributed"/>
    </xf>
    <xf numFmtId="0" fontId="3" fillId="0" borderId="53" xfId="0" applyFont="1" applyBorder="1" applyAlignment="1">
      <alignment horizontal="distributed"/>
    </xf>
    <xf numFmtId="0" fontId="3" fillId="0" borderId="54" xfId="0" applyFont="1" applyBorder="1" applyAlignment="1">
      <alignment horizontal="distributed"/>
    </xf>
    <xf numFmtId="0" fontId="3" fillId="0" borderId="55" xfId="0" applyFont="1" applyBorder="1" applyAlignment="1">
      <alignment horizontal="distributed"/>
    </xf>
    <xf numFmtId="0" fontId="3" fillId="0" borderId="56" xfId="0" applyFont="1" applyBorder="1" applyAlignment="1">
      <alignment horizontal="distributed"/>
    </xf>
    <xf numFmtId="0" fontId="3" fillId="0" borderId="57" xfId="0" applyFont="1" applyBorder="1" applyAlignment="1">
      <alignment horizontal="distributed"/>
    </xf>
    <xf numFmtId="0" fontId="2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38" fontId="2" fillId="0" borderId="67" xfId="18" applyFont="1" applyBorder="1" applyAlignment="1">
      <alignment/>
    </xf>
    <xf numFmtId="38" fontId="2" fillId="0" borderId="68" xfId="18" applyFont="1" applyBorder="1" applyAlignment="1">
      <alignment/>
    </xf>
    <xf numFmtId="38" fontId="2" fillId="0" borderId="69" xfId="18" applyFont="1" applyBorder="1" applyAlignment="1">
      <alignment/>
    </xf>
    <xf numFmtId="38" fontId="2" fillId="0" borderId="70" xfId="18" applyFont="1" applyBorder="1" applyAlignment="1">
      <alignment/>
    </xf>
    <xf numFmtId="38" fontId="2" fillId="0" borderId="71" xfId="18" applyFont="1" applyBorder="1" applyAlignment="1">
      <alignment/>
    </xf>
    <xf numFmtId="38" fontId="2" fillId="0" borderId="72" xfId="18" applyFont="1" applyBorder="1" applyAlignment="1">
      <alignment/>
    </xf>
    <xf numFmtId="38" fontId="2" fillId="0" borderId="73" xfId="18" applyFont="1" applyBorder="1" applyAlignment="1">
      <alignment/>
    </xf>
    <xf numFmtId="0" fontId="2" fillId="0" borderId="74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 horizontal="distributed"/>
    </xf>
    <xf numFmtId="0" fontId="3" fillId="0" borderId="84" xfId="0" applyFont="1" applyBorder="1" applyAlignment="1">
      <alignment/>
    </xf>
    <xf numFmtId="38" fontId="2" fillId="0" borderId="85" xfId="18" applyFont="1" applyBorder="1" applyAlignment="1">
      <alignment/>
    </xf>
    <xf numFmtId="0" fontId="3" fillId="0" borderId="86" xfId="0" applyFont="1" applyBorder="1" applyAlignment="1">
      <alignment/>
    </xf>
    <xf numFmtId="0" fontId="0" fillId="0" borderId="87" xfId="0" applyFont="1" applyBorder="1" applyAlignment="1">
      <alignment vertical="center"/>
    </xf>
    <xf numFmtId="0" fontId="3" fillId="0" borderId="88" xfId="0" applyFont="1" applyBorder="1" applyAlignment="1">
      <alignment horizontal="distributed"/>
    </xf>
    <xf numFmtId="0" fontId="0" fillId="0" borderId="89" xfId="0" applyFont="1" applyBorder="1" applyAlignment="1">
      <alignment vertical="center"/>
    </xf>
    <xf numFmtId="0" fontId="3" fillId="0" borderId="90" xfId="0" applyFont="1" applyBorder="1" applyAlignment="1">
      <alignment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38" fontId="2" fillId="0" borderId="70" xfId="18" applyFont="1" applyFill="1" applyBorder="1" applyAlignment="1">
      <alignment/>
    </xf>
    <xf numFmtId="38" fontId="2" fillId="0" borderId="91" xfId="18" applyFont="1" applyFill="1" applyBorder="1" applyAlignment="1">
      <alignment/>
    </xf>
    <xf numFmtId="38" fontId="2" fillId="0" borderId="71" xfId="18" applyFont="1" applyFill="1" applyBorder="1" applyAlignment="1">
      <alignment/>
    </xf>
    <xf numFmtId="38" fontId="2" fillId="0" borderId="72" xfId="18" applyFont="1" applyFill="1" applyBorder="1" applyAlignment="1">
      <alignment/>
    </xf>
    <xf numFmtId="38" fontId="2" fillId="0" borderId="73" xfId="18" applyFont="1" applyFill="1" applyBorder="1" applyAlignment="1">
      <alignment/>
    </xf>
    <xf numFmtId="0" fontId="0" fillId="0" borderId="92" xfId="0" applyFont="1" applyBorder="1" applyAlignment="1">
      <alignment vertical="center"/>
    </xf>
    <xf numFmtId="0" fontId="3" fillId="0" borderId="93" xfId="0" applyFont="1" applyBorder="1" applyAlignment="1">
      <alignment/>
    </xf>
    <xf numFmtId="0" fontId="0" fillId="0" borderId="8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0" fillId="0" borderId="50" xfId="0" applyFont="1" applyFill="1" applyBorder="1" applyAlignment="1">
      <alignment horizontal="distributed"/>
    </xf>
    <xf numFmtId="0" fontId="0" fillId="0" borderId="89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0" borderId="92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0" fontId="3" fillId="0" borderId="53" xfId="0" applyFont="1" applyFill="1" applyBorder="1" applyAlignment="1">
      <alignment horizontal="distributed"/>
    </xf>
    <xf numFmtId="0" fontId="3" fillId="0" borderId="54" xfId="0" applyFont="1" applyFill="1" applyBorder="1" applyAlignment="1">
      <alignment horizontal="distributed"/>
    </xf>
    <xf numFmtId="0" fontId="3" fillId="0" borderId="52" xfId="0" applyFont="1" applyFill="1" applyBorder="1" applyAlignment="1">
      <alignment horizontal="distributed"/>
    </xf>
    <xf numFmtId="0" fontId="3" fillId="0" borderId="51" xfId="0" applyFont="1" applyFill="1" applyBorder="1" applyAlignment="1">
      <alignment horizontal="distributed"/>
    </xf>
    <xf numFmtId="0" fontId="3" fillId="0" borderId="88" xfId="0" applyFont="1" applyFill="1" applyBorder="1" applyAlignment="1">
      <alignment horizontal="distributed"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90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Border="1" applyAlignment="1">
      <alignment horizontal="distributed"/>
    </xf>
    <xf numFmtId="0" fontId="3" fillId="0" borderId="95" xfId="0" applyFont="1" applyBorder="1" applyAlignment="1">
      <alignment horizontal="distributed"/>
    </xf>
    <xf numFmtId="0" fontId="3" fillId="0" borderId="96" xfId="0" applyFont="1" applyBorder="1" applyAlignment="1">
      <alignment horizontal="distributed"/>
    </xf>
    <xf numFmtId="0" fontId="3" fillId="0" borderId="97" xfId="0" applyFont="1" applyBorder="1" applyAlignment="1">
      <alignment/>
    </xf>
    <xf numFmtId="0" fontId="3" fillId="0" borderId="98" xfId="0" applyFont="1" applyBorder="1" applyAlignment="1">
      <alignment/>
    </xf>
    <xf numFmtId="38" fontId="2" fillId="0" borderId="99" xfId="18" applyFont="1" applyBorder="1" applyAlignment="1">
      <alignment/>
    </xf>
    <xf numFmtId="38" fontId="2" fillId="0" borderId="100" xfId="18" applyFont="1" applyBorder="1" applyAlignment="1">
      <alignment/>
    </xf>
    <xf numFmtId="38" fontId="2" fillId="0" borderId="101" xfId="18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104" xfId="0" applyFont="1" applyBorder="1" applyAlignment="1">
      <alignment/>
    </xf>
    <xf numFmtId="176" fontId="2" fillId="0" borderId="23" xfId="0" applyNumberFormat="1" applyFont="1" applyBorder="1" applyAlignment="1">
      <alignment horizontal="right"/>
    </xf>
    <xf numFmtId="176" fontId="2" fillId="0" borderId="105" xfId="0" applyNumberFormat="1" applyFont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176" fontId="2" fillId="0" borderId="105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6" fillId="2" borderId="0" xfId="16" applyFont="1" applyFill="1" applyBorder="1" applyAlignment="1">
      <alignment vertical="center"/>
    </xf>
    <xf numFmtId="0" fontId="15" fillId="2" borderId="0" xfId="17" applyFont="1" applyFill="1" applyBorder="1" applyAlignment="1">
      <alignment horizontal="left" vertical="center"/>
    </xf>
    <xf numFmtId="0" fontId="15" fillId="2" borderId="0" xfId="17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0" xfId="17" applyFont="1" applyFill="1" applyBorder="1" applyAlignment="1">
      <alignment horizontal="left" vertical="center"/>
    </xf>
    <xf numFmtId="0" fontId="15" fillId="2" borderId="0" xfId="16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17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17" applyFont="1" applyFill="1" applyBorder="1" applyAlignment="1">
      <alignment vertical="center"/>
    </xf>
    <xf numFmtId="0" fontId="15" fillId="2" borderId="0" xfId="16" applyFont="1" applyFill="1" applyBorder="1" applyAlignment="1">
      <alignment horizontal="left" vertical="center"/>
    </xf>
    <xf numFmtId="0" fontId="19" fillId="2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11" fillId="2" borderId="0" xfId="0" applyFont="1" applyFill="1" applyBorder="1" applyAlignment="1">
      <alignment/>
    </xf>
    <xf numFmtId="38" fontId="2" fillId="0" borderId="0" xfId="18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6" fontId="2" fillId="0" borderId="87" xfId="0" applyNumberFormat="1" applyFont="1" applyBorder="1" applyAlignment="1">
      <alignment horizontal="right"/>
    </xf>
    <xf numFmtId="38" fontId="2" fillId="0" borderId="43" xfId="18" applyFont="1" applyFill="1" applyBorder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0" xfId="18" applyFont="1" applyFill="1" applyAlignment="1">
      <alignment vertical="center"/>
    </xf>
    <xf numFmtId="38" fontId="0" fillId="0" borderId="106" xfId="18" applyFont="1" applyFill="1" applyBorder="1" applyAlignment="1">
      <alignment horizontal="center" vertical="center"/>
    </xf>
    <xf numFmtId="38" fontId="0" fillId="0" borderId="107" xfId="18" applyFont="1" applyFill="1" applyBorder="1" applyAlignment="1">
      <alignment horizontal="center" vertical="center"/>
    </xf>
    <xf numFmtId="38" fontId="0" fillId="0" borderId="108" xfId="18" applyFont="1" applyFill="1" applyBorder="1" applyAlignment="1">
      <alignment horizontal="center" vertical="center"/>
    </xf>
    <xf numFmtId="38" fontId="0" fillId="0" borderId="109" xfId="18" applyFont="1" applyFill="1" applyBorder="1" applyAlignment="1">
      <alignment horizontal="center" vertical="center"/>
    </xf>
    <xf numFmtId="38" fontId="0" fillId="0" borderId="32" xfId="18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2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38" fontId="0" fillId="0" borderId="110" xfId="18" applyFont="1" applyFill="1" applyBorder="1" applyAlignment="1">
      <alignment/>
    </xf>
    <xf numFmtId="38" fontId="0" fillId="0" borderId="111" xfId="18" applyFont="1" applyFill="1" applyBorder="1" applyAlignment="1">
      <alignment/>
    </xf>
    <xf numFmtId="38" fontId="0" fillId="0" borderId="112" xfId="18" applyFont="1" applyFill="1" applyBorder="1" applyAlignment="1">
      <alignment/>
    </xf>
    <xf numFmtId="176" fontId="0" fillId="0" borderId="110" xfId="0" applyNumberFormat="1" applyFont="1" applyFill="1" applyBorder="1" applyAlignment="1">
      <alignment horizontal="right"/>
    </xf>
    <xf numFmtId="176" fontId="0" fillId="0" borderId="111" xfId="0" applyNumberFormat="1" applyFont="1" applyFill="1" applyBorder="1" applyAlignment="1">
      <alignment horizontal="right"/>
    </xf>
    <xf numFmtId="176" fontId="0" fillId="0" borderId="113" xfId="0" applyNumberFormat="1" applyFont="1" applyFill="1" applyBorder="1" applyAlignment="1">
      <alignment horizontal="right"/>
    </xf>
    <xf numFmtId="38" fontId="0" fillId="0" borderId="40" xfId="18" applyFont="1" applyFill="1" applyBorder="1" applyAlignment="1">
      <alignment/>
    </xf>
    <xf numFmtId="38" fontId="0" fillId="0" borderId="41" xfId="18" applyFont="1" applyFill="1" applyBorder="1" applyAlignment="1">
      <alignment/>
    </xf>
    <xf numFmtId="38" fontId="0" fillId="0" borderId="42" xfId="18" applyFont="1" applyFill="1" applyBorder="1" applyAlignment="1">
      <alignment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38" fontId="0" fillId="0" borderId="58" xfId="18" applyFont="1" applyFill="1" applyBorder="1" applyAlignment="1">
      <alignment horizontal="left"/>
    </xf>
    <xf numFmtId="38" fontId="0" fillId="0" borderId="58" xfId="18" applyFont="1" applyFill="1" applyBorder="1" applyAlignment="1">
      <alignment/>
    </xf>
    <xf numFmtId="38" fontId="0" fillId="0" borderId="114" xfId="18" applyFont="1" applyFill="1" applyBorder="1" applyAlignment="1">
      <alignment/>
    </xf>
    <xf numFmtId="38" fontId="0" fillId="0" borderId="7" xfId="18" applyFont="1" applyFill="1" applyBorder="1" applyAlignment="1">
      <alignment/>
    </xf>
    <xf numFmtId="38" fontId="0" fillId="0" borderId="5" xfId="18" applyFont="1" applyFill="1" applyBorder="1" applyAlignment="1">
      <alignment/>
    </xf>
    <xf numFmtId="38" fontId="0" fillId="0" borderId="6" xfId="18" applyFont="1" applyFill="1" applyBorder="1" applyAlignment="1">
      <alignment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38" fontId="0" fillId="0" borderId="115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176" fontId="0" fillId="0" borderId="8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38" fontId="0" fillId="0" borderId="2" xfId="18" applyFont="1" applyFill="1" applyBorder="1" applyAlignment="1">
      <alignment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38" fontId="0" fillId="0" borderId="98" xfId="18" applyFont="1" applyFill="1" applyBorder="1" applyAlignment="1">
      <alignment/>
    </xf>
    <xf numFmtId="38" fontId="0" fillId="0" borderId="114" xfId="18" applyFont="1" applyFill="1" applyBorder="1" applyAlignment="1">
      <alignment/>
    </xf>
    <xf numFmtId="38" fontId="0" fillId="0" borderId="115" xfId="18" applyFont="1" applyFill="1" applyBorder="1" applyAlignment="1">
      <alignment/>
    </xf>
    <xf numFmtId="38" fontId="0" fillId="0" borderId="17" xfId="18" applyFont="1" applyFill="1" applyBorder="1" applyAlignment="1">
      <alignment/>
    </xf>
    <xf numFmtId="38" fontId="0" fillId="0" borderId="18" xfId="18" applyFont="1" applyFill="1" applyBorder="1" applyAlignment="1">
      <alignment/>
    </xf>
    <xf numFmtId="38" fontId="0" fillId="0" borderId="19" xfId="18" applyFont="1" applyFill="1" applyBorder="1" applyAlignment="1">
      <alignment/>
    </xf>
    <xf numFmtId="176" fontId="0" fillId="0" borderId="17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38" fontId="2" fillId="3" borderId="2" xfId="18" applyFont="1" applyFill="1" applyBorder="1" applyAlignment="1">
      <alignment/>
    </xf>
    <xf numFmtId="38" fontId="2" fillId="3" borderId="3" xfId="18" applyFont="1" applyFill="1" applyBorder="1" applyAlignment="1">
      <alignment/>
    </xf>
    <xf numFmtId="38" fontId="2" fillId="3" borderId="5" xfId="18" applyFont="1" applyFill="1" applyBorder="1" applyAlignment="1">
      <alignment/>
    </xf>
    <xf numFmtId="38" fontId="2" fillId="3" borderId="6" xfId="18" applyFont="1" applyFill="1" applyBorder="1" applyAlignment="1">
      <alignment/>
    </xf>
    <xf numFmtId="38" fontId="2" fillId="3" borderId="8" xfId="18" applyFont="1" applyFill="1" applyBorder="1" applyAlignment="1">
      <alignment/>
    </xf>
    <xf numFmtId="38" fontId="2" fillId="3" borderId="9" xfId="18" applyFont="1" applyFill="1" applyBorder="1" applyAlignment="1">
      <alignment/>
    </xf>
    <xf numFmtId="38" fontId="2" fillId="3" borderId="11" xfId="18" applyFont="1" applyFill="1" applyBorder="1" applyAlignment="1">
      <alignment/>
    </xf>
    <xf numFmtId="38" fontId="2" fillId="3" borderId="12" xfId="18" applyFont="1" applyFill="1" applyBorder="1" applyAlignment="1">
      <alignment/>
    </xf>
    <xf numFmtId="38" fontId="2" fillId="3" borderId="40" xfId="18" applyFont="1" applyFill="1" applyBorder="1" applyAlignment="1">
      <alignment/>
    </xf>
    <xf numFmtId="38" fontId="2" fillId="3" borderId="41" xfId="18" applyFont="1" applyFill="1" applyBorder="1" applyAlignment="1">
      <alignment/>
    </xf>
    <xf numFmtId="38" fontId="2" fillId="3" borderId="67" xfId="18" applyFont="1" applyFill="1" applyBorder="1" applyAlignment="1">
      <alignment/>
    </xf>
    <xf numFmtId="38" fontId="2" fillId="3" borderId="68" xfId="18" applyFont="1" applyFill="1" applyBorder="1" applyAlignment="1">
      <alignment/>
    </xf>
    <xf numFmtId="38" fontId="2" fillId="3" borderId="69" xfId="18" applyFont="1" applyFill="1" applyBorder="1" applyAlignment="1">
      <alignment/>
    </xf>
    <xf numFmtId="38" fontId="2" fillId="3" borderId="70" xfId="18" applyFont="1" applyFill="1" applyBorder="1" applyAlignment="1">
      <alignment/>
    </xf>
    <xf numFmtId="38" fontId="2" fillId="3" borderId="91" xfId="18" applyFont="1" applyFill="1" applyBorder="1" applyAlignment="1">
      <alignment/>
    </xf>
    <xf numFmtId="38" fontId="2" fillId="3" borderId="31" xfId="18" applyFont="1" applyFill="1" applyBorder="1" applyAlignment="1">
      <alignment/>
    </xf>
    <xf numFmtId="38" fontId="2" fillId="3" borderId="23" xfId="18" applyFont="1" applyFill="1" applyBorder="1" applyAlignment="1">
      <alignment/>
    </xf>
    <xf numFmtId="38" fontId="2" fillId="3" borderId="24" xfId="18" applyFont="1" applyFill="1" applyBorder="1" applyAlignment="1">
      <alignment/>
    </xf>
    <xf numFmtId="38" fontId="2" fillId="3" borderId="85" xfId="18" applyFont="1" applyFill="1" applyBorder="1" applyAlignment="1">
      <alignment/>
    </xf>
    <xf numFmtId="38" fontId="0" fillId="0" borderId="78" xfId="18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2" borderId="0" xfId="16" applyFont="1" applyFill="1" applyBorder="1" applyAlignment="1">
      <alignment horizontal="left" vertical="center"/>
    </xf>
    <xf numFmtId="0" fontId="15" fillId="2" borderId="0" xfId="16" applyFont="1" applyFill="1" applyBorder="1" applyAlignment="1">
      <alignment horizontal="left" vertical="center"/>
    </xf>
    <xf numFmtId="0" fontId="15" fillId="2" borderId="0" xfId="17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38" fontId="0" fillId="0" borderId="116" xfId="18" applyFont="1" applyFill="1" applyBorder="1" applyAlignment="1">
      <alignment horizontal="left"/>
    </xf>
    <xf numFmtId="38" fontId="0" fillId="0" borderId="93" xfId="18" applyFont="1" applyFill="1" applyBorder="1" applyAlignment="1">
      <alignment horizontal="left"/>
    </xf>
    <xf numFmtId="38" fontId="0" fillId="0" borderId="117" xfId="18" applyFont="1" applyFill="1" applyBorder="1" applyAlignment="1">
      <alignment horizontal="center" vertical="center"/>
    </xf>
    <xf numFmtId="38" fontId="0" fillId="0" borderId="87" xfId="18" applyFont="1" applyFill="1" applyBorder="1" applyAlignment="1">
      <alignment horizontal="center" vertical="center"/>
    </xf>
    <xf numFmtId="38" fontId="0" fillId="0" borderId="92" xfId="18" applyFont="1" applyFill="1" applyBorder="1" applyAlignment="1">
      <alignment horizontal="center" vertical="center"/>
    </xf>
    <xf numFmtId="38" fontId="0" fillId="0" borderId="118" xfId="18" applyFont="1" applyFill="1" applyBorder="1" applyAlignment="1">
      <alignment horizontal="left"/>
    </xf>
    <xf numFmtId="38" fontId="0" fillId="0" borderId="119" xfId="18" applyFont="1" applyFill="1" applyBorder="1" applyAlignment="1">
      <alignment horizontal="left"/>
    </xf>
    <xf numFmtId="38" fontId="0" fillId="0" borderId="120" xfId="18" applyFont="1" applyFill="1" applyBorder="1" applyAlignment="1">
      <alignment horizontal="left"/>
    </xf>
    <xf numFmtId="38" fontId="0" fillId="0" borderId="90" xfId="18" applyFont="1" applyFill="1" applyBorder="1" applyAlignment="1">
      <alignment horizontal="left"/>
    </xf>
    <xf numFmtId="38" fontId="0" fillId="0" borderId="88" xfId="18" applyFont="1" applyFill="1" applyBorder="1" applyAlignment="1">
      <alignment horizontal="left"/>
    </xf>
    <xf numFmtId="38" fontId="0" fillId="0" borderId="121" xfId="18" applyFont="1" applyFill="1" applyBorder="1" applyAlignment="1">
      <alignment horizontal="center" vertical="center"/>
    </xf>
    <xf numFmtId="38" fontId="0" fillId="0" borderId="89" xfId="18" applyFont="1" applyFill="1" applyBorder="1" applyAlignment="1">
      <alignment horizontal="left" vertical="center" indent="4"/>
    </xf>
    <xf numFmtId="38" fontId="0" fillId="0" borderId="87" xfId="18" applyFont="1" applyFill="1" applyBorder="1" applyAlignment="1">
      <alignment horizontal="left" vertical="center" indent="4"/>
    </xf>
    <xf numFmtId="38" fontId="0" fillId="0" borderId="92" xfId="18" applyFont="1" applyFill="1" applyBorder="1" applyAlignment="1">
      <alignment horizontal="left" vertical="center" indent="4"/>
    </xf>
    <xf numFmtId="38" fontId="0" fillId="0" borderId="59" xfId="18" applyFont="1" applyFill="1" applyBorder="1" applyAlignment="1">
      <alignment horizontal="left" vertical="center"/>
    </xf>
    <xf numFmtId="38" fontId="0" fillId="0" borderId="50" xfId="18" applyFont="1" applyFill="1" applyBorder="1" applyAlignment="1">
      <alignment horizontal="left" vertical="center"/>
    </xf>
    <xf numFmtId="38" fontId="0" fillId="0" borderId="75" xfId="18" applyFont="1" applyFill="1" applyBorder="1" applyAlignment="1">
      <alignment horizontal="left" vertical="center"/>
    </xf>
    <xf numFmtId="38" fontId="9" fillId="0" borderId="98" xfId="18" applyFont="1" applyFill="1" applyBorder="1" applyAlignment="1">
      <alignment horizontal="left"/>
    </xf>
    <xf numFmtId="38" fontId="9" fillId="0" borderId="96" xfId="18" applyFont="1" applyFill="1" applyBorder="1" applyAlignment="1">
      <alignment horizontal="left"/>
    </xf>
    <xf numFmtId="38" fontId="9" fillId="0" borderId="104" xfId="18" applyFont="1" applyFill="1" applyBorder="1" applyAlignment="1">
      <alignment horizontal="left"/>
    </xf>
    <xf numFmtId="38" fontId="0" fillId="0" borderId="122" xfId="18" applyFont="1" applyFill="1" applyBorder="1" applyAlignment="1">
      <alignment horizontal="left"/>
    </xf>
    <xf numFmtId="38" fontId="0" fillId="0" borderId="77" xfId="18" applyFont="1" applyFill="1" applyBorder="1" applyAlignment="1">
      <alignment horizontal="left"/>
    </xf>
    <xf numFmtId="38" fontId="0" fillId="0" borderId="123" xfId="18" applyFont="1" applyFill="1" applyBorder="1" applyAlignment="1">
      <alignment horizontal="left"/>
    </xf>
    <xf numFmtId="38" fontId="0" fillId="0" borderId="65" xfId="18" applyFont="1" applyFill="1" applyBorder="1" applyAlignment="1">
      <alignment horizontal="left"/>
    </xf>
    <xf numFmtId="38" fontId="0" fillId="0" borderId="56" xfId="18" applyFont="1" applyFill="1" applyBorder="1" applyAlignment="1">
      <alignment horizontal="left"/>
    </xf>
    <xf numFmtId="38" fontId="0" fillId="0" borderId="81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2" fillId="0" borderId="87" xfId="18" applyFont="1" applyBorder="1" applyAlignment="1">
      <alignment horizontal="center" vertical="center"/>
    </xf>
    <xf numFmtId="38" fontId="2" fillId="0" borderId="92" xfId="18" applyFont="1" applyBorder="1" applyAlignment="1">
      <alignment horizontal="center" vertical="center"/>
    </xf>
    <xf numFmtId="38" fontId="2" fillId="0" borderId="117" xfId="18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38" fontId="2" fillId="0" borderId="99" xfId="18" applyFont="1" applyBorder="1" applyAlignment="1">
      <alignment horizontal="center" vertical="center"/>
    </xf>
    <xf numFmtId="38" fontId="2" fillId="0" borderId="124" xfId="18" applyFont="1" applyBorder="1" applyAlignment="1">
      <alignment horizontal="center" vertical="center"/>
    </xf>
    <xf numFmtId="38" fontId="2" fillId="0" borderId="31" xfId="18" applyFont="1" applyBorder="1" applyAlignment="1">
      <alignment horizontal="center" vertical="center"/>
    </xf>
    <xf numFmtId="38" fontId="2" fillId="0" borderId="125" xfId="18" applyFont="1" applyBorder="1" applyAlignment="1">
      <alignment horizontal="center" vertical="center"/>
    </xf>
    <xf numFmtId="38" fontId="2" fillId="0" borderId="126" xfId="18" applyFont="1" applyBorder="1" applyAlignment="1">
      <alignment horizontal="center" vertical="center"/>
    </xf>
    <xf numFmtId="38" fontId="2" fillId="0" borderId="127" xfId="18" applyFont="1" applyBorder="1" applyAlignment="1">
      <alignment horizontal="center" vertical="center"/>
    </xf>
    <xf numFmtId="38" fontId="2" fillId="0" borderId="128" xfId="18" applyFont="1" applyBorder="1" applyAlignment="1">
      <alignment horizontal="center" vertical="center"/>
    </xf>
    <xf numFmtId="38" fontId="2" fillId="0" borderId="129" xfId="18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38" fontId="2" fillId="0" borderId="87" xfId="18" applyFont="1" applyFill="1" applyBorder="1" applyAlignment="1">
      <alignment horizontal="center" vertical="center"/>
    </xf>
    <xf numFmtId="38" fontId="2" fillId="0" borderId="92" xfId="18" applyFont="1" applyFill="1" applyBorder="1" applyAlignment="1">
      <alignment horizontal="center" vertical="center"/>
    </xf>
    <xf numFmtId="38" fontId="2" fillId="0" borderId="117" xfId="18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38" fontId="2" fillId="0" borderId="132" xfId="18" applyFont="1" applyFill="1" applyBorder="1" applyAlignment="1">
      <alignment horizontal="center" vertical="center"/>
    </xf>
    <xf numFmtId="38" fontId="2" fillId="0" borderId="83" xfId="18" applyFont="1" applyFill="1" applyBorder="1" applyAlignment="1">
      <alignment horizontal="center" vertical="center"/>
    </xf>
    <xf numFmtId="38" fontId="2" fillId="0" borderId="86" xfId="18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38" fontId="2" fillId="0" borderId="23" xfId="18" applyFont="1" applyFill="1" applyBorder="1" applyAlignment="1">
      <alignment horizontal="center" vertical="center"/>
    </xf>
    <xf numFmtId="38" fontId="2" fillId="0" borderId="24" xfId="18" applyFont="1" applyFill="1" applyBorder="1" applyAlignment="1">
      <alignment horizontal="center" vertical="center"/>
    </xf>
    <xf numFmtId="38" fontId="2" fillId="0" borderId="25" xfId="18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4:AG51"/>
  <sheetViews>
    <sheetView tabSelected="1" zoomScaleSheetLayoutView="100" workbookViewId="0" topLeftCell="A25">
      <selection activeCell="Z42" sqref="Z42"/>
    </sheetView>
  </sheetViews>
  <sheetFormatPr defaultColWidth="9.00390625" defaultRowHeight="13.5"/>
  <cols>
    <col min="1" max="16384" width="2.625" style="228" customWidth="1"/>
  </cols>
  <sheetData>
    <row r="14" spans="1:33" ht="13.5" customHeight="1">
      <c r="A14" s="326" t="s">
        <v>128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</row>
    <row r="15" spans="1:33" ht="13.5" customHeight="1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</row>
    <row r="16" spans="1:33" ht="13.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</row>
    <row r="21" spans="1:33" ht="13.5">
      <c r="A21" s="327" t="s">
        <v>129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</row>
    <row r="22" spans="1:33" ht="13.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</row>
    <row r="46" spans="1:33" ht="13.5">
      <c r="A46" s="327" t="s">
        <v>155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</row>
    <row r="47" spans="1:33" ht="13.5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</row>
    <row r="50" spans="1:33" ht="13.5">
      <c r="A50" s="327" t="s">
        <v>100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</row>
    <row r="51" spans="1:33" ht="13.5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</row>
  </sheetData>
  <mergeCells count="4">
    <mergeCell ref="A14:AG16"/>
    <mergeCell ref="A21:AG22"/>
    <mergeCell ref="A46:AG47"/>
    <mergeCell ref="A50:AG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95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12459660</v>
      </c>
      <c r="F5" s="307">
        <v>899121</v>
      </c>
      <c r="G5" s="44">
        <f>SUM(E5:F5)</f>
        <v>13358781</v>
      </c>
      <c r="H5" s="306">
        <v>12238902</v>
      </c>
      <c r="I5" s="307">
        <v>270855</v>
      </c>
      <c r="J5" s="44">
        <f>SUM(H5:I5)</f>
        <v>12509757</v>
      </c>
      <c r="K5" s="80">
        <f>IF(E5=0,"-",H5/E5*100)</f>
        <v>98.22821810546998</v>
      </c>
      <c r="L5" s="57">
        <f>IF(F5=0,"-",I5/F5*100)</f>
        <v>30.124421518349585</v>
      </c>
      <c r="M5" s="81">
        <f>IF(G5=0,"-",J5/G5*100)</f>
        <v>93.64445004375773</v>
      </c>
    </row>
    <row r="6" spans="1:13" ht="18" customHeight="1">
      <c r="A6" s="10"/>
      <c r="B6" s="149"/>
      <c r="C6" s="140" t="s">
        <v>5</v>
      </c>
      <c r="D6" s="165"/>
      <c r="E6" s="317">
        <v>3251742</v>
      </c>
      <c r="F6" s="309">
        <v>317167</v>
      </c>
      <c r="G6" s="47">
        <f aca="true" t="shared" si="0" ref="G6:G45">SUM(E6:F6)</f>
        <v>3568909</v>
      </c>
      <c r="H6" s="308">
        <v>3191630</v>
      </c>
      <c r="I6" s="309">
        <v>84567</v>
      </c>
      <c r="J6" s="47">
        <f aca="true" t="shared" si="1" ref="J6:J45">SUM(H6:I6)</f>
        <v>3276197</v>
      </c>
      <c r="K6" s="82">
        <f aca="true" t="shared" si="2" ref="K6:K48">IF(E6=0,"-",H6/E6*100)</f>
        <v>98.15139085450198</v>
      </c>
      <c r="L6" s="58">
        <f aca="true" t="shared" si="3" ref="L6:L48">IF(F6=0,"-",I6/F6*100)</f>
        <v>26.663240501060955</v>
      </c>
      <c r="M6" s="83">
        <f aca="true" t="shared" si="4" ref="M6:M48">IF(G6=0,"-",J6/G6*100)</f>
        <v>91.79827784905696</v>
      </c>
    </row>
    <row r="7" spans="1:13" ht="18" customHeight="1">
      <c r="A7" s="10"/>
      <c r="B7" s="149"/>
      <c r="C7" s="140" t="s">
        <v>6</v>
      </c>
      <c r="D7" s="165"/>
      <c r="E7" s="317">
        <v>1374922</v>
      </c>
      <c r="F7" s="309">
        <v>124051</v>
      </c>
      <c r="G7" s="47">
        <f t="shared" si="0"/>
        <v>1498973</v>
      </c>
      <c r="H7" s="308">
        <v>1329726</v>
      </c>
      <c r="I7" s="309">
        <v>31554</v>
      </c>
      <c r="J7" s="47">
        <f t="shared" si="1"/>
        <v>1361280</v>
      </c>
      <c r="K7" s="82">
        <f t="shared" si="2"/>
        <v>96.71283170972607</v>
      </c>
      <c r="L7" s="58">
        <f t="shared" si="3"/>
        <v>25.436312484381425</v>
      </c>
      <c r="M7" s="83">
        <f t="shared" si="4"/>
        <v>90.81417744015403</v>
      </c>
    </row>
    <row r="8" spans="1:13" ht="18" customHeight="1">
      <c r="A8" s="10"/>
      <c r="B8" s="149"/>
      <c r="C8" s="140" t="s">
        <v>7</v>
      </c>
      <c r="D8" s="165"/>
      <c r="E8" s="317">
        <v>3939359</v>
      </c>
      <c r="F8" s="309">
        <v>187659</v>
      </c>
      <c r="G8" s="47">
        <f t="shared" si="0"/>
        <v>4127018</v>
      </c>
      <c r="H8" s="308">
        <v>3874772</v>
      </c>
      <c r="I8" s="309">
        <v>53670</v>
      </c>
      <c r="J8" s="47">
        <f t="shared" si="1"/>
        <v>3928442</v>
      </c>
      <c r="K8" s="82">
        <f t="shared" si="2"/>
        <v>98.36046930477775</v>
      </c>
      <c r="L8" s="58">
        <f t="shared" si="3"/>
        <v>28.599747414192766</v>
      </c>
      <c r="M8" s="83">
        <f t="shared" si="4"/>
        <v>95.18839026144302</v>
      </c>
    </row>
    <row r="9" spans="1:13" ht="18" customHeight="1">
      <c r="A9" s="10"/>
      <c r="B9" s="150"/>
      <c r="C9" s="141" t="s">
        <v>8</v>
      </c>
      <c r="D9" s="166"/>
      <c r="E9" s="318">
        <v>1560125</v>
      </c>
      <c r="F9" s="311">
        <v>156110</v>
      </c>
      <c r="G9" s="50">
        <f t="shared" si="0"/>
        <v>1716235</v>
      </c>
      <c r="H9" s="310">
        <v>1518306</v>
      </c>
      <c r="I9" s="311">
        <v>37487</v>
      </c>
      <c r="J9" s="50">
        <f t="shared" si="1"/>
        <v>1555793</v>
      </c>
      <c r="K9" s="68">
        <f t="shared" si="2"/>
        <v>97.3195096546751</v>
      </c>
      <c r="L9" s="59">
        <f t="shared" si="3"/>
        <v>24.013195823457817</v>
      </c>
      <c r="M9" s="69">
        <f t="shared" si="4"/>
        <v>90.65151334170437</v>
      </c>
    </row>
    <row r="10" spans="1:13" ht="18" customHeight="1">
      <c r="A10" s="10"/>
      <c r="B10" s="151"/>
      <c r="C10" s="142" t="s">
        <v>9</v>
      </c>
      <c r="D10" s="167"/>
      <c r="E10" s="319">
        <v>1424978</v>
      </c>
      <c r="F10" s="313">
        <v>101960</v>
      </c>
      <c r="G10" s="53">
        <f t="shared" si="0"/>
        <v>1526938</v>
      </c>
      <c r="H10" s="312">
        <v>1404087</v>
      </c>
      <c r="I10" s="313">
        <v>30733</v>
      </c>
      <c r="J10" s="53">
        <f t="shared" si="1"/>
        <v>1434820</v>
      </c>
      <c r="K10" s="84">
        <f t="shared" si="2"/>
        <v>98.53394227840711</v>
      </c>
      <c r="L10" s="60">
        <f t="shared" si="3"/>
        <v>30.142212632404863</v>
      </c>
      <c r="M10" s="85">
        <f t="shared" si="4"/>
        <v>93.96714208435444</v>
      </c>
    </row>
    <row r="11" spans="1:13" ht="18" customHeight="1">
      <c r="A11" s="10"/>
      <c r="B11" s="149"/>
      <c r="C11" s="140" t="s">
        <v>77</v>
      </c>
      <c r="D11" s="165"/>
      <c r="E11" s="317">
        <v>4153787</v>
      </c>
      <c r="F11" s="309">
        <v>314815</v>
      </c>
      <c r="G11" s="47">
        <f t="shared" si="0"/>
        <v>4468602</v>
      </c>
      <c r="H11" s="308">
        <v>4048794</v>
      </c>
      <c r="I11" s="309">
        <v>112409</v>
      </c>
      <c r="J11" s="47">
        <f t="shared" si="1"/>
        <v>4161203</v>
      </c>
      <c r="K11" s="82">
        <f t="shared" si="2"/>
        <v>97.47235474519998</v>
      </c>
      <c r="L11" s="58">
        <f t="shared" si="3"/>
        <v>35.70636723154868</v>
      </c>
      <c r="M11" s="83">
        <f t="shared" si="4"/>
        <v>93.12091343109098</v>
      </c>
    </row>
    <row r="12" spans="1:13" ht="18" customHeight="1">
      <c r="A12" s="10"/>
      <c r="B12" s="149"/>
      <c r="C12" s="140" t="s">
        <v>78</v>
      </c>
      <c r="D12" s="165"/>
      <c r="E12" s="317">
        <v>1958692</v>
      </c>
      <c r="F12" s="309">
        <v>174035</v>
      </c>
      <c r="G12" s="47">
        <f t="shared" si="0"/>
        <v>2132727</v>
      </c>
      <c r="H12" s="308">
        <v>1928956</v>
      </c>
      <c r="I12" s="309">
        <v>53186</v>
      </c>
      <c r="J12" s="47">
        <f t="shared" si="1"/>
        <v>1982142</v>
      </c>
      <c r="K12" s="82">
        <f t="shared" si="2"/>
        <v>98.48184400610202</v>
      </c>
      <c r="L12" s="58">
        <f t="shared" si="3"/>
        <v>30.560519435745682</v>
      </c>
      <c r="M12" s="83">
        <f t="shared" si="4"/>
        <v>92.9393213477393</v>
      </c>
    </row>
    <row r="13" spans="1:13" ht="18" customHeight="1">
      <c r="A13" s="10"/>
      <c r="B13" s="149"/>
      <c r="C13" s="140" t="s">
        <v>79</v>
      </c>
      <c r="D13" s="165"/>
      <c r="E13" s="317">
        <v>2785337</v>
      </c>
      <c r="F13" s="309">
        <v>347713</v>
      </c>
      <c r="G13" s="47">
        <f t="shared" si="0"/>
        <v>3133050</v>
      </c>
      <c r="H13" s="308">
        <v>2693674</v>
      </c>
      <c r="I13" s="309">
        <v>88879</v>
      </c>
      <c r="J13" s="47">
        <f t="shared" si="1"/>
        <v>2782553</v>
      </c>
      <c r="K13" s="82">
        <f t="shared" si="2"/>
        <v>96.70908762566253</v>
      </c>
      <c r="L13" s="58">
        <f t="shared" si="3"/>
        <v>25.561023027611853</v>
      </c>
      <c r="M13" s="83">
        <f t="shared" si="4"/>
        <v>88.81291393370677</v>
      </c>
    </row>
    <row r="14" spans="1:13" ht="18" customHeight="1">
      <c r="A14" s="10"/>
      <c r="B14" s="150"/>
      <c r="C14" s="141" t="s">
        <v>80</v>
      </c>
      <c r="D14" s="166"/>
      <c r="E14" s="318">
        <v>1343543</v>
      </c>
      <c r="F14" s="311">
        <v>108793</v>
      </c>
      <c r="G14" s="50">
        <f t="shared" si="0"/>
        <v>1452336</v>
      </c>
      <c r="H14" s="310">
        <v>1319392</v>
      </c>
      <c r="I14" s="311">
        <v>28374</v>
      </c>
      <c r="J14" s="50">
        <f t="shared" si="1"/>
        <v>1347766</v>
      </c>
      <c r="K14" s="68">
        <f t="shared" si="2"/>
        <v>98.20243937112545</v>
      </c>
      <c r="L14" s="59">
        <f t="shared" si="3"/>
        <v>26.08072210528251</v>
      </c>
      <c r="M14" s="69">
        <f t="shared" si="4"/>
        <v>92.79987551090106</v>
      </c>
    </row>
    <row r="15" spans="1:13" ht="18" customHeight="1">
      <c r="A15" s="10"/>
      <c r="B15" s="151"/>
      <c r="C15" s="142" t="s">
        <v>81</v>
      </c>
      <c r="D15" s="167"/>
      <c r="E15" s="319">
        <v>928867</v>
      </c>
      <c r="F15" s="313">
        <v>65031</v>
      </c>
      <c r="G15" s="53">
        <f t="shared" si="0"/>
        <v>993898</v>
      </c>
      <c r="H15" s="312">
        <v>912570</v>
      </c>
      <c r="I15" s="313">
        <v>20654</v>
      </c>
      <c r="J15" s="53">
        <f t="shared" si="1"/>
        <v>933224</v>
      </c>
      <c r="K15" s="84">
        <f t="shared" si="2"/>
        <v>98.24549693336076</v>
      </c>
      <c r="L15" s="60">
        <f t="shared" si="3"/>
        <v>31.760237425227967</v>
      </c>
      <c r="M15" s="85">
        <f t="shared" si="4"/>
        <v>93.8953494221741</v>
      </c>
    </row>
    <row r="16" spans="1:13" ht="18" customHeight="1">
      <c r="A16" s="10"/>
      <c r="B16" s="148"/>
      <c r="C16" s="139" t="s">
        <v>10</v>
      </c>
      <c r="D16" s="164"/>
      <c r="E16" s="316">
        <v>99705</v>
      </c>
      <c r="F16" s="307">
        <v>11381</v>
      </c>
      <c r="G16" s="44">
        <f t="shared" si="0"/>
        <v>111086</v>
      </c>
      <c r="H16" s="306">
        <v>97330</v>
      </c>
      <c r="I16" s="307">
        <v>3571</v>
      </c>
      <c r="J16" s="44">
        <f t="shared" si="1"/>
        <v>100901</v>
      </c>
      <c r="K16" s="80">
        <f t="shared" si="2"/>
        <v>97.6179730204102</v>
      </c>
      <c r="L16" s="57">
        <f t="shared" si="3"/>
        <v>31.376856163781742</v>
      </c>
      <c r="M16" s="81">
        <f t="shared" si="4"/>
        <v>90.83142790270601</v>
      </c>
    </row>
    <row r="17" spans="1:13" ht="18" customHeight="1">
      <c r="A17" s="10"/>
      <c r="B17" s="149"/>
      <c r="C17" s="140" t="s">
        <v>11</v>
      </c>
      <c r="D17" s="165"/>
      <c r="E17" s="317">
        <v>46984</v>
      </c>
      <c r="F17" s="309">
        <v>2968</v>
      </c>
      <c r="G17" s="47">
        <f t="shared" si="0"/>
        <v>49952</v>
      </c>
      <c r="H17" s="308">
        <v>46487</v>
      </c>
      <c r="I17" s="309">
        <v>434</v>
      </c>
      <c r="J17" s="47">
        <f t="shared" si="1"/>
        <v>46921</v>
      </c>
      <c r="K17" s="82">
        <f t="shared" si="2"/>
        <v>98.94219308700835</v>
      </c>
      <c r="L17" s="58">
        <f t="shared" si="3"/>
        <v>14.622641509433961</v>
      </c>
      <c r="M17" s="83">
        <f t="shared" si="4"/>
        <v>93.93217488789237</v>
      </c>
    </row>
    <row r="18" spans="1:13" ht="18" customHeight="1">
      <c r="A18" s="10"/>
      <c r="B18" s="149"/>
      <c r="C18" s="140" t="s">
        <v>12</v>
      </c>
      <c r="D18" s="165"/>
      <c r="E18" s="317">
        <v>69836</v>
      </c>
      <c r="F18" s="309">
        <v>2583</v>
      </c>
      <c r="G18" s="47">
        <f t="shared" si="0"/>
        <v>72419</v>
      </c>
      <c r="H18" s="308">
        <v>68603</v>
      </c>
      <c r="I18" s="309">
        <v>604</v>
      </c>
      <c r="J18" s="47">
        <f t="shared" si="1"/>
        <v>69207</v>
      </c>
      <c r="K18" s="82">
        <f t="shared" si="2"/>
        <v>98.23443496191076</v>
      </c>
      <c r="L18" s="58">
        <f t="shared" si="3"/>
        <v>23.38366240805265</v>
      </c>
      <c r="M18" s="83">
        <f t="shared" si="4"/>
        <v>95.56469987158066</v>
      </c>
    </row>
    <row r="19" spans="1:13" ht="18" customHeight="1">
      <c r="A19" s="10"/>
      <c r="B19" s="150"/>
      <c r="C19" s="141" t="s">
        <v>13</v>
      </c>
      <c r="D19" s="166"/>
      <c r="E19" s="318">
        <v>153379</v>
      </c>
      <c r="F19" s="311">
        <v>15144</v>
      </c>
      <c r="G19" s="50">
        <f t="shared" si="0"/>
        <v>168523</v>
      </c>
      <c r="H19" s="310">
        <v>149598</v>
      </c>
      <c r="I19" s="311">
        <v>3111</v>
      </c>
      <c r="J19" s="50">
        <f t="shared" si="1"/>
        <v>152709</v>
      </c>
      <c r="K19" s="68">
        <f t="shared" si="2"/>
        <v>97.53486461640773</v>
      </c>
      <c r="L19" s="59">
        <f t="shared" si="3"/>
        <v>20.542789223454832</v>
      </c>
      <c r="M19" s="69">
        <f t="shared" si="4"/>
        <v>90.61611768126606</v>
      </c>
    </row>
    <row r="20" spans="1:13" ht="18" customHeight="1">
      <c r="A20" s="10"/>
      <c r="B20" s="151"/>
      <c r="C20" s="142" t="s">
        <v>14</v>
      </c>
      <c r="D20" s="167"/>
      <c r="E20" s="319">
        <v>224253</v>
      </c>
      <c r="F20" s="313">
        <v>29974</v>
      </c>
      <c r="G20" s="53">
        <f t="shared" si="0"/>
        <v>254227</v>
      </c>
      <c r="H20" s="312">
        <v>221728</v>
      </c>
      <c r="I20" s="313">
        <v>9552</v>
      </c>
      <c r="J20" s="53">
        <f t="shared" si="1"/>
        <v>231280</v>
      </c>
      <c r="K20" s="84">
        <f t="shared" si="2"/>
        <v>98.87403958921396</v>
      </c>
      <c r="L20" s="60">
        <f t="shared" si="3"/>
        <v>31.867618602789083</v>
      </c>
      <c r="M20" s="85">
        <f t="shared" si="4"/>
        <v>90.97381474036983</v>
      </c>
    </row>
    <row r="21" spans="1:13" ht="18" customHeight="1">
      <c r="A21" s="10"/>
      <c r="B21" s="149"/>
      <c r="C21" s="140" t="s">
        <v>15</v>
      </c>
      <c r="D21" s="165"/>
      <c r="E21" s="317">
        <v>264002</v>
      </c>
      <c r="F21" s="309">
        <v>9023</v>
      </c>
      <c r="G21" s="47">
        <f t="shared" si="0"/>
        <v>273025</v>
      </c>
      <c r="H21" s="308">
        <v>259115</v>
      </c>
      <c r="I21" s="309">
        <v>3760</v>
      </c>
      <c r="J21" s="47">
        <f t="shared" si="1"/>
        <v>262875</v>
      </c>
      <c r="K21" s="82">
        <f t="shared" si="2"/>
        <v>98.14887766001773</v>
      </c>
      <c r="L21" s="58">
        <f t="shared" si="3"/>
        <v>41.67128449517899</v>
      </c>
      <c r="M21" s="83">
        <f t="shared" si="4"/>
        <v>96.28239172236974</v>
      </c>
    </row>
    <row r="22" spans="1:13" ht="18" customHeight="1">
      <c r="A22" s="10"/>
      <c r="B22" s="149"/>
      <c r="C22" s="140" t="s">
        <v>16</v>
      </c>
      <c r="D22" s="165"/>
      <c r="E22" s="317">
        <v>129784</v>
      </c>
      <c r="F22" s="309">
        <v>9741</v>
      </c>
      <c r="G22" s="47">
        <f t="shared" si="0"/>
        <v>139525</v>
      </c>
      <c r="H22" s="308">
        <v>124713</v>
      </c>
      <c r="I22" s="309">
        <v>4092</v>
      </c>
      <c r="J22" s="47">
        <f t="shared" si="1"/>
        <v>128805</v>
      </c>
      <c r="K22" s="82">
        <f t="shared" si="2"/>
        <v>96.0927387043087</v>
      </c>
      <c r="L22" s="58">
        <f t="shared" si="3"/>
        <v>42.00800739143825</v>
      </c>
      <c r="M22" s="83">
        <f t="shared" si="4"/>
        <v>92.316789105895</v>
      </c>
    </row>
    <row r="23" spans="1:13" ht="18" customHeight="1">
      <c r="A23" s="10"/>
      <c r="B23" s="149"/>
      <c r="C23" s="140" t="s">
        <v>17</v>
      </c>
      <c r="D23" s="165"/>
      <c r="E23" s="317">
        <v>254641</v>
      </c>
      <c r="F23" s="309">
        <v>15839</v>
      </c>
      <c r="G23" s="47">
        <f t="shared" si="0"/>
        <v>270480</v>
      </c>
      <c r="H23" s="308">
        <v>250320</v>
      </c>
      <c r="I23" s="309">
        <v>7225</v>
      </c>
      <c r="J23" s="47">
        <f t="shared" si="1"/>
        <v>257545</v>
      </c>
      <c r="K23" s="82">
        <f t="shared" si="2"/>
        <v>98.30310122878878</v>
      </c>
      <c r="L23" s="58">
        <f t="shared" si="3"/>
        <v>45.615253488225264</v>
      </c>
      <c r="M23" s="83">
        <f t="shared" si="4"/>
        <v>95.21776101745046</v>
      </c>
    </row>
    <row r="24" spans="1:13" ht="18" customHeight="1">
      <c r="A24" s="10"/>
      <c r="B24" s="150"/>
      <c r="C24" s="141" t="s">
        <v>18</v>
      </c>
      <c r="D24" s="166"/>
      <c r="E24" s="318">
        <v>106989</v>
      </c>
      <c r="F24" s="311">
        <v>3302</v>
      </c>
      <c r="G24" s="50">
        <f t="shared" si="0"/>
        <v>110291</v>
      </c>
      <c r="H24" s="310">
        <v>105965</v>
      </c>
      <c r="I24" s="311">
        <v>634</v>
      </c>
      <c r="J24" s="50">
        <f t="shared" si="1"/>
        <v>106599</v>
      </c>
      <c r="K24" s="68">
        <f t="shared" si="2"/>
        <v>99.04289225995196</v>
      </c>
      <c r="L24" s="59">
        <f t="shared" si="3"/>
        <v>19.200484554815265</v>
      </c>
      <c r="M24" s="69">
        <f t="shared" si="4"/>
        <v>96.65249204377511</v>
      </c>
    </row>
    <row r="25" spans="1:13" ht="18" customHeight="1">
      <c r="A25" s="10"/>
      <c r="B25" s="151"/>
      <c r="C25" s="142" t="s">
        <v>19</v>
      </c>
      <c r="D25" s="167"/>
      <c r="E25" s="319">
        <v>1124756</v>
      </c>
      <c r="F25" s="313">
        <v>109548</v>
      </c>
      <c r="G25" s="53">
        <f t="shared" si="0"/>
        <v>1234304</v>
      </c>
      <c r="H25" s="312">
        <v>1094170</v>
      </c>
      <c r="I25" s="313">
        <v>26335</v>
      </c>
      <c r="J25" s="53">
        <f t="shared" si="1"/>
        <v>1120505</v>
      </c>
      <c r="K25" s="84">
        <f t="shared" si="2"/>
        <v>97.28065464865269</v>
      </c>
      <c r="L25" s="60">
        <f t="shared" si="3"/>
        <v>24.039690364041334</v>
      </c>
      <c r="M25" s="85">
        <f t="shared" si="4"/>
        <v>90.78031019910816</v>
      </c>
    </row>
    <row r="26" spans="1:13" ht="18" customHeight="1">
      <c r="A26" s="10"/>
      <c r="B26" s="149"/>
      <c r="C26" s="140" t="s">
        <v>20</v>
      </c>
      <c r="D26" s="165"/>
      <c r="E26" s="317">
        <v>518690</v>
      </c>
      <c r="F26" s="309">
        <v>47444</v>
      </c>
      <c r="G26" s="47">
        <f t="shared" si="0"/>
        <v>566134</v>
      </c>
      <c r="H26" s="308">
        <v>507131</v>
      </c>
      <c r="I26" s="309">
        <v>11466</v>
      </c>
      <c r="J26" s="47">
        <f t="shared" si="1"/>
        <v>518597</v>
      </c>
      <c r="K26" s="82">
        <f t="shared" si="2"/>
        <v>97.771501282076</v>
      </c>
      <c r="L26" s="58">
        <f t="shared" si="3"/>
        <v>24.167439507630046</v>
      </c>
      <c r="M26" s="83">
        <f t="shared" si="4"/>
        <v>91.6032246782564</v>
      </c>
    </row>
    <row r="27" spans="1:13" ht="18" customHeight="1">
      <c r="A27" s="10"/>
      <c r="B27" s="149"/>
      <c r="C27" s="140" t="s">
        <v>21</v>
      </c>
      <c r="D27" s="165"/>
      <c r="E27" s="317">
        <v>1159933</v>
      </c>
      <c r="F27" s="309">
        <v>105969</v>
      </c>
      <c r="G27" s="47">
        <f t="shared" si="0"/>
        <v>1265902</v>
      </c>
      <c r="H27" s="308">
        <v>1115954</v>
      </c>
      <c r="I27" s="309">
        <v>33936</v>
      </c>
      <c r="J27" s="47">
        <f t="shared" si="1"/>
        <v>1149890</v>
      </c>
      <c r="K27" s="82">
        <f t="shared" si="2"/>
        <v>96.20848790404274</v>
      </c>
      <c r="L27" s="58">
        <f t="shared" si="3"/>
        <v>32.02445998358011</v>
      </c>
      <c r="M27" s="83">
        <f t="shared" si="4"/>
        <v>90.8356255065558</v>
      </c>
    </row>
    <row r="28" spans="1:13" ht="18" customHeight="1">
      <c r="A28" s="10"/>
      <c r="B28" s="149"/>
      <c r="C28" s="140" t="s">
        <v>22</v>
      </c>
      <c r="D28" s="165"/>
      <c r="E28" s="317">
        <v>557009</v>
      </c>
      <c r="F28" s="309">
        <v>67349</v>
      </c>
      <c r="G28" s="47">
        <f t="shared" si="0"/>
        <v>624358</v>
      </c>
      <c r="H28" s="308">
        <v>546225</v>
      </c>
      <c r="I28" s="309">
        <v>16665</v>
      </c>
      <c r="J28" s="47">
        <f t="shared" si="1"/>
        <v>562890</v>
      </c>
      <c r="K28" s="82">
        <f t="shared" si="2"/>
        <v>98.06394510681156</v>
      </c>
      <c r="L28" s="58">
        <f t="shared" si="3"/>
        <v>24.744242676208998</v>
      </c>
      <c r="M28" s="83">
        <f t="shared" si="4"/>
        <v>90.15500722341989</v>
      </c>
    </row>
    <row r="29" spans="1:13" ht="18" customHeight="1">
      <c r="A29" s="10"/>
      <c r="B29" s="150"/>
      <c r="C29" s="141" t="s">
        <v>23</v>
      </c>
      <c r="D29" s="166"/>
      <c r="E29" s="318">
        <v>536596</v>
      </c>
      <c r="F29" s="311">
        <v>37603</v>
      </c>
      <c r="G29" s="50">
        <f t="shared" si="0"/>
        <v>574199</v>
      </c>
      <c r="H29" s="310">
        <v>525542</v>
      </c>
      <c r="I29" s="311">
        <v>12688</v>
      </c>
      <c r="J29" s="50">
        <f t="shared" si="1"/>
        <v>538230</v>
      </c>
      <c r="K29" s="68">
        <f t="shared" si="2"/>
        <v>97.93997718954297</v>
      </c>
      <c r="L29" s="59">
        <f t="shared" si="3"/>
        <v>33.741988671116665</v>
      </c>
      <c r="M29" s="69">
        <f t="shared" si="4"/>
        <v>93.73579542980744</v>
      </c>
    </row>
    <row r="30" spans="1:13" ht="18" customHeight="1">
      <c r="A30" s="10"/>
      <c r="B30" s="151"/>
      <c r="C30" s="142" t="s">
        <v>24</v>
      </c>
      <c r="D30" s="167"/>
      <c r="E30" s="319">
        <v>1049313</v>
      </c>
      <c r="F30" s="313">
        <v>49572</v>
      </c>
      <c r="G30" s="53">
        <f t="shared" si="0"/>
        <v>1098885</v>
      </c>
      <c r="H30" s="312">
        <v>1027812</v>
      </c>
      <c r="I30" s="313">
        <v>16903</v>
      </c>
      <c r="J30" s="53">
        <f t="shared" si="1"/>
        <v>1044715</v>
      </c>
      <c r="K30" s="84">
        <f t="shared" si="2"/>
        <v>97.95094504690212</v>
      </c>
      <c r="L30" s="60">
        <f t="shared" si="3"/>
        <v>34.097877834261276</v>
      </c>
      <c r="M30" s="85">
        <f t="shared" si="4"/>
        <v>95.0704577822065</v>
      </c>
    </row>
    <row r="31" spans="1:13" ht="18" customHeight="1">
      <c r="A31" s="10"/>
      <c r="B31" s="149"/>
      <c r="C31" s="140" t="s">
        <v>25</v>
      </c>
      <c r="D31" s="165"/>
      <c r="E31" s="317">
        <v>505991</v>
      </c>
      <c r="F31" s="309">
        <v>14358</v>
      </c>
      <c r="G31" s="47">
        <f t="shared" si="0"/>
        <v>520349</v>
      </c>
      <c r="H31" s="308">
        <v>498436</v>
      </c>
      <c r="I31" s="309">
        <v>6491</v>
      </c>
      <c r="J31" s="47">
        <f t="shared" si="1"/>
        <v>504927</v>
      </c>
      <c r="K31" s="82">
        <f t="shared" si="2"/>
        <v>98.50689043876274</v>
      </c>
      <c r="L31" s="58">
        <f t="shared" si="3"/>
        <v>45.2082462738543</v>
      </c>
      <c r="M31" s="83">
        <f t="shared" si="4"/>
        <v>97.03621992162952</v>
      </c>
    </row>
    <row r="32" spans="1:13" ht="18" customHeight="1">
      <c r="A32" s="10"/>
      <c r="B32" s="149"/>
      <c r="C32" s="140" t="s">
        <v>26</v>
      </c>
      <c r="D32" s="165"/>
      <c r="E32" s="317">
        <v>1115336</v>
      </c>
      <c r="F32" s="309">
        <v>49265</v>
      </c>
      <c r="G32" s="47">
        <f t="shared" si="0"/>
        <v>1164601</v>
      </c>
      <c r="H32" s="308">
        <v>1108067</v>
      </c>
      <c r="I32" s="309">
        <v>15169</v>
      </c>
      <c r="J32" s="47">
        <f t="shared" si="1"/>
        <v>1123236</v>
      </c>
      <c r="K32" s="82">
        <f t="shared" si="2"/>
        <v>99.34826814520467</v>
      </c>
      <c r="L32" s="58">
        <f t="shared" si="3"/>
        <v>30.79062214553943</v>
      </c>
      <c r="M32" s="83">
        <f t="shared" si="4"/>
        <v>96.44813974915014</v>
      </c>
    </row>
    <row r="33" spans="1:13" ht="18" customHeight="1">
      <c r="A33" s="10"/>
      <c r="B33" s="149"/>
      <c r="C33" s="140" t="s">
        <v>27</v>
      </c>
      <c r="D33" s="165"/>
      <c r="E33" s="317">
        <v>24005</v>
      </c>
      <c r="F33" s="309">
        <v>435</v>
      </c>
      <c r="G33" s="47">
        <f t="shared" si="0"/>
        <v>24440</v>
      </c>
      <c r="H33" s="308">
        <v>23967</v>
      </c>
      <c r="I33" s="309">
        <v>148</v>
      </c>
      <c r="J33" s="47">
        <f t="shared" si="1"/>
        <v>24115</v>
      </c>
      <c r="K33" s="82">
        <f t="shared" si="2"/>
        <v>99.8416996459071</v>
      </c>
      <c r="L33" s="58">
        <f t="shared" si="3"/>
        <v>34.02298850574713</v>
      </c>
      <c r="M33" s="83">
        <f t="shared" si="4"/>
        <v>98.67021276595744</v>
      </c>
    </row>
    <row r="34" spans="1:13" ht="18" customHeight="1">
      <c r="A34" s="10"/>
      <c r="B34" s="150"/>
      <c r="C34" s="141" t="s">
        <v>28</v>
      </c>
      <c r="D34" s="166"/>
      <c r="E34" s="318">
        <v>23872</v>
      </c>
      <c r="F34" s="311">
        <v>3548</v>
      </c>
      <c r="G34" s="50">
        <f t="shared" si="0"/>
        <v>27420</v>
      </c>
      <c r="H34" s="310">
        <v>23549</v>
      </c>
      <c r="I34" s="311">
        <v>1700</v>
      </c>
      <c r="J34" s="50">
        <f t="shared" si="1"/>
        <v>25249</v>
      </c>
      <c r="K34" s="68">
        <f t="shared" si="2"/>
        <v>98.64695040214477</v>
      </c>
      <c r="L34" s="59">
        <f t="shared" si="3"/>
        <v>47.91431792559188</v>
      </c>
      <c r="M34" s="69">
        <f t="shared" si="4"/>
        <v>92.08242159008023</v>
      </c>
    </row>
    <row r="35" spans="1:13" ht="18" customHeight="1">
      <c r="A35" s="10"/>
      <c r="B35" s="151"/>
      <c r="C35" s="142" t="s">
        <v>29</v>
      </c>
      <c r="D35" s="167"/>
      <c r="E35" s="319">
        <v>18453</v>
      </c>
      <c r="F35" s="313">
        <v>1447</v>
      </c>
      <c r="G35" s="53">
        <f t="shared" si="0"/>
        <v>19900</v>
      </c>
      <c r="H35" s="312">
        <v>17615</v>
      </c>
      <c r="I35" s="313">
        <v>749</v>
      </c>
      <c r="J35" s="53">
        <f t="shared" si="1"/>
        <v>18364</v>
      </c>
      <c r="K35" s="84">
        <f t="shared" si="2"/>
        <v>95.45873299734461</v>
      </c>
      <c r="L35" s="60">
        <f t="shared" si="3"/>
        <v>51.762266758811336</v>
      </c>
      <c r="M35" s="85">
        <f t="shared" si="4"/>
        <v>92.28140703517587</v>
      </c>
    </row>
    <row r="36" spans="1:13" ht="18" customHeight="1">
      <c r="A36" s="10"/>
      <c r="B36" s="149"/>
      <c r="C36" s="140" t="s">
        <v>30</v>
      </c>
      <c r="D36" s="165"/>
      <c r="E36" s="317">
        <v>10044</v>
      </c>
      <c r="F36" s="309">
        <v>633</v>
      </c>
      <c r="G36" s="47">
        <f t="shared" si="0"/>
        <v>10677</v>
      </c>
      <c r="H36" s="308">
        <v>9955</v>
      </c>
      <c r="I36" s="309">
        <v>359</v>
      </c>
      <c r="J36" s="47">
        <f t="shared" si="1"/>
        <v>10314</v>
      </c>
      <c r="K36" s="82">
        <f t="shared" si="2"/>
        <v>99.11389884508164</v>
      </c>
      <c r="L36" s="58">
        <f t="shared" si="3"/>
        <v>56.71406003159558</v>
      </c>
      <c r="M36" s="83">
        <f t="shared" si="4"/>
        <v>96.60016858668166</v>
      </c>
    </row>
    <row r="37" spans="1:13" ht="18" customHeight="1">
      <c r="A37" s="10"/>
      <c r="B37" s="149"/>
      <c r="C37" s="140" t="s">
        <v>31</v>
      </c>
      <c r="D37" s="165"/>
      <c r="E37" s="317">
        <v>51990</v>
      </c>
      <c r="F37" s="309">
        <v>3448</v>
      </c>
      <c r="G37" s="47">
        <f t="shared" si="0"/>
        <v>55438</v>
      </c>
      <c r="H37" s="308">
        <v>51393</v>
      </c>
      <c r="I37" s="309">
        <v>1240</v>
      </c>
      <c r="J37" s="47">
        <f t="shared" si="1"/>
        <v>52633</v>
      </c>
      <c r="K37" s="82">
        <f t="shared" si="2"/>
        <v>98.85170225043277</v>
      </c>
      <c r="L37" s="58">
        <f t="shared" si="3"/>
        <v>35.96287703016242</v>
      </c>
      <c r="M37" s="83">
        <f t="shared" si="4"/>
        <v>94.9402936613875</v>
      </c>
    </row>
    <row r="38" spans="1:13" ht="18" customHeight="1">
      <c r="A38" s="10"/>
      <c r="B38" s="149"/>
      <c r="C38" s="140" t="s">
        <v>32</v>
      </c>
      <c r="D38" s="165"/>
      <c r="E38" s="317">
        <v>28322</v>
      </c>
      <c r="F38" s="309">
        <v>1370</v>
      </c>
      <c r="G38" s="47">
        <f t="shared" si="0"/>
        <v>29692</v>
      </c>
      <c r="H38" s="308">
        <v>27032</v>
      </c>
      <c r="I38" s="309">
        <v>960</v>
      </c>
      <c r="J38" s="47">
        <f t="shared" si="1"/>
        <v>27992</v>
      </c>
      <c r="K38" s="82">
        <f t="shared" si="2"/>
        <v>95.44523691829673</v>
      </c>
      <c r="L38" s="58">
        <f t="shared" si="3"/>
        <v>70.07299270072993</v>
      </c>
      <c r="M38" s="83">
        <f t="shared" si="4"/>
        <v>94.27455206789708</v>
      </c>
    </row>
    <row r="39" spans="1:13" ht="18" customHeight="1">
      <c r="A39" s="10"/>
      <c r="B39" s="150"/>
      <c r="C39" s="141" t="s">
        <v>33</v>
      </c>
      <c r="D39" s="166"/>
      <c r="E39" s="318">
        <v>27060</v>
      </c>
      <c r="F39" s="311">
        <v>2150</v>
      </c>
      <c r="G39" s="50">
        <f t="shared" si="0"/>
        <v>29210</v>
      </c>
      <c r="H39" s="310">
        <v>26597</v>
      </c>
      <c r="I39" s="311">
        <v>695</v>
      </c>
      <c r="J39" s="50">
        <f t="shared" si="1"/>
        <v>27292</v>
      </c>
      <c r="K39" s="68">
        <f t="shared" si="2"/>
        <v>98.2889874353289</v>
      </c>
      <c r="L39" s="59">
        <f t="shared" si="3"/>
        <v>32.325581395348834</v>
      </c>
      <c r="M39" s="69">
        <f t="shared" si="4"/>
        <v>93.4337555631633</v>
      </c>
    </row>
    <row r="40" spans="1:13" ht="18" customHeight="1">
      <c r="A40" s="10"/>
      <c r="B40" s="151"/>
      <c r="C40" s="142" t="s">
        <v>34</v>
      </c>
      <c r="D40" s="167"/>
      <c r="E40" s="319">
        <v>33410</v>
      </c>
      <c r="F40" s="313">
        <v>1634</v>
      </c>
      <c r="G40" s="53">
        <f t="shared" si="0"/>
        <v>35044</v>
      </c>
      <c r="H40" s="312">
        <v>32995</v>
      </c>
      <c r="I40" s="313">
        <v>837</v>
      </c>
      <c r="J40" s="53">
        <f t="shared" si="1"/>
        <v>33832</v>
      </c>
      <c r="K40" s="84">
        <f t="shared" si="2"/>
        <v>98.75785692906317</v>
      </c>
      <c r="L40" s="60">
        <f t="shared" si="3"/>
        <v>51.22399020807834</v>
      </c>
      <c r="M40" s="85">
        <f t="shared" si="4"/>
        <v>96.54149069740897</v>
      </c>
    </row>
    <row r="41" spans="1:13" ht="18" customHeight="1">
      <c r="A41" s="10"/>
      <c r="B41" s="149"/>
      <c r="C41" s="140" t="s">
        <v>82</v>
      </c>
      <c r="D41" s="165"/>
      <c r="E41" s="317">
        <v>192783</v>
      </c>
      <c r="F41" s="309">
        <v>12816</v>
      </c>
      <c r="G41" s="47">
        <f t="shared" si="0"/>
        <v>205599</v>
      </c>
      <c r="H41" s="308">
        <v>188249</v>
      </c>
      <c r="I41" s="309">
        <v>3104</v>
      </c>
      <c r="J41" s="47">
        <f t="shared" si="1"/>
        <v>191353</v>
      </c>
      <c r="K41" s="82">
        <f t="shared" si="2"/>
        <v>97.64813287478667</v>
      </c>
      <c r="L41" s="58">
        <f t="shared" si="3"/>
        <v>24.21972534332085</v>
      </c>
      <c r="M41" s="83">
        <f t="shared" si="4"/>
        <v>93.07097797168275</v>
      </c>
    </row>
    <row r="42" spans="1:13" ht="18" customHeight="1">
      <c r="A42" s="10"/>
      <c r="B42" s="149"/>
      <c r="C42" s="140" t="s">
        <v>83</v>
      </c>
      <c r="D42" s="165"/>
      <c r="E42" s="317">
        <v>639373</v>
      </c>
      <c r="F42" s="309">
        <v>84911</v>
      </c>
      <c r="G42" s="47">
        <f t="shared" si="0"/>
        <v>724284</v>
      </c>
      <c r="H42" s="308">
        <v>627477</v>
      </c>
      <c r="I42" s="309">
        <v>32410</v>
      </c>
      <c r="J42" s="47">
        <f t="shared" si="1"/>
        <v>659887</v>
      </c>
      <c r="K42" s="82">
        <f t="shared" si="2"/>
        <v>98.1394272201047</v>
      </c>
      <c r="L42" s="58">
        <f t="shared" si="3"/>
        <v>38.16937734804678</v>
      </c>
      <c r="M42" s="83">
        <f t="shared" si="4"/>
        <v>91.10887441942663</v>
      </c>
    </row>
    <row r="43" spans="1:13" ht="18" customHeight="1">
      <c r="A43" s="10"/>
      <c r="B43" s="149"/>
      <c r="C43" s="140" t="s">
        <v>35</v>
      </c>
      <c r="D43" s="165"/>
      <c r="E43" s="317">
        <v>21583</v>
      </c>
      <c r="F43" s="309">
        <v>1096</v>
      </c>
      <c r="G43" s="47">
        <f t="shared" si="0"/>
        <v>22679</v>
      </c>
      <c r="H43" s="308">
        <v>19552</v>
      </c>
      <c r="I43" s="309">
        <v>226</v>
      </c>
      <c r="J43" s="47">
        <f t="shared" si="1"/>
        <v>19778</v>
      </c>
      <c r="K43" s="82">
        <f t="shared" si="2"/>
        <v>90.58981605893527</v>
      </c>
      <c r="L43" s="58">
        <f t="shared" si="3"/>
        <v>20.62043795620438</v>
      </c>
      <c r="M43" s="83">
        <f t="shared" si="4"/>
        <v>87.20843070682129</v>
      </c>
    </row>
    <row r="44" spans="1:13" ht="18" customHeight="1">
      <c r="A44" s="10"/>
      <c r="B44" s="150"/>
      <c r="C44" s="141" t="s">
        <v>36</v>
      </c>
      <c r="D44" s="166"/>
      <c r="E44" s="318">
        <v>105383</v>
      </c>
      <c r="F44" s="311">
        <v>4492</v>
      </c>
      <c r="G44" s="50">
        <f t="shared" si="0"/>
        <v>109875</v>
      </c>
      <c r="H44" s="310">
        <v>103428</v>
      </c>
      <c r="I44" s="311">
        <v>2115</v>
      </c>
      <c r="J44" s="50">
        <f t="shared" si="1"/>
        <v>105543</v>
      </c>
      <c r="K44" s="68">
        <f t="shared" si="2"/>
        <v>98.14486207452815</v>
      </c>
      <c r="L44" s="59">
        <f t="shared" si="3"/>
        <v>47.083704363312556</v>
      </c>
      <c r="M44" s="69">
        <f t="shared" si="4"/>
        <v>96.05733788395905</v>
      </c>
    </row>
    <row r="45" spans="1:13" ht="18" customHeight="1" thickBot="1">
      <c r="A45" s="10"/>
      <c r="B45" s="178"/>
      <c r="C45" s="176" t="s">
        <v>37</v>
      </c>
      <c r="D45" s="188"/>
      <c r="E45" s="320">
        <v>40822</v>
      </c>
      <c r="F45" s="315">
        <v>1042</v>
      </c>
      <c r="G45" s="121">
        <f t="shared" si="0"/>
        <v>41864</v>
      </c>
      <c r="H45" s="314">
        <v>40630</v>
      </c>
      <c r="I45" s="315">
        <v>256</v>
      </c>
      <c r="J45" s="121">
        <f t="shared" si="1"/>
        <v>40886</v>
      </c>
      <c r="K45" s="129">
        <f t="shared" si="2"/>
        <v>99.52966537651267</v>
      </c>
      <c r="L45" s="122">
        <f t="shared" si="3"/>
        <v>24.56813819577735</v>
      </c>
      <c r="M45" s="130">
        <f t="shared" si="4"/>
        <v>97.66386394037838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35181012</v>
      </c>
      <c r="F46" s="72">
        <f t="shared" si="5"/>
        <v>2796455</v>
      </c>
      <c r="G46" s="73">
        <f t="shared" si="5"/>
        <v>37977467</v>
      </c>
      <c r="H46" s="71">
        <f t="shared" si="5"/>
        <v>34460809</v>
      </c>
      <c r="I46" s="72">
        <f t="shared" si="5"/>
        <v>812368</v>
      </c>
      <c r="J46" s="73">
        <f t="shared" si="5"/>
        <v>35273177</v>
      </c>
      <c r="K46" s="123">
        <f t="shared" si="2"/>
        <v>97.95286445995357</v>
      </c>
      <c r="L46" s="74">
        <f t="shared" si="3"/>
        <v>29.049922133558383</v>
      </c>
      <c r="M46" s="124">
        <f t="shared" si="4"/>
        <v>92.87922493619703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9134297</v>
      </c>
      <c r="F47" s="55">
        <f t="shared" si="6"/>
        <v>700085</v>
      </c>
      <c r="G47" s="56">
        <f t="shared" si="6"/>
        <v>9834382</v>
      </c>
      <c r="H47" s="54">
        <f t="shared" si="6"/>
        <v>8939635</v>
      </c>
      <c r="I47" s="55">
        <f t="shared" si="6"/>
        <v>217435</v>
      </c>
      <c r="J47" s="56">
        <f t="shared" si="6"/>
        <v>9157070</v>
      </c>
      <c r="K47" s="86">
        <f t="shared" si="2"/>
        <v>97.86888908911108</v>
      </c>
      <c r="L47" s="67">
        <f t="shared" si="3"/>
        <v>31.05837148346272</v>
      </c>
      <c r="M47" s="87">
        <f t="shared" si="4"/>
        <v>93.1128158332674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44315309</v>
      </c>
      <c r="F48" s="63">
        <f t="shared" si="7"/>
        <v>3496540</v>
      </c>
      <c r="G48" s="64">
        <f t="shared" si="7"/>
        <v>47811849</v>
      </c>
      <c r="H48" s="62">
        <f t="shared" si="7"/>
        <v>43400444</v>
      </c>
      <c r="I48" s="63">
        <f t="shared" si="7"/>
        <v>1029803</v>
      </c>
      <c r="J48" s="64">
        <f t="shared" si="7"/>
        <v>44430247</v>
      </c>
      <c r="K48" s="112">
        <f t="shared" si="2"/>
        <v>97.93555540817735</v>
      </c>
      <c r="L48" s="70">
        <f t="shared" si="3"/>
        <v>29.45205832051113</v>
      </c>
      <c r="M48" s="113">
        <f t="shared" si="4"/>
        <v>92.92727206596841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M48"/>
  <sheetViews>
    <sheetView showGridLines="0" zoomScaleSheetLayoutView="100" workbookViewId="0" topLeftCell="A1">
      <pane xSplit="4" ySplit="4" topLeftCell="E38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98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179">
        <f>SUM('a法人均等割:b法人税割'!E5)</f>
        <v>4337515</v>
      </c>
      <c r="F5" s="43">
        <f>SUM('a法人均等割:b法人税割'!F5)</f>
        <v>77094</v>
      </c>
      <c r="G5" s="44">
        <f>SUM(E5:F5)</f>
        <v>4414609</v>
      </c>
      <c r="H5" s="42">
        <f>SUM('a法人均等割:b法人税割'!H5)</f>
        <v>4335217</v>
      </c>
      <c r="I5" s="43">
        <f>SUM('a法人均等割:b法人税割'!I5)</f>
        <v>22520</v>
      </c>
      <c r="J5" s="44">
        <f>SUM(H5:I5)</f>
        <v>4357737</v>
      </c>
      <c r="K5" s="80">
        <f>IF(E5=0,"-",H5/E5*100)</f>
        <v>99.94702035612558</v>
      </c>
      <c r="L5" s="57">
        <f>IF(F5=0,"-",I5/F5*100)</f>
        <v>29.211092951461854</v>
      </c>
      <c r="M5" s="81">
        <f>IF(G5=0,"-",J5/G5*100)</f>
        <v>98.71173188837335</v>
      </c>
    </row>
    <row r="6" spans="1:13" ht="18" customHeight="1">
      <c r="A6" s="10"/>
      <c r="B6" s="149"/>
      <c r="C6" s="140" t="s">
        <v>5</v>
      </c>
      <c r="D6" s="165"/>
      <c r="E6" s="180">
        <f>SUM('a法人均等割:b法人税割'!E6)</f>
        <v>497408</v>
      </c>
      <c r="F6" s="46">
        <f>SUM('a法人均等割:b法人税割'!F6)</f>
        <v>11452</v>
      </c>
      <c r="G6" s="47">
        <f aca="true" t="shared" si="0" ref="G6:G45">SUM(E6:F6)</f>
        <v>508860</v>
      </c>
      <c r="H6" s="45">
        <f>SUM('a法人均等割:b法人税割'!H6)</f>
        <v>494496</v>
      </c>
      <c r="I6" s="46">
        <f>SUM('a法人均等割:b法人税割'!I6)</f>
        <v>2295</v>
      </c>
      <c r="J6" s="47">
        <f aca="true" t="shared" si="1" ref="J6:J45">SUM(H6:I6)</f>
        <v>496791</v>
      </c>
      <c r="K6" s="82">
        <f aca="true" t="shared" si="2" ref="K6:K48">IF(E6=0,"-",H6/E6*100)</f>
        <v>99.41456510550695</v>
      </c>
      <c r="L6" s="58">
        <f aca="true" t="shared" si="3" ref="L6:L48">IF(F6=0,"-",I6/F6*100)</f>
        <v>20.040167656304575</v>
      </c>
      <c r="M6" s="83">
        <f aca="true" t="shared" si="4" ref="M6:M48">IF(G6=0,"-",J6/G6*100)</f>
        <v>97.62822780332509</v>
      </c>
    </row>
    <row r="7" spans="1:13" ht="18" customHeight="1">
      <c r="A7" s="10"/>
      <c r="B7" s="149"/>
      <c r="C7" s="140" t="s">
        <v>6</v>
      </c>
      <c r="D7" s="165"/>
      <c r="E7" s="180">
        <f>SUM('a法人均等割:b法人税割'!E7)</f>
        <v>274144</v>
      </c>
      <c r="F7" s="46">
        <f>SUM('a法人均等割:b法人税割'!F7)</f>
        <v>3264</v>
      </c>
      <c r="G7" s="47">
        <f t="shared" si="0"/>
        <v>277408</v>
      </c>
      <c r="H7" s="45">
        <f>SUM('a法人均等割:b法人税割'!H7)</f>
        <v>265517</v>
      </c>
      <c r="I7" s="46">
        <f>SUM('a法人均等割:b法人税割'!I7)</f>
        <v>1854</v>
      </c>
      <c r="J7" s="47">
        <f t="shared" si="1"/>
        <v>267371</v>
      </c>
      <c r="K7" s="82">
        <f t="shared" si="2"/>
        <v>96.85311369207423</v>
      </c>
      <c r="L7" s="58">
        <f t="shared" si="3"/>
        <v>56.80147058823529</v>
      </c>
      <c r="M7" s="83">
        <f t="shared" si="4"/>
        <v>96.38186353674011</v>
      </c>
    </row>
    <row r="8" spans="1:13" ht="18" customHeight="1">
      <c r="A8" s="10"/>
      <c r="B8" s="149"/>
      <c r="C8" s="140" t="s">
        <v>7</v>
      </c>
      <c r="D8" s="165"/>
      <c r="E8" s="180">
        <f>SUM('a法人均等割:b法人税割'!E8)</f>
        <v>1189789</v>
      </c>
      <c r="F8" s="46">
        <f>SUM('a法人均等割:b法人税割'!F8)</f>
        <v>29534</v>
      </c>
      <c r="G8" s="47">
        <f t="shared" si="0"/>
        <v>1219323</v>
      </c>
      <c r="H8" s="45">
        <f>SUM('a法人均等割:b法人税割'!H8)</f>
        <v>1188216</v>
      </c>
      <c r="I8" s="46">
        <f>SUM('a法人均等割:b法人税割'!I8)</f>
        <v>3762</v>
      </c>
      <c r="J8" s="47">
        <f t="shared" si="1"/>
        <v>1191978</v>
      </c>
      <c r="K8" s="82">
        <f t="shared" si="2"/>
        <v>99.86779168407172</v>
      </c>
      <c r="L8" s="58">
        <f t="shared" si="3"/>
        <v>12.737861447822848</v>
      </c>
      <c r="M8" s="83">
        <f t="shared" si="4"/>
        <v>97.75736207715265</v>
      </c>
    </row>
    <row r="9" spans="1:13" ht="18" customHeight="1">
      <c r="A9" s="10"/>
      <c r="B9" s="150"/>
      <c r="C9" s="141" t="s">
        <v>8</v>
      </c>
      <c r="D9" s="166"/>
      <c r="E9" s="181">
        <f>SUM('a法人均等割:b法人税割'!E9)</f>
        <v>660122</v>
      </c>
      <c r="F9" s="49">
        <f>SUM('a法人均等割:b法人税割'!F9)</f>
        <v>14057</v>
      </c>
      <c r="G9" s="50">
        <f t="shared" si="0"/>
        <v>674179</v>
      </c>
      <c r="H9" s="48">
        <f>SUM('a法人均等割:b法人税割'!H9)</f>
        <v>647199</v>
      </c>
      <c r="I9" s="49">
        <f>SUM('a法人均等割:b法人税割'!I9)</f>
        <v>5496</v>
      </c>
      <c r="J9" s="50">
        <f t="shared" si="1"/>
        <v>652695</v>
      </c>
      <c r="K9" s="68">
        <f t="shared" si="2"/>
        <v>98.042331569013</v>
      </c>
      <c r="L9" s="59">
        <f t="shared" si="3"/>
        <v>39.09795831258448</v>
      </c>
      <c r="M9" s="69">
        <f t="shared" si="4"/>
        <v>96.81330922499811</v>
      </c>
    </row>
    <row r="10" spans="1:13" ht="18" customHeight="1">
      <c r="A10" s="10"/>
      <c r="B10" s="151"/>
      <c r="C10" s="142" t="s">
        <v>9</v>
      </c>
      <c r="D10" s="167"/>
      <c r="E10" s="182">
        <f>SUM('a法人均等割:b法人税割'!E10)</f>
        <v>306431</v>
      </c>
      <c r="F10" s="52">
        <f>SUM('a法人均等割:b法人税割'!F10)</f>
        <v>5681</v>
      </c>
      <c r="G10" s="53">
        <f t="shared" si="0"/>
        <v>312112</v>
      </c>
      <c r="H10" s="51">
        <f>SUM('a法人均等割:b法人税割'!H10)</f>
        <v>305493</v>
      </c>
      <c r="I10" s="52">
        <f>SUM('a法人均等割:b法人税割'!I10)</f>
        <v>1589</v>
      </c>
      <c r="J10" s="53">
        <f t="shared" si="1"/>
        <v>307082</v>
      </c>
      <c r="K10" s="84">
        <f t="shared" si="2"/>
        <v>99.69389519989818</v>
      </c>
      <c r="L10" s="60">
        <f t="shared" si="3"/>
        <v>27.97042774159479</v>
      </c>
      <c r="M10" s="85">
        <f t="shared" si="4"/>
        <v>98.3883990362434</v>
      </c>
    </row>
    <row r="11" spans="1:13" ht="18" customHeight="1">
      <c r="A11" s="10"/>
      <c r="B11" s="149"/>
      <c r="C11" s="140" t="s">
        <v>77</v>
      </c>
      <c r="D11" s="165"/>
      <c r="E11" s="180">
        <f>SUM('a法人均等割:b法人税割'!E11)</f>
        <v>639653</v>
      </c>
      <c r="F11" s="46">
        <f>SUM('a法人均等割:b法人税割'!F11)</f>
        <v>26031</v>
      </c>
      <c r="G11" s="47">
        <f t="shared" si="0"/>
        <v>665684</v>
      </c>
      <c r="H11" s="45">
        <f>SUM('a法人均等割:b法人税割'!H11)</f>
        <v>629306</v>
      </c>
      <c r="I11" s="46">
        <f>SUM('a法人均等割:b法人税割'!I11)</f>
        <v>5283</v>
      </c>
      <c r="J11" s="47">
        <f t="shared" si="1"/>
        <v>634589</v>
      </c>
      <c r="K11" s="82">
        <f t="shared" si="2"/>
        <v>98.3824042097825</v>
      </c>
      <c r="L11" s="58">
        <f t="shared" si="3"/>
        <v>20.2950328454535</v>
      </c>
      <c r="M11" s="83">
        <f t="shared" si="4"/>
        <v>95.32886474663654</v>
      </c>
    </row>
    <row r="12" spans="1:13" ht="18" customHeight="1">
      <c r="A12" s="10"/>
      <c r="B12" s="149"/>
      <c r="C12" s="140" t="s">
        <v>78</v>
      </c>
      <c r="D12" s="165"/>
      <c r="E12" s="180">
        <f>SUM('a法人均等割:b法人税割'!E12)</f>
        <v>328636</v>
      </c>
      <c r="F12" s="46">
        <f>SUM('a法人均等割:b法人税割'!F12)</f>
        <v>2861</v>
      </c>
      <c r="G12" s="47">
        <f t="shared" si="0"/>
        <v>331497</v>
      </c>
      <c r="H12" s="45">
        <f>SUM('a法人均等割:b法人税割'!H12)</f>
        <v>327016</v>
      </c>
      <c r="I12" s="46">
        <f>SUM('a法人均等割:b法人税割'!I12)</f>
        <v>586</v>
      </c>
      <c r="J12" s="47">
        <f t="shared" si="1"/>
        <v>327602</v>
      </c>
      <c r="K12" s="82">
        <f t="shared" si="2"/>
        <v>99.50705339646295</v>
      </c>
      <c r="L12" s="58">
        <f t="shared" si="3"/>
        <v>20.482348829080742</v>
      </c>
      <c r="M12" s="83">
        <f t="shared" si="4"/>
        <v>98.8250270741515</v>
      </c>
    </row>
    <row r="13" spans="1:13" ht="18" customHeight="1">
      <c r="A13" s="10"/>
      <c r="B13" s="149"/>
      <c r="C13" s="140" t="s">
        <v>79</v>
      </c>
      <c r="D13" s="165"/>
      <c r="E13" s="180">
        <f>SUM('a法人均等割:b法人税割'!E13)</f>
        <v>521413</v>
      </c>
      <c r="F13" s="46">
        <f>SUM('a法人均等割:b法人税割'!F13)</f>
        <v>6131</v>
      </c>
      <c r="G13" s="47">
        <f t="shared" si="0"/>
        <v>527544</v>
      </c>
      <c r="H13" s="45">
        <f>SUM('a法人均等割:b法人税割'!H13)</f>
        <v>517092</v>
      </c>
      <c r="I13" s="46">
        <f>SUM('a法人均等割:b法人税割'!I13)</f>
        <v>961</v>
      </c>
      <c r="J13" s="47">
        <f t="shared" si="1"/>
        <v>518053</v>
      </c>
      <c r="K13" s="82">
        <f t="shared" si="2"/>
        <v>99.17129032072465</v>
      </c>
      <c r="L13" s="58">
        <f t="shared" si="3"/>
        <v>15.674441363562226</v>
      </c>
      <c r="M13" s="83">
        <f t="shared" si="4"/>
        <v>98.20090836025052</v>
      </c>
    </row>
    <row r="14" spans="1:13" ht="18" customHeight="1">
      <c r="A14" s="10"/>
      <c r="B14" s="150"/>
      <c r="C14" s="141" t="s">
        <v>80</v>
      </c>
      <c r="D14" s="166"/>
      <c r="E14" s="181">
        <f>SUM('a法人均等割:b法人税割'!E14)</f>
        <v>268696</v>
      </c>
      <c r="F14" s="49">
        <f>SUM('a法人均等割:b法人税割'!F14)</f>
        <v>5802</v>
      </c>
      <c r="G14" s="50">
        <f t="shared" si="0"/>
        <v>274498</v>
      </c>
      <c r="H14" s="48">
        <f>SUM('a法人均等割:b法人税割'!H14)</f>
        <v>266965</v>
      </c>
      <c r="I14" s="49">
        <f>SUM('a法人均等割:b法人税割'!I14)</f>
        <v>1020</v>
      </c>
      <c r="J14" s="50">
        <f t="shared" si="1"/>
        <v>267985</v>
      </c>
      <c r="K14" s="68">
        <f t="shared" si="2"/>
        <v>99.35577753297406</v>
      </c>
      <c r="L14" s="59">
        <f t="shared" si="3"/>
        <v>17.580144777662877</v>
      </c>
      <c r="M14" s="69">
        <f t="shared" si="4"/>
        <v>97.62730511697717</v>
      </c>
    </row>
    <row r="15" spans="1:13" ht="18" customHeight="1">
      <c r="A15" s="10"/>
      <c r="B15" s="151"/>
      <c r="C15" s="142" t="s">
        <v>81</v>
      </c>
      <c r="D15" s="167"/>
      <c r="E15" s="182">
        <f>SUM('a法人均等割:b法人税割'!E15)</f>
        <v>96862</v>
      </c>
      <c r="F15" s="52">
        <f>SUM('a法人均等割:b法人税割'!F15)</f>
        <v>3431</v>
      </c>
      <c r="G15" s="53">
        <f t="shared" si="0"/>
        <v>100293</v>
      </c>
      <c r="H15" s="51">
        <f>SUM('a法人均等割:b法人税割'!H15)</f>
        <v>96194</v>
      </c>
      <c r="I15" s="52">
        <f>SUM('a法人均等割:b法人税割'!I15)</f>
        <v>1181</v>
      </c>
      <c r="J15" s="53">
        <f t="shared" si="1"/>
        <v>97375</v>
      </c>
      <c r="K15" s="84">
        <f t="shared" si="2"/>
        <v>99.3103590675394</v>
      </c>
      <c r="L15" s="60">
        <f t="shared" si="3"/>
        <v>34.421451471874086</v>
      </c>
      <c r="M15" s="85">
        <f t="shared" si="4"/>
        <v>97.09052476244602</v>
      </c>
    </row>
    <row r="16" spans="1:13" ht="18" customHeight="1">
      <c r="A16" s="10"/>
      <c r="B16" s="148"/>
      <c r="C16" s="139" t="s">
        <v>10</v>
      </c>
      <c r="D16" s="164"/>
      <c r="E16" s="179">
        <f>SUM('a法人均等割:b法人税割'!E16)</f>
        <v>15754</v>
      </c>
      <c r="F16" s="43">
        <f>SUM('a法人均等割:b法人税割'!F16)</f>
        <v>177</v>
      </c>
      <c r="G16" s="44">
        <f t="shared" si="0"/>
        <v>15931</v>
      </c>
      <c r="H16" s="42">
        <f>SUM('a法人均等割:b法人税割'!H16)</f>
        <v>15428</v>
      </c>
      <c r="I16" s="43">
        <f>SUM('a法人均等割:b法人税割'!I16)</f>
        <v>0</v>
      </c>
      <c r="J16" s="44">
        <f t="shared" si="1"/>
        <v>15428</v>
      </c>
      <c r="K16" s="80">
        <f t="shared" si="2"/>
        <v>97.93068427066142</v>
      </c>
      <c r="L16" s="57">
        <f t="shared" si="3"/>
        <v>0</v>
      </c>
      <c r="M16" s="81">
        <f t="shared" si="4"/>
        <v>96.84263385851484</v>
      </c>
    </row>
    <row r="17" spans="1:13" ht="18" customHeight="1">
      <c r="A17" s="10"/>
      <c r="B17" s="149"/>
      <c r="C17" s="140" t="s">
        <v>11</v>
      </c>
      <c r="D17" s="165"/>
      <c r="E17" s="180">
        <f>SUM('a法人均等割:b法人税割'!E17)</f>
        <v>8067</v>
      </c>
      <c r="F17" s="46">
        <f>SUM('a法人均等割:b法人税割'!F17)</f>
        <v>720</v>
      </c>
      <c r="G17" s="47">
        <f t="shared" si="0"/>
        <v>8787</v>
      </c>
      <c r="H17" s="45">
        <f>SUM('a法人均等割:b法人税割'!H17)</f>
        <v>7785</v>
      </c>
      <c r="I17" s="46">
        <f>SUM('a法人均等割:b法人税割'!I17)</f>
        <v>390</v>
      </c>
      <c r="J17" s="47">
        <f t="shared" si="1"/>
        <v>8175</v>
      </c>
      <c r="K17" s="82">
        <f t="shared" si="2"/>
        <v>96.5042766827817</v>
      </c>
      <c r="L17" s="58">
        <f t="shared" si="3"/>
        <v>54.166666666666664</v>
      </c>
      <c r="M17" s="83">
        <f t="shared" si="4"/>
        <v>93.03516558552407</v>
      </c>
    </row>
    <row r="18" spans="1:13" ht="18" customHeight="1">
      <c r="A18" s="10"/>
      <c r="B18" s="149"/>
      <c r="C18" s="140" t="s">
        <v>12</v>
      </c>
      <c r="D18" s="165"/>
      <c r="E18" s="180">
        <f>SUM('a法人均等割:b法人税割'!E18)</f>
        <v>10586</v>
      </c>
      <c r="F18" s="46">
        <f>SUM('a法人均等割:b法人税割'!F18)</f>
        <v>254</v>
      </c>
      <c r="G18" s="47">
        <f t="shared" si="0"/>
        <v>10840</v>
      </c>
      <c r="H18" s="45">
        <f>SUM('a法人均等割:b法人税割'!H18)</f>
        <v>10586</v>
      </c>
      <c r="I18" s="46">
        <f>SUM('a法人均等割:b法人税割'!I18)</f>
        <v>0</v>
      </c>
      <c r="J18" s="47">
        <f t="shared" si="1"/>
        <v>10586</v>
      </c>
      <c r="K18" s="82">
        <f t="shared" si="2"/>
        <v>100</v>
      </c>
      <c r="L18" s="58">
        <f t="shared" si="3"/>
        <v>0</v>
      </c>
      <c r="M18" s="83">
        <f t="shared" si="4"/>
        <v>97.65682656826569</v>
      </c>
    </row>
    <row r="19" spans="1:13" ht="18" customHeight="1">
      <c r="A19" s="10"/>
      <c r="B19" s="150"/>
      <c r="C19" s="141" t="s">
        <v>13</v>
      </c>
      <c r="D19" s="166"/>
      <c r="E19" s="181">
        <f>SUM('a法人均等割:b法人税割'!E19)</f>
        <v>18814</v>
      </c>
      <c r="F19" s="49">
        <f>SUM('a法人均等割:b法人税割'!F19)</f>
        <v>136</v>
      </c>
      <c r="G19" s="50">
        <f t="shared" si="0"/>
        <v>18950</v>
      </c>
      <c r="H19" s="48">
        <f>SUM('a法人均等割:b法人税割'!H19)</f>
        <v>18676</v>
      </c>
      <c r="I19" s="49">
        <f>SUM('a法人均等割:b法人税割'!I19)</f>
        <v>111</v>
      </c>
      <c r="J19" s="50">
        <f t="shared" si="1"/>
        <v>18787</v>
      </c>
      <c r="K19" s="68">
        <f t="shared" si="2"/>
        <v>99.26650366748166</v>
      </c>
      <c r="L19" s="59">
        <f t="shared" si="3"/>
        <v>81.61764705882352</v>
      </c>
      <c r="M19" s="69">
        <f t="shared" si="4"/>
        <v>99.13984168865436</v>
      </c>
    </row>
    <row r="20" spans="1:13" ht="18" customHeight="1">
      <c r="A20" s="10"/>
      <c r="B20" s="151"/>
      <c r="C20" s="142" t="s">
        <v>14</v>
      </c>
      <c r="D20" s="167"/>
      <c r="E20" s="182">
        <f>SUM('a法人均等割:b法人税割'!E20)</f>
        <v>67339</v>
      </c>
      <c r="F20" s="52">
        <f>SUM('a法人均等割:b法人税割'!F20)</f>
        <v>1277</v>
      </c>
      <c r="G20" s="53">
        <f t="shared" si="0"/>
        <v>68616</v>
      </c>
      <c r="H20" s="51">
        <f>SUM('a法人均等割:b法人税割'!H20)</f>
        <v>67059</v>
      </c>
      <c r="I20" s="52">
        <f>SUM('a法人均等割:b法人税割'!I20)</f>
        <v>159</v>
      </c>
      <c r="J20" s="53">
        <f t="shared" si="1"/>
        <v>67218</v>
      </c>
      <c r="K20" s="84">
        <f t="shared" si="2"/>
        <v>99.58419340946554</v>
      </c>
      <c r="L20" s="60">
        <f t="shared" si="3"/>
        <v>12.45105716523101</v>
      </c>
      <c r="M20" s="85">
        <f t="shared" si="4"/>
        <v>97.96257432668766</v>
      </c>
    </row>
    <row r="21" spans="1:13" ht="18" customHeight="1">
      <c r="A21" s="10"/>
      <c r="B21" s="149"/>
      <c r="C21" s="140" t="s">
        <v>15</v>
      </c>
      <c r="D21" s="165"/>
      <c r="E21" s="180">
        <f>SUM('a法人均等割:b法人税割'!E21)</f>
        <v>96720</v>
      </c>
      <c r="F21" s="46">
        <f>SUM('a法人均等割:b法人税割'!F21)</f>
        <v>322</v>
      </c>
      <c r="G21" s="47">
        <f t="shared" si="0"/>
        <v>97042</v>
      </c>
      <c r="H21" s="45">
        <f>SUM('a法人均等割:b法人税割'!H21)</f>
        <v>92486</v>
      </c>
      <c r="I21" s="46">
        <f>SUM('a法人均等割:b法人税割'!I21)</f>
        <v>150</v>
      </c>
      <c r="J21" s="47">
        <f t="shared" si="1"/>
        <v>92636</v>
      </c>
      <c r="K21" s="82">
        <f t="shared" si="2"/>
        <v>95.62241521918942</v>
      </c>
      <c r="L21" s="58">
        <f t="shared" si="3"/>
        <v>46.58385093167702</v>
      </c>
      <c r="M21" s="83">
        <f t="shared" si="4"/>
        <v>95.45969786278107</v>
      </c>
    </row>
    <row r="22" spans="1:13" ht="18" customHeight="1">
      <c r="A22" s="10"/>
      <c r="B22" s="149"/>
      <c r="C22" s="140" t="s">
        <v>16</v>
      </c>
      <c r="D22" s="165"/>
      <c r="E22" s="180">
        <f>SUM('a法人均等割:b法人税割'!E22)</f>
        <v>95806</v>
      </c>
      <c r="F22" s="46">
        <f>SUM('a法人均等割:b法人税割'!F22)</f>
        <v>1847</v>
      </c>
      <c r="G22" s="47">
        <f t="shared" si="0"/>
        <v>97653</v>
      </c>
      <c r="H22" s="45">
        <f>SUM('a法人均等割:b法人税割'!H22)</f>
        <v>95806</v>
      </c>
      <c r="I22" s="46">
        <f>SUM('a法人均等割:b法人税割'!I22)</f>
        <v>0</v>
      </c>
      <c r="J22" s="47">
        <f t="shared" si="1"/>
        <v>95806</v>
      </c>
      <c r="K22" s="82">
        <f t="shared" si="2"/>
        <v>100</v>
      </c>
      <c r="L22" s="58">
        <f t="shared" si="3"/>
        <v>0</v>
      </c>
      <c r="M22" s="83">
        <f t="shared" si="4"/>
        <v>98.10860905450933</v>
      </c>
    </row>
    <row r="23" spans="1:13" ht="18" customHeight="1">
      <c r="A23" s="10"/>
      <c r="B23" s="149"/>
      <c r="C23" s="140" t="s">
        <v>17</v>
      </c>
      <c r="D23" s="165"/>
      <c r="E23" s="180">
        <f>SUM('a法人均等割:b法人税割'!E23)</f>
        <v>37712</v>
      </c>
      <c r="F23" s="46">
        <f>SUM('a法人均等割:b法人税割'!F23)</f>
        <v>155</v>
      </c>
      <c r="G23" s="47">
        <f t="shared" si="0"/>
        <v>37867</v>
      </c>
      <c r="H23" s="45">
        <f>SUM('a法人均等割:b法人税割'!H23)</f>
        <v>37712</v>
      </c>
      <c r="I23" s="46">
        <f>SUM('a法人均等割:b法人税割'!I23)</f>
        <v>5</v>
      </c>
      <c r="J23" s="47">
        <f t="shared" si="1"/>
        <v>37717</v>
      </c>
      <c r="K23" s="82">
        <f t="shared" si="2"/>
        <v>100</v>
      </c>
      <c r="L23" s="58">
        <f t="shared" si="3"/>
        <v>3.225806451612903</v>
      </c>
      <c r="M23" s="83">
        <f t="shared" si="4"/>
        <v>99.60387672643726</v>
      </c>
    </row>
    <row r="24" spans="1:13" ht="18" customHeight="1">
      <c r="A24" s="10"/>
      <c r="B24" s="150"/>
      <c r="C24" s="141" t="s">
        <v>18</v>
      </c>
      <c r="D24" s="166"/>
      <c r="E24" s="181">
        <f>SUM('a法人均等割:b法人税割'!E24)</f>
        <v>18417</v>
      </c>
      <c r="F24" s="49">
        <f>SUM('a法人均等割:b法人税割'!F24)</f>
        <v>0</v>
      </c>
      <c r="G24" s="50">
        <f t="shared" si="0"/>
        <v>18417</v>
      </c>
      <c r="H24" s="48">
        <f>SUM('a法人均等割:b法人税割'!H24)</f>
        <v>18417</v>
      </c>
      <c r="I24" s="49">
        <f>SUM('a法人均等割:b法人税割'!I24)</f>
        <v>0</v>
      </c>
      <c r="J24" s="50">
        <f t="shared" si="1"/>
        <v>18417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151"/>
      <c r="C25" s="142" t="s">
        <v>19</v>
      </c>
      <c r="D25" s="167"/>
      <c r="E25" s="182">
        <f>SUM('a法人均等割:b法人税割'!E25)</f>
        <v>101662</v>
      </c>
      <c r="F25" s="52">
        <f>SUM('a法人均等割:b法人税割'!F25)</f>
        <v>981</v>
      </c>
      <c r="G25" s="53">
        <f t="shared" si="0"/>
        <v>102643</v>
      </c>
      <c r="H25" s="51">
        <f>SUM('a法人均等割:b法人税割'!H25)</f>
        <v>98922</v>
      </c>
      <c r="I25" s="52">
        <f>SUM('a法人均等割:b法人税割'!I25)</f>
        <v>172</v>
      </c>
      <c r="J25" s="53">
        <f t="shared" si="1"/>
        <v>99094</v>
      </c>
      <c r="K25" s="84">
        <f t="shared" si="2"/>
        <v>97.30479431842774</v>
      </c>
      <c r="L25" s="60">
        <f t="shared" si="3"/>
        <v>17.533129459734965</v>
      </c>
      <c r="M25" s="85">
        <f t="shared" si="4"/>
        <v>96.54238477051528</v>
      </c>
    </row>
    <row r="26" spans="1:13" ht="18" customHeight="1">
      <c r="A26" s="10"/>
      <c r="B26" s="149"/>
      <c r="C26" s="140" t="s">
        <v>20</v>
      </c>
      <c r="D26" s="165"/>
      <c r="E26" s="180">
        <f>SUM('a法人均等割:b法人税割'!E26)</f>
        <v>59991</v>
      </c>
      <c r="F26" s="46">
        <f>SUM('a法人均等割:b法人税割'!F26)</f>
        <v>780</v>
      </c>
      <c r="G26" s="47">
        <f t="shared" si="0"/>
        <v>60771</v>
      </c>
      <c r="H26" s="45">
        <f>SUM('a法人均等割:b法人税割'!H26)</f>
        <v>59419</v>
      </c>
      <c r="I26" s="46">
        <f>SUM('a法人均等割:b法人税割'!I26)</f>
        <v>549</v>
      </c>
      <c r="J26" s="47">
        <f t="shared" si="1"/>
        <v>59968</v>
      </c>
      <c r="K26" s="82">
        <f t="shared" si="2"/>
        <v>99.04652364521344</v>
      </c>
      <c r="L26" s="58">
        <f t="shared" si="3"/>
        <v>70.38461538461539</v>
      </c>
      <c r="M26" s="83">
        <f t="shared" si="4"/>
        <v>98.67864606473482</v>
      </c>
    </row>
    <row r="27" spans="1:13" ht="18" customHeight="1">
      <c r="A27" s="10"/>
      <c r="B27" s="149"/>
      <c r="C27" s="140" t="s">
        <v>21</v>
      </c>
      <c r="D27" s="165"/>
      <c r="E27" s="180">
        <f>SUM('a法人均等割:b法人税割'!E27)</f>
        <v>209900</v>
      </c>
      <c r="F27" s="46">
        <f>SUM('a法人均等割:b法人税割'!F27)</f>
        <v>4008</v>
      </c>
      <c r="G27" s="47">
        <f t="shared" si="0"/>
        <v>213908</v>
      </c>
      <c r="H27" s="45">
        <f>SUM('a法人均等割:b法人税割'!H27)</f>
        <v>207350</v>
      </c>
      <c r="I27" s="46">
        <f>SUM('a法人均等割:b法人税割'!I27)</f>
        <v>1672</v>
      </c>
      <c r="J27" s="47">
        <f t="shared" si="1"/>
        <v>209022</v>
      </c>
      <c r="K27" s="82">
        <f t="shared" si="2"/>
        <v>98.78513577894236</v>
      </c>
      <c r="L27" s="58">
        <f t="shared" si="3"/>
        <v>41.71656686626746</v>
      </c>
      <c r="M27" s="83">
        <f t="shared" si="4"/>
        <v>97.71584045477495</v>
      </c>
    </row>
    <row r="28" spans="1:13" ht="18" customHeight="1">
      <c r="A28" s="10"/>
      <c r="B28" s="149"/>
      <c r="C28" s="140" t="s">
        <v>22</v>
      </c>
      <c r="D28" s="165"/>
      <c r="E28" s="180">
        <f>SUM('a法人均等割:b法人税割'!E28)</f>
        <v>50118</v>
      </c>
      <c r="F28" s="46">
        <f>SUM('a法人均等割:b法人税割'!F28)</f>
        <v>3641</v>
      </c>
      <c r="G28" s="47">
        <f t="shared" si="0"/>
        <v>53759</v>
      </c>
      <c r="H28" s="45">
        <f>SUM('a法人均等割:b法人税割'!H28)</f>
        <v>49558</v>
      </c>
      <c r="I28" s="46">
        <f>SUM('a法人均等割:b法人税割'!I28)</f>
        <v>390</v>
      </c>
      <c r="J28" s="47">
        <f t="shared" si="1"/>
        <v>49948</v>
      </c>
      <c r="K28" s="82">
        <f t="shared" si="2"/>
        <v>98.8826369767349</v>
      </c>
      <c r="L28" s="58">
        <f t="shared" si="3"/>
        <v>10.711343037627026</v>
      </c>
      <c r="M28" s="83">
        <f t="shared" si="4"/>
        <v>92.91095444483715</v>
      </c>
    </row>
    <row r="29" spans="1:13" ht="18" customHeight="1">
      <c r="A29" s="10"/>
      <c r="B29" s="150"/>
      <c r="C29" s="141" t="s">
        <v>23</v>
      </c>
      <c r="D29" s="166"/>
      <c r="E29" s="181">
        <f>SUM('a法人均等割:b法人税割'!E29)</f>
        <v>93642</v>
      </c>
      <c r="F29" s="49">
        <f>SUM('a法人均等割:b法人税割'!F29)</f>
        <v>1715</v>
      </c>
      <c r="G29" s="50">
        <f t="shared" si="0"/>
        <v>95357</v>
      </c>
      <c r="H29" s="48">
        <f>SUM('a法人均等割:b法人税割'!H29)</f>
        <v>93212</v>
      </c>
      <c r="I29" s="49">
        <f>SUM('a法人均等割:b法人税割'!I29)</f>
        <v>100</v>
      </c>
      <c r="J29" s="50">
        <f t="shared" si="1"/>
        <v>93312</v>
      </c>
      <c r="K29" s="68">
        <f t="shared" si="2"/>
        <v>99.54080433993293</v>
      </c>
      <c r="L29" s="59">
        <f t="shared" si="3"/>
        <v>5.830903790087463</v>
      </c>
      <c r="M29" s="69">
        <f t="shared" si="4"/>
        <v>97.8554274987678</v>
      </c>
    </row>
    <row r="30" spans="1:13" ht="18" customHeight="1">
      <c r="A30" s="10"/>
      <c r="B30" s="151"/>
      <c r="C30" s="142" t="s">
        <v>24</v>
      </c>
      <c r="D30" s="167"/>
      <c r="E30" s="182">
        <f>SUM('a法人均等割:b法人税割'!E30)</f>
        <v>240938</v>
      </c>
      <c r="F30" s="52">
        <f>SUM('a法人均等割:b法人税割'!F30)</f>
        <v>3341</v>
      </c>
      <c r="G30" s="53">
        <f t="shared" si="0"/>
        <v>244279</v>
      </c>
      <c r="H30" s="51">
        <f>SUM('a法人均等割:b法人税割'!H30)</f>
        <v>239766</v>
      </c>
      <c r="I30" s="52">
        <f>SUM('a法人均等割:b法人税割'!I30)</f>
        <v>1748</v>
      </c>
      <c r="J30" s="53">
        <f t="shared" si="1"/>
        <v>241514</v>
      </c>
      <c r="K30" s="84">
        <f t="shared" si="2"/>
        <v>99.51356780582556</v>
      </c>
      <c r="L30" s="60">
        <f t="shared" si="3"/>
        <v>52.319664771026645</v>
      </c>
      <c r="M30" s="85">
        <f t="shared" si="4"/>
        <v>98.8680975442015</v>
      </c>
    </row>
    <row r="31" spans="1:13" ht="18" customHeight="1">
      <c r="A31" s="10"/>
      <c r="B31" s="149"/>
      <c r="C31" s="140" t="s">
        <v>25</v>
      </c>
      <c r="D31" s="165"/>
      <c r="E31" s="180">
        <f>SUM('a法人均等割:b法人税割'!E31)</f>
        <v>94919</v>
      </c>
      <c r="F31" s="46">
        <f>SUM('a法人均等割:b法人税割'!F31)</f>
        <v>0</v>
      </c>
      <c r="G31" s="47">
        <f t="shared" si="0"/>
        <v>94919</v>
      </c>
      <c r="H31" s="45">
        <f>SUM('a法人均等割:b法人税割'!H31)</f>
        <v>94919</v>
      </c>
      <c r="I31" s="46">
        <f>SUM('a法人均等割:b法人税割'!I31)</f>
        <v>0</v>
      </c>
      <c r="J31" s="47">
        <f t="shared" si="1"/>
        <v>94919</v>
      </c>
      <c r="K31" s="82">
        <f t="shared" si="2"/>
        <v>100</v>
      </c>
      <c r="L31" s="58" t="str">
        <f t="shared" si="3"/>
        <v>-</v>
      </c>
      <c r="M31" s="83">
        <f t="shared" si="4"/>
        <v>100</v>
      </c>
    </row>
    <row r="32" spans="1:13" ht="18" customHeight="1">
      <c r="A32" s="10"/>
      <c r="B32" s="149"/>
      <c r="C32" s="140" t="s">
        <v>26</v>
      </c>
      <c r="D32" s="165"/>
      <c r="E32" s="180">
        <f>SUM('a法人均等割:b法人税割'!E32)</f>
        <v>221699</v>
      </c>
      <c r="F32" s="46">
        <f>SUM('a法人均等割:b法人税割'!F32)</f>
        <v>2463</v>
      </c>
      <c r="G32" s="47">
        <f t="shared" si="0"/>
        <v>224162</v>
      </c>
      <c r="H32" s="45">
        <f>SUM('a法人均等割:b法人税割'!H32)</f>
        <v>220981</v>
      </c>
      <c r="I32" s="46">
        <f>SUM('a法人均等割:b法人税割'!I32)</f>
        <v>396</v>
      </c>
      <c r="J32" s="47">
        <f t="shared" si="1"/>
        <v>221377</v>
      </c>
      <c r="K32" s="82">
        <f t="shared" si="2"/>
        <v>99.6761374656629</v>
      </c>
      <c r="L32" s="58">
        <f t="shared" si="3"/>
        <v>16.07795371498173</v>
      </c>
      <c r="M32" s="83">
        <f t="shared" si="4"/>
        <v>98.7575949536496</v>
      </c>
    </row>
    <row r="33" spans="1:13" ht="18" customHeight="1">
      <c r="A33" s="10"/>
      <c r="B33" s="149"/>
      <c r="C33" s="140" t="s">
        <v>27</v>
      </c>
      <c r="D33" s="165"/>
      <c r="E33" s="180">
        <f>SUM('a法人均等割:b法人税割'!E33)</f>
        <v>3193</v>
      </c>
      <c r="F33" s="46">
        <f>SUM('a法人均等割:b法人税割'!F33)</f>
        <v>0</v>
      </c>
      <c r="G33" s="47">
        <f t="shared" si="0"/>
        <v>3193</v>
      </c>
      <c r="H33" s="45">
        <f>SUM('a法人均等割:b法人税割'!H33)</f>
        <v>3193</v>
      </c>
      <c r="I33" s="46">
        <f>SUM('a法人均等割:b法人税割'!I33)</f>
        <v>0</v>
      </c>
      <c r="J33" s="47">
        <f t="shared" si="1"/>
        <v>3193</v>
      </c>
      <c r="K33" s="82">
        <f t="shared" si="2"/>
        <v>100</v>
      </c>
      <c r="L33" s="58" t="str">
        <f t="shared" si="3"/>
        <v>-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181">
        <f>SUM('a法人均等割:b法人税割'!E34)</f>
        <v>2344</v>
      </c>
      <c r="F34" s="49">
        <f>SUM('a法人均等割:b法人税割'!F34)</f>
        <v>2280</v>
      </c>
      <c r="G34" s="50">
        <f t="shared" si="0"/>
        <v>4624</v>
      </c>
      <c r="H34" s="48">
        <f>SUM('a法人均等割:b法人税割'!H34)</f>
        <v>2341</v>
      </c>
      <c r="I34" s="49">
        <f>SUM('a法人均等割:b法人税割'!I34)</f>
        <v>2280</v>
      </c>
      <c r="J34" s="50">
        <f t="shared" si="1"/>
        <v>4621</v>
      </c>
      <c r="K34" s="68">
        <f t="shared" si="2"/>
        <v>99.87201365187714</v>
      </c>
      <c r="L34" s="59">
        <f t="shared" si="3"/>
        <v>100</v>
      </c>
      <c r="M34" s="69">
        <f t="shared" si="4"/>
        <v>99.93512110726644</v>
      </c>
    </row>
    <row r="35" spans="1:13" ht="18" customHeight="1">
      <c r="A35" s="10"/>
      <c r="B35" s="151"/>
      <c r="C35" s="142" t="s">
        <v>29</v>
      </c>
      <c r="D35" s="167"/>
      <c r="E35" s="182">
        <f>SUM('a法人均等割:b法人税割'!E35)</f>
        <v>3841</v>
      </c>
      <c r="F35" s="52">
        <f>SUM('a法人均等割:b法人税割'!F35)</f>
        <v>68</v>
      </c>
      <c r="G35" s="53">
        <f t="shared" si="0"/>
        <v>3909</v>
      </c>
      <c r="H35" s="51">
        <f>SUM('a法人均等割:b法人税割'!H35)</f>
        <v>3841</v>
      </c>
      <c r="I35" s="52">
        <f>SUM('a法人均等割:b法人税割'!I35)</f>
        <v>68</v>
      </c>
      <c r="J35" s="53">
        <f t="shared" si="1"/>
        <v>3909</v>
      </c>
      <c r="K35" s="84">
        <f t="shared" si="2"/>
        <v>100</v>
      </c>
      <c r="L35" s="60">
        <f t="shared" si="3"/>
        <v>100</v>
      </c>
      <c r="M35" s="85">
        <f t="shared" si="4"/>
        <v>100</v>
      </c>
    </row>
    <row r="36" spans="1:13" ht="18" customHeight="1">
      <c r="A36" s="10"/>
      <c r="B36" s="149"/>
      <c r="C36" s="140" t="s">
        <v>30</v>
      </c>
      <c r="D36" s="165"/>
      <c r="E36" s="180">
        <f>SUM('a法人均等割:b法人税割'!E36)</f>
        <v>2259</v>
      </c>
      <c r="F36" s="46">
        <f>SUM('a法人均等割:b法人税割'!F36)</f>
        <v>0</v>
      </c>
      <c r="G36" s="47">
        <f t="shared" si="0"/>
        <v>2259</v>
      </c>
      <c r="H36" s="45">
        <f>SUM('a法人均等割:b法人税割'!H36)</f>
        <v>2238</v>
      </c>
      <c r="I36" s="46">
        <f>SUM('a法人均等割:b法人税割'!I36)</f>
        <v>0</v>
      </c>
      <c r="J36" s="47">
        <f t="shared" si="1"/>
        <v>2238</v>
      </c>
      <c r="K36" s="82">
        <f t="shared" si="2"/>
        <v>99.07038512616202</v>
      </c>
      <c r="L36" s="58" t="str">
        <f t="shared" si="3"/>
        <v>-</v>
      </c>
      <c r="M36" s="83">
        <f t="shared" si="4"/>
        <v>99.07038512616202</v>
      </c>
    </row>
    <row r="37" spans="1:13" ht="18" customHeight="1">
      <c r="A37" s="10"/>
      <c r="B37" s="149"/>
      <c r="C37" s="140" t="s">
        <v>31</v>
      </c>
      <c r="D37" s="165"/>
      <c r="E37" s="180">
        <f>SUM('a法人均等割:b法人税割'!E37)</f>
        <v>6362</v>
      </c>
      <c r="F37" s="46">
        <f>SUM('a法人均等割:b法人税割'!F37)</f>
        <v>195</v>
      </c>
      <c r="G37" s="47">
        <f t="shared" si="0"/>
        <v>6557</v>
      </c>
      <c r="H37" s="45">
        <f>SUM('a法人均等割:b法人税割'!H37)</f>
        <v>6016</v>
      </c>
      <c r="I37" s="46">
        <f>SUM('a法人均等割:b法人税割'!I37)</f>
        <v>0</v>
      </c>
      <c r="J37" s="47">
        <f t="shared" si="1"/>
        <v>6016</v>
      </c>
      <c r="K37" s="82">
        <f t="shared" si="2"/>
        <v>94.5614586607985</v>
      </c>
      <c r="L37" s="58">
        <f t="shared" si="3"/>
        <v>0</v>
      </c>
      <c r="M37" s="83">
        <f t="shared" si="4"/>
        <v>91.74927558334605</v>
      </c>
    </row>
    <row r="38" spans="1:13" ht="18" customHeight="1">
      <c r="A38" s="10"/>
      <c r="B38" s="149"/>
      <c r="C38" s="140" t="s">
        <v>32</v>
      </c>
      <c r="D38" s="165"/>
      <c r="E38" s="180">
        <f>SUM('a法人均等割:b法人税割'!E38)</f>
        <v>12613</v>
      </c>
      <c r="F38" s="46">
        <f>SUM('a法人均等割:b法人税割'!F38)</f>
        <v>50</v>
      </c>
      <c r="G38" s="47">
        <f t="shared" si="0"/>
        <v>12663</v>
      </c>
      <c r="H38" s="45">
        <f>SUM('a法人均等割:b法人税割'!H38)</f>
        <v>12613</v>
      </c>
      <c r="I38" s="46">
        <f>SUM('a法人均等割:b法人税割'!I38)</f>
        <v>50</v>
      </c>
      <c r="J38" s="47">
        <f t="shared" si="1"/>
        <v>12663</v>
      </c>
      <c r="K38" s="82">
        <f t="shared" si="2"/>
        <v>100</v>
      </c>
      <c r="L38" s="58">
        <f t="shared" si="3"/>
        <v>100</v>
      </c>
      <c r="M38" s="83">
        <f t="shared" si="4"/>
        <v>100</v>
      </c>
    </row>
    <row r="39" spans="1:13" ht="18" customHeight="1">
      <c r="A39" s="10"/>
      <c r="B39" s="150"/>
      <c r="C39" s="141" t="s">
        <v>33</v>
      </c>
      <c r="D39" s="166"/>
      <c r="E39" s="181">
        <f>SUM('a法人均等割:b法人税割'!E39)</f>
        <v>3017</v>
      </c>
      <c r="F39" s="49">
        <f>SUM('a法人均等割:b法人税割'!F39)</f>
        <v>0</v>
      </c>
      <c r="G39" s="50">
        <f t="shared" si="0"/>
        <v>3017</v>
      </c>
      <c r="H39" s="48">
        <f>SUM('a法人均等割:b法人税割'!H39)</f>
        <v>3017</v>
      </c>
      <c r="I39" s="49">
        <f>SUM('a法人均等割:b法人税割'!I39)</f>
        <v>0</v>
      </c>
      <c r="J39" s="50">
        <f t="shared" si="1"/>
        <v>3017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182">
        <f>SUM('a法人均等割:b法人税割'!E40)</f>
        <v>8357</v>
      </c>
      <c r="F40" s="52">
        <f>SUM('a法人均等割:b法人税割'!F40)</f>
        <v>591</v>
      </c>
      <c r="G40" s="53">
        <f t="shared" si="0"/>
        <v>8948</v>
      </c>
      <c r="H40" s="51">
        <f>SUM('a法人均等割:b法人税割'!H40)</f>
        <v>8026</v>
      </c>
      <c r="I40" s="52">
        <f>SUM('a法人均等割:b法人税割'!I40)</f>
        <v>100</v>
      </c>
      <c r="J40" s="53">
        <f t="shared" si="1"/>
        <v>8126</v>
      </c>
      <c r="K40" s="84">
        <f t="shared" si="2"/>
        <v>96.03924853416298</v>
      </c>
      <c r="L40" s="60">
        <f t="shared" si="3"/>
        <v>16.920473773265652</v>
      </c>
      <c r="M40" s="85">
        <f t="shared" si="4"/>
        <v>90.81358962896736</v>
      </c>
    </row>
    <row r="41" spans="1:13" ht="18" customHeight="1">
      <c r="A41" s="10"/>
      <c r="B41" s="149"/>
      <c r="C41" s="140" t="s">
        <v>82</v>
      </c>
      <c r="D41" s="165"/>
      <c r="E41" s="180">
        <f>SUM('a法人均等割:b法人税割'!E41)</f>
        <v>31760</v>
      </c>
      <c r="F41" s="46">
        <f>SUM('a法人均等割:b法人税割'!F41)</f>
        <v>1427</v>
      </c>
      <c r="G41" s="47">
        <f t="shared" si="0"/>
        <v>33187</v>
      </c>
      <c r="H41" s="45">
        <f>SUM('a法人均等割:b法人税割'!H41)</f>
        <v>31279</v>
      </c>
      <c r="I41" s="46">
        <f>SUM('a法人均等割:b法人税割'!I41)</f>
        <v>1427</v>
      </c>
      <c r="J41" s="47">
        <f t="shared" si="1"/>
        <v>32706</v>
      </c>
      <c r="K41" s="82">
        <f t="shared" si="2"/>
        <v>98.48551637279597</v>
      </c>
      <c r="L41" s="58">
        <f t="shared" si="3"/>
        <v>100</v>
      </c>
      <c r="M41" s="83">
        <f t="shared" si="4"/>
        <v>98.55063729773707</v>
      </c>
    </row>
    <row r="42" spans="1:13" ht="18" customHeight="1">
      <c r="A42" s="10"/>
      <c r="B42" s="149"/>
      <c r="C42" s="140" t="s">
        <v>83</v>
      </c>
      <c r="D42" s="165"/>
      <c r="E42" s="180">
        <f>SUM('a法人均等割:b法人税割'!E42)</f>
        <v>77893</v>
      </c>
      <c r="F42" s="46">
        <f>SUM('a法人均等割:b法人税割'!F42)</f>
        <v>4724</v>
      </c>
      <c r="G42" s="47">
        <f t="shared" si="0"/>
        <v>82617</v>
      </c>
      <c r="H42" s="45">
        <f>SUM('a法人均等割:b法人税割'!H42)</f>
        <v>76643</v>
      </c>
      <c r="I42" s="46">
        <f>SUM('a法人均等割:b法人税割'!I42)</f>
        <v>1257</v>
      </c>
      <c r="J42" s="47">
        <f t="shared" si="1"/>
        <v>77900</v>
      </c>
      <c r="K42" s="82">
        <f t="shared" si="2"/>
        <v>98.39523448833657</v>
      </c>
      <c r="L42" s="58">
        <f t="shared" si="3"/>
        <v>26.608806096528365</v>
      </c>
      <c r="M42" s="83">
        <f t="shared" si="4"/>
        <v>94.2905213212777</v>
      </c>
    </row>
    <row r="43" spans="1:13" ht="18" customHeight="1">
      <c r="A43" s="10"/>
      <c r="B43" s="149"/>
      <c r="C43" s="140" t="s">
        <v>35</v>
      </c>
      <c r="D43" s="165"/>
      <c r="E43" s="180">
        <f>SUM('a法人均等割:b法人税割'!E43)</f>
        <v>3661</v>
      </c>
      <c r="F43" s="46">
        <f>SUM('a法人均等割:b法人税割'!F43)</f>
        <v>221</v>
      </c>
      <c r="G43" s="47">
        <f t="shared" si="0"/>
        <v>3882</v>
      </c>
      <c r="H43" s="45">
        <f>SUM('a法人均等割:b法人税割'!H43)</f>
        <v>3611</v>
      </c>
      <c r="I43" s="46">
        <f>SUM('a法人均等割:b法人税割'!I43)</f>
        <v>50</v>
      </c>
      <c r="J43" s="47">
        <f t="shared" si="1"/>
        <v>3661</v>
      </c>
      <c r="K43" s="82">
        <f t="shared" si="2"/>
        <v>98.63425293635618</v>
      </c>
      <c r="L43" s="58">
        <f t="shared" si="3"/>
        <v>22.624434389140273</v>
      </c>
      <c r="M43" s="83">
        <f t="shared" si="4"/>
        <v>94.30705821741371</v>
      </c>
    </row>
    <row r="44" spans="1:13" ht="18" customHeight="1">
      <c r="A44" s="10"/>
      <c r="B44" s="150"/>
      <c r="C44" s="141" t="s">
        <v>36</v>
      </c>
      <c r="D44" s="166"/>
      <c r="E44" s="181">
        <f>SUM('a法人均等割:b法人税割'!E44)</f>
        <v>15484</v>
      </c>
      <c r="F44" s="49">
        <f>SUM('a法人均等割:b法人税割'!F44)</f>
        <v>2846</v>
      </c>
      <c r="G44" s="50">
        <f t="shared" si="0"/>
        <v>18330</v>
      </c>
      <c r="H44" s="48">
        <f>SUM('a法人均等割:b法人税割'!H44)</f>
        <v>15147</v>
      </c>
      <c r="I44" s="49">
        <f>SUM('a法人均等割:b法人税割'!I44)</f>
        <v>120</v>
      </c>
      <c r="J44" s="50">
        <f t="shared" si="1"/>
        <v>15267</v>
      </c>
      <c r="K44" s="68">
        <f t="shared" si="2"/>
        <v>97.8235598036683</v>
      </c>
      <c r="L44" s="59">
        <f t="shared" si="3"/>
        <v>4.2164441321152495</v>
      </c>
      <c r="M44" s="69">
        <f t="shared" si="4"/>
        <v>83.28968903436989</v>
      </c>
    </row>
    <row r="45" spans="1:13" ht="18" customHeight="1" thickBot="1">
      <c r="A45" s="10"/>
      <c r="B45" s="178"/>
      <c r="C45" s="176" t="s">
        <v>37</v>
      </c>
      <c r="D45" s="188"/>
      <c r="E45" s="183">
        <f>SUM('a法人均等割:b法人税割'!E45)</f>
        <v>9168</v>
      </c>
      <c r="F45" s="120">
        <f>SUM('a法人均等割:b法人税割'!F45)</f>
        <v>213</v>
      </c>
      <c r="G45" s="121">
        <f t="shared" si="0"/>
        <v>9381</v>
      </c>
      <c r="H45" s="119">
        <f>SUM('a法人均等割:b法人税割'!H45)</f>
        <v>8988</v>
      </c>
      <c r="I45" s="120">
        <f>SUM('a法人均等割:b法人税割'!I45)</f>
        <v>150</v>
      </c>
      <c r="J45" s="121">
        <f t="shared" si="1"/>
        <v>9138</v>
      </c>
      <c r="K45" s="129">
        <f t="shared" si="2"/>
        <v>98.03664921465969</v>
      </c>
      <c r="L45" s="122">
        <f t="shared" si="3"/>
        <v>70.4225352112676</v>
      </c>
      <c r="M45" s="130">
        <f t="shared" si="4"/>
        <v>97.40965781899584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9120669</v>
      </c>
      <c r="F46" s="72">
        <f t="shared" si="5"/>
        <v>185338</v>
      </c>
      <c r="G46" s="73">
        <f t="shared" si="5"/>
        <v>9306007</v>
      </c>
      <c r="H46" s="71">
        <f t="shared" si="5"/>
        <v>9072711</v>
      </c>
      <c r="I46" s="72">
        <f t="shared" si="5"/>
        <v>46547</v>
      </c>
      <c r="J46" s="73">
        <f t="shared" si="5"/>
        <v>9119258</v>
      </c>
      <c r="K46" s="123">
        <f t="shared" si="2"/>
        <v>99.4741833082639</v>
      </c>
      <c r="L46" s="74">
        <f t="shared" si="3"/>
        <v>25.114655386375162</v>
      </c>
      <c r="M46" s="124">
        <f t="shared" si="4"/>
        <v>97.99324242932549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1622036</v>
      </c>
      <c r="F47" s="55">
        <f t="shared" si="6"/>
        <v>34432</v>
      </c>
      <c r="G47" s="56">
        <f t="shared" si="6"/>
        <v>1656468</v>
      </c>
      <c r="H47" s="54">
        <f t="shared" si="6"/>
        <v>1605035</v>
      </c>
      <c r="I47" s="55">
        <f t="shared" si="6"/>
        <v>11344</v>
      </c>
      <c r="J47" s="56">
        <f t="shared" si="6"/>
        <v>1616379</v>
      </c>
      <c r="K47" s="86">
        <f t="shared" si="2"/>
        <v>98.95187283142914</v>
      </c>
      <c r="L47" s="67">
        <f t="shared" si="3"/>
        <v>32.946096654275095</v>
      </c>
      <c r="M47" s="87">
        <f t="shared" si="4"/>
        <v>97.57985062192569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10742705</v>
      </c>
      <c r="F48" s="63">
        <f t="shared" si="7"/>
        <v>219770</v>
      </c>
      <c r="G48" s="64">
        <f t="shared" si="7"/>
        <v>10962475</v>
      </c>
      <c r="H48" s="62">
        <f t="shared" si="7"/>
        <v>10677746</v>
      </c>
      <c r="I48" s="63">
        <f t="shared" si="7"/>
        <v>57891</v>
      </c>
      <c r="J48" s="64">
        <f t="shared" si="7"/>
        <v>10735637</v>
      </c>
      <c r="K48" s="112">
        <f t="shared" si="2"/>
        <v>99.39531989382563</v>
      </c>
      <c r="L48" s="70">
        <f t="shared" si="3"/>
        <v>26.34162988578969</v>
      </c>
      <c r="M48" s="113">
        <f t="shared" si="4"/>
        <v>97.93077749322119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M50"/>
  <sheetViews>
    <sheetView showGridLines="0" zoomScaleSheetLayoutView="100" workbookViewId="0" topLeftCell="A1">
      <pane xSplit="4" ySplit="4" topLeftCell="E5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97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975886</v>
      </c>
      <c r="F5" s="307">
        <v>17345</v>
      </c>
      <c r="G5" s="44">
        <f>SUM(E5:F5)</f>
        <v>993231</v>
      </c>
      <c r="H5" s="306">
        <v>975369</v>
      </c>
      <c r="I5" s="307">
        <v>5067</v>
      </c>
      <c r="J5" s="44">
        <f>SUM(H5:I5)</f>
        <v>980436</v>
      </c>
      <c r="K5" s="80">
        <f>IF(E5=0,"-",H5/E5*100)</f>
        <v>99.94702250057897</v>
      </c>
      <c r="L5" s="57">
        <f>IF(F5=0,"-",I5/F5*100)</f>
        <v>29.21302969155376</v>
      </c>
      <c r="M5" s="81">
        <f>IF(G5=0,"-",J5/G5*100)</f>
        <v>98.71178003908456</v>
      </c>
    </row>
    <row r="6" spans="1:13" ht="18" customHeight="1">
      <c r="A6" s="10"/>
      <c r="B6" s="149"/>
      <c r="C6" s="140" t="s">
        <v>5</v>
      </c>
      <c r="D6" s="165"/>
      <c r="E6" s="317">
        <v>164516</v>
      </c>
      <c r="F6" s="309">
        <v>3788</v>
      </c>
      <c r="G6" s="47">
        <f aca="true" t="shared" si="0" ref="G6:G45">SUM(E6:F6)</f>
        <v>168304</v>
      </c>
      <c r="H6" s="308">
        <v>163553</v>
      </c>
      <c r="I6" s="309">
        <v>759</v>
      </c>
      <c r="J6" s="47">
        <f aca="true" t="shared" si="1" ref="J6:J45">SUM(H6:I6)</f>
        <v>164312</v>
      </c>
      <c r="K6" s="82">
        <f aca="true" t="shared" si="2" ref="K6:K48">IF(E6=0,"-",H6/E6*100)</f>
        <v>99.41464659972283</v>
      </c>
      <c r="L6" s="58">
        <f aca="true" t="shared" si="3" ref="L6:L48">IF(F6=0,"-",I6/F6*100)</f>
        <v>20.036958817317846</v>
      </c>
      <c r="M6" s="83">
        <f aca="true" t="shared" si="4" ref="M6:M48">IF(G6=0,"-",J6/G6*100)</f>
        <v>97.62810153056374</v>
      </c>
    </row>
    <row r="7" spans="1:13" ht="18" customHeight="1">
      <c r="A7" s="10"/>
      <c r="B7" s="149"/>
      <c r="C7" s="140" t="s">
        <v>6</v>
      </c>
      <c r="D7" s="165"/>
      <c r="E7" s="317">
        <v>120652</v>
      </c>
      <c r="F7" s="309">
        <v>2621</v>
      </c>
      <c r="G7" s="47">
        <f t="shared" si="0"/>
        <v>123273</v>
      </c>
      <c r="H7" s="308">
        <v>117900</v>
      </c>
      <c r="I7" s="309">
        <v>1213</v>
      </c>
      <c r="J7" s="47">
        <f t="shared" si="1"/>
        <v>119113</v>
      </c>
      <c r="K7" s="82">
        <f t="shared" si="2"/>
        <v>97.7190597752213</v>
      </c>
      <c r="L7" s="58">
        <f t="shared" si="3"/>
        <v>46.280045784051886</v>
      </c>
      <c r="M7" s="83">
        <f t="shared" si="4"/>
        <v>96.6253761975453</v>
      </c>
    </row>
    <row r="8" spans="1:13" ht="18" customHeight="1">
      <c r="A8" s="10"/>
      <c r="B8" s="149"/>
      <c r="C8" s="140" t="s">
        <v>7</v>
      </c>
      <c r="D8" s="165"/>
      <c r="E8" s="317">
        <v>285986</v>
      </c>
      <c r="F8" s="309">
        <v>5744</v>
      </c>
      <c r="G8" s="47">
        <f t="shared" si="0"/>
        <v>291730</v>
      </c>
      <c r="H8" s="308">
        <v>285608</v>
      </c>
      <c r="I8" s="309">
        <v>732</v>
      </c>
      <c r="J8" s="47">
        <f t="shared" si="1"/>
        <v>286340</v>
      </c>
      <c r="K8" s="82">
        <f t="shared" si="2"/>
        <v>99.86782569776142</v>
      </c>
      <c r="L8" s="58">
        <f t="shared" si="3"/>
        <v>12.743732590529246</v>
      </c>
      <c r="M8" s="83">
        <f t="shared" si="4"/>
        <v>98.15240119288383</v>
      </c>
    </row>
    <row r="9" spans="1:13" ht="18" customHeight="1">
      <c r="A9" s="10"/>
      <c r="B9" s="150"/>
      <c r="C9" s="141" t="s">
        <v>8</v>
      </c>
      <c r="D9" s="166"/>
      <c r="E9" s="318">
        <v>139025</v>
      </c>
      <c r="F9" s="311">
        <v>2960</v>
      </c>
      <c r="G9" s="50">
        <f t="shared" si="0"/>
        <v>141985</v>
      </c>
      <c r="H9" s="310">
        <v>136303</v>
      </c>
      <c r="I9" s="311">
        <v>1157</v>
      </c>
      <c r="J9" s="50">
        <f t="shared" si="1"/>
        <v>137460</v>
      </c>
      <c r="K9" s="68">
        <f t="shared" si="2"/>
        <v>98.04207876281245</v>
      </c>
      <c r="L9" s="59">
        <f t="shared" si="3"/>
        <v>39.08783783783784</v>
      </c>
      <c r="M9" s="69">
        <f t="shared" si="4"/>
        <v>96.81304363136951</v>
      </c>
    </row>
    <row r="10" spans="1:13" ht="18" customHeight="1">
      <c r="A10" s="10"/>
      <c r="B10" s="151"/>
      <c r="C10" s="142" t="s">
        <v>9</v>
      </c>
      <c r="D10" s="167"/>
      <c r="E10" s="319">
        <v>105596</v>
      </c>
      <c r="F10" s="313">
        <v>4800</v>
      </c>
      <c r="G10" s="53">
        <f t="shared" si="0"/>
        <v>110396</v>
      </c>
      <c r="H10" s="312">
        <v>104658</v>
      </c>
      <c r="I10" s="313">
        <v>1399</v>
      </c>
      <c r="J10" s="53">
        <f t="shared" si="1"/>
        <v>106057</v>
      </c>
      <c r="K10" s="84">
        <f t="shared" si="2"/>
        <v>99.1117087768476</v>
      </c>
      <c r="L10" s="60">
        <f t="shared" si="3"/>
        <v>29.145833333333332</v>
      </c>
      <c r="M10" s="85">
        <f t="shared" si="4"/>
        <v>96.06960397115839</v>
      </c>
    </row>
    <row r="11" spans="1:13" ht="18" customHeight="1">
      <c r="A11" s="10"/>
      <c r="B11" s="149"/>
      <c r="C11" s="140" t="s">
        <v>77</v>
      </c>
      <c r="D11" s="165"/>
      <c r="E11" s="317">
        <v>207065</v>
      </c>
      <c r="F11" s="309">
        <v>8193</v>
      </c>
      <c r="G11" s="47">
        <f t="shared" si="0"/>
        <v>215258</v>
      </c>
      <c r="H11" s="308">
        <v>203716</v>
      </c>
      <c r="I11" s="309">
        <v>1663</v>
      </c>
      <c r="J11" s="47">
        <f t="shared" si="1"/>
        <v>205379</v>
      </c>
      <c r="K11" s="82">
        <f t="shared" si="2"/>
        <v>98.38263347258108</v>
      </c>
      <c r="L11" s="58">
        <f t="shared" si="3"/>
        <v>20.29781520810448</v>
      </c>
      <c r="M11" s="83">
        <f t="shared" si="4"/>
        <v>95.41062353083277</v>
      </c>
    </row>
    <row r="12" spans="1:13" ht="18" customHeight="1">
      <c r="A12" s="10"/>
      <c r="B12" s="149"/>
      <c r="C12" s="140" t="s">
        <v>78</v>
      </c>
      <c r="D12" s="165"/>
      <c r="E12" s="317">
        <v>115108</v>
      </c>
      <c r="F12" s="309">
        <v>2842</v>
      </c>
      <c r="G12" s="47">
        <f t="shared" si="0"/>
        <v>117950</v>
      </c>
      <c r="H12" s="308">
        <v>113490</v>
      </c>
      <c r="I12" s="309">
        <v>583</v>
      </c>
      <c r="J12" s="47">
        <f t="shared" si="1"/>
        <v>114073</v>
      </c>
      <c r="K12" s="82">
        <f t="shared" si="2"/>
        <v>98.59436355422734</v>
      </c>
      <c r="L12" s="58">
        <f t="shared" si="3"/>
        <v>20.5137227304715</v>
      </c>
      <c r="M12" s="83">
        <f t="shared" si="4"/>
        <v>96.71301398897837</v>
      </c>
    </row>
    <row r="13" spans="1:13" ht="18" customHeight="1">
      <c r="A13" s="10"/>
      <c r="B13" s="149"/>
      <c r="C13" s="140" t="s">
        <v>79</v>
      </c>
      <c r="D13" s="165"/>
      <c r="E13" s="317">
        <v>160745</v>
      </c>
      <c r="F13" s="309">
        <v>1778</v>
      </c>
      <c r="G13" s="47">
        <f t="shared" si="0"/>
        <v>162523</v>
      </c>
      <c r="H13" s="308">
        <v>160299</v>
      </c>
      <c r="I13" s="309">
        <v>279</v>
      </c>
      <c r="J13" s="47">
        <f t="shared" si="1"/>
        <v>160578</v>
      </c>
      <c r="K13" s="82">
        <f t="shared" si="2"/>
        <v>99.72254191421194</v>
      </c>
      <c r="L13" s="58">
        <f t="shared" si="3"/>
        <v>15.691788526434195</v>
      </c>
      <c r="M13" s="83">
        <f t="shared" si="4"/>
        <v>98.80324630975308</v>
      </c>
    </row>
    <row r="14" spans="1:13" ht="18" customHeight="1">
      <c r="A14" s="10"/>
      <c r="B14" s="150"/>
      <c r="C14" s="141" t="s">
        <v>80</v>
      </c>
      <c r="D14" s="166"/>
      <c r="E14" s="318">
        <v>112496</v>
      </c>
      <c r="F14" s="311">
        <v>2205</v>
      </c>
      <c r="G14" s="50">
        <f t="shared" si="0"/>
        <v>114701</v>
      </c>
      <c r="H14" s="310">
        <v>109456</v>
      </c>
      <c r="I14" s="311">
        <v>388</v>
      </c>
      <c r="J14" s="50">
        <f t="shared" si="1"/>
        <v>109844</v>
      </c>
      <c r="K14" s="68">
        <f t="shared" si="2"/>
        <v>97.29768169534917</v>
      </c>
      <c r="L14" s="59">
        <f t="shared" si="3"/>
        <v>17.596371882086167</v>
      </c>
      <c r="M14" s="69">
        <f t="shared" si="4"/>
        <v>95.76551207051376</v>
      </c>
    </row>
    <row r="15" spans="1:13" ht="18" customHeight="1">
      <c r="A15" s="10"/>
      <c r="B15" s="151"/>
      <c r="C15" s="142" t="s">
        <v>81</v>
      </c>
      <c r="D15" s="167"/>
      <c r="E15" s="319">
        <v>49753</v>
      </c>
      <c r="F15" s="313">
        <v>1762</v>
      </c>
      <c r="G15" s="53">
        <f t="shared" si="0"/>
        <v>51515</v>
      </c>
      <c r="H15" s="312">
        <v>49393</v>
      </c>
      <c r="I15" s="313">
        <v>606</v>
      </c>
      <c r="J15" s="53">
        <f t="shared" si="1"/>
        <v>49999</v>
      </c>
      <c r="K15" s="84">
        <f t="shared" si="2"/>
        <v>99.27642554217836</v>
      </c>
      <c r="L15" s="60">
        <f t="shared" si="3"/>
        <v>34.39273552780931</v>
      </c>
      <c r="M15" s="85">
        <f t="shared" si="4"/>
        <v>97.05716781519945</v>
      </c>
    </row>
    <row r="16" spans="1:13" ht="18" customHeight="1">
      <c r="A16" s="10"/>
      <c r="B16" s="148"/>
      <c r="C16" s="139" t="s">
        <v>10</v>
      </c>
      <c r="D16" s="164"/>
      <c r="E16" s="316">
        <v>10398</v>
      </c>
      <c r="F16" s="307">
        <v>175</v>
      </c>
      <c r="G16" s="44">
        <f t="shared" si="0"/>
        <v>10573</v>
      </c>
      <c r="H16" s="306">
        <v>10182</v>
      </c>
      <c r="I16" s="307">
        <v>0</v>
      </c>
      <c r="J16" s="44">
        <f t="shared" si="1"/>
        <v>10182</v>
      </c>
      <c r="K16" s="80">
        <f t="shared" si="2"/>
        <v>97.92267743796884</v>
      </c>
      <c r="L16" s="57">
        <f t="shared" si="3"/>
        <v>0</v>
      </c>
      <c r="M16" s="81">
        <f t="shared" si="4"/>
        <v>96.30190106876006</v>
      </c>
    </row>
    <row r="17" spans="1:13" ht="18" customHeight="1">
      <c r="A17" s="10"/>
      <c r="B17" s="149"/>
      <c r="C17" s="140" t="s">
        <v>11</v>
      </c>
      <c r="D17" s="165"/>
      <c r="E17" s="317">
        <v>5893</v>
      </c>
      <c r="F17" s="309">
        <v>720</v>
      </c>
      <c r="G17" s="47">
        <f t="shared" si="0"/>
        <v>6613</v>
      </c>
      <c r="H17" s="308">
        <v>5611</v>
      </c>
      <c r="I17" s="309">
        <v>390</v>
      </c>
      <c r="J17" s="47">
        <f t="shared" si="1"/>
        <v>6001</v>
      </c>
      <c r="K17" s="82">
        <f t="shared" si="2"/>
        <v>95.21466146275242</v>
      </c>
      <c r="L17" s="58">
        <f t="shared" si="3"/>
        <v>54.166666666666664</v>
      </c>
      <c r="M17" s="83">
        <f t="shared" si="4"/>
        <v>90.74550128534705</v>
      </c>
    </row>
    <row r="18" spans="1:13" ht="18" customHeight="1">
      <c r="A18" s="10"/>
      <c r="B18" s="149"/>
      <c r="C18" s="140" t="s">
        <v>12</v>
      </c>
      <c r="D18" s="165"/>
      <c r="E18" s="317">
        <v>4655</v>
      </c>
      <c r="F18" s="309">
        <v>254</v>
      </c>
      <c r="G18" s="47">
        <f t="shared" si="0"/>
        <v>4909</v>
      </c>
      <c r="H18" s="308">
        <v>4655</v>
      </c>
      <c r="I18" s="309">
        <v>0</v>
      </c>
      <c r="J18" s="47">
        <f t="shared" si="1"/>
        <v>4655</v>
      </c>
      <c r="K18" s="82">
        <f t="shared" si="2"/>
        <v>100</v>
      </c>
      <c r="L18" s="58">
        <f t="shared" si="3"/>
        <v>0</v>
      </c>
      <c r="M18" s="83">
        <f t="shared" si="4"/>
        <v>94.82583010796496</v>
      </c>
    </row>
    <row r="19" spans="1:13" ht="18" customHeight="1">
      <c r="A19" s="10"/>
      <c r="B19" s="150"/>
      <c r="C19" s="141" t="s">
        <v>13</v>
      </c>
      <c r="D19" s="166"/>
      <c r="E19" s="318">
        <v>11368</v>
      </c>
      <c r="F19" s="311">
        <v>25</v>
      </c>
      <c r="G19" s="50">
        <f t="shared" si="0"/>
        <v>11393</v>
      </c>
      <c r="H19" s="310">
        <v>11230</v>
      </c>
      <c r="I19" s="311">
        <v>0</v>
      </c>
      <c r="J19" s="50">
        <f t="shared" si="1"/>
        <v>11230</v>
      </c>
      <c r="K19" s="68">
        <f t="shared" si="2"/>
        <v>98.78606615059817</v>
      </c>
      <c r="L19" s="59">
        <f t="shared" si="3"/>
        <v>0</v>
      </c>
      <c r="M19" s="69">
        <f t="shared" si="4"/>
        <v>98.56929693671552</v>
      </c>
    </row>
    <row r="20" spans="1:13" ht="18" customHeight="1">
      <c r="A20" s="10"/>
      <c r="B20" s="151"/>
      <c r="C20" s="142" t="s">
        <v>14</v>
      </c>
      <c r="D20" s="167"/>
      <c r="E20" s="319">
        <v>20852</v>
      </c>
      <c r="F20" s="313">
        <v>395</v>
      </c>
      <c r="G20" s="53">
        <f t="shared" si="0"/>
        <v>21247</v>
      </c>
      <c r="H20" s="312">
        <v>20572</v>
      </c>
      <c r="I20" s="313">
        <v>50</v>
      </c>
      <c r="J20" s="53">
        <f t="shared" si="1"/>
        <v>20622</v>
      </c>
      <c r="K20" s="84">
        <f t="shared" si="2"/>
        <v>98.6572031459812</v>
      </c>
      <c r="L20" s="60">
        <f t="shared" si="3"/>
        <v>12.658227848101266</v>
      </c>
      <c r="M20" s="85">
        <f t="shared" si="4"/>
        <v>97.05840824587001</v>
      </c>
    </row>
    <row r="21" spans="1:13" ht="18" customHeight="1">
      <c r="A21" s="10"/>
      <c r="B21" s="149"/>
      <c r="C21" s="140" t="s">
        <v>15</v>
      </c>
      <c r="D21" s="165"/>
      <c r="E21" s="317">
        <v>43266</v>
      </c>
      <c r="F21" s="309">
        <v>315</v>
      </c>
      <c r="G21" s="47">
        <f t="shared" si="0"/>
        <v>43581</v>
      </c>
      <c r="H21" s="308">
        <v>41364</v>
      </c>
      <c r="I21" s="309">
        <v>150</v>
      </c>
      <c r="J21" s="47">
        <f t="shared" si="1"/>
        <v>41514</v>
      </c>
      <c r="K21" s="82">
        <f t="shared" si="2"/>
        <v>95.60393842740258</v>
      </c>
      <c r="L21" s="58">
        <f t="shared" si="3"/>
        <v>47.61904761904761</v>
      </c>
      <c r="M21" s="83">
        <f t="shared" si="4"/>
        <v>95.25710745508363</v>
      </c>
    </row>
    <row r="22" spans="1:13" ht="18" customHeight="1">
      <c r="A22" s="10"/>
      <c r="B22" s="149"/>
      <c r="C22" s="140" t="s">
        <v>16</v>
      </c>
      <c r="D22" s="165"/>
      <c r="E22" s="317">
        <v>14535</v>
      </c>
      <c r="F22" s="309">
        <v>359</v>
      </c>
      <c r="G22" s="47">
        <f t="shared" si="0"/>
        <v>14894</v>
      </c>
      <c r="H22" s="308">
        <v>14535</v>
      </c>
      <c r="I22" s="309">
        <v>0</v>
      </c>
      <c r="J22" s="47">
        <f t="shared" si="1"/>
        <v>14535</v>
      </c>
      <c r="K22" s="82">
        <f t="shared" si="2"/>
        <v>100</v>
      </c>
      <c r="L22" s="58">
        <f t="shared" si="3"/>
        <v>0</v>
      </c>
      <c r="M22" s="83">
        <f t="shared" si="4"/>
        <v>97.58963340942661</v>
      </c>
    </row>
    <row r="23" spans="1:13" ht="18" customHeight="1">
      <c r="A23" s="10"/>
      <c r="B23" s="149"/>
      <c r="C23" s="140" t="s">
        <v>17</v>
      </c>
      <c r="D23" s="165"/>
      <c r="E23" s="317">
        <v>17693</v>
      </c>
      <c r="F23" s="309">
        <v>130</v>
      </c>
      <c r="G23" s="47">
        <f t="shared" si="0"/>
        <v>17823</v>
      </c>
      <c r="H23" s="308">
        <v>17693</v>
      </c>
      <c r="I23" s="309">
        <v>0</v>
      </c>
      <c r="J23" s="47">
        <f t="shared" si="1"/>
        <v>17693</v>
      </c>
      <c r="K23" s="82">
        <f t="shared" si="2"/>
        <v>100</v>
      </c>
      <c r="L23" s="58">
        <f t="shared" si="3"/>
        <v>0</v>
      </c>
      <c r="M23" s="83">
        <f t="shared" si="4"/>
        <v>99.27060539752006</v>
      </c>
    </row>
    <row r="24" spans="1:13" ht="18" customHeight="1">
      <c r="A24" s="10"/>
      <c r="B24" s="150"/>
      <c r="C24" s="141" t="s">
        <v>18</v>
      </c>
      <c r="D24" s="166"/>
      <c r="E24" s="318">
        <v>7840</v>
      </c>
      <c r="F24" s="311">
        <v>0</v>
      </c>
      <c r="G24" s="50">
        <f t="shared" si="0"/>
        <v>7840</v>
      </c>
      <c r="H24" s="310">
        <v>7840</v>
      </c>
      <c r="I24" s="311">
        <v>0</v>
      </c>
      <c r="J24" s="50">
        <f t="shared" si="1"/>
        <v>7840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151"/>
      <c r="C25" s="142" t="s">
        <v>19</v>
      </c>
      <c r="D25" s="167"/>
      <c r="E25" s="319">
        <v>41047</v>
      </c>
      <c r="F25" s="313">
        <v>957</v>
      </c>
      <c r="G25" s="53">
        <f t="shared" si="0"/>
        <v>42004</v>
      </c>
      <c r="H25" s="312">
        <v>40357</v>
      </c>
      <c r="I25" s="313">
        <v>148</v>
      </c>
      <c r="J25" s="53">
        <f t="shared" si="1"/>
        <v>40505</v>
      </c>
      <c r="K25" s="84">
        <f t="shared" si="2"/>
        <v>98.31900017053621</v>
      </c>
      <c r="L25" s="60">
        <f t="shared" si="3"/>
        <v>15.464994775339601</v>
      </c>
      <c r="M25" s="85">
        <f t="shared" si="4"/>
        <v>96.4312922578802</v>
      </c>
    </row>
    <row r="26" spans="1:13" ht="18" customHeight="1">
      <c r="A26" s="10"/>
      <c r="B26" s="149"/>
      <c r="C26" s="140" t="s">
        <v>20</v>
      </c>
      <c r="D26" s="165"/>
      <c r="E26" s="317">
        <v>24249</v>
      </c>
      <c r="F26" s="309">
        <v>756</v>
      </c>
      <c r="G26" s="47">
        <f t="shared" si="0"/>
        <v>25005</v>
      </c>
      <c r="H26" s="308">
        <v>23917</v>
      </c>
      <c r="I26" s="309">
        <v>525</v>
      </c>
      <c r="J26" s="47">
        <f t="shared" si="1"/>
        <v>24442</v>
      </c>
      <c r="K26" s="82">
        <f t="shared" si="2"/>
        <v>98.63087137613921</v>
      </c>
      <c r="L26" s="58">
        <f t="shared" si="3"/>
        <v>69.44444444444444</v>
      </c>
      <c r="M26" s="83">
        <f t="shared" si="4"/>
        <v>97.74845030993802</v>
      </c>
    </row>
    <row r="27" spans="1:13" ht="18" customHeight="1">
      <c r="A27" s="10"/>
      <c r="B27" s="149"/>
      <c r="C27" s="140" t="s">
        <v>21</v>
      </c>
      <c r="D27" s="165"/>
      <c r="E27" s="317">
        <v>87100</v>
      </c>
      <c r="F27" s="309">
        <v>1663</v>
      </c>
      <c r="G27" s="47">
        <f t="shared" si="0"/>
        <v>88763</v>
      </c>
      <c r="H27" s="308">
        <v>84725</v>
      </c>
      <c r="I27" s="309">
        <v>683</v>
      </c>
      <c r="J27" s="47">
        <f t="shared" si="1"/>
        <v>85408</v>
      </c>
      <c r="K27" s="82">
        <f t="shared" si="2"/>
        <v>97.27324913892078</v>
      </c>
      <c r="L27" s="58">
        <f t="shared" si="3"/>
        <v>41.070354780517135</v>
      </c>
      <c r="M27" s="83">
        <f t="shared" si="4"/>
        <v>96.22027196016359</v>
      </c>
    </row>
    <row r="28" spans="1:13" ht="18" customHeight="1">
      <c r="A28" s="10"/>
      <c r="B28" s="149"/>
      <c r="C28" s="140" t="s">
        <v>22</v>
      </c>
      <c r="D28" s="165"/>
      <c r="E28" s="317">
        <v>17436</v>
      </c>
      <c r="F28" s="309">
        <v>3064</v>
      </c>
      <c r="G28" s="47">
        <f t="shared" si="0"/>
        <v>20500</v>
      </c>
      <c r="H28" s="308">
        <v>16876</v>
      </c>
      <c r="I28" s="309">
        <v>390</v>
      </c>
      <c r="J28" s="47">
        <f t="shared" si="1"/>
        <v>17266</v>
      </c>
      <c r="K28" s="82">
        <f t="shared" si="2"/>
        <v>96.78825418674008</v>
      </c>
      <c r="L28" s="58">
        <f t="shared" si="3"/>
        <v>12.72845953002611</v>
      </c>
      <c r="M28" s="83">
        <f t="shared" si="4"/>
        <v>84.22439024390243</v>
      </c>
    </row>
    <row r="29" spans="1:13" ht="18" customHeight="1">
      <c r="A29" s="10"/>
      <c r="B29" s="150"/>
      <c r="C29" s="141" t="s">
        <v>23</v>
      </c>
      <c r="D29" s="166"/>
      <c r="E29" s="318">
        <v>36476</v>
      </c>
      <c r="F29" s="311">
        <v>1670</v>
      </c>
      <c r="G29" s="50">
        <f t="shared" si="0"/>
        <v>38146</v>
      </c>
      <c r="H29" s="310">
        <v>36046</v>
      </c>
      <c r="I29" s="311">
        <v>100</v>
      </c>
      <c r="J29" s="50">
        <f t="shared" si="1"/>
        <v>36146</v>
      </c>
      <c r="K29" s="68">
        <f t="shared" si="2"/>
        <v>98.82114266915232</v>
      </c>
      <c r="L29" s="59">
        <f t="shared" si="3"/>
        <v>5.9880239520958085</v>
      </c>
      <c r="M29" s="69">
        <f t="shared" si="4"/>
        <v>94.75698631573428</v>
      </c>
    </row>
    <row r="30" spans="1:13" ht="18" customHeight="1">
      <c r="A30" s="10"/>
      <c r="B30" s="151"/>
      <c r="C30" s="142" t="s">
        <v>24</v>
      </c>
      <c r="D30" s="167"/>
      <c r="E30" s="319">
        <v>74906</v>
      </c>
      <c r="F30" s="313">
        <v>1039</v>
      </c>
      <c r="G30" s="53">
        <f t="shared" si="0"/>
        <v>75945</v>
      </c>
      <c r="H30" s="312">
        <v>73788</v>
      </c>
      <c r="I30" s="313">
        <v>538</v>
      </c>
      <c r="J30" s="53">
        <f t="shared" si="1"/>
        <v>74326</v>
      </c>
      <c r="K30" s="84">
        <f t="shared" si="2"/>
        <v>98.50746268656717</v>
      </c>
      <c r="L30" s="60">
        <f t="shared" si="3"/>
        <v>51.78055822906641</v>
      </c>
      <c r="M30" s="85">
        <f t="shared" si="4"/>
        <v>97.86819408782672</v>
      </c>
    </row>
    <row r="31" spans="1:13" ht="18" customHeight="1">
      <c r="A31" s="10"/>
      <c r="B31" s="149"/>
      <c r="C31" s="140" t="s">
        <v>25</v>
      </c>
      <c r="D31" s="165"/>
      <c r="E31" s="317">
        <v>36318</v>
      </c>
      <c r="F31" s="309">
        <v>0</v>
      </c>
      <c r="G31" s="47">
        <f t="shared" si="0"/>
        <v>36318</v>
      </c>
      <c r="H31" s="308">
        <v>36318</v>
      </c>
      <c r="I31" s="309">
        <v>0</v>
      </c>
      <c r="J31" s="47">
        <f t="shared" si="1"/>
        <v>36318</v>
      </c>
      <c r="K31" s="82">
        <f t="shared" si="2"/>
        <v>100</v>
      </c>
      <c r="L31" s="58" t="str">
        <f t="shared" si="3"/>
        <v>-</v>
      </c>
      <c r="M31" s="83">
        <f t="shared" si="4"/>
        <v>100</v>
      </c>
    </row>
    <row r="32" spans="1:13" ht="18" customHeight="1">
      <c r="A32" s="10"/>
      <c r="B32" s="149"/>
      <c r="C32" s="140" t="s">
        <v>26</v>
      </c>
      <c r="D32" s="165"/>
      <c r="E32" s="317">
        <v>79697</v>
      </c>
      <c r="F32" s="309">
        <v>885</v>
      </c>
      <c r="G32" s="47">
        <f t="shared" si="0"/>
        <v>80582</v>
      </c>
      <c r="H32" s="308">
        <v>78984</v>
      </c>
      <c r="I32" s="309">
        <v>142</v>
      </c>
      <c r="J32" s="47">
        <f t="shared" si="1"/>
        <v>79126</v>
      </c>
      <c r="K32" s="82">
        <f t="shared" si="2"/>
        <v>99.10536155689674</v>
      </c>
      <c r="L32" s="58">
        <f t="shared" si="3"/>
        <v>16.045197740112993</v>
      </c>
      <c r="M32" s="83">
        <f t="shared" si="4"/>
        <v>98.19314487106303</v>
      </c>
    </row>
    <row r="33" spans="1:13" ht="18" customHeight="1">
      <c r="A33" s="10"/>
      <c r="B33" s="149"/>
      <c r="C33" s="140" t="s">
        <v>27</v>
      </c>
      <c r="D33" s="165"/>
      <c r="E33" s="317">
        <v>3080</v>
      </c>
      <c r="F33" s="309">
        <v>0</v>
      </c>
      <c r="G33" s="47">
        <f t="shared" si="0"/>
        <v>3080</v>
      </c>
      <c r="H33" s="308">
        <v>3080</v>
      </c>
      <c r="I33" s="309">
        <v>0</v>
      </c>
      <c r="J33" s="47">
        <f t="shared" si="1"/>
        <v>3080</v>
      </c>
      <c r="K33" s="82">
        <f t="shared" si="2"/>
        <v>100</v>
      </c>
      <c r="L33" s="58" t="str">
        <f t="shared" si="3"/>
        <v>-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318">
        <v>2188</v>
      </c>
      <c r="F34" s="311">
        <v>2280</v>
      </c>
      <c r="G34" s="50">
        <f t="shared" si="0"/>
        <v>4468</v>
      </c>
      <c r="H34" s="310">
        <v>2188</v>
      </c>
      <c r="I34" s="311">
        <v>2280</v>
      </c>
      <c r="J34" s="50">
        <f t="shared" si="1"/>
        <v>4468</v>
      </c>
      <c r="K34" s="68">
        <f t="shared" si="2"/>
        <v>100</v>
      </c>
      <c r="L34" s="59">
        <f t="shared" si="3"/>
        <v>100</v>
      </c>
      <c r="M34" s="69">
        <f t="shared" si="4"/>
        <v>100</v>
      </c>
    </row>
    <row r="35" spans="1:13" ht="18" customHeight="1">
      <c r="A35" s="10"/>
      <c r="B35" s="151"/>
      <c r="C35" s="142" t="s">
        <v>29</v>
      </c>
      <c r="D35" s="167"/>
      <c r="E35" s="319">
        <v>2615</v>
      </c>
      <c r="F35" s="313">
        <v>65</v>
      </c>
      <c r="G35" s="53">
        <f t="shared" si="0"/>
        <v>2680</v>
      </c>
      <c r="H35" s="312">
        <v>2615</v>
      </c>
      <c r="I35" s="313">
        <v>65</v>
      </c>
      <c r="J35" s="53">
        <f t="shared" si="1"/>
        <v>2680</v>
      </c>
      <c r="K35" s="84">
        <f t="shared" si="2"/>
        <v>100</v>
      </c>
      <c r="L35" s="60">
        <f t="shared" si="3"/>
        <v>100</v>
      </c>
      <c r="M35" s="85">
        <f t="shared" si="4"/>
        <v>100</v>
      </c>
    </row>
    <row r="36" spans="1:13" ht="18" customHeight="1">
      <c r="A36" s="10"/>
      <c r="B36" s="149"/>
      <c r="C36" s="140" t="s">
        <v>30</v>
      </c>
      <c r="D36" s="165"/>
      <c r="E36" s="317">
        <v>2146</v>
      </c>
      <c r="F36" s="309">
        <v>0</v>
      </c>
      <c r="G36" s="47">
        <f t="shared" si="0"/>
        <v>2146</v>
      </c>
      <c r="H36" s="308">
        <v>2125</v>
      </c>
      <c r="I36" s="309">
        <v>0</v>
      </c>
      <c r="J36" s="47">
        <f t="shared" si="1"/>
        <v>2125</v>
      </c>
      <c r="K36" s="82">
        <f t="shared" si="2"/>
        <v>99.02143522833178</v>
      </c>
      <c r="L36" s="58" t="str">
        <f t="shared" si="3"/>
        <v>-</v>
      </c>
      <c r="M36" s="83">
        <f t="shared" si="4"/>
        <v>99.02143522833178</v>
      </c>
    </row>
    <row r="37" spans="1:13" ht="18" customHeight="1">
      <c r="A37" s="10"/>
      <c r="B37" s="149"/>
      <c r="C37" s="140" t="s">
        <v>31</v>
      </c>
      <c r="D37" s="165"/>
      <c r="E37" s="317">
        <v>4517</v>
      </c>
      <c r="F37" s="309">
        <v>195</v>
      </c>
      <c r="G37" s="47">
        <f t="shared" si="0"/>
        <v>4712</v>
      </c>
      <c r="H37" s="308">
        <v>4407</v>
      </c>
      <c r="I37" s="309">
        <v>0</v>
      </c>
      <c r="J37" s="47">
        <f t="shared" si="1"/>
        <v>4407</v>
      </c>
      <c r="K37" s="82">
        <f t="shared" si="2"/>
        <v>97.56475536860748</v>
      </c>
      <c r="L37" s="58">
        <f t="shared" si="3"/>
        <v>0</v>
      </c>
      <c r="M37" s="83">
        <f t="shared" si="4"/>
        <v>93.52716468590832</v>
      </c>
    </row>
    <row r="38" spans="1:13" ht="18" customHeight="1">
      <c r="A38" s="10"/>
      <c r="B38" s="149"/>
      <c r="C38" s="140" t="s">
        <v>32</v>
      </c>
      <c r="D38" s="165"/>
      <c r="E38" s="317">
        <v>2125</v>
      </c>
      <c r="F38" s="309">
        <v>0</v>
      </c>
      <c r="G38" s="47">
        <f t="shared" si="0"/>
        <v>2125</v>
      </c>
      <c r="H38" s="308">
        <v>2125</v>
      </c>
      <c r="I38" s="309">
        <v>0</v>
      </c>
      <c r="J38" s="47">
        <f t="shared" si="1"/>
        <v>2125</v>
      </c>
      <c r="K38" s="82">
        <f t="shared" si="2"/>
        <v>100</v>
      </c>
      <c r="L38" s="58" t="str">
        <f t="shared" si="3"/>
        <v>-</v>
      </c>
      <c r="M38" s="83">
        <f t="shared" si="4"/>
        <v>100</v>
      </c>
    </row>
    <row r="39" spans="1:13" ht="18" customHeight="1">
      <c r="A39" s="10"/>
      <c r="B39" s="150"/>
      <c r="C39" s="141" t="s">
        <v>33</v>
      </c>
      <c r="D39" s="166"/>
      <c r="E39" s="318">
        <v>2523</v>
      </c>
      <c r="F39" s="311">
        <v>0</v>
      </c>
      <c r="G39" s="50">
        <f t="shared" si="0"/>
        <v>2523</v>
      </c>
      <c r="H39" s="310">
        <v>2523</v>
      </c>
      <c r="I39" s="311">
        <v>0</v>
      </c>
      <c r="J39" s="50">
        <f t="shared" si="1"/>
        <v>2523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319">
        <v>7289</v>
      </c>
      <c r="F40" s="313">
        <v>591</v>
      </c>
      <c r="G40" s="53">
        <f t="shared" si="0"/>
        <v>7880</v>
      </c>
      <c r="H40" s="312">
        <v>7039</v>
      </c>
      <c r="I40" s="313">
        <v>100</v>
      </c>
      <c r="J40" s="53">
        <f t="shared" si="1"/>
        <v>7139</v>
      </c>
      <c r="K40" s="84">
        <f t="shared" si="2"/>
        <v>96.57017423514885</v>
      </c>
      <c r="L40" s="60">
        <f t="shared" si="3"/>
        <v>16.920473773265652</v>
      </c>
      <c r="M40" s="85">
        <f t="shared" si="4"/>
        <v>90.59644670050761</v>
      </c>
    </row>
    <row r="41" spans="1:13" ht="18" customHeight="1">
      <c r="A41" s="10"/>
      <c r="B41" s="149"/>
      <c r="C41" s="140" t="s">
        <v>82</v>
      </c>
      <c r="D41" s="165"/>
      <c r="E41" s="317">
        <v>17866</v>
      </c>
      <c r="F41" s="309">
        <v>1400</v>
      </c>
      <c r="G41" s="47">
        <f t="shared" si="0"/>
        <v>19266</v>
      </c>
      <c r="H41" s="308">
        <v>17385</v>
      </c>
      <c r="I41" s="309">
        <v>1400</v>
      </c>
      <c r="J41" s="47">
        <f t="shared" si="1"/>
        <v>18785</v>
      </c>
      <c r="K41" s="82">
        <f t="shared" si="2"/>
        <v>97.30773536325982</v>
      </c>
      <c r="L41" s="58">
        <f t="shared" si="3"/>
        <v>100</v>
      </c>
      <c r="M41" s="83">
        <f t="shared" si="4"/>
        <v>97.5033738191633</v>
      </c>
    </row>
    <row r="42" spans="1:13" ht="18" customHeight="1">
      <c r="A42" s="10"/>
      <c r="B42" s="149"/>
      <c r="C42" s="140" t="s">
        <v>83</v>
      </c>
      <c r="D42" s="165"/>
      <c r="E42" s="317">
        <v>36281</v>
      </c>
      <c r="F42" s="309">
        <v>4604</v>
      </c>
      <c r="G42" s="47">
        <f t="shared" si="0"/>
        <v>40885</v>
      </c>
      <c r="H42" s="308">
        <v>35869</v>
      </c>
      <c r="I42" s="309">
        <v>1257</v>
      </c>
      <c r="J42" s="47">
        <f t="shared" si="1"/>
        <v>37126</v>
      </c>
      <c r="K42" s="82">
        <f t="shared" si="2"/>
        <v>98.86441939307076</v>
      </c>
      <c r="L42" s="58">
        <f t="shared" si="3"/>
        <v>27.30234578627281</v>
      </c>
      <c r="M42" s="83">
        <f t="shared" si="4"/>
        <v>90.80591904121316</v>
      </c>
    </row>
    <row r="43" spans="1:13" ht="18" customHeight="1">
      <c r="A43" s="10"/>
      <c r="B43" s="149"/>
      <c r="C43" s="140" t="s">
        <v>35</v>
      </c>
      <c r="D43" s="165"/>
      <c r="E43" s="317">
        <v>3290</v>
      </c>
      <c r="F43" s="309">
        <v>0</v>
      </c>
      <c r="G43" s="47">
        <f t="shared" si="0"/>
        <v>3290</v>
      </c>
      <c r="H43" s="308">
        <v>3240</v>
      </c>
      <c r="I43" s="309">
        <v>0</v>
      </c>
      <c r="J43" s="47">
        <f t="shared" si="1"/>
        <v>3240</v>
      </c>
      <c r="K43" s="82">
        <f t="shared" si="2"/>
        <v>98.48024316109422</v>
      </c>
      <c r="L43" s="58" t="str">
        <f t="shared" si="3"/>
        <v>-</v>
      </c>
      <c r="M43" s="83">
        <f t="shared" si="4"/>
        <v>98.48024316109422</v>
      </c>
    </row>
    <row r="44" spans="1:13" ht="18" customHeight="1">
      <c r="A44" s="10"/>
      <c r="B44" s="150"/>
      <c r="C44" s="141" t="s">
        <v>36</v>
      </c>
      <c r="D44" s="166"/>
      <c r="E44" s="318">
        <v>11244</v>
      </c>
      <c r="F44" s="311">
        <v>1498</v>
      </c>
      <c r="G44" s="50">
        <f t="shared" si="0"/>
        <v>12742</v>
      </c>
      <c r="H44" s="310">
        <v>10907</v>
      </c>
      <c r="I44" s="311">
        <v>120</v>
      </c>
      <c r="J44" s="50">
        <f t="shared" si="1"/>
        <v>11027</v>
      </c>
      <c r="K44" s="68">
        <f t="shared" si="2"/>
        <v>97.00284596229099</v>
      </c>
      <c r="L44" s="59">
        <f t="shared" si="3"/>
        <v>8.01068090787717</v>
      </c>
      <c r="M44" s="69">
        <f t="shared" si="4"/>
        <v>86.5405744781039</v>
      </c>
    </row>
    <row r="45" spans="1:13" ht="18" customHeight="1" thickBot="1">
      <c r="A45" s="10"/>
      <c r="B45" s="178"/>
      <c r="C45" s="176" t="s">
        <v>37</v>
      </c>
      <c r="D45" s="188"/>
      <c r="E45" s="320">
        <v>5882</v>
      </c>
      <c r="F45" s="315">
        <v>213</v>
      </c>
      <c r="G45" s="121">
        <f t="shared" si="0"/>
        <v>6095</v>
      </c>
      <c r="H45" s="314">
        <v>5702</v>
      </c>
      <c r="I45" s="315">
        <v>150</v>
      </c>
      <c r="J45" s="121">
        <f t="shared" si="1"/>
        <v>5852</v>
      </c>
      <c r="K45" s="129">
        <f t="shared" si="2"/>
        <v>96.93981638898333</v>
      </c>
      <c r="L45" s="122">
        <f t="shared" si="3"/>
        <v>70.4225352112676</v>
      </c>
      <c r="M45" s="130">
        <f t="shared" si="4"/>
        <v>96.01312551271533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2436828</v>
      </c>
      <c r="F46" s="72">
        <f t="shared" si="5"/>
        <v>54038</v>
      </c>
      <c r="G46" s="73">
        <f t="shared" si="5"/>
        <v>2490866</v>
      </c>
      <c r="H46" s="71">
        <f t="shared" si="5"/>
        <v>2419745</v>
      </c>
      <c r="I46" s="72">
        <f t="shared" si="5"/>
        <v>13846</v>
      </c>
      <c r="J46" s="73">
        <f t="shared" si="5"/>
        <v>2433591</v>
      </c>
      <c r="K46" s="123">
        <f t="shared" si="2"/>
        <v>99.2989657045963</v>
      </c>
      <c r="L46" s="74">
        <f t="shared" si="3"/>
        <v>25.62270994485362</v>
      </c>
      <c r="M46" s="124">
        <f t="shared" si="4"/>
        <v>97.70059890817089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634775</v>
      </c>
      <c r="F47" s="55">
        <f t="shared" si="6"/>
        <v>23253</v>
      </c>
      <c r="G47" s="56">
        <f t="shared" si="6"/>
        <v>658028</v>
      </c>
      <c r="H47" s="54">
        <f t="shared" si="6"/>
        <v>623898</v>
      </c>
      <c r="I47" s="55">
        <f t="shared" si="6"/>
        <v>8488</v>
      </c>
      <c r="J47" s="56">
        <f t="shared" si="6"/>
        <v>632386</v>
      </c>
      <c r="K47" s="86">
        <f t="shared" si="2"/>
        <v>98.28647946122642</v>
      </c>
      <c r="L47" s="67">
        <f t="shared" si="3"/>
        <v>36.502816840837745</v>
      </c>
      <c r="M47" s="87">
        <f t="shared" si="4"/>
        <v>96.10320533472739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3071603</v>
      </c>
      <c r="F48" s="63">
        <f t="shared" si="7"/>
        <v>77291</v>
      </c>
      <c r="G48" s="64">
        <f t="shared" si="7"/>
        <v>3148894</v>
      </c>
      <c r="H48" s="62">
        <f t="shared" si="7"/>
        <v>3043643</v>
      </c>
      <c r="I48" s="63">
        <f t="shared" si="7"/>
        <v>22334</v>
      </c>
      <c r="J48" s="64">
        <f t="shared" si="7"/>
        <v>3065977</v>
      </c>
      <c r="K48" s="112">
        <f t="shared" si="2"/>
        <v>99.08972611369373</v>
      </c>
      <c r="L48" s="70">
        <f t="shared" si="3"/>
        <v>28.895990477545897</v>
      </c>
      <c r="M48" s="113">
        <f t="shared" si="4"/>
        <v>97.36678973633282</v>
      </c>
    </row>
    <row r="49" spans="5:10" s="247" customFormat="1" ht="11.25">
      <c r="E49" s="11"/>
      <c r="F49" s="11"/>
      <c r="G49" s="11"/>
      <c r="H49" s="11"/>
      <c r="I49" s="11"/>
      <c r="J49" s="11"/>
    </row>
    <row r="50" spans="5:10" s="247" customFormat="1" ht="11.25">
      <c r="E50" s="11"/>
      <c r="F50" s="11"/>
      <c r="G50" s="11"/>
      <c r="H50" s="11"/>
      <c r="I50" s="11"/>
      <c r="J50" s="11"/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M50"/>
  <sheetViews>
    <sheetView showGridLines="0" zoomScaleSheetLayoutView="100" workbookViewId="0" topLeftCell="A1">
      <pane xSplit="4" ySplit="4" topLeftCell="E5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99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3361629</v>
      </c>
      <c r="F5" s="307">
        <v>59749</v>
      </c>
      <c r="G5" s="44">
        <f>SUM(E5:F5)</f>
        <v>3421378</v>
      </c>
      <c r="H5" s="306">
        <v>3359848</v>
      </c>
      <c r="I5" s="307">
        <v>17453</v>
      </c>
      <c r="J5" s="44">
        <f>SUM(H5:I5)</f>
        <v>3377301</v>
      </c>
      <c r="K5" s="80">
        <f>IF(E5=0,"-",H5/E5*100)</f>
        <v>99.9470197335875</v>
      </c>
      <c r="L5" s="57">
        <f>IF(F5=0,"-",I5/F5*100)</f>
        <v>29.210530720179417</v>
      </c>
      <c r="M5" s="81">
        <f>IF(G5=0,"-",J5/G5*100)</f>
        <v>98.71171791015199</v>
      </c>
    </row>
    <row r="6" spans="1:13" ht="18" customHeight="1">
      <c r="A6" s="10"/>
      <c r="B6" s="149"/>
      <c r="C6" s="140" t="s">
        <v>5</v>
      </c>
      <c r="D6" s="165"/>
      <c r="E6" s="317">
        <v>332892</v>
      </c>
      <c r="F6" s="309">
        <v>7664</v>
      </c>
      <c r="G6" s="47">
        <f aca="true" t="shared" si="0" ref="G6:G45">SUM(E6:F6)</f>
        <v>340556</v>
      </c>
      <c r="H6" s="308">
        <v>330943</v>
      </c>
      <c r="I6" s="309">
        <v>1536</v>
      </c>
      <c r="J6" s="47">
        <f aca="true" t="shared" si="1" ref="J6:J45">SUM(H6:I6)</f>
        <v>332479</v>
      </c>
      <c r="K6" s="82">
        <f aca="true" t="shared" si="2" ref="K6:K48">IF(E6=0,"-",H6/E6*100)</f>
        <v>99.41452483087609</v>
      </c>
      <c r="L6" s="58">
        <f aca="true" t="shared" si="3" ref="L6:L48">IF(F6=0,"-",I6/F6*100)</f>
        <v>20.041753653444676</v>
      </c>
      <c r="M6" s="83">
        <f aca="true" t="shared" si="4" ref="M6:M48">IF(G6=0,"-",J6/G6*100)</f>
        <v>97.62829020777787</v>
      </c>
    </row>
    <row r="7" spans="1:13" ht="18" customHeight="1">
      <c r="A7" s="10"/>
      <c r="B7" s="149"/>
      <c r="C7" s="140" t="s">
        <v>6</v>
      </c>
      <c r="D7" s="165"/>
      <c r="E7" s="317">
        <v>153492</v>
      </c>
      <c r="F7" s="309">
        <v>643</v>
      </c>
      <c r="G7" s="47">
        <f t="shared" si="0"/>
        <v>154135</v>
      </c>
      <c r="H7" s="308">
        <v>147617</v>
      </c>
      <c r="I7" s="309">
        <v>641</v>
      </c>
      <c r="J7" s="47">
        <f t="shared" si="1"/>
        <v>148258</v>
      </c>
      <c r="K7" s="82">
        <f t="shared" si="2"/>
        <v>96.1724389544732</v>
      </c>
      <c r="L7" s="58">
        <f t="shared" si="3"/>
        <v>99.68895800933126</v>
      </c>
      <c r="M7" s="83">
        <f t="shared" si="4"/>
        <v>96.18710870340935</v>
      </c>
    </row>
    <row r="8" spans="1:13" ht="18" customHeight="1">
      <c r="A8" s="10"/>
      <c r="B8" s="149"/>
      <c r="C8" s="140" t="s">
        <v>7</v>
      </c>
      <c r="D8" s="165"/>
      <c r="E8" s="317">
        <v>903803</v>
      </c>
      <c r="F8" s="309">
        <v>23790</v>
      </c>
      <c r="G8" s="47">
        <f t="shared" si="0"/>
        <v>927593</v>
      </c>
      <c r="H8" s="308">
        <v>902608</v>
      </c>
      <c r="I8" s="309">
        <v>3030</v>
      </c>
      <c r="J8" s="47">
        <f t="shared" si="1"/>
        <v>905638</v>
      </c>
      <c r="K8" s="82">
        <f t="shared" si="2"/>
        <v>99.86778092128483</v>
      </c>
      <c r="L8" s="58">
        <f t="shared" si="3"/>
        <v>12.736443883984869</v>
      </c>
      <c r="M8" s="83">
        <f t="shared" si="4"/>
        <v>97.63312142286541</v>
      </c>
    </row>
    <row r="9" spans="1:13" ht="18" customHeight="1">
      <c r="A9" s="10"/>
      <c r="B9" s="150"/>
      <c r="C9" s="141" t="s">
        <v>8</v>
      </c>
      <c r="D9" s="166"/>
      <c r="E9" s="318">
        <v>521097</v>
      </c>
      <c r="F9" s="311">
        <v>11097</v>
      </c>
      <c r="G9" s="50">
        <f t="shared" si="0"/>
        <v>532194</v>
      </c>
      <c r="H9" s="310">
        <v>510896</v>
      </c>
      <c r="I9" s="311">
        <v>4339</v>
      </c>
      <c r="J9" s="50">
        <f t="shared" si="1"/>
        <v>515235</v>
      </c>
      <c r="K9" s="68">
        <f t="shared" si="2"/>
        <v>98.04239901592217</v>
      </c>
      <c r="L9" s="59">
        <f t="shared" si="3"/>
        <v>39.100657835451024</v>
      </c>
      <c r="M9" s="69">
        <f t="shared" si="4"/>
        <v>96.81338008320274</v>
      </c>
    </row>
    <row r="10" spans="1:13" ht="18" customHeight="1">
      <c r="A10" s="10"/>
      <c r="B10" s="151"/>
      <c r="C10" s="142" t="s">
        <v>9</v>
      </c>
      <c r="D10" s="167"/>
      <c r="E10" s="319">
        <v>200835</v>
      </c>
      <c r="F10" s="313">
        <v>881</v>
      </c>
      <c r="G10" s="53">
        <f t="shared" si="0"/>
        <v>201716</v>
      </c>
      <c r="H10" s="312">
        <v>200835</v>
      </c>
      <c r="I10" s="313">
        <v>190</v>
      </c>
      <c r="J10" s="53">
        <f t="shared" si="1"/>
        <v>201025</v>
      </c>
      <c r="K10" s="84">
        <f t="shared" si="2"/>
        <v>100</v>
      </c>
      <c r="L10" s="60">
        <f t="shared" si="3"/>
        <v>21.56640181611805</v>
      </c>
      <c r="M10" s="85">
        <f t="shared" si="4"/>
        <v>99.65743917190505</v>
      </c>
    </row>
    <row r="11" spans="1:13" ht="18" customHeight="1">
      <c r="A11" s="10"/>
      <c r="B11" s="149"/>
      <c r="C11" s="140" t="s">
        <v>77</v>
      </c>
      <c r="D11" s="165"/>
      <c r="E11" s="317">
        <v>432588</v>
      </c>
      <c r="F11" s="309">
        <v>17838</v>
      </c>
      <c r="G11" s="47">
        <f t="shared" si="0"/>
        <v>450426</v>
      </c>
      <c r="H11" s="308">
        <v>425590</v>
      </c>
      <c r="I11" s="309">
        <v>3620</v>
      </c>
      <c r="J11" s="47">
        <f t="shared" si="1"/>
        <v>429210</v>
      </c>
      <c r="K11" s="82">
        <f t="shared" si="2"/>
        <v>98.38229446956458</v>
      </c>
      <c r="L11" s="58">
        <f t="shared" si="3"/>
        <v>20.29375490525844</v>
      </c>
      <c r="M11" s="83">
        <f t="shared" si="4"/>
        <v>95.28979232992766</v>
      </c>
    </row>
    <row r="12" spans="1:13" ht="18" customHeight="1">
      <c r="A12" s="10"/>
      <c r="B12" s="149"/>
      <c r="C12" s="140" t="s">
        <v>78</v>
      </c>
      <c r="D12" s="165"/>
      <c r="E12" s="317">
        <v>213528</v>
      </c>
      <c r="F12" s="309">
        <v>19</v>
      </c>
      <c r="G12" s="47">
        <f t="shared" si="0"/>
        <v>213547</v>
      </c>
      <c r="H12" s="308">
        <v>213526</v>
      </c>
      <c r="I12" s="309">
        <v>3</v>
      </c>
      <c r="J12" s="47">
        <f t="shared" si="1"/>
        <v>213529</v>
      </c>
      <c r="K12" s="82">
        <f t="shared" si="2"/>
        <v>99.99906335468884</v>
      </c>
      <c r="L12" s="58">
        <f t="shared" si="3"/>
        <v>15.789473684210526</v>
      </c>
      <c r="M12" s="83">
        <f t="shared" si="4"/>
        <v>99.99157094222817</v>
      </c>
    </row>
    <row r="13" spans="1:13" ht="18" customHeight="1">
      <c r="A13" s="10"/>
      <c r="B13" s="149"/>
      <c r="C13" s="140" t="s">
        <v>79</v>
      </c>
      <c r="D13" s="165"/>
      <c r="E13" s="317">
        <v>360668</v>
      </c>
      <c r="F13" s="309">
        <v>4353</v>
      </c>
      <c r="G13" s="47">
        <f t="shared" si="0"/>
        <v>365021</v>
      </c>
      <c r="H13" s="308">
        <v>356793</v>
      </c>
      <c r="I13" s="309">
        <v>682</v>
      </c>
      <c r="J13" s="47">
        <f t="shared" si="1"/>
        <v>357475</v>
      </c>
      <c r="K13" s="82">
        <f t="shared" si="2"/>
        <v>98.925604711258</v>
      </c>
      <c r="L13" s="58">
        <f t="shared" si="3"/>
        <v>15.667355846542613</v>
      </c>
      <c r="M13" s="83">
        <f t="shared" si="4"/>
        <v>97.93272167902668</v>
      </c>
    </row>
    <row r="14" spans="1:13" ht="18" customHeight="1">
      <c r="A14" s="10"/>
      <c r="B14" s="150"/>
      <c r="C14" s="141" t="s">
        <v>80</v>
      </c>
      <c r="D14" s="166"/>
      <c r="E14" s="318">
        <v>156200</v>
      </c>
      <c r="F14" s="311">
        <v>3597</v>
      </c>
      <c r="G14" s="50">
        <f t="shared" si="0"/>
        <v>159797</v>
      </c>
      <c r="H14" s="310">
        <v>157509</v>
      </c>
      <c r="I14" s="311">
        <v>632</v>
      </c>
      <c r="J14" s="50">
        <f t="shared" si="1"/>
        <v>158141</v>
      </c>
      <c r="K14" s="68">
        <f t="shared" si="2"/>
        <v>100.83802816901408</v>
      </c>
      <c r="L14" s="59">
        <f t="shared" si="3"/>
        <v>17.570197386711147</v>
      </c>
      <c r="M14" s="69">
        <f t="shared" si="4"/>
        <v>98.9636851755665</v>
      </c>
    </row>
    <row r="15" spans="1:13" ht="18" customHeight="1">
      <c r="A15" s="10"/>
      <c r="B15" s="151"/>
      <c r="C15" s="142" t="s">
        <v>81</v>
      </c>
      <c r="D15" s="167"/>
      <c r="E15" s="319">
        <v>47109</v>
      </c>
      <c r="F15" s="313">
        <v>1669</v>
      </c>
      <c r="G15" s="53">
        <f t="shared" si="0"/>
        <v>48778</v>
      </c>
      <c r="H15" s="312">
        <v>46801</v>
      </c>
      <c r="I15" s="313">
        <v>575</v>
      </c>
      <c r="J15" s="53">
        <f t="shared" si="1"/>
        <v>47376</v>
      </c>
      <c r="K15" s="84">
        <f t="shared" si="2"/>
        <v>99.34619711732365</v>
      </c>
      <c r="L15" s="60">
        <f t="shared" si="3"/>
        <v>34.45176752546435</v>
      </c>
      <c r="M15" s="85">
        <f t="shared" si="4"/>
        <v>97.12575341342409</v>
      </c>
    </row>
    <row r="16" spans="1:13" ht="18" customHeight="1">
      <c r="A16" s="10"/>
      <c r="B16" s="148"/>
      <c r="C16" s="139" t="s">
        <v>10</v>
      </c>
      <c r="D16" s="164"/>
      <c r="E16" s="316">
        <v>5356</v>
      </c>
      <c r="F16" s="307">
        <v>2</v>
      </c>
      <c r="G16" s="44">
        <f t="shared" si="0"/>
        <v>5358</v>
      </c>
      <c r="H16" s="306">
        <v>5246</v>
      </c>
      <c r="I16" s="307">
        <v>0</v>
      </c>
      <c r="J16" s="44">
        <f t="shared" si="1"/>
        <v>5246</v>
      </c>
      <c r="K16" s="80">
        <f t="shared" si="2"/>
        <v>97.9462285287528</v>
      </c>
      <c r="L16" s="57">
        <f t="shared" si="3"/>
        <v>0</v>
      </c>
      <c r="M16" s="81">
        <f t="shared" si="4"/>
        <v>97.9096677864875</v>
      </c>
    </row>
    <row r="17" spans="1:13" ht="18" customHeight="1">
      <c r="A17" s="10"/>
      <c r="B17" s="149"/>
      <c r="C17" s="140" t="s">
        <v>11</v>
      </c>
      <c r="D17" s="165"/>
      <c r="E17" s="317">
        <v>2174</v>
      </c>
      <c r="F17" s="309">
        <v>0</v>
      </c>
      <c r="G17" s="47">
        <f t="shared" si="0"/>
        <v>2174</v>
      </c>
      <c r="H17" s="308">
        <v>2174</v>
      </c>
      <c r="I17" s="309">
        <v>0</v>
      </c>
      <c r="J17" s="47">
        <f t="shared" si="1"/>
        <v>2174</v>
      </c>
      <c r="K17" s="82">
        <f t="shared" si="2"/>
        <v>100</v>
      </c>
      <c r="L17" s="58" t="str">
        <f t="shared" si="3"/>
        <v>-</v>
      </c>
      <c r="M17" s="83">
        <f t="shared" si="4"/>
        <v>100</v>
      </c>
    </row>
    <row r="18" spans="1:13" ht="18" customHeight="1">
      <c r="A18" s="10"/>
      <c r="B18" s="149"/>
      <c r="C18" s="140" t="s">
        <v>12</v>
      </c>
      <c r="D18" s="165"/>
      <c r="E18" s="317">
        <v>5931</v>
      </c>
      <c r="F18" s="309">
        <v>0</v>
      </c>
      <c r="G18" s="47">
        <f t="shared" si="0"/>
        <v>5931</v>
      </c>
      <c r="H18" s="308">
        <v>5931</v>
      </c>
      <c r="I18" s="309">
        <v>0</v>
      </c>
      <c r="J18" s="47">
        <f t="shared" si="1"/>
        <v>5931</v>
      </c>
      <c r="K18" s="82">
        <f t="shared" si="2"/>
        <v>100</v>
      </c>
      <c r="L18" s="58" t="str">
        <f t="shared" si="3"/>
        <v>-</v>
      </c>
      <c r="M18" s="83">
        <f t="shared" si="4"/>
        <v>100</v>
      </c>
    </row>
    <row r="19" spans="1:13" ht="18" customHeight="1">
      <c r="A19" s="10"/>
      <c r="B19" s="150"/>
      <c r="C19" s="141" t="s">
        <v>13</v>
      </c>
      <c r="D19" s="166"/>
      <c r="E19" s="318">
        <v>7446</v>
      </c>
      <c r="F19" s="311">
        <v>111</v>
      </c>
      <c r="G19" s="50">
        <f t="shared" si="0"/>
        <v>7557</v>
      </c>
      <c r="H19" s="310">
        <v>7446</v>
      </c>
      <c r="I19" s="311">
        <v>111</v>
      </c>
      <c r="J19" s="50">
        <f t="shared" si="1"/>
        <v>7557</v>
      </c>
      <c r="K19" s="68">
        <f t="shared" si="2"/>
        <v>100</v>
      </c>
      <c r="L19" s="59">
        <f t="shared" si="3"/>
        <v>100</v>
      </c>
      <c r="M19" s="69">
        <f t="shared" si="4"/>
        <v>100</v>
      </c>
    </row>
    <row r="20" spans="1:13" ht="18" customHeight="1">
      <c r="A20" s="10"/>
      <c r="B20" s="151"/>
      <c r="C20" s="142" t="s">
        <v>14</v>
      </c>
      <c r="D20" s="167"/>
      <c r="E20" s="319">
        <v>46487</v>
      </c>
      <c r="F20" s="313">
        <v>882</v>
      </c>
      <c r="G20" s="53">
        <f t="shared" si="0"/>
        <v>47369</v>
      </c>
      <c r="H20" s="312">
        <v>46487</v>
      </c>
      <c r="I20" s="313">
        <v>109</v>
      </c>
      <c r="J20" s="53">
        <f t="shared" si="1"/>
        <v>46596</v>
      </c>
      <c r="K20" s="84">
        <f t="shared" si="2"/>
        <v>100</v>
      </c>
      <c r="L20" s="60">
        <f t="shared" si="3"/>
        <v>12.35827664399093</v>
      </c>
      <c r="M20" s="85">
        <f t="shared" si="4"/>
        <v>98.36813105617598</v>
      </c>
    </row>
    <row r="21" spans="1:13" ht="18" customHeight="1">
      <c r="A21" s="10"/>
      <c r="B21" s="149"/>
      <c r="C21" s="140" t="s">
        <v>15</v>
      </c>
      <c r="D21" s="165"/>
      <c r="E21" s="317">
        <v>53454</v>
      </c>
      <c r="F21" s="309">
        <v>7</v>
      </c>
      <c r="G21" s="47">
        <f t="shared" si="0"/>
        <v>53461</v>
      </c>
      <c r="H21" s="308">
        <v>51122</v>
      </c>
      <c r="I21" s="309">
        <v>0</v>
      </c>
      <c r="J21" s="47">
        <f t="shared" si="1"/>
        <v>51122</v>
      </c>
      <c r="K21" s="82">
        <f t="shared" si="2"/>
        <v>95.63737044935833</v>
      </c>
      <c r="L21" s="58">
        <f t="shared" si="3"/>
        <v>0</v>
      </c>
      <c r="M21" s="83">
        <f t="shared" si="4"/>
        <v>95.624848020052</v>
      </c>
    </row>
    <row r="22" spans="1:13" ht="18" customHeight="1">
      <c r="A22" s="10"/>
      <c r="B22" s="149"/>
      <c r="C22" s="140" t="s">
        <v>16</v>
      </c>
      <c r="D22" s="165"/>
      <c r="E22" s="317">
        <v>81271</v>
      </c>
      <c r="F22" s="309">
        <v>1488</v>
      </c>
      <c r="G22" s="47">
        <f t="shared" si="0"/>
        <v>82759</v>
      </c>
      <c r="H22" s="308">
        <v>81271</v>
      </c>
      <c r="I22" s="309">
        <v>0</v>
      </c>
      <c r="J22" s="47">
        <f t="shared" si="1"/>
        <v>81271</v>
      </c>
      <c r="K22" s="82">
        <f t="shared" si="2"/>
        <v>100</v>
      </c>
      <c r="L22" s="58">
        <f t="shared" si="3"/>
        <v>0</v>
      </c>
      <c r="M22" s="83">
        <f t="shared" si="4"/>
        <v>98.20200824079556</v>
      </c>
    </row>
    <row r="23" spans="1:13" ht="18" customHeight="1">
      <c r="A23" s="10"/>
      <c r="B23" s="149"/>
      <c r="C23" s="140" t="s">
        <v>17</v>
      </c>
      <c r="D23" s="165"/>
      <c r="E23" s="317">
        <v>20019</v>
      </c>
      <c r="F23" s="309">
        <v>25</v>
      </c>
      <c r="G23" s="47">
        <f t="shared" si="0"/>
        <v>20044</v>
      </c>
      <c r="H23" s="308">
        <v>20019</v>
      </c>
      <c r="I23" s="309">
        <v>5</v>
      </c>
      <c r="J23" s="47">
        <f t="shared" si="1"/>
        <v>20024</v>
      </c>
      <c r="K23" s="82">
        <f t="shared" si="2"/>
        <v>100</v>
      </c>
      <c r="L23" s="58">
        <f t="shared" si="3"/>
        <v>20</v>
      </c>
      <c r="M23" s="83">
        <f t="shared" si="4"/>
        <v>99.90021951706247</v>
      </c>
    </row>
    <row r="24" spans="1:13" ht="18" customHeight="1">
      <c r="A24" s="10"/>
      <c r="B24" s="150"/>
      <c r="C24" s="141" t="s">
        <v>18</v>
      </c>
      <c r="D24" s="166"/>
      <c r="E24" s="318">
        <v>10577</v>
      </c>
      <c r="F24" s="311">
        <v>0</v>
      </c>
      <c r="G24" s="50">
        <f t="shared" si="0"/>
        <v>10577</v>
      </c>
      <c r="H24" s="310">
        <v>10577</v>
      </c>
      <c r="I24" s="311">
        <v>0</v>
      </c>
      <c r="J24" s="50">
        <f t="shared" si="1"/>
        <v>10577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151"/>
      <c r="C25" s="142" t="s">
        <v>19</v>
      </c>
      <c r="D25" s="167"/>
      <c r="E25" s="319">
        <v>60615</v>
      </c>
      <c r="F25" s="313">
        <v>24</v>
      </c>
      <c r="G25" s="53">
        <f t="shared" si="0"/>
        <v>60639</v>
      </c>
      <c r="H25" s="312">
        <v>58565</v>
      </c>
      <c r="I25" s="313">
        <v>24</v>
      </c>
      <c r="J25" s="53">
        <f t="shared" si="1"/>
        <v>58589</v>
      </c>
      <c r="K25" s="84">
        <f t="shared" si="2"/>
        <v>96.61799884517033</v>
      </c>
      <c r="L25" s="60">
        <f t="shared" si="3"/>
        <v>100</v>
      </c>
      <c r="M25" s="85">
        <f t="shared" si="4"/>
        <v>96.61933739012846</v>
      </c>
    </row>
    <row r="26" spans="1:13" ht="18" customHeight="1">
      <c r="A26" s="10"/>
      <c r="B26" s="149"/>
      <c r="C26" s="140" t="s">
        <v>20</v>
      </c>
      <c r="D26" s="165"/>
      <c r="E26" s="317">
        <v>35742</v>
      </c>
      <c r="F26" s="309">
        <v>24</v>
      </c>
      <c r="G26" s="47">
        <f t="shared" si="0"/>
        <v>35766</v>
      </c>
      <c r="H26" s="308">
        <v>35502</v>
      </c>
      <c r="I26" s="309">
        <v>24</v>
      </c>
      <c r="J26" s="47">
        <f t="shared" si="1"/>
        <v>35526</v>
      </c>
      <c r="K26" s="82">
        <f t="shared" si="2"/>
        <v>99.3285210676515</v>
      </c>
      <c r="L26" s="58">
        <f t="shared" si="3"/>
        <v>100</v>
      </c>
      <c r="M26" s="83">
        <f t="shared" si="4"/>
        <v>99.32897164905218</v>
      </c>
    </row>
    <row r="27" spans="1:13" ht="18" customHeight="1">
      <c r="A27" s="10"/>
      <c r="B27" s="149"/>
      <c r="C27" s="140" t="s">
        <v>21</v>
      </c>
      <c r="D27" s="165"/>
      <c r="E27" s="317">
        <v>122800</v>
      </c>
      <c r="F27" s="309">
        <v>2345</v>
      </c>
      <c r="G27" s="47">
        <f t="shared" si="0"/>
        <v>125145</v>
      </c>
      <c r="H27" s="308">
        <v>122625</v>
      </c>
      <c r="I27" s="309">
        <v>989</v>
      </c>
      <c r="J27" s="47">
        <f t="shared" si="1"/>
        <v>123614</v>
      </c>
      <c r="K27" s="82">
        <f t="shared" si="2"/>
        <v>99.85749185667753</v>
      </c>
      <c r="L27" s="58">
        <f t="shared" si="3"/>
        <v>42.17484008528785</v>
      </c>
      <c r="M27" s="83">
        <f t="shared" si="4"/>
        <v>98.77661912181868</v>
      </c>
    </row>
    <row r="28" spans="1:13" ht="18" customHeight="1">
      <c r="A28" s="10"/>
      <c r="B28" s="149"/>
      <c r="C28" s="140" t="s">
        <v>22</v>
      </c>
      <c r="D28" s="165"/>
      <c r="E28" s="317">
        <v>32682</v>
      </c>
      <c r="F28" s="309">
        <v>577</v>
      </c>
      <c r="G28" s="47">
        <f t="shared" si="0"/>
        <v>33259</v>
      </c>
      <c r="H28" s="308">
        <v>32682</v>
      </c>
      <c r="I28" s="309">
        <v>0</v>
      </c>
      <c r="J28" s="47">
        <f t="shared" si="1"/>
        <v>32682</v>
      </c>
      <c r="K28" s="82">
        <f t="shared" si="2"/>
        <v>100</v>
      </c>
      <c r="L28" s="58">
        <f t="shared" si="3"/>
        <v>0</v>
      </c>
      <c r="M28" s="83">
        <f t="shared" si="4"/>
        <v>98.26513124267116</v>
      </c>
    </row>
    <row r="29" spans="1:13" ht="18" customHeight="1">
      <c r="A29" s="10"/>
      <c r="B29" s="150"/>
      <c r="C29" s="141" t="s">
        <v>23</v>
      </c>
      <c r="D29" s="166"/>
      <c r="E29" s="318">
        <v>57166</v>
      </c>
      <c r="F29" s="311">
        <v>45</v>
      </c>
      <c r="G29" s="50">
        <f t="shared" si="0"/>
        <v>57211</v>
      </c>
      <c r="H29" s="310">
        <v>57166</v>
      </c>
      <c r="I29" s="311">
        <v>0</v>
      </c>
      <c r="J29" s="50">
        <f t="shared" si="1"/>
        <v>57166</v>
      </c>
      <c r="K29" s="68">
        <f t="shared" si="2"/>
        <v>100</v>
      </c>
      <c r="L29" s="59">
        <f t="shared" si="3"/>
        <v>0</v>
      </c>
      <c r="M29" s="69">
        <f t="shared" si="4"/>
        <v>99.92134379752146</v>
      </c>
    </row>
    <row r="30" spans="1:13" ht="18" customHeight="1">
      <c r="A30" s="10"/>
      <c r="B30" s="151"/>
      <c r="C30" s="142" t="s">
        <v>24</v>
      </c>
      <c r="D30" s="167"/>
      <c r="E30" s="319">
        <v>166032</v>
      </c>
      <c r="F30" s="313">
        <v>2302</v>
      </c>
      <c r="G30" s="53">
        <f t="shared" si="0"/>
        <v>168334</v>
      </c>
      <c r="H30" s="312">
        <v>165978</v>
      </c>
      <c r="I30" s="313">
        <v>1210</v>
      </c>
      <c r="J30" s="53">
        <f t="shared" si="1"/>
        <v>167188</v>
      </c>
      <c r="K30" s="84">
        <f t="shared" si="2"/>
        <v>99.96747614917606</v>
      </c>
      <c r="L30" s="60">
        <f t="shared" si="3"/>
        <v>52.5629887054735</v>
      </c>
      <c r="M30" s="85">
        <f t="shared" si="4"/>
        <v>99.31921061698765</v>
      </c>
    </row>
    <row r="31" spans="1:13" ht="18" customHeight="1">
      <c r="A31" s="10"/>
      <c r="B31" s="149"/>
      <c r="C31" s="140" t="s">
        <v>25</v>
      </c>
      <c r="D31" s="165"/>
      <c r="E31" s="317">
        <v>58601</v>
      </c>
      <c r="F31" s="309">
        <v>0</v>
      </c>
      <c r="G31" s="47">
        <f t="shared" si="0"/>
        <v>58601</v>
      </c>
      <c r="H31" s="308">
        <v>58601</v>
      </c>
      <c r="I31" s="309">
        <v>0</v>
      </c>
      <c r="J31" s="47">
        <f t="shared" si="1"/>
        <v>58601</v>
      </c>
      <c r="K31" s="82">
        <f t="shared" si="2"/>
        <v>100</v>
      </c>
      <c r="L31" s="58" t="str">
        <f t="shared" si="3"/>
        <v>-</v>
      </c>
      <c r="M31" s="83">
        <f t="shared" si="4"/>
        <v>100</v>
      </c>
    </row>
    <row r="32" spans="1:13" ht="18" customHeight="1">
      <c r="A32" s="10"/>
      <c r="B32" s="149"/>
      <c r="C32" s="140" t="s">
        <v>26</v>
      </c>
      <c r="D32" s="165"/>
      <c r="E32" s="317">
        <v>142002</v>
      </c>
      <c r="F32" s="309">
        <v>1578</v>
      </c>
      <c r="G32" s="47">
        <f t="shared" si="0"/>
        <v>143580</v>
      </c>
      <c r="H32" s="308">
        <v>141997</v>
      </c>
      <c r="I32" s="309">
        <v>254</v>
      </c>
      <c r="J32" s="47">
        <f t="shared" si="1"/>
        <v>142251</v>
      </c>
      <c r="K32" s="82">
        <f t="shared" si="2"/>
        <v>99.99647892283208</v>
      </c>
      <c r="L32" s="58">
        <f t="shared" si="3"/>
        <v>16.09632446134347</v>
      </c>
      <c r="M32" s="83">
        <f t="shared" si="4"/>
        <v>99.07438361888843</v>
      </c>
    </row>
    <row r="33" spans="1:13" ht="18" customHeight="1">
      <c r="A33" s="10"/>
      <c r="B33" s="149"/>
      <c r="C33" s="140" t="s">
        <v>27</v>
      </c>
      <c r="D33" s="165"/>
      <c r="E33" s="317">
        <v>113</v>
      </c>
      <c r="F33" s="309">
        <v>0</v>
      </c>
      <c r="G33" s="47">
        <f t="shared" si="0"/>
        <v>113</v>
      </c>
      <c r="H33" s="308">
        <v>113</v>
      </c>
      <c r="I33" s="309">
        <v>0</v>
      </c>
      <c r="J33" s="47">
        <f t="shared" si="1"/>
        <v>113</v>
      </c>
      <c r="K33" s="82">
        <f t="shared" si="2"/>
        <v>100</v>
      </c>
      <c r="L33" s="58" t="str">
        <f t="shared" si="3"/>
        <v>-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318">
        <v>156</v>
      </c>
      <c r="F34" s="311">
        <v>0</v>
      </c>
      <c r="G34" s="50">
        <f t="shared" si="0"/>
        <v>156</v>
      </c>
      <c r="H34" s="310">
        <v>153</v>
      </c>
      <c r="I34" s="311">
        <v>0</v>
      </c>
      <c r="J34" s="50">
        <f t="shared" si="1"/>
        <v>153</v>
      </c>
      <c r="K34" s="68">
        <f t="shared" si="2"/>
        <v>98.07692307692307</v>
      </c>
      <c r="L34" s="59" t="str">
        <f t="shared" si="3"/>
        <v>-</v>
      </c>
      <c r="M34" s="69">
        <f t="shared" si="4"/>
        <v>98.07692307692307</v>
      </c>
    </row>
    <row r="35" spans="1:13" ht="18" customHeight="1">
      <c r="A35" s="10"/>
      <c r="B35" s="151"/>
      <c r="C35" s="142" t="s">
        <v>29</v>
      </c>
      <c r="D35" s="167"/>
      <c r="E35" s="319">
        <v>1226</v>
      </c>
      <c r="F35" s="313">
        <v>3</v>
      </c>
      <c r="G35" s="53">
        <f t="shared" si="0"/>
        <v>1229</v>
      </c>
      <c r="H35" s="312">
        <v>1226</v>
      </c>
      <c r="I35" s="313">
        <v>3</v>
      </c>
      <c r="J35" s="53">
        <f t="shared" si="1"/>
        <v>1229</v>
      </c>
      <c r="K35" s="84">
        <f t="shared" si="2"/>
        <v>100</v>
      </c>
      <c r="L35" s="60">
        <f t="shared" si="3"/>
        <v>100</v>
      </c>
      <c r="M35" s="85">
        <f t="shared" si="4"/>
        <v>100</v>
      </c>
    </row>
    <row r="36" spans="1:13" ht="18" customHeight="1">
      <c r="A36" s="10"/>
      <c r="B36" s="149"/>
      <c r="C36" s="140" t="s">
        <v>30</v>
      </c>
      <c r="D36" s="165"/>
      <c r="E36" s="317">
        <v>113</v>
      </c>
      <c r="F36" s="309">
        <v>0</v>
      </c>
      <c r="G36" s="47">
        <f t="shared" si="0"/>
        <v>113</v>
      </c>
      <c r="H36" s="308">
        <v>113</v>
      </c>
      <c r="I36" s="309">
        <v>0</v>
      </c>
      <c r="J36" s="47">
        <f t="shared" si="1"/>
        <v>113</v>
      </c>
      <c r="K36" s="82">
        <f t="shared" si="2"/>
        <v>100</v>
      </c>
      <c r="L36" s="58" t="str">
        <f t="shared" si="3"/>
        <v>-</v>
      </c>
      <c r="M36" s="83">
        <f t="shared" si="4"/>
        <v>100</v>
      </c>
    </row>
    <row r="37" spans="1:13" ht="18" customHeight="1">
      <c r="A37" s="10"/>
      <c r="B37" s="149"/>
      <c r="C37" s="140" t="s">
        <v>31</v>
      </c>
      <c r="D37" s="165"/>
      <c r="E37" s="317">
        <v>1845</v>
      </c>
      <c r="F37" s="309">
        <v>0</v>
      </c>
      <c r="G37" s="47">
        <f t="shared" si="0"/>
        <v>1845</v>
      </c>
      <c r="H37" s="308">
        <v>1609</v>
      </c>
      <c r="I37" s="309">
        <v>0</v>
      </c>
      <c r="J37" s="47">
        <f t="shared" si="1"/>
        <v>1609</v>
      </c>
      <c r="K37" s="82">
        <f t="shared" si="2"/>
        <v>87.20867208672087</v>
      </c>
      <c r="L37" s="58" t="str">
        <f t="shared" si="3"/>
        <v>-</v>
      </c>
      <c r="M37" s="83">
        <f t="shared" si="4"/>
        <v>87.20867208672087</v>
      </c>
    </row>
    <row r="38" spans="1:13" ht="18" customHeight="1">
      <c r="A38" s="10"/>
      <c r="B38" s="149"/>
      <c r="C38" s="140" t="s">
        <v>32</v>
      </c>
      <c r="D38" s="165"/>
      <c r="E38" s="317">
        <v>10488</v>
      </c>
      <c r="F38" s="309">
        <v>50</v>
      </c>
      <c r="G38" s="47">
        <f t="shared" si="0"/>
        <v>10538</v>
      </c>
      <c r="H38" s="308">
        <v>10488</v>
      </c>
      <c r="I38" s="309">
        <v>50</v>
      </c>
      <c r="J38" s="47">
        <f t="shared" si="1"/>
        <v>10538</v>
      </c>
      <c r="K38" s="82">
        <f t="shared" si="2"/>
        <v>100</v>
      </c>
      <c r="L38" s="58">
        <f t="shared" si="3"/>
        <v>100</v>
      </c>
      <c r="M38" s="83">
        <f t="shared" si="4"/>
        <v>100</v>
      </c>
    </row>
    <row r="39" spans="1:13" ht="18" customHeight="1">
      <c r="A39" s="10"/>
      <c r="B39" s="150"/>
      <c r="C39" s="141" t="s">
        <v>33</v>
      </c>
      <c r="D39" s="166"/>
      <c r="E39" s="318">
        <v>494</v>
      </c>
      <c r="F39" s="311">
        <v>0</v>
      </c>
      <c r="G39" s="50">
        <f t="shared" si="0"/>
        <v>494</v>
      </c>
      <c r="H39" s="310">
        <v>494</v>
      </c>
      <c r="I39" s="311">
        <v>0</v>
      </c>
      <c r="J39" s="50">
        <f t="shared" si="1"/>
        <v>494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319">
        <v>1068</v>
      </c>
      <c r="F40" s="313">
        <v>0</v>
      </c>
      <c r="G40" s="53">
        <f t="shared" si="0"/>
        <v>1068</v>
      </c>
      <c r="H40" s="312">
        <v>987</v>
      </c>
      <c r="I40" s="313">
        <v>0</v>
      </c>
      <c r="J40" s="53">
        <f t="shared" si="1"/>
        <v>987</v>
      </c>
      <c r="K40" s="84">
        <f t="shared" si="2"/>
        <v>92.41573033707866</v>
      </c>
      <c r="L40" s="60" t="str">
        <f t="shared" si="3"/>
        <v>-</v>
      </c>
      <c r="M40" s="85">
        <f t="shared" si="4"/>
        <v>92.41573033707866</v>
      </c>
    </row>
    <row r="41" spans="1:13" ht="18" customHeight="1">
      <c r="A41" s="10"/>
      <c r="B41" s="149"/>
      <c r="C41" s="140" t="s">
        <v>82</v>
      </c>
      <c r="D41" s="165"/>
      <c r="E41" s="317">
        <v>13894</v>
      </c>
      <c r="F41" s="309">
        <v>27</v>
      </c>
      <c r="G41" s="47">
        <f t="shared" si="0"/>
        <v>13921</v>
      </c>
      <c r="H41" s="308">
        <v>13894</v>
      </c>
      <c r="I41" s="309">
        <v>27</v>
      </c>
      <c r="J41" s="47">
        <f t="shared" si="1"/>
        <v>13921</v>
      </c>
      <c r="K41" s="82">
        <f t="shared" si="2"/>
        <v>100</v>
      </c>
      <c r="L41" s="58">
        <f t="shared" si="3"/>
        <v>100</v>
      </c>
      <c r="M41" s="83">
        <f t="shared" si="4"/>
        <v>100</v>
      </c>
    </row>
    <row r="42" spans="1:13" ht="18" customHeight="1">
      <c r="A42" s="10"/>
      <c r="B42" s="149"/>
      <c r="C42" s="140" t="s">
        <v>83</v>
      </c>
      <c r="D42" s="165"/>
      <c r="E42" s="317">
        <v>41612</v>
      </c>
      <c r="F42" s="309">
        <v>120</v>
      </c>
      <c r="G42" s="47">
        <f t="shared" si="0"/>
        <v>41732</v>
      </c>
      <c r="H42" s="308">
        <v>40774</v>
      </c>
      <c r="I42" s="309">
        <v>0</v>
      </c>
      <c r="J42" s="47">
        <f t="shared" si="1"/>
        <v>40774</v>
      </c>
      <c r="K42" s="82">
        <f t="shared" si="2"/>
        <v>97.98615783908488</v>
      </c>
      <c r="L42" s="58">
        <f t="shared" si="3"/>
        <v>0</v>
      </c>
      <c r="M42" s="83">
        <f t="shared" si="4"/>
        <v>97.70439950158152</v>
      </c>
    </row>
    <row r="43" spans="1:13" ht="18" customHeight="1">
      <c r="A43" s="10"/>
      <c r="B43" s="149"/>
      <c r="C43" s="140" t="s">
        <v>35</v>
      </c>
      <c r="D43" s="165"/>
      <c r="E43" s="317">
        <v>371</v>
      </c>
      <c r="F43" s="309">
        <v>221</v>
      </c>
      <c r="G43" s="47">
        <f t="shared" si="0"/>
        <v>592</v>
      </c>
      <c r="H43" s="308">
        <v>371</v>
      </c>
      <c r="I43" s="309">
        <v>50</v>
      </c>
      <c r="J43" s="47">
        <f t="shared" si="1"/>
        <v>421</v>
      </c>
      <c r="K43" s="82">
        <f t="shared" si="2"/>
        <v>100</v>
      </c>
      <c r="L43" s="58">
        <f t="shared" si="3"/>
        <v>22.624434389140273</v>
      </c>
      <c r="M43" s="83">
        <f t="shared" si="4"/>
        <v>71.11486486486487</v>
      </c>
    </row>
    <row r="44" spans="1:13" ht="18" customHeight="1">
      <c r="A44" s="10"/>
      <c r="B44" s="150"/>
      <c r="C44" s="141" t="s">
        <v>36</v>
      </c>
      <c r="D44" s="166"/>
      <c r="E44" s="318">
        <v>4240</v>
      </c>
      <c r="F44" s="311">
        <v>1348</v>
      </c>
      <c r="G44" s="50">
        <f t="shared" si="0"/>
        <v>5588</v>
      </c>
      <c r="H44" s="310">
        <v>4240</v>
      </c>
      <c r="I44" s="311">
        <v>0</v>
      </c>
      <c r="J44" s="50">
        <f t="shared" si="1"/>
        <v>4240</v>
      </c>
      <c r="K44" s="68">
        <f t="shared" si="2"/>
        <v>100</v>
      </c>
      <c r="L44" s="59">
        <f t="shared" si="3"/>
        <v>0</v>
      </c>
      <c r="M44" s="69">
        <f t="shared" si="4"/>
        <v>75.87687902648533</v>
      </c>
    </row>
    <row r="45" spans="1:13" ht="18" customHeight="1" thickBot="1">
      <c r="A45" s="10"/>
      <c r="B45" s="178"/>
      <c r="C45" s="176" t="s">
        <v>37</v>
      </c>
      <c r="D45" s="188"/>
      <c r="E45" s="320">
        <v>3286</v>
      </c>
      <c r="F45" s="315">
        <v>0</v>
      </c>
      <c r="G45" s="121">
        <f t="shared" si="0"/>
        <v>3286</v>
      </c>
      <c r="H45" s="314">
        <v>3286</v>
      </c>
      <c r="I45" s="315">
        <v>0</v>
      </c>
      <c r="J45" s="121">
        <f t="shared" si="1"/>
        <v>3286</v>
      </c>
      <c r="K45" s="129">
        <f t="shared" si="2"/>
        <v>100</v>
      </c>
      <c r="L45" s="122" t="str">
        <f t="shared" si="3"/>
        <v>-</v>
      </c>
      <c r="M45" s="130">
        <f t="shared" si="4"/>
        <v>100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6683841</v>
      </c>
      <c r="F46" s="72">
        <f t="shared" si="5"/>
        <v>131300</v>
      </c>
      <c r="G46" s="73">
        <f t="shared" si="5"/>
        <v>6815141</v>
      </c>
      <c r="H46" s="71">
        <f t="shared" si="5"/>
        <v>6652966</v>
      </c>
      <c r="I46" s="72">
        <f t="shared" si="5"/>
        <v>32701</v>
      </c>
      <c r="J46" s="73">
        <f t="shared" si="5"/>
        <v>6685667</v>
      </c>
      <c r="K46" s="123">
        <f t="shared" si="2"/>
        <v>99.53806501381466</v>
      </c>
      <c r="L46" s="74">
        <f t="shared" si="3"/>
        <v>24.905559786747904</v>
      </c>
      <c r="M46" s="124">
        <f t="shared" si="4"/>
        <v>98.10020071484948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987261</v>
      </c>
      <c r="F47" s="55">
        <f t="shared" si="6"/>
        <v>11179</v>
      </c>
      <c r="G47" s="56">
        <f t="shared" si="6"/>
        <v>998440</v>
      </c>
      <c r="H47" s="54">
        <f t="shared" si="6"/>
        <v>981137</v>
      </c>
      <c r="I47" s="55">
        <f t="shared" si="6"/>
        <v>2856</v>
      </c>
      <c r="J47" s="56">
        <f t="shared" si="6"/>
        <v>983993</v>
      </c>
      <c r="K47" s="86">
        <f t="shared" si="2"/>
        <v>99.37969797247132</v>
      </c>
      <c r="L47" s="67">
        <f t="shared" si="3"/>
        <v>25.547902316844084</v>
      </c>
      <c r="M47" s="87">
        <f t="shared" si="4"/>
        <v>98.55304274668482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7671102</v>
      </c>
      <c r="F48" s="63">
        <f t="shared" si="7"/>
        <v>142479</v>
      </c>
      <c r="G48" s="64">
        <f t="shared" si="7"/>
        <v>7813581</v>
      </c>
      <c r="H48" s="62">
        <f t="shared" si="7"/>
        <v>7634103</v>
      </c>
      <c r="I48" s="63">
        <f t="shared" si="7"/>
        <v>35557</v>
      </c>
      <c r="J48" s="64">
        <f t="shared" si="7"/>
        <v>7669660</v>
      </c>
      <c r="K48" s="112">
        <f t="shared" si="2"/>
        <v>99.51768337847679</v>
      </c>
      <c r="L48" s="70">
        <f t="shared" si="3"/>
        <v>24.955958421942885</v>
      </c>
      <c r="M48" s="113">
        <f t="shared" si="4"/>
        <v>98.15806606471476</v>
      </c>
    </row>
    <row r="49" spans="5:10" s="247" customFormat="1" ht="11.25">
      <c r="E49" s="11"/>
      <c r="F49" s="11"/>
      <c r="G49" s="11"/>
      <c r="H49" s="11"/>
      <c r="I49" s="11"/>
      <c r="J49" s="11"/>
    </row>
    <row r="50" spans="5:10" s="247" customFormat="1" ht="11.25">
      <c r="E50" s="11"/>
      <c r="F50" s="11"/>
      <c r="G50" s="11"/>
      <c r="H50" s="11"/>
      <c r="I50" s="11"/>
      <c r="J50" s="11"/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M48"/>
  <sheetViews>
    <sheetView showGridLines="0" zoomScaleSheetLayoutView="100" workbookViewId="0" topLeftCell="A34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60</v>
      </c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72"/>
      <c r="C5" s="171" t="s">
        <v>4</v>
      </c>
      <c r="D5" s="174"/>
      <c r="E5" s="173">
        <f>SUM('(ｲ)純固定資産税'!E5,'(ﾛ)交付金'!E5)</f>
        <v>19699734</v>
      </c>
      <c r="F5" s="40">
        <f>SUM('(ｲ)純固定資産税'!F5,'(ﾛ)交付金'!F5)</f>
        <v>1689965</v>
      </c>
      <c r="G5" s="41">
        <f>SUM(E5:F5)</f>
        <v>21389699</v>
      </c>
      <c r="H5" s="39">
        <f>SUM('(ｲ)純固定資産税'!H5,'(ﾛ)交付金'!H5)</f>
        <v>19285579</v>
      </c>
      <c r="I5" s="40">
        <f>SUM('(ｲ)純固定資産税'!I5,'(ﾛ)交付金'!I5)</f>
        <v>595695</v>
      </c>
      <c r="J5" s="41">
        <f>SUM(H5:I5)</f>
        <v>19881274</v>
      </c>
      <c r="K5" s="224">
        <f>IF(E5=0,"-",H5/E5*100)</f>
        <v>97.89766196843064</v>
      </c>
      <c r="L5" s="125">
        <f>IF(F5=0,"-",I5/F5*100)</f>
        <v>35.24895486001189</v>
      </c>
      <c r="M5" s="225">
        <f>IF(G5=0,"-",J5/G5*100)</f>
        <v>92.94789047756119</v>
      </c>
    </row>
    <row r="6" spans="1:13" ht="18" customHeight="1">
      <c r="A6" s="3"/>
      <c r="B6" s="149"/>
      <c r="C6" s="140" t="s">
        <v>5</v>
      </c>
      <c r="D6" s="165"/>
      <c r="E6" s="156">
        <f>SUM('(ｲ)純固定資産税'!E6,'(ﾛ)交付金'!E6)</f>
        <v>4762201</v>
      </c>
      <c r="F6" s="22">
        <f>SUM('(ｲ)純固定資産税'!F6,'(ﾛ)交付金'!F6)</f>
        <v>676362</v>
      </c>
      <c r="G6" s="23">
        <f aca="true" t="shared" si="0" ref="G6:G45">SUM(E6:F6)</f>
        <v>5438563</v>
      </c>
      <c r="H6" s="21">
        <f>SUM('(ｲ)純固定資産税'!H6,'(ﾛ)交付金'!H6)</f>
        <v>4610883</v>
      </c>
      <c r="I6" s="22">
        <f>SUM('(ｲ)純固定資産税'!I6,'(ﾛ)交付金'!I6)</f>
        <v>233504</v>
      </c>
      <c r="J6" s="23">
        <f aca="true" t="shared" si="1" ref="J6:J45">SUM(H6:I6)</f>
        <v>4844387</v>
      </c>
      <c r="K6" s="92">
        <f aca="true" t="shared" si="2" ref="K6:K48">IF(E6=0,"-",H6/E6*100)</f>
        <v>96.82251967105127</v>
      </c>
      <c r="L6" s="61">
        <f aca="true" t="shared" si="3" ref="L6:L48">IF(F6=0,"-",I6/F6*100)</f>
        <v>34.523524384870825</v>
      </c>
      <c r="M6" s="93">
        <f aca="true" t="shared" si="4" ref="M6:M48">IF(G6=0,"-",J6/G6*100)</f>
        <v>89.07476110877083</v>
      </c>
    </row>
    <row r="7" spans="1:13" ht="18" customHeight="1">
      <c r="A7" s="3"/>
      <c r="B7" s="149"/>
      <c r="C7" s="140" t="s">
        <v>6</v>
      </c>
      <c r="D7" s="165"/>
      <c r="E7" s="156">
        <f>SUM('(ｲ)純固定資産税'!E7,'(ﾛ)交付金'!E7)</f>
        <v>2423496</v>
      </c>
      <c r="F7" s="22">
        <f>SUM('(ｲ)純固定資産税'!F7,'(ﾛ)交付金'!F7)</f>
        <v>361593</v>
      </c>
      <c r="G7" s="23">
        <f t="shared" si="0"/>
        <v>2785089</v>
      </c>
      <c r="H7" s="21">
        <f>SUM('(ｲ)純固定資産税'!H7,'(ﾛ)交付金'!H7)</f>
        <v>2286854</v>
      </c>
      <c r="I7" s="22">
        <f>SUM('(ｲ)純固定資産税'!I7,'(ﾛ)交付金'!I7)</f>
        <v>109064</v>
      </c>
      <c r="J7" s="23">
        <f t="shared" si="1"/>
        <v>2395918</v>
      </c>
      <c r="K7" s="92">
        <f t="shared" si="2"/>
        <v>94.36178149252154</v>
      </c>
      <c r="L7" s="61">
        <f t="shared" si="3"/>
        <v>30.16208831476273</v>
      </c>
      <c r="M7" s="93">
        <f t="shared" si="4"/>
        <v>86.02662248854524</v>
      </c>
    </row>
    <row r="8" spans="1:13" ht="18" customHeight="1">
      <c r="A8" s="3"/>
      <c r="B8" s="149"/>
      <c r="C8" s="140" t="s">
        <v>7</v>
      </c>
      <c r="D8" s="165"/>
      <c r="E8" s="156">
        <f>SUM('(ｲ)純固定資産税'!E8,'(ﾛ)交付金'!E8)</f>
        <v>6119128</v>
      </c>
      <c r="F8" s="22">
        <f>SUM('(ｲ)純固定資産税'!F8,'(ﾛ)交付金'!F8)</f>
        <v>301729</v>
      </c>
      <c r="G8" s="23">
        <f t="shared" si="0"/>
        <v>6420857</v>
      </c>
      <c r="H8" s="21">
        <f>SUM('(ｲ)純固定資産税'!H8,'(ﾛ)交付金'!H8)</f>
        <v>6009791</v>
      </c>
      <c r="I8" s="22">
        <f>SUM('(ｲ)純固定資産税'!I8,'(ﾛ)交付金'!I8)</f>
        <v>119336</v>
      </c>
      <c r="J8" s="23">
        <f t="shared" si="1"/>
        <v>6129127</v>
      </c>
      <c r="K8" s="92">
        <f t="shared" si="2"/>
        <v>98.21319312163432</v>
      </c>
      <c r="L8" s="61">
        <f t="shared" si="3"/>
        <v>39.550722668354716</v>
      </c>
      <c r="M8" s="93">
        <f t="shared" si="4"/>
        <v>95.4565255074206</v>
      </c>
    </row>
    <row r="9" spans="1:13" ht="18" customHeight="1">
      <c r="A9" s="3"/>
      <c r="B9" s="150"/>
      <c r="C9" s="141" t="s">
        <v>8</v>
      </c>
      <c r="D9" s="166"/>
      <c r="E9" s="157">
        <f>SUM('(ｲ)純固定資産税'!E9,'(ﾛ)交付金'!E9)</f>
        <v>3054954</v>
      </c>
      <c r="F9" s="25">
        <f>SUM('(ｲ)純固定資産税'!F9,'(ﾛ)交付金'!F9)</f>
        <v>551910</v>
      </c>
      <c r="G9" s="26">
        <f t="shared" si="0"/>
        <v>3606864</v>
      </c>
      <c r="H9" s="24">
        <f>SUM('(ｲ)純固定資産税'!H9,'(ﾛ)交付金'!H9)</f>
        <v>2929627</v>
      </c>
      <c r="I9" s="25">
        <f>SUM('(ｲ)純固定資産税'!I9,'(ﾛ)交付金'!I9)</f>
        <v>134513</v>
      </c>
      <c r="J9" s="26">
        <f t="shared" si="1"/>
        <v>3064140</v>
      </c>
      <c r="K9" s="94">
        <f t="shared" si="2"/>
        <v>95.8975814365781</v>
      </c>
      <c r="L9" s="95">
        <f t="shared" si="3"/>
        <v>24.372270841260352</v>
      </c>
      <c r="M9" s="96">
        <f t="shared" si="4"/>
        <v>84.95302290299828</v>
      </c>
    </row>
    <row r="10" spans="1:13" ht="18" customHeight="1">
      <c r="A10" s="3"/>
      <c r="B10" s="151"/>
      <c r="C10" s="142" t="s">
        <v>9</v>
      </c>
      <c r="D10" s="167"/>
      <c r="E10" s="158">
        <f>SUM('(ｲ)純固定資産税'!E10,'(ﾛ)交付金'!E10)</f>
        <v>2458436</v>
      </c>
      <c r="F10" s="28">
        <f>SUM('(ｲ)純固定資産税'!F10,'(ﾛ)交付金'!F10)</f>
        <v>260072</v>
      </c>
      <c r="G10" s="29">
        <f t="shared" si="0"/>
        <v>2718508</v>
      </c>
      <c r="H10" s="27">
        <f>SUM('(ｲ)純固定資産税'!H10,'(ﾛ)交付金'!H10)</f>
        <v>2366918</v>
      </c>
      <c r="I10" s="28">
        <f>SUM('(ｲ)純固定資産税'!I10,'(ﾛ)交付金'!I10)</f>
        <v>91137</v>
      </c>
      <c r="J10" s="29">
        <f t="shared" si="1"/>
        <v>2458055</v>
      </c>
      <c r="K10" s="97">
        <f t="shared" si="2"/>
        <v>96.27738936462043</v>
      </c>
      <c r="L10" s="98">
        <f t="shared" si="3"/>
        <v>35.042988095604294</v>
      </c>
      <c r="M10" s="99">
        <f t="shared" si="4"/>
        <v>90.41926674484681</v>
      </c>
    </row>
    <row r="11" spans="1:13" ht="18" customHeight="1">
      <c r="A11" s="3"/>
      <c r="B11" s="149"/>
      <c r="C11" s="140" t="s">
        <v>77</v>
      </c>
      <c r="D11" s="165"/>
      <c r="E11" s="156">
        <f>SUM('(ｲ)純固定資産税'!E11,'(ﾛ)交付金'!E11)</f>
        <v>6970087</v>
      </c>
      <c r="F11" s="22">
        <f>SUM('(ｲ)純固定資産税'!F11,'(ﾛ)交付金'!F11)</f>
        <v>1232107</v>
      </c>
      <c r="G11" s="23">
        <f t="shared" si="0"/>
        <v>8202194</v>
      </c>
      <c r="H11" s="21">
        <f>SUM('(ｲ)純固定資産税'!H11,'(ﾛ)交付金'!H11)</f>
        <v>6686109</v>
      </c>
      <c r="I11" s="22">
        <f>SUM('(ｲ)純固定資産税'!I11,'(ﾛ)交付金'!I11)</f>
        <v>368199</v>
      </c>
      <c r="J11" s="23">
        <f t="shared" si="1"/>
        <v>7054308</v>
      </c>
      <c r="K11" s="92">
        <f t="shared" si="2"/>
        <v>95.9257610414332</v>
      </c>
      <c r="L11" s="61">
        <f t="shared" si="3"/>
        <v>29.88368704990719</v>
      </c>
      <c r="M11" s="93">
        <f t="shared" si="4"/>
        <v>86.00513472370929</v>
      </c>
    </row>
    <row r="12" spans="1:13" ht="18" customHeight="1">
      <c r="A12" s="3"/>
      <c r="B12" s="149"/>
      <c r="C12" s="140" t="s">
        <v>78</v>
      </c>
      <c r="D12" s="165"/>
      <c r="E12" s="156">
        <f>SUM('(ｲ)純固定資産税'!E12,'(ﾛ)交付金'!E12)</f>
        <v>2377126</v>
      </c>
      <c r="F12" s="22">
        <f>SUM('(ｲ)純固定資産税'!F12,'(ﾛ)交付金'!F12)</f>
        <v>317803</v>
      </c>
      <c r="G12" s="23">
        <f t="shared" si="0"/>
        <v>2694929</v>
      </c>
      <c r="H12" s="21">
        <f>SUM('(ｲ)純固定資産税'!H12,'(ﾛ)交付金'!H12)</f>
        <v>2303048</v>
      </c>
      <c r="I12" s="22">
        <f>SUM('(ｲ)純固定資産税'!I12,'(ﾛ)交付金'!I12)</f>
        <v>124290</v>
      </c>
      <c r="J12" s="23">
        <f t="shared" si="1"/>
        <v>2427338</v>
      </c>
      <c r="K12" s="92">
        <f t="shared" si="2"/>
        <v>96.88371588211983</v>
      </c>
      <c r="L12" s="61">
        <f t="shared" si="3"/>
        <v>39.109133645686164</v>
      </c>
      <c r="M12" s="93">
        <f t="shared" si="4"/>
        <v>90.0705732878306</v>
      </c>
    </row>
    <row r="13" spans="1:13" ht="18" customHeight="1">
      <c r="A13" s="3"/>
      <c r="B13" s="149"/>
      <c r="C13" s="140" t="s">
        <v>79</v>
      </c>
      <c r="D13" s="165"/>
      <c r="E13" s="156">
        <f>SUM('(ｲ)純固定資産税'!E13,'(ﾛ)交付金'!E13)</f>
        <v>5340494</v>
      </c>
      <c r="F13" s="22">
        <f>SUM('(ｲ)純固定資産税'!F13,'(ﾛ)交付金'!F13)</f>
        <v>880489</v>
      </c>
      <c r="G13" s="23">
        <f t="shared" si="0"/>
        <v>6220983</v>
      </c>
      <c r="H13" s="21">
        <f>SUM('(ｲ)純固定資産税'!H13,'(ﾛ)交付金'!H13)</f>
        <v>5066723</v>
      </c>
      <c r="I13" s="22">
        <f>SUM('(ｲ)純固定資産税'!I13,'(ﾛ)交付金'!I13)</f>
        <v>305302</v>
      </c>
      <c r="J13" s="23">
        <f t="shared" si="1"/>
        <v>5372025</v>
      </c>
      <c r="K13" s="92">
        <f t="shared" si="2"/>
        <v>94.87367648011589</v>
      </c>
      <c r="L13" s="61">
        <f t="shared" si="3"/>
        <v>34.67414130102704</v>
      </c>
      <c r="M13" s="93">
        <f t="shared" si="4"/>
        <v>86.35331425917737</v>
      </c>
    </row>
    <row r="14" spans="1:13" ht="18" customHeight="1">
      <c r="A14" s="3"/>
      <c r="B14" s="150"/>
      <c r="C14" s="141" t="s">
        <v>80</v>
      </c>
      <c r="D14" s="166"/>
      <c r="E14" s="157">
        <f>SUM('(ｲ)純固定資産税'!E14,'(ﾛ)交付金'!E14)</f>
        <v>2360403</v>
      </c>
      <c r="F14" s="25">
        <f>SUM('(ｲ)純固定資産税'!F14,'(ﾛ)交付金'!F14)</f>
        <v>345647</v>
      </c>
      <c r="G14" s="26">
        <f t="shared" si="0"/>
        <v>2706050</v>
      </c>
      <c r="H14" s="24">
        <f>SUM('(ｲ)純固定資産税'!H14,'(ﾛ)交付金'!H14)</f>
        <v>2277859</v>
      </c>
      <c r="I14" s="25">
        <f>SUM('(ｲ)純固定資産税'!I14,'(ﾛ)交付金'!I14)</f>
        <v>97789</v>
      </c>
      <c r="J14" s="26">
        <f t="shared" si="1"/>
        <v>2375648</v>
      </c>
      <c r="K14" s="94">
        <f t="shared" si="2"/>
        <v>96.50297004367474</v>
      </c>
      <c r="L14" s="95">
        <f t="shared" si="3"/>
        <v>28.291580716742804</v>
      </c>
      <c r="M14" s="96">
        <f t="shared" si="4"/>
        <v>87.7902477781268</v>
      </c>
    </row>
    <row r="15" spans="1:13" ht="18" customHeight="1">
      <c r="A15" s="3"/>
      <c r="B15" s="151"/>
      <c r="C15" s="142" t="s">
        <v>81</v>
      </c>
      <c r="D15" s="167"/>
      <c r="E15" s="158">
        <f>SUM('(ｲ)純固定資産税'!E15,'(ﾛ)交付金'!E15)</f>
        <v>1382140</v>
      </c>
      <c r="F15" s="28">
        <f>SUM('(ｲ)純固定資産税'!F15,'(ﾛ)交付金'!F15)</f>
        <v>175006</v>
      </c>
      <c r="G15" s="29">
        <f t="shared" si="0"/>
        <v>1557146</v>
      </c>
      <c r="H15" s="27">
        <f>SUM('(ｲ)純固定資産税'!H15,'(ﾛ)交付金'!H15)</f>
        <v>1337695</v>
      </c>
      <c r="I15" s="28">
        <f>SUM('(ｲ)純固定資産税'!I15,'(ﾛ)交付金'!I15)</f>
        <v>62524</v>
      </c>
      <c r="J15" s="29">
        <f t="shared" si="1"/>
        <v>1400219</v>
      </c>
      <c r="K15" s="97">
        <f t="shared" si="2"/>
        <v>96.78433443790064</v>
      </c>
      <c r="L15" s="98">
        <f t="shared" si="3"/>
        <v>35.72677508199719</v>
      </c>
      <c r="M15" s="99">
        <f t="shared" si="4"/>
        <v>89.92213960669069</v>
      </c>
    </row>
    <row r="16" spans="1:13" ht="18" customHeight="1">
      <c r="A16" s="3"/>
      <c r="B16" s="148"/>
      <c r="C16" s="139" t="s">
        <v>10</v>
      </c>
      <c r="D16" s="164"/>
      <c r="E16" s="155">
        <f>SUM('(ｲ)純固定資産税'!E16,'(ﾛ)交付金'!E16)</f>
        <v>450124</v>
      </c>
      <c r="F16" s="19">
        <f>SUM('(ｲ)純固定資産税'!F16,'(ﾛ)交付金'!F16)</f>
        <v>51495</v>
      </c>
      <c r="G16" s="20">
        <f t="shared" si="0"/>
        <v>501619</v>
      </c>
      <c r="H16" s="18">
        <f>SUM('(ｲ)純固定資産税'!H16,'(ﾛ)交付金'!H16)</f>
        <v>440886</v>
      </c>
      <c r="I16" s="19">
        <f>SUM('(ｲ)純固定資産税'!I16,'(ﾛ)交付金'!I16)</f>
        <v>8201</v>
      </c>
      <c r="J16" s="20">
        <f t="shared" si="1"/>
        <v>449087</v>
      </c>
      <c r="K16" s="100">
        <f t="shared" si="2"/>
        <v>97.9476766402147</v>
      </c>
      <c r="L16" s="101">
        <f t="shared" si="3"/>
        <v>15.925818040586465</v>
      </c>
      <c r="M16" s="102">
        <f t="shared" si="4"/>
        <v>89.52750992286975</v>
      </c>
    </row>
    <row r="17" spans="1:13" ht="18" customHeight="1">
      <c r="A17" s="3"/>
      <c r="B17" s="149"/>
      <c r="C17" s="140" t="s">
        <v>11</v>
      </c>
      <c r="D17" s="165"/>
      <c r="E17" s="156">
        <f>SUM('(ｲ)純固定資産税'!E17,'(ﾛ)交付金'!E17)</f>
        <v>90734</v>
      </c>
      <c r="F17" s="22">
        <f>SUM('(ｲ)純固定資産税'!F17,'(ﾛ)交付金'!F17)</f>
        <v>25349</v>
      </c>
      <c r="G17" s="23">
        <f t="shared" si="0"/>
        <v>116083</v>
      </c>
      <c r="H17" s="21">
        <f>SUM('(ｲ)純固定資産税'!H17,'(ﾛ)交付金'!H17)</f>
        <v>83797</v>
      </c>
      <c r="I17" s="22">
        <f>SUM('(ｲ)純固定資産税'!I17,'(ﾛ)交付金'!I17)</f>
        <v>2946</v>
      </c>
      <c r="J17" s="23">
        <f t="shared" si="1"/>
        <v>86743</v>
      </c>
      <c r="K17" s="92">
        <f t="shared" si="2"/>
        <v>92.35457491127912</v>
      </c>
      <c r="L17" s="61">
        <f t="shared" si="3"/>
        <v>11.621760227227899</v>
      </c>
      <c r="M17" s="93">
        <f t="shared" si="4"/>
        <v>74.72498126340635</v>
      </c>
    </row>
    <row r="18" spans="1:13" ht="18" customHeight="1">
      <c r="A18" s="3"/>
      <c r="B18" s="149"/>
      <c r="C18" s="140" t="s">
        <v>12</v>
      </c>
      <c r="D18" s="165"/>
      <c r="E18" s="156">
        <f>SUM('(ｲ)純固定資産税'!E18,'(ﾛ)交付金'!E18)</f>
        <v>150839</v>
      </c>
      <c r="F18" s="22">
        <f>SUM('(ｲ)純固定資産税'!F18,'(ﾛ)交付金'!F18)</f>
        <v>17365</v>
      </c>
      <c r="G18" s="23">
        <f t="shared" si="0"/>
        <v>168204</v>
      </c>
      <c r="H18" s="21">
        <f>SUM('(ｲ)純固定資産税'!H18,'(ﾛ)交付金'!H18)</f>
        <v>147337</v>
      </c>
      <c r="I18" s="22">
        <f>SUM('(ｲ)純固定資産税'!I18,'(ﾛ)交付金'!I18)</f>
        <v>1531</v>
      </c>
      <c r="J18" s="23">
        <f t="shared" si="1"/>
        <v>148868</v>
      </c>
      <c r="K18" s="92">
        <f t="shared" si="2"/>
        <v>97.67831926756342</v>
      </c>
      <c r="L18" s="61">
        <f t="shared" si="3"/>
        <v>8.816585084940973</v>
      </c>
      <c r="M18" s="93">
        <f t="shared" si="4"/>
        <v>88.50443509072316</v>
      </c>
    </row>
    <row r="19" spans="1:13" ht="18" customHeight="1">
      <c r="A19" s="3"/>
      <c r="B19" s="150"/>
      <c r="C19" s="141" t="s">
        <v>13</v>
      </c>
      <c r="D19" s="166"/>
      <c r="E19" s="157">
        <f>SUM('(ｲ)純固定資産税'!E19,'(ﾛ)交付金'!E19)</f>
        <v>279979</v>
      </c>
      <c r="F19" s="25">
        <f>SUM('(ｲ)純固定資産税'!F19,'(ﾛ)交付金'!F19)</f>
        <v>36621</v>
      </c>
      <c r="G19" s="26">
        <f t="shared" si="0"/>
        <v>316600</v>
      </c>
      <c r="H19" s="24">
        <f>SUM('(ｲ)純固定資産税'!H19,'(ﾛ)交付金'!H19)</f>
        <v>267821</v>
      </c>
      <c r="I19" s="25">
        <f>SUM('(ｲ)純固定資産税'!I19,'(ﾛ)交付金'!I19)</f>
        <v>9828</v>
      </c>
      <c r="J19" s="26">
        <f t="shared" si="1"/>
        <v>277649</v>
      </c>
      <c r="K19" s="94">
        <f t="shared" si="2"/>
        <v>95.65753145771647</v>
      </c>
      <c r="L19" s="95">
        <f t="shared" si="3"/>
        <v>26.837060702875398</v>
      </c>
      <c r="M19" s="96">
        <f t="shared" si="4"/>
        <v>87.69709412507896</v>
      </c>
    </row>
    <row r="20" spans="1:13" ht="18" customHeight="1">
      <c r="A20" s="3"/>
      <c r="B20" s="151"/>
      <c r="C20" s="142" t="s">
        <v>14</v>
      </c>
      <c r="D20" s="167"/>
      <c r="E20" s="158">
        <f>SUM('(ｲ)純固定資産税'!E20,'(ﾛ)交付金'!E20)</f>
        <v>455863</v>
      </c>
      <c r="F20" s="28">
        <f>SUM('(ｲ)純固定資産税'!F20,'(ﾛ)交付金'!F20)</f>
        <v>111505</v>
      </c>
      <c r="G20" s="29">
        <f t="shared" si="0"/>
        <v>567368</v>
      </c>
      <c r="H20" s="27">
        <f>SUM('(ｲ)純固定資産税'!H20,'(ﾛ)交付金'!H20)</f>
        <v>435365</v>
      </c>
      <c r="I20" s="28">
        <f>SUM('(ｲ)純固定資産税'!I20,'(ﾛ)交付金'!I20)</f>
        <v>18933</v>
      </c>
      <c r="J20" s="29">
        <f t="shared" si="1"/>
        <v>454298</v>
      </c>
      <c r="K20" s="97">
        <f t="shared" si="2"/>
        <v>95.50347363133223</v>
      </c>
      <c r="L20" s="98">
        <f t="shared" si="3"/>
        <v>16.979507645397067</v>
      </c>
      <c r="M20" s="99">
        <f t="shared" si="4"/>
        <v>80.0711354887833</v>
      </c>
    </row>
    <row r="21" spans="1:13" ht="18" customHeight="1">
      <c r="A21" s="3"/>
      <c r="B21" s="149"/>
      <c r="C21" s="140" t="s">
        <v>15</v>
      </c>
      <c r="D21" s="165"/>
      <c r="E21" s="156">
        <f>SUM('(ｲ)純固定資産税'!E21,'(ﾛ)交付金'!E21)</f>
        <v>826184</v>
      </c>
      <c r="F21" s="22">
        <f>SUM('(ｲ)純固定資産税'!F21,'(ﾛ)交付金'!F21)</f>
        <v>32087</v>
      </c>
      <c r="G21" s="23">
        <f t="shared" si="0"/>
        <v>858271</v>
      </c>
      <c r="H21" s="21">
        <f>SUM('(ｲ)純固定資産税'!H21,'(ﾛ)交付金'!H21)</f>
        <v>815357</v>
      </c>
      <c r="I21" s="22">
        <f>SUM('(ｲ)純固定資産税'!I21,'(ﾛ)交付金'!I21)</f>
        <v>12579</v>
      </c>
      <c r="J21" s="23">
        <f t="shared" si="1"/>
        <v>827936</v>
      </c>
      <c r="K21" s="92">
        <f t="shared" si="2"/>
        <v>98.6895171051485</v>
      </c>
      <c r="L21" s="61">
        <f t="shared" si="3"/>
        <v>39.20279240814037</v>
      </c>
      <c r="M21" s="93">
        <f t="shared" si="4"/>
        <v>96.46556856750374</v>
      </c>
    </row>
    <row r="22" spans="1:13" ht="18" customHeight="1">
      <c r="A22" s="3"/>
      <c r="B22" s="149"/>
      <c r="C22" s="140" t="s">
        <v>16</v>
      </c>
      <c r="D22" s="165"/>
      <c r="E22" s="156">
        <f>SUM('(ｲ)純固定資産税'!E22,'(ﾛ)交付金'!E22)</f>
        <v>338337</v>
      </c>
      <c r="F22" s="22">
        <f>SUM('(ｲ)純固定資産税'!F22,'(ﾛ)交付金'!F22)</f>
        <v>32544</v>
      </c>
      <c r="G22" s="23">
        <f t="shared" si="0"/>
        <v>370881</v>
      </c>
      <c r="H22" s="21">
        <f>SUM('(ｲ)純固定資産税'!H22,'(ﾛ)交付金'!H22)</f>
        <v>325385</v>
      </c>
      <c r="I22" s="22">
        <f>SUM('(ｲ)純固定資産税'!I22,'(ﾛ)交付金'!I22)</f>
        <v>10994</v>
      </c>
      <c r="J22" s="23">
        <f t="shared" si="1"/>
        <v>336379</v>
      </c>
      <c r="K22" s="92">
        <f t="shared" si="2"/>
        <v>96.1718641472851</v>
      </c>
      <c r="L22" s="61">
        <f t="shared" si="3"/>
        <v>33.78195673549656</v>
      </c>
      <c r="M22" s="93">
        <f t="shared" si="4"/>
        <v>90.6972856522712</v>
      </c>
    </row>
    <row r="23" spans="1:13" ht="18" customHeight="1">
      <c r="A23" s="3"/>
      <c r="B23" s="149"/>
      <c r="C23" s="140" t="s">
        <v>17</v>
      </c>
      <c r="D23" s="165"/>
      <c r="E23" s="156">
        <f>SUM('(ｲ)純固定資産税'!E23,'(ﾛ)交付金'!E23)</f>
        <v>682024</v>
      </c>
      <c r="F23" s="22">
        <f>SUM('(ｲ)純固定資産税'!F23,'(ﾛ)交付金'!F23)</f>
        <v>83243</v>
      </c>
      <c r="G23" s="23">
        <f t="shared" si="0"/>
        <v>765267</v>
      </c>
      <c r="H23" s="21">
        <f>SUM('(ｲ)純固定資産税'!H23,'(ﾛ)交付金'!H23)</f>
        <v>668541</v>
      </c>
      <c r="I23" s="22">
        <f>SUM('(ｲ)純固定資産税'!I23,'(ﾛ)交付金'!I23)</f>
        <v>20000</v>
      </c>
      <c r="J23" s="23">
        <f t="shared" si="1"/>
        <v>688541</v>
      </c>
      <c r="K23" s="92">
        <f t="shared" si="2"/>
        <v>98.0230900965362</v>
      </c>
      <c r="L23" s="61">
        <f t="shared" si="3"/>
        <v>24.02604423194743</v>
      </c>
      <c r="M23" s="93">
        <f t="shared" si="4"/>
        <v>89.97395680200505</v>
      </c>
    </row>
    <row r="24" spans="1:13" ht="18" customHeight="1">
      <c r="A24" s="3"/>
      <c r="B24" s="150"/>
      <c r="C24" s="141" t="s">
        <v>18</v>
      </c>
      <c r="D24" s="166"/>
      <c r="E24" s="157">
        <f>SUM('(ｲ)純固定資産税'!E24,'(ﾛ)交付金'!E24)</f>
        <v>160818</v>
      </c>
      <c r="F24" s="25">
        <f>SUM('(ｲ)純固定資産税'!F24,'(ﾛ)交付金'!F24)</f>
        <v>23984</v>
      </c>
      <c r="G24" s="26">
        <f t="shared" si="0"/>
        <v>184802</v>
      </c>
      <c r="H24" s="24">
        <f>SUM('(ｲ)純固定資産税'!H24,'(ﾛ)交付金'!H24)</f>
        <v>156933</v>
      </c>
      <c r="I24" s="25">
        <f>SUM('(ｲ)純固定資産税'!I24,'(ﾛ)交付金'!I24)</f>
        <v>2466</v>
      </c>
      <c r="J24" s="26">
        <f t="shared" si="1"/>
        <v>159399</v>
      </c>
      <c r="K24" s="94">
        <f t="shared" si="2"/>
        <v>97.58422564638288</v>
      </c>
      <c r="L24" s="95">
        <f t="shared" si="3"/>
        <v>10.281854569713142</v>
      </c>
      <c r="M24" s="96">
        <f t="shared" si="4"/>
        <v>86.2539366457073</v>
      </c>
    </row>
    <row r="25" spans="1:13" ht="18" customHeight="1">
      <c r="A25" s="3"/>
      <c r="B25" s="151"/>
      <c r="C25" s="142" t="s">
        <v>19</v>
      </c>
      <c r="D25" s="167"/>
      <c r="E25" s="158">
        <f>SUM('(ｲ)純固定資産税'!E25,'(ﾛ)交付金'!E25)</f>
        <v>1799017</v>
      </c>
      <c r="F25" s="28">
        <f>SUM('(ｲ)純固定資産税'!F25,'(ﾛ)交付金'!F25)</f>
        <v>279982</v>
      </c>
      <c r="G25" s="29">
        <f t="shared" si="0"/>
        <v>2078999</v>
      </c>
      <c r="H25" s="27">
        <f>SUM('(ｲ)純固定資産税'!H25,'(ﾛ)交付金'!H25)</f>
        <v>1719024</v>
      </c>
      <c r="I25" s="28">
        <f>SUM('(ｲ)純固定資産税'!I25,'(ﾛ)交付金'!I25)</f>
        <v>80217</v>
      </c>
      <c r="J25" s="29">
        <f t="shared" si="1"/>
        <v>1799241</v>
      </c>
      <c r="K25" s="97">
        <f t="shared" si="2"/>
        <v>95.55351617021962</v>
      </c>
      <c r="L25" s="98">
        <f t="shared" si="3"/>
        <v>28.650770406669</v>
      </c>
      <c r="M25" s="99">
        <f t="shared" si="4"/>
        <v>86.54362027110162</v>
      </c>
    </row>
    <row r="26" spans="1:13" ht="18" customHeight="1">
      <c r="A26" s="3"/>
      <c r="B26" s="149"/>
      <c r="C26" s="140" t="s">
        <v>20</v>
      </c>
      <c r="D26" s="165"/>
      <c r="E26" s="156">
        <f>SUM('(ｲ)純固定資産税'!E26,'(ﾛ)交付金'!E26)</f>
        <v>1342672</v>
      </c>
      <c r="F26" s="22">
        <f>SUM('(ｲ)純固定資産税'!F26,'(ﾛ)交付金'!F26)</f>
        <v>96391</v>
      </c>
      <c r="G26" s="23">
        <f t="shared" si="0"/>
        <v>1439063</v>
      </c>
      <c r="H26" s="21">
        <f>SUM('(ｲ)純固定資産税'!H26,'(ﾛ)交付金'!H26)</f>
        <v>1308133</v>
      </c>
      <c r="I26" s="22">
        <f>SUM('(ｲ)純固定資産税'!I26,'(ﾛ)交付金'!I26)</f>
        <v>31979</v>
      </c>
      <c r="J26" s="23">
        <f t="shared" si="1"/>
        <v>1340112</v>
      </c>
      <c r="K26" s="92">
        <f t="shared" si="2"/>
        <v>97.4275921446191</v>
      </c>
      <c r="L26" s="61">
        <f t="shared" si="3"/>
        <v>33.176333890093474</v>
      </c>
      <c r="M26" s="93">
        <f t="shared" si="4"/>
        <v>93.12392855628974</v>
      </c>
    </row>
    <row r="27" spans="1:13" ht="18" customHeight="1">
      <c r="A27" s="3"/>
      <c r="B27" s="149"/>
      <c r="C27" s="140" t="s">
        <v>21</v>
      </c>
      <c r="D27" s="165"/>
      <c r="E27" s="156">
        <f>SUM('(ｲ)純固定資産税'!E27,'(ﾛ)交付金'!E27)</f>
        <v>2518392</v>
      </c>
      <c r="F27" s="22">
        <f>SUM('(ｲ)純固定資産税'!F27,'(ﾛ)交付金'!F27)</f>
        <v>270561</v>
      </c>
      <c r="G27" s="23">
        <f t="shared" si="0"/>
        <v>2788953</v>
      </c>
      <c r="H27" s="21">
        <f>SUM('(ｲ)純固定資産税'!H27,'(ﾛ)交付金'!H27)</f>
        <v>2449228</v>
      </c>
      <c r="I27" s="22">
        <f>SUM('(ｲ)純固定資産税'!I27,'(ﾛ)交付金'!I27)</f>
        <v>100740</v>
      </c>
      <c r="J27" s="23">
        <f t="shared" si="1"/>
        <v>2549968</v>
      </c>
      <c r="K27" s="92">
        <f t="shared" si="2"/>
        <v>97.2536443889593</v>
      </c>
      <c r="L27" s="61">
        <f t="shared" si="3"/>
        <v>37.23374765764467</v>
      </c>
      <c r="M27" s="93">
        <f t="shared" si="4"/>
        <v>91.43101371733407</v>
      </c>
    </row>
    <row r="28" spans="1:13" ht="18" customHeight="1">
      <c r="A28" s="3"/>
      <c r="B28" s="149"/>
      <c r="C28" s="140" t="s">
        <v>22</v>
      </c>
      <c r="D28" s="165"/>
      <c r="E28" s="156">
        <f>SUM('(ｲ)純固定資産税'!E28,'(ﾛ)交付金'!E28)</f>
        <v>877017</v>
      </c>
      <c r="F28" s="22">
        <f>SUM('(ｲ)純固定資産税'!F28,'(ﾛ)交付金'!F28)</f>
        <v>126203</v>
      </c>
      <c r="G28" s="23">
        <f t="shared" si="0"/>
        <v>1003220</v>
      </c>
      <c r="H28" s="21">
        <f>SUM('(ｲ)純固定資産税'!H28,'(ﾛ)交付金'!H28)</f>
        <v>855895</v>
      </c>
      <c r="I28" s="22">
        <f>SUM('(ｲ)純固定資産税'!I28,'(ﾛ)交付金'!I28)</f>
        <v>32761</v>
      </c>
      <c r="J28" s="23">
        <f t="shared" si="1"/>
        <v>888656</v>
      </c>
      <c r="K28" s="92">
        <f t="shared" si="2"/>
        <v>97.59160882856318</v>
      </c>
      <c r="L28" s="61">
        <f t="shared" si="3"/>
        <v>25.958970864401003</v>
      </c>
      <c r="M28" s="93">
        <f t="shared" si="4"/>
        <v>88.58037120472079</v>
      </c>
    </row>
    <row r="29" spans="1:13" ht="18" customHeight="1">
      <c r="A29" s="3"/>
      <c r="B29" s="150"/>
      <c r="C29" s="141" t="s">
        <v>23</v>
      </c>
      <c r="D29" s="166"/>
      <c r="E29" s="157">
        <f>SUM('(ｲ)純固定資産税'!E29,'(ﾛ)交付金'!E29)</f>
        <v>770663</v>
      </c>
      <c r="F29" s="25">
        <f>SUM('(ｲ)純固定資産税'!F29,'(ﾛ)交付金'!F29)</f>
        <v>135391</v>
      </c>
      <c r="G29" s="26">
        <f t="shared" si="0"/>
        <v>906054</v>
      </c>
      <c r="H29" s="24">
        <f>SUM('(ｲ)純固定資産税'!H29,'(ﾛ)交付金'!H29)</f>
        <v>731526</v>
      </c>
      <c r="I29" s="25">
        <f>SUM('(ｲ)純固定資産税'!I29,'(ﾛ)交付金'!I29)</f>
        <v>35255</v>
      </c>
      <c r="J29" s="26">
        <f t="shared" si="1"/>
        <v>766781</v>
      </c>
      <c r="K29" s="94">
        <f t="shared" si="2"/>
        <v>94.92164538845125</v>
      </c>
      <c r="L29" s="95">
        <f t="shared" si="3"/>
        <v>26.039397005709393</v>
      </c>
      <c r="M29" s="96">
        <f t="shared" si="4"/>
        <v>84.62862036920536</v>
      </c>
    </row>
    <row r="30" spans="1:13" ht="18" customHeight="1">
      <c r="A30" s="3"/>
      <c r="B30" s="151"/>
      <c r="C30" s="142" t="s">
        <v>24</v>
      </c>
      <c r="D30" s="167"/>
      <c r="E30" s="158">
        <f>SUM('(ｲ)純固定資産税'!E30,'(ﾛ)交付金'!E30)</f>
        <v>1702975</v>
      </c>
      <c r="F30" s="28">
        <f>SUM('(ｲ)純固定資産税'!F30,'(ﾛ)交付金'!F30)</f>
        <v>113392</v>
      </c>
      <c r="G30" s="29">
        <f t="shared" si="0"/>
        <v>1816367</v>
      </c>
      <c r="H30" s="27">
        <f>SUM('(ｲ)純固定資産税'!H30,'(ﾛ)交付金'!H30)</f>
        <v>1651308</v>
      </c>
      <c r="I30" s="28">
        <f>SUM('(ｲ)純固定資産税'!I30,'(ﾛ)交付金'!I30)</f>
        <v>48078</v>
      </c>
      <c r="J30" s="29">
        <f t="shared" si="1"/>
        <v>1699386</v>
      </c>
      <c r="K30" s="97">
        <f t="shared" si="2"/>
        <v>96.96607407624892</v>
      </c>
      <c r="L30" s="98">
        <f t="shared" si="3"/>
        <v>42.399816565542544</v>
      </c>
      <c r="M30" s="99">
        <f t="shared" si="4"/>
        <v>93.55961653124065</v>
      </c>
    </row>
    <row r="31" spans="1:13" ht="18" customHeight="1">
      <c r="A31" s="3"/>
      <c r="B31" s="149"/>
      <c r="C31" s="140" t="s">
        <v>25</v>
      </c>
      <c r="D31" s="165"/>
      <c r="E31" s="156">
        <f>SUM('(ｲ)純固定資産税'!E31,'(ﾛ)交付金'!E31)</f>
        <v>629691</v>
      </c>
      <c r="F31" s="22">
        <f>SUM('(ｲ)純固定資産税'!F31,'(ﾛ)交付金'!F31)</f>
        <v>59424</v>
      </c>
      <c r="G31" s="23">
        <f t="shared" si="0"/>
        <v>689115</v>
      </c>
      <c r="H31" s="21">
        <f>SUM('(ｲ)純固定資産税'!H31,'(ﾛ)交付金'!H31)</f>
        <v>614295</v>
      </c>
      <c r="I31" s="22">
        <f>SUM('(ｲ)純固定資産税'!I31,'(ﾛ)交付金'!I31)</f>
        <v>30189</v>
      </c>
      <c r="J31" s="23">
        <f t="shared" si="1"/>
        <v>644484</v>
      </c>
      <c r="K31" s="92">
        <f t="shared" si="2"/>
        <v>97.55499125761683</v>
      </c>
      <c r="L31" s="61">
        <f t="shared" si="3"/>
        <v>50.80270597738288</v>
      </c>
      <c r="M31" s="93">
        <f t="shared" si="4"/>
        <v>93.52343222829282</v>
      </c>
    </row>
    <row r="32" spans="1:13" ht="18" customHeight="1">
      <c r="A32" s="3"/>
      <c r="B32" s="149"/>
      <c r="C32" s="140" t="s">
        <v>26</v>
      </c>
      <c r="D32" s="165"/>
      <c r="E32" s="156">
        <f>SUM('(ｲ)純固定資産税'!E32,'(ﾛ)交付金'!E32)</f>
        <v>1596800</v>
      </c>
      <c r="F32" s="22">
        <f>SUM('(ｲ)純固定資産税'!F32,'(ﾛ)交付金'!F32)</f>
        <v>99463</v>
      </c>
      <c r="G32" s="23">
        <f t="shared" si="0"/>
        <v>1696263</v>
      </c>
      <c r="H32" s="21">
        <f>SUM('(ｲ)純固定資産税'!H32,'(ﾛ)交付金'!H32)</f>
        <v>1575155</v>
      </c>
      <c r="I32" s="22">
        <f>SUM('(ｲ)純固定資産税'!I32,'(ﾛ)交付金'!I32)</f>
        <v>33981</v>
      </c>
      <c r="J32" s="23">
        <f t="shared" si="1"/>
        <v>1609136</v>
      </c>
      <c r="K32" s="92">
        <f t="shared" si="2"/>
        <v>98.64447645290582</v>
      </c>
      <c r="L32" s="61">
        <f t="shared" si="3"/>
        <v>34.164463167207906</v>
      </c>
      <c r="M32" s="93">
        <f t="shared" si="4"/>
        <v>94.8635913180916</v>
      </c>
    </row>
    <row r="33" spans="1:13" ht="18" customHeight="1">
      <c r="A33" s="3"/>
      <c r="B33" s="149"/>
      <c r="C33" s="140" t="s">
        <v>27</v>
      </c>
      <c r="D33" s="165"/>
      <c r="E33" s="156">
        <f>SUM('(ｲ)純固定資産税'!E33,'(ﾛ)交付金'!E33)</f>
        <v>23379</v>
      </c>
      <c r="F33" s="22">
        <f>SUM('(ｲ)純固定資産税'!F33,'(ﾛ)交付金'!F33)</f>
        <v>2078</v>
      </c>
      <c r="G33" s="23">
        <f t="shared" si="0"/>
        <v>25457</v>
      </c>
      <c r="H33" s="21">
        <f>SUM('(ｲ)純固定資産税'!H33,'(ﾛ)交付金'!H33)</f>
        <v>21836</v>
      </c>
      <c r="I33" s="22">
        <f>SUM('(ｲ)純固定資産税'!I33,'(ﾛ)交付金'!I33)</f>
        <v>322</v>
      </c>
      <c r="J33" s="23">
        <f t="shared" si="1"/>
        <v>22158</v>
      </c>
      <c r="K33" s="92">
        <f t="shared" si="2"/>
        <v>93.4000598828008</v>
      </c>
      <c r="L33" s="61">
        <f t="shared" si="3"/>
        <v>15.495668912415784</v>
      </c>
      <c r="M33" s="93">
        <f t="shared" si="4"/>
        <v>87.04089248536748</v>
      </c>
    </row>
    <row r="34" spans="1:13" ht="18" customHeight="1">
      <c r="A34" s="3"/>
      <c r="B34" s="150"/>
      <c r="C34" s="141" t="s">
        <v>28</v>
      </c>
      <c r="D34" s="166"/>
      <c r="E34" s="157">
        <f>SUM('(ｲ)純固定資産税'!E34,'(ﾛ)交付金'!E34)</f>
        <v>35879</v>
      </c>
      <c r="F34" s="25">
        <f>SUM('(ｲ)純固定資産税'!F34,'(ﾛ)交付金'!F34)</f>
        <v>17532</v>
      </c>
      <c r="G34" s="26">
        <f t="shared" si="0"/>
        <v>53411</v>
      </c>
      <c r="H34" s="24">
        <f>SUM('(ｲ)純固定資産税'!H34,'(ﾛ)交付金'!H34)</f>
        <v>29380</v>
      </c>
      <c r="I34" s="25">
        <f>SUM('(ｲ)純固定資産税'!I34,'(ﾛ)交付金'!I34)</f>
        <v>7623</v>
      </c>
      <c r="J34" s="26">
        <f t="shared" si="1"/>
        <v>37003</v>
      </c>
      <c r="K34" s="94">
        <f t="shared" si="2"/>
        <v>81.8863401990022</v>
      </c>
      <c r="L34" s="95">
        <f t="shared" si="3"/>
        <v>43.48049281314169</v>
      </c>
      <c r="M34" s="96">
        <f t="shared" si="4"/>
        <v>69.27973638389095</v>
      </c>
    </row>
    <row r="35" spans="1:13" ht="18" customHeight="1">
      <c r="A35" s="3"/>
      <c r="B35" s="151"/>
      <c r="C35" s="142" t="s">
        <v>29</v>
      </c>
      <c r="D35" s="167"/>
      <c r="E35" s="158">
        <f>SUM('(ｲ)純固定資産税'!E35,'(ﾛ)交付金'!E35)</f>
        <v>24070</v>
      </c>
      <c r="F35" s="28">
        <f>SUM('(ｲ)純固定資産税'!F35,'(ﾛ)交付金'!F35)</f>
        <v>1889</v>
      </c>
      <c r="G35" s="29">
        <f t="shared" si="0"/>
        <v>25959</v>
      </c>
      <c r="H35" s="27">
        <f>SUM('(ｲ)純固定資産税'!H35,'(ﾛ)交付金'!H35)</f>
        <v>21939</v>
      </c>
      <c r="I35" s="28">
        <f>SUM('(ｲ)純固定資産税'!I35,'(ﾛ)交付金'!I35)</f>
        <v>1348</v>
      </c>
      <c r="J35" s="29">
        <f t="shared" si="1"/>
        <v>23287</v>
      </c>
      <c r="K35" s="97">
        <f t="shared" si="2"/>
        <v>91.14665558786872</v>
      </c>
      <c r="L35" s="98">
        <f t="shared" si="3"/>
        <v>71.36050820539968</v>
      </c>
      <c r="M35" s="99">
        <f t="shared" si="4"/>
        <v>89.70684541006972</v>
      </c>
    </row>
    <row r="36" spans="1:13" ht="18" customHeight="1">
      <c r="A36" s="3"/>
      <c r="B36" s="149"/>
      <c r="C36" s="140" t="s">
        <v>30</v>
      </c>
      <c r="D36" s="165"/>
      <c r="E36" s="156">
        <f>SUM('(ｲ)純固定資産税'!E36,'(ﾛ)交付金'!E36)</f>
        <v>7694</v>
      </c>
      <c r="F36" s="22">
        <f>SUM('(ｲ)純固定資産税'!F36,'(ﾛ)交付金'!F36)</f>
        <v>964</v>
      </c>
      <c r="G36" s="23">
        <f t="shared" si="0"/>
        <v>8658</v>
      </c>
      <c r="H36" s="21">
        <f>SUM('(ｲ)純固定資産税'!H36,'(ﾛ)交付金'!H36)</f>
        <v>7012</v>
      </c>
      <c r="I36" s="22">
        <f>SUM('(ｲ)純固定資産税'!I36,'(ﾛ)交付金'!I36)</f>
        <v>187</v>
      </c>
      <c r="J36" s="23">
        <f t="shared" si="1"/>
        <v>7199</v>
      </c>
      <c r="K36" s="92">
        <f t="shared" si="2"/>
        <v>91.13595009097999</v>
      </c>
      <c r="L36" s="61">
        <f t="shared" si="3"/>
        <v>19.398340248962658</v>
      </c>
      <c r="M36" s="93">
        <f t="shared" si="4"/>
        <v>83.14853314853315</v>
      </c>
    </row>
    <row r="37" spans="1:13" ht="18" customHeight="1">
      <c r="A37" s="3"/>
      <c r="B37" s="149"/>
      <c r="C37" s="140" t="s">
        <v>31</v>
      </c>
      <c r="D37" s="165"/>
      <c r="E37" s="156">
        <f>SUM('(ｲ)純固定資産税'!E37,'(ﾛ)交付金'!E37)</f>
        <v>82114</v>
      </c>
      <c r="F37" s="22">
        <f>SUM('(ｲ)純固定資産税'!F37,'(ﾛ)交付金'!F37)</f>
        <v>8595</v>
      </c>
      <c r="G37" s="23">
        <f t="shared" si="0"/>
        <v>90709</v>
      </c>
      <c r="H37" s="21">
        <f>SUM('(ｲ)純固定資産税'!H37,'(ﾛ)交付金'!H37)</f>
        <v>80736</v>
      </c>
      <c r="I37" s="22">
        <f>SUM('(ｲ)純固定資産税'!I37,'(ﾛ)交付金'!I37)</f>
        <v>797</v>
      </c>
      <c r="J37" s="23">
        <f t="shared" si="1"/>
        <v>81533</v>
      </c>
      <c r="K37" s="92">
        <f t="shared" si="2"/>
        <v>98.32184523954503</v>
      </c>
      <c r="L37" s="61">
        <f t="shared" si="3"/>
        <v>9.272833042466551</v>
      </c>
      <c r="M37" s="93">
        <f t="shared" si="4"/>
        <v>89.88413498109338</v>
      </c>
    </row>
    <row r="38" spans="1:13" ht="18" customHeight="1">
      <c r="A38" s="3"/>
      <c r="B38" s="149"/>
      <c r="C38" s="140" t="s">
        <v>32</v>
      </c>
      <c r="D38" s="165"/>
      <c r="E38" s="156">
        <f>SUM('(ｲ)純固定資産税'!E38,'(ﾛ)交付金'!E38)</f>
        <v>36982</v>
      </c>
      <c r="F38" s="22">
        <f>SUM('(ｲ)純固定資産税'!F38,'(ﾛ)交付金'!F38)</f>
        <v>478</v>
      </c>
      <c r="G38" s="23">
        <f t="shared" si="0"/>
        <v>37460</v>
      </c>
      <c r="H38" s="21">
        <f>SUM('(ｲ)純固定資産税'!H38,'(ﾛ)交付金'!H38)</f>
        <v>36953</v>
      </c>
      <c r="I38" s="22">
        <f>SUM('(ｲ)純固定資産税'!I38,'(ﾛ)交付金'!I38)</f>
        <v>135</v>
      </c>
      <c r="J38" s="23">
        <f t="shared" si="1"/>
        <v>37088</v>
      </c>
      <c r="K38" s="92">
        <f t="shared" si="2"/>
        <v>99.92158347304094</v>
      </c>
      <c r="L38" s="61">
        <f t="shared" si="3"/>
        <v>28.24267782426778</v>
      </c>
      <c r="M38" s="93">
        <f t="shared" si="4"/>
        <v>99.00694073678591</v>
      </c>
    </row>
    <row r="39" spans="1:13" ht="18" customHeight="1">
      <c r="A39" s="3"/>
      <c r="B39" s="150"/>
      <c r="C39" s="141" t="s">
        <v>33</v>
      </c>
      <c r="D39" s="166"/>
      <c r="E39" s="157">
        <f>SUM('(ｲ)純固定資産税'!E39,'(ﾛ)交付金'!E39)</f>
        <v>28334</v>
      </c>
      <c r="F39" s="25">
        <f>SUM('(ｲ)純固定資産税'!F39,'(ﾛ)交付金'!F39)</f>
        <v>13668</v>
      </c>
      <c r="G39" s="26">
        <f t="shared" si="0"/>
        <v>42002</v>
      </c>
      <c r="H39" s="24">
        <f>SUM('(ｲ)純固定資産税'!H39,'(ﾛ)交付金'!H39)</f>
        <v>26368</v>
      </c>
      <c r="I39" s="25">
        <f>SUM('(ｲ)純固定資産税'!I39,'(ﾛ)交付金'!I39)</f>
        <v>1301</v>
      </c>
      <c r="J39" s="26">
        <f t="shared" si="1"/>
        <v>27669</v>
      </c>
      <c r="K39" s="94">
        <f t="shared" si="2"/>
        <v>93.06133973318275</v>
      </c>
      <c r="L39" s="95">
        <f t="shared" si="3"/>
        <v>9.518583552824115</v>
      </c>
      <c r="M39" s="96">
        <f t="shared" si="4"/>
        <v>65.8754345031189</v>
      </c>
    </row>
    <row r="40" spans="1:13" ht="18" customHeight="1">
      <c r="A40" s="3"/>
      <c r="B40" s="151"/>
      <c r="C40" s="142" t="s">
        <v>34</v>
      </c>
      <c r="D40" s="167"/>
      <c r="E40" s="158">
        <f>SUM('(ｲ)純固定資産税'!E40,'(ﾛ)交付金'!E40)</f>
        <v>49882</v>
      </c>
      <c r="F40" s="28">
        <f>SUM('(ｲ)純固定資産税'!F40,'(ﾛ)交付金'!F40)</f>
        <v>18772</v>
      </c>
      <c r="G40" s="29">
        <f t="shared" si="0"/>
        <v>68654</v>
      </c>
      <c r="H40" s="27">
        <f>SUM('(ｲ)純固定資産税'!H40,'(ﾛ)交付金'!H40)</f>
        <v>46132</v>
      </c>
      <c r="I40" s="28">
        <f>SUM('(ｲ)純固定資産税'!I40,'(ﾛ)交付金'!I40)</f>
        <v>2468</v>
      </c>
      <c r="J40" s="29">
        <f t="shared" si="1"/>
        <v>48600</v>
      </c>
      <c r="K40" s="97">
        <f t="shared" si="2"/>
        <v>92.48225812918488</v>
      </c>
      <c r="L40" s="98">
        <f t="shared" si="3"/>
        <v>13.147240571063284</v>
      </c>
      <c r="M40" s="99">
        <f t="shared" si="4"/>
        <v>70.78975733387712</v>
      </c>
    </row>
    <row r="41" spans="1:13" ht="18" customHeight="1">
      <c r="A41" s="3"/>
      <c r="B41" s="149"/>
      <c r="C41" s="140" t="s">
        <v>82</v>
      </c>
      <c r="D41" s="165"/>
      <c r="E41" s="156">
        <f>SUM('(ｲ)純固定資産税'!E41,'(ﾛ)交付金'!E41)</f>
        <v>320325</v>
      </c>
      <c r="F41" s="22">
        <f>SUM('(ｲ)純固定資産税'!F41,'(ﾛ)交付金'!F41)</f>
        <v>69864</v>
      </c>
      <c r="G41" s="23">
        <f t="shared" si="0"/>
        <v>390189</v>
      </c>
      <c r="H41" s="21">
        <f>SUM('(ｲ)純固定資産税'!H41,'(ﾛ)交付金'!H41)</f>
        <v>304740</v>
      </c>
      <c r="I41" s="22">
        <f>SUM('(ｲ)純固定資産税'!I41,'(ﾛ)交付金'!I41)</f>
        <v>16385</v>
      </c>
      <c r="J41" s="23">
        <f t="shared" si="1"/>
        <v>321125</v>
      </c>
      <c r="K41" s="92">
        <f t="shared" si="2"/>
        <v>95.13462889253103</v>
      </c>
      <c r="L41" s="61">
        <f t="shared" si="3"/>
        <v>23.452708118630483</v>
      </c>
      <c r="M41" s="93">
        <f t="shared" si="4"/>
        <v>82.29985981152723</v>
      </c>
    </row>
    <row r="42" spans="1:13" ht="18" customHeight="1">
      <c r="A42" s="3"/>
      <c r="B42" s="149"/>
      <c r="C42" s="140" t="s">
        <v>83</v>
      </c>
      <c r="D42" s="165"/>
      <c r="E42" s="156">
        <f>SUM('(ｲ)純固定資産税'!E42,'(ﾛ)交付金'!E42)</f>
        <v>907918</v>
      </c>
      <c r="F42" s="22">
        <f>SUM('(ｲ)純固定資産税'!F42,'(ﾛ)交付金'!F42)</f>
        <v>241347</v>
      </c>
      <c r="G42" s="23">
        <f t="shared" si="0"/>
        <v>1149265</v>
      </c>
      <c r="H42" s="21">
        <f>SUM('(ｲ)純固定資産税'!H42,'(ﾛ)交付金'!H42)</f>
        <v>871346</v>
      </c>
      <c r="I42" s="22">
        <f>SUM('(ｲ)純固定資産税'!I42,'(ﾛ)交付金'!I42)</f>
        <v>81676</v>
      </c>
      <c r="J42" s="23">
        <f t="shared" si="1"/>
        <v>953022</v>
      </c>
      <c r="K42" s="92">
        <f t="shared" si="2"/>
        <v>95.9718829233477</v>
      </c>
      <c r="L42" s="61">
        <f t="shared" si="3"/>
        <v>33.84172995728142</v>
      </c>
      <c r="M42" s="93">
        <f t="shared" si="4"/>
        <v>82.92447781843178</v>
      </c>
    </row>
    <row r="43" spans="1:13" ht="18" customHeight="1">
      <c r="A43" s="3"/>
      <c r="B43" s="149"/>
      <c r="C43" s="140" t="s">
        <v>35</v>
      </c>
      <c r="D43" s="165"/>
      <c r="E43" s="156">
        <f>SUM('(ｲ)純固定資産税'!E43,'(ﾛ)交付金'!E43)</f>
        <v>54038</v>
      </c>
      <c r="F43" s="22">
        <f>SUM('(ｲ)純固定資産税'!F43,'(ﾛ)交付金'!F43)</f>
        <v>13101</v>
      </c>
      <c r="G43" s="23">
        <f t="shared" si="0"/>
        <v>67139</v>
      </c>
      <c r="H43" s="21">
        <f>SUM('(ｲ)純固定資産税'!H43,'(ﾛ)交付金'!H43)</f>
        <v>51946</v>
      </c>
      <c r="I43" s="22">
        <f>SUM('(ｲ)純固定資産税'!I43,'(ﾛ)交付金'!I43)</f>
        <v>3874</v>
      </c>
      <c r="J43" s="23">
        <f t="shared" si="1"/>
        <v>55820</v>
      </c>
      <c r="K43" s="92">
        <f t="shared" si="2"/>
        <v>96.12865020911211</v>
      </c>
      <c r="L43" s="61">
        <f t="shared" si="3"/>
        <v>29.570261812075415</v>
      </c>
      <c r="M43" s="93">
        <f t="shared" si="4"/>
        <v>83.14094639479289</v>
      </c>
    </row>
    <row r="44" spans="1:13" ht="18" customHeight="1">
      <c r="A44" s="3"/>
      <c r="B44" s="150"/>
      <c r="C44" s="141" t="s">
        <v>36</v>
      </c>
      <c r="D44" s="166"/>
      <c r="E44" s="157">
        <f>SUM('(ｲ)純固定資産税'!E44,'(ﾛ)交付金'!E44)</f>
        <v>288897</v>
      </c>
      <c r="F44" s="25">
        <f>SUM('(ｲ)純固定資産税'!F44,'(ﾛ)交付金'!F44)</f>
        <v>38163</v>
      </c>
      <c r="G44" s="26">
        <f t="shared" si="0"/>
        <v>327060</v>
      </c>
      <c r="H44" s="24">
        <f>SUM('(ｲ)純固定資産税'!H44,'(ﾛ)交付金'!H44)</f>
        <v>275557</v>
      </c>
      <c r="I44" s="25">
        <f>SUM('(ｲ)純固定資産税'!I44,'(ﾛ)交付金'!I44)</f>
        <v>5520</v>
      </c>
      <c r="J44" s="26">
        <f t="shared" si="1"/>
        <v>281077</v>
      </c>
      <c r="K44" s="94">
        <f t="shared" si="2"/>
        <v>95.38243733925931</v>
      </c>
      <c r="L44" s="95">
        <f t="shared" si="3"/>
        <v>14.464271676754972</v>
      </c>
      <c r="M44" s="96">
        <f t="shared" si="4"/>
        <v>85.940500214028</v>
      </c>
    </row>
    <row r="45" spans="1:13" ht="18" customHeight="1" thickBot="1">
      <c r="A45" s="3"/>
      <c r="B45" s="151"/>
      <c r="C45" s="142" t="s">
        <v>37</v>
      </c>
      <c r="D45" s="167"/>
      <c r="E45" s="158">
        <f>SUM('(ｲ)純固定資産税'!E45,'(ﾛ)交付金'!E45)</f>
        <v>82107</v>
      </c>
      <c r="F45" s="28">
        <f>SUM('(ｲ)純固定資産税'!F45,'(ﾛ)交付金'!F45)</f>
        <v>17636</v>
      </c>
      <c r="G45" s="29">
        <f t="shared" si="0"/>
        <v>99743</v>
      </c>
      <c r="H45" s="27">
        <f>SUM('(ｲ)純固定資産税'!H45,'(ﾛ)交付金'!H45)</f>
        <v>79123</v>
      </c>
      <c r="I45" s="28">
        <f>SUM('(ｲ)純固定資産税'!I45,'(ﾛ)交付金'!I45)</f>
        <v>4317</v>
      </c>
      <c r="J45" s="29">
        <f t="shared" si="1"/>
        <v>83440</v>
      </c>
      <c r="K45" s="97">
        <f t="shared" si="2"/>
        <v>96.36571790468535</v>
      </c>
      <c r="L45" s="98">
        <f t="shared" si="3"/>
        <v>24.47833975958267</v>
      </c>
      <c r="M45" s="99">
        <f t="shared" si="4"/>
        <v>83.65499333286547</v>
      </c>
    </row>
    <row r="46" spans="1:13" ht="18" customHeight="1" thickTop="1">
      <c r="A46" s="4"/>
      <c r="B46" s="152"/>
      <c r="C46" s="143" t="s">
        <v>57</v>
      </c>
      <c r="D46" s="168"/>
      <c r="E46" s="159">
        <f aca="true" t="shared" si="5" ref="E46:J46">SUM(E5:E15)</f>
        <v>56948199</v>
      </c>
      <c r="F46" s="31">
        <f t="shared" si="5"/>
        <v>6792683</v>
      </c>
      <c r="G46" s="32">
        <f t="shared" si="5"/>
        <v>63740882</v>
      </c>
      <c r="H46" s="30">
        <f t="shared" si="5"/>
        <v>55161086</v>
      </c>
      <c r="I46" s="31">
        <f t="shared" si="5"/>
        <v>2241353</v>
      </c>
      <c r="J46" s="32">
        <f t="shared" si="5"/>
        <v>57402439</v>
      </c>
      <c r="K46" s="109">
        <f t="shared" si="2"/>
        <v>96.86186212842306</v>
      </c>
      <c r="L46" s="110">
        <f t="shared" si="3"/>
        <v>32.99657881870831</v>
      </c>
      <c r="M46" s="111">
        <f t="shared" si="4"/>
        <v>90.05592203760217</v>
      </c>
    </row>
    <row r="47" spans="1:13" ht="18" customHeight="1" thickBot="1">
      <c r="A47" s="4"/>
      <c r="B47" s="153"/>
      <c r="C47" s="144" t="s">
        <v>58</v>
      </c>
      <c r="D47" s="169"/>
      <c r="E47" s="160">
        <f aca="true" t="shared" si="6" ref="E47:J47">SUM(E16:E45)</f>
        <v>16613748</v>
      </c>
      <c r="F47" s="34">
        <f t="shared" si="6"/>
        <v>2039087</v>
      </c>
      <c r="G47" s="35">
        <f t="shared" si="6"/>
        <v>18652835</v>
      </c>
      <c r="H47" s="33">
        <f t="shared" si="6"/>
        <v>16099054</v>
      </c>
      <c r="I47" s="34">
        <f t="shared" si="6"/>
        <v>606631</v>
      </c>
      <c r="J47" s="35">
        <f t="shared" si="6"/>
        <v>16705685</v>
      </c>
      <c r="K47" s="106">
        <f t="shared" si="2"/>
        <v>96.90199947657807</v>
      </c>
      <c r="L47" s="107">
        <f t="shared" si="3"/>
        <v>29.75012836627373</v>
      </c>
      <c r="M47" s="108">
        <f t="shared" si="4"/>
        <v>89.56110425037267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73561947</v>
      </c>
      <c r="F48" s="37">
        <f t="shared" si="7"/>
        <v>8831770</v>
      </c>
      <c r="G48" s="38">
        <f t="shared" si="7"/>
        <v>82393717</v>
      </c>
      <c r="H48" s="36">
        <f t="shared" si="7"/>
        <v>71260140</v>
      </c>
      <c r="I48" s="37">
        <f t="shared" si="7"/>
        <v>2847984</v>
      </c>
      <c r="J48" s="38">
        <f t="shared" si="7"/>
        <v>74108124</v>
      </c>
      <c r="K48" s="114">
        <f t="shared" si="2"/>
        <v>96.87092702970463</v>
      </c>
      <c r="L48" s="115">
        <f t="shared" si="3"/>
        <v>32.247035418721275</v>
      </c>
      <c r="M48" s="116">
        <f t="shared" si="4"/>
        <v>89.94390191184117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M48"/>
  <sheetViews>
    <sheetView showGridLines="0" zoomScaleSheetLayoutView="100" workbookViewId="0" topLeftCell="A40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61</v>
      </c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72"/>
      <c r="C5" s="171" t="s">
        <v>4</v>
      </c>
      <c r="D5" s="174"/>
      <c r="E5" s="173">
        <f>SUM('a土地:c償却資産'!E5)</f>
        <v>19295546</v>
      </c>
      <c r="F5" s="40">
        <f>SUM('a土地:c償却資産'!F5)</f>
        <v>1689965</v>
      </c>
      <c r="G5" s="41">
        <f>SUM(E5:F5)</f>
        <v>20985511</v>
      </c>
      <c r="H5" s="39">
        <f>SUM('a土地:c償却資産'!H5)</f>
        <v>18881391</v>
      </c>
      <c r="I5" s="40">
        <f>SUM('a土地:c償却資産'!I5)</f>
        <v>595695</v>
      </c>
      <c r="J5" s="41">
        <f>SUM(H5:I5)</f>
        <v>19477086</v>
      </c>
      <c r="K5" s="224">
        <f>IF(E5=0,"-",H5/E5*100)</f>
        <v>97.8536238362988</v>
      </c>
      <c r="L5" s="125">
        <f>IF(F5=0,"-",I5/F5*100)</f>
        <v>35.24895486001189</v>
      </c>
      <c r="M5" s="225">
        <f>IF(G5=0,"-",J5/G5*100)</f>
        <v>92.81206447629509</v>
      </c>
    </row>
    <row r="6" spans="1:13" ht="18" customHeight="1">
      <c r="A6" s="3"/>
      <c r="B6" s="149"/>
      <c r="C6" s="140" t="s">
        <v>5</v>
      </c>
      <c r="D6" s="165"/>
      <c r="E6" s="156">
        <f>SUM('a土地:c償却資産'!E6)</f>
        <v>4730305</v>
      </c>
      <c r="F6" s="22">
        <f>SUM('a土地:c償却資産'!F6)</f>
        <v>676362</v>
      </c>
      <c r="G6" s="23">
        <f aca="true" t="shared" si="0" ref="G6:G45">SUM(E6:F6)</f>
        <v>5406667</v>
      </c>
      <c r="H6" s="21">
        <f>SUM('a土地:c償却資産'!H6)</f>
        <v>4578987</v>
      </c>
      <c r="I6" s="22">
        <f>SUM('a土地:c償却資産'!I6)</f>
        <v>233504</v>
      </c>
      <c r="J6" s="23">
        <f aca="true" t="shared" si="1" ref="J6:J45">SUM(H6:I6)</f>
        <v>4812491</v>
      </c>
      <c r="K6" s="92">
        <f aca="true" t="shared" si="2" ref="K6:K48">IF(E6=0,"-",H6/E6*100)</f>
        <v>96.80109422119715</v>
      </c>
      <c r="L6" s="61">
        <f aca="true" t="shared" si="3" ref="L6:L48">IF(F6=0,"-",I6/F6*100)</f>
        <v>34.523524384870825</v>
      </c>
      <c r="M6" s="93">
        <f aca="true" t="shared" si="4" ref="M6:M48">IF(G6=0,"-",J6/G6*100)</f>
        <v>89.01030893894519</v>
      </c>
    </row>
    <row r="7" spans="1:13" ht="18" customHeight="1">
      <c r="A7" s="3"/>
      <c r="B7" s="149"/>
      <c r="C7" s="140" t="s">
        <v>6</v>
      </c>
      <c r="D7" s="165"/>
      <c r="E7" s="156">
        <f>SUM('a土地:c償却資産'!E7)</f>
        <v>2344302</v>
      </c>
      <c r="F7" s="22">
        <f>SUM('a土地:c償却資産'!F7)</f>
        <v>361593</v>
      </c>
      <c r="G7" s="23">
        <f t="shared" si="0"/>
        <v>2705895</v>
      </c>
      <c r="H7" s="21">
        <f>SUM('a土地:c償却資産'!H7)</f>
        <v>2207660</v>
      </c>
      <c r="I7" s="22">
        <f>SUM('a土地:c償却資産'!I7)</f>
        <v>109064</v>
      </c>
      <c r="J7" s="23">
        <f t="shared" si="1"/>
        <v>2316724</v>
      </c>
      <c r="K7" s="92">
        <f t="shared" si="2"/>
        <v>94.17131410543521</v>
      </c>
      <c r="L7" s="61">
        <f t="shared" si="3"/>
        <v>30.16208831476273</v>
      </c>
      <c r="M7" s="93">
        <f t="shared" si="4"/>
        <v>85.61766070006412</v>
      </c>
    </row>
    <row r="8" spans="1:13" ht="18" customHeight="1">
      <c r="A8" s="3"/>
      <c r="B8" s="149"/>
      <c r="C8" s="140" t="s">
        <v>7</v>
      </c>
      <c r="D8" s="165"/>
      <c r="E8" s="156">
        <f>SUM('a土地:c償却資産'!E8)</f>
        <v>6037916</v>
      </c>
      <c r="F8" s="22">
        <f>SUM('a土地:c償却資産'!F8)</f>
        <v>301729</v>
      </c>
      <c r="G8" s="23">
        <f t="shared" si="0"/>
        <v>6339645</v>
      </c>
      <c r="H8" s="21">
        <f>SUM('a土地:c償却資産'!H8)</f>
        <v>5928579</v>
      </c>
      <c r="I8" s="22">
        <f>SUM('a土地:c償却資産'!I8)</f>
        <v>119336</v>
      </c>
      <c r="J8" s="23">
        <f t="shared" si="1"/>
        <v>6047915</v>
      </c>
      <c r="K8" s="92">
        <f t="shared" si="2"/>
        <v>98.18915996843944</v>
      </c>
      <c r="L8" s="61">
        <f t="shared" si="3"/>
        <v>39.550722668354716</v>
      </c>
      <c r="M8" s="93">
        <f t="shared" si="4"/>
        <v>95.39832277674854</v>
      </c>
    </row>
    <row r="9" spans="1:13" ht="18" customHeight="1">
      <c r="A9" s="3"/>
      <c r="B9" s="150"/>
      <c r="C9" s="141" t="s">
        <v>8</v>
      </c>
      <c r="D9" s="166"/>
      <c r="E9" s="157">
        <f>SUM('a土地:c償却資産'!E9)</f>
        <v>2834466</v>
      </c>
      <c r="F9" s="25">
        <f>SUM('a土地:c償却資産'!F9)</f>
        <v>551910</v>
      </c>
      <c r="G9" s="26">
        <f t="shared" si="0"/>
        <v>3386376</v>
      </c>
      <c r="H9" s="24">
        <f>SUM('a土地:c償却資産'!H9)</f>
        <v>2709139</v>
      </c>
      <c r="I9" s="25">
        <f>SUM('a土地:c償却資産'!I9)</f>
        <v>134513</v>
      </c>
      <c r="J9" s="26">
        <f t="shared" si="1"/>
        <v>2843652</v>
      </c>
      <c r="K9" s="94">
        <f t="shared" si="2"/>
        <v>95.57846169260806</v>
      </c>
      <c r="L9" s="95">
        <f t="shared" si="3"/>
        <v>24.372270841260352</v>
      </c>
      <c r="M9" s="96">
        <f t="shared" si="4"/>
        <v>83.97330952026591</v>
      </c>
    </row>
    <row r="10" spans="1:13" ht="18" customHeight="1">
      <c r="A10" s="3"/>
      <c r="B10" s="151"/>
      <c r="C10" s="142" t="s">
        <v>9</v>
      </c>
      <c r="D10" s="167"/>
      <c r="E10" s="158">
        <f>SUM('a土地:c償却資産'!E10)</f>
        <v>2379016</v>
      </c>
      <c r="F10" s="28">
        <f>SUM('a土地:c償却資産'!F10)</f>
        <v>260072</v>
      </c>
      <c r="G10" s="29">
        <f t="shared" si="0"/>
        <v>2639088</v>
      </c>
      <c r="H10" s="27">
        <f>SUM('a土地:c償却資産'!H10)</f>
        <v>2287498</v>
      </c>
      <c r="I10" s="28">
        <f>SUM('a土地:c償却資産'!I10)</f>
        <v>91137</v>
      </c>
      <c r="J10" s="29">
        <f t="shared" si="1"/>
        <v>2378635</v>
      </c>
      <c r="K10" s="97">
        <f t="shared" si="2"/>
        <v>96.15311540569714</v>
      </c>
      <c r="L10" s="98">
        <f t="shared" si="3"/>
        <v>35.042988095604294</v>
      </c>
      <c r="M10" s="99">
        <f t="shared" si="4"/>
        <v>90.13094675130196</v>
      </c>
    </row>
    <row r="11" spans="1:13" ht="18" customHeight="1">
      <c r="A11" s="3"/>
      <c r="B11" s="149"/>
      <c r="C11" s="140" t="s">
        <v>77</v>
      </c>
      <c r="D11" s="165"/>
      <c r="E11" s="156">
        <f>SUM('a土地:c償却資産'!E11)</f>
        <v>6761970</v>
      </c>
      <c r="F11" s="22">
        <f>SUM('a土地:c償却資産'!F11)</f>
        <v>1232107</v>
      </c>
      <c r="G11" s="23">
        <f t="shared" si="0"/>
        <v>7994077</v>
      </c>
      <c r="H11" s="21">
        <f>SUM('a土地:c償却資産'!H11)</f>
        <v>6477992</v>
      </c>
      <c r="I11" s="22">
        <f>SUM('a土地:c償却資産'!I11)</f>
        <v>368199</v>
      </c>
      <c r="J11" s="23">
        <f t="shared" si="1"/>
        <v>6846191</v>
      </c>
      <c r="K11" s="92">
        <f t="shared" si="2"/>
        <v>95.80036586970957</v>
      </c>
      <c r="L11" s="61">
        <f t="shared" si="3"/>
        <v>29.88368704990719</v>
      </c>
      <c r="M11" s="93">
        <f t="shared" si="4"/>
        <v>85.64079380271168</v>
      </c>
    </row>
    <row r="12" spans="1:13" ht="18" customHeight="1">
      <c r="A12" s="3"/>
      <c r="B12" s="149"/>
      <c r="C12" s="140" t="s">
        <v>78</v>
      </c>
      <c r="D12" s="165"/>
      <c r="E12" s="156">
        <f>SUM('a土地:c償却資産'!E12)</f>
        <v>2295024</v>
      </c>
      <c r="F12" s="22">
        <f>SUM('a土地:c償却資産'!F12)</f>
        <v>317803</v>
      </c>
      <c r="G12" s="23">
        <f t="shared" si="0"/>
        <v>2612827</v>
      </c>
      <c r="H12" s="21">
        <f>SUM('a土地:c償却資産'!H12)</f>
        <v>2220946</v>
      </c>
      <c r="I12" s="22">
        <f>SUM('a土地:c償却資産'!I12)</f>
        <v>124290</v>
      </c>
      <c r="J12" s="23">
        <f t="shared" si="1"/>
        <v>2345236</v>
      </c>
      <c r="K12" s="92">
        <f t="shared" si="2"/>
        <v>96.77223419014355</v>
      </c>
      <c r="L12" s="61">
        <f t="shared" si="3"/>
        <v>39.109133645686164</v>
      </c>
      <c r="M12" s="93">
        <f t="shared" si="4"/>
        <v>89.7585641911998</v>
      </c>
    </row>
    <row r="13" spans="1:13" ht="18" customHeight="1">
      <c r="A13" s="3"/>
      <c r="B13" s="149"/>
      <c r="C13" s="140" t="s">
        <v>79</v>
      </c>
      <c r="D13" s="165"/>
      <c r="E13" s="156">
        <f>SUM('a土地:c償却資産'!E13)</f>
        <v>5077657</v>
      </c>
      <c r="F13" s="22">
        <f>SUM('a土地:c償却資産'!F13)</f>
        <v>880489</v>
      </c>
      <c r="G13" s="23">
        <f t="shared" si="0"/>
        <v>5958146</v>
      </c>
      <c r="H13" s="21">
        <f>SUM('a土地:c償却資産'!H13)</f>
        <v>4803886</v>
      </c>
      <c r="I13" s="22">
        <f>SUM('a土地:c償却資産'!I13)</f>
        <v>305302</v>
      </c>
      <c r="J13" s="23">
        <f t="shared" si="1"/>
        <v>5109188</v>
      </c>
      <c r="K13" s="92">
        <f t="shared" si="2"/>
        <v>94.60832033357117</v>
      </c>
      <c r="L13" s="61">
        <f t="shared" si="3"/>
        <v>34.67414130102704</v>
      </c>
      <c r="M13" s="93">
        <f t="shared" si="4"/>
        <v>85.75130585923876</v>
      </c>
    </row>
    <row r="14" spans="1:13" ht="18" customHeight="1">
      <c r="A14" s="3"/>
      <c r="B14" s="150"/>
      <c r="C14" s="141" t="s">
        <v>80</v>
      </c>
      <c r="D14" s="166"/>
      <c r="E14" s="157">
        <f>SUM('a土地:c償却資産'!E14)</f>
        <v>2246663</v>
      </c>
      <c r="F14" s="25">
        <f>SUM('a土地:c償却資産'!F14)</f>
        <v>345647</v>
      </c>
      <c r="G14" s="26">
        <f t="shared" si="0"/>
        <v>2592310</v>
      </c>
      <c r="H14" s="24">
        <f>SUM('a土地:c償却資産'!H14)</f>
        <v>2164119</v>
      </c>
      <c r="I14" s="25">
        <f>SUM('a土地:c償却資産'!I14)</f>
        <v>97789</v>
      </c>
      <c r="J14" s="26">
        <f t="shared" si="1"/>
        <v>2261908</v>
      </c>
      <c r="K14" s="94">
        <f t="shared" si="2"/>
        <v>96.32592872184212</v>
      </c>
      <c r="L14" s="95">
        <f t="shared" si="3"/>
        <v>28.291580716742804</v>
      </c>
      <c r="M14" s="96">
        <f t="shared" si="4"/>
        <v>87.2545336013054</v>
      </c>
    </row>
    <row r="15" spans="1:13" ht="18" customHeight="1">
      <c r="A15" s="3"/>
      <c r="B15" s="151"/>
      <c r="C15" s="142" t="s">
        <v>81</v>
      </c>
      <c r="D15" s="167"/>
      <c r="E15" s="158">
        <f>SUM('a土地:c償却資産'!E15)</f>
        <v>1360712</v>
      </c>
      <c r="F15" s="28">
        <f>SUM('a土地:c償却資産'!F15)</f>
        <v>175006</v>
      </c>
      <c r="G15" s="29">
        <f t="shared" si="0"/>
        <v>1535718</v>
      </c>
      <c r="H15" s="27">
        <f>SUM('a土地:c償却資産'!H15)</f>
        <v>1316267</v>
      </c>
      <c r="I15" s="28">
        <f>SUM('a土地:c償却資産'!I15)</f>
        <v>62524</v>
      </c>
      <c r="J15" s="29">
        <f t="shared" si="1"/>
        <v>1378791</v>
      </c>
      <c r="K15" s="97">
        <f t="shared" si="2"/>
        <v>96.73369530069552</v>
      </c>
      <c r="L15" s="98">
        <f t="shared" si="3"/>
        <v>35.72677508199719</v>
      </c>
      <c r="M15" s="99">
        <f t="shared" si="4"/>
        <v>89.78152238887608</v>
      </c>
    </row>
    <row r="16" spans="1:13" ht="18" customHeight="1">
      <c r="A16" s="3"/>
      <c r="B16" s="148"/>
      <c r="C16" s="139" t="s">
        <v>10</v>
      </c>
      <c r="D16" s="164"/>
      <c r="E16" s="155">
        <f>SUM('a土地:c償却資産'!E16)</f>
        <v>172228</v>
      </c>
      <c r="F16" s="19">
        <f>SUM('a土地:c償却資産'!F16)</f>
        <v>51495</v>
      </c>
      <c r="G16" s="20">
        <f t="shared" si="0"/>
        <v>223723</v>
      </c>
      <c r="H16" s="18">
        <f>SUM('a土地:c償却資産'!H16)</f>
        <v>162990</v>
      </c>
      <c r="I16" s="19">
        <f>SUM('a土地:c償却資産'!I16)</f>
        <v>8201</v>
      </c>
      <c r="J16" s="20">
        <f t="shared" si="1"/>
        <v>171191</v>
      </c>
      <c r="K16" s="100">
        <f t="shared" si="2"/>
        <v>94.63617994751144</v>
      </c>
      <c r="L16" s="101">
        <f t="shared" si="3"/>
        <v>15.925818040586465</v>
      </c>
      <c r="M16" s="102">
        <f t="shared" si="4"/>
        <v>76.51917773317898</v>
      </c>
    </row>
    <row r="17" spans="1:13" ht="18" customHeight="1">
      <c r="A17" s="3"/>
      <c r="B17" s="149"/>
      <c r="C17" s="140" t="s">
        <v>11</v>
      </c>
      <c r="D17" s="165"/>
      <c r="E17" s="156">
        <f>SUM('a土地:c償却資産'!E17)</f>
        <v>90292</v>
      </c>
      <c r="F17" s="22">
        <f>SUM('a土地:c償却資産'!F17)</f>
        <v>25349</v>
      </c>
      <c r="G17" s="23">
        <f t="shared" si="0"/>
        <v>115641</v>
      </c>
      <c r="H17" s="21">
        <f>SUM('a土地:c償却資産'!H17)</f>
        <v>83355</v>
      </c>
      <c r="I17" s="22">
        <f>SUM('a土地:c償却資産'!I17)</f>
        <v>2946</v>
      </c>
      <c r="J17" s="23">
        <f t="shared" si="1"/>
        <v>86301</v>
      </c>
      <c r="K17" s="92">
        <f t="shared" si="2"/>
        <v>92.31714880609579</v>
      </c>
      <c r="L17" s="61">
        <f t="shared" si="3"/>
        <v>11.621760227227899</v>
      </c>
      <c r="M17" s="93">
        <f t="shared" si="4"/>
        <v>74.62837574908554</v>
      </c>
    </row>
    <row r="18" spans="1:13" ht="18" customHeight="1">
      <c r="A18" s="3"/>
      <c r="B18" s="149"/>
      <c r="C18" s="140" t="s">
        <v>12</v>
      </c>
      <c r="D18" s="165"/>
      <c r="E18" s="156">
        <f>SUM('a土地:c償却資産'!E18)</f>
        <v>50040</v>
      </c>
      <c r="F18" s="22">
        <f>SUM('a土地:c償却資産'!F18)</f>
        <v>17365</v>
      </c>
      <c r="G18" s="23">
        <f t="shared" si="0"/>
        <v>67405</v>
      </c>
      <c r="H18" s="21">
        <f>SUM('a土地:c償却資産'!H18)</f>
        <v>46538</v>
      </c>
      <c r="I18" s="22">
        <f>SUM('a土地:c償却資産'!I18)</f>
        <v>1531</v>
      </c>
      <c r="J18" s="23">
        <f t="shared" si="1"/>
        <v>48069</v>
      </c>
      <c r="K18" s="92">
        <f t="shared" si="2"/>
        <v>93.00159872102319</v>
      </c>
      <c r="L18" s="61">
        <f t="shared" si="3"/>
        <v>8.816585084940973</v>
      </c>
      <c r="M18" s="93">
        <f t="shared" si="4"/>
        <v>71.31370076403827</v>
      </c>
    </row>
    <row r="19" spans="1:13" ht="18" customHeight="1">
      <c r="A19" s="3"/>
      <c r="B19" s="150"/>
      <c r="C19" s="141" t="s">
        <v>13</v>
      </c>
      <c r="D19" s="166"/>
      <c r="E19" s="157">
        <f>SUM('a土地:c償却資産'!E19)</f>
        <v>279413</v>
      </c>
      <c r="F19" s="25">
        <f>SUM('a土地:c償却資産'!F19)</f>
        <v>36621</v>
      </c>
      <c r="G19" s="26">
        <f t="shared" si="0"/>
        <v>316034</v>
      </c>
      <c r="H19" s="24">
        <f>SUM('a土地:c償却資産'!H19)</f>
        <v>267255</v>
      </c>
      <c r="I19" s="25">
        <f>SUM('a土地:c償却資産'!I19)</f>
        <v>9828</v>
      </c>
      <c r="J19" s="26">
        <f t="shared" si="1"/>
        <v>277083</v>
      </c>
      <c r="K19" s="94">
        <f t="shared" si="2"/>
        <v>95.64873502664514</v>
      </c>
      <c r="L19" s="95">
        <f t="shared" si="3"/>
        <v>26.837060702875398</v>
      </c>
      <c r="M19" s="96">
        <f t="shared" si="4"/>
        <v>87.67506027832448</v>
      </c>
    </row>
    <row r="20" spans="1:13" ht="18" customHeight="1">
      <c r="A20" s="3"/>
      <c r="B20" s="151"/>
      <c r="C20" s="142" t="s">
        <v>14</v>
      </c>
      <c r="D20" s="167"/>
      <c r="E20" s="158">
        <f>SUM('a土地:c償却資産'!E20)</f>
        <v>452830</v>
      </c>
      <c r="F20" s="28">
        <f>SUM('a土地:c償却資産'!F20)</f>
        <v>111505</v>
      </c>
      <c r="G20" s="29">
        <f t="shared" si="0"/>
        <v>564335</v>
      </c>
      <c r="H20" s="27">
        <f>SUM('a土地:c償却資産'!H20)</f>
        <v>432332</v>
      </c>
      <c r="I20" s="28">
        <f>SUM('a土地:c償却資産'!I20)</f>
        <v>18933</v>
      </c>
      <c r="J20" s="29">
        <f t="shared" si="1"/>
        <v>451265</v>
      </c>
      <c r="K20" s="97">
        <f t="shared" si="2"/>
        <v>95.47335644723185</v>
      </c>
      <c r="L20" s="98">
        <f t="shared" si="3"/>
        <v>16.979507645397067</v>
      </c>
      <c r="M20" s="99">
        <f t="shared" si="4"/>
        <v>79.9640284582739</v>
      </c>
    </row>
    <row r="21" spans="1:13" ht="18" customHeight="1">
      <c r="A21" s="3"/>
      <c r="B21" s="149"/>
      <c r="C21" s="140" t="s">
        <v>15</v>
      </c>
      <c r="D21" s="165"/>
      <c r="E21" s="156">
        <f>SUM('a土地:c償却資産'!E21)</f>
        <v>826173</v>
      </c>
      <c r="F21" s="22">
        <f>SUM('a土地:c償却資産'!F21)</f>
        <v>32087</v>
      </c>
      <c r="G21" s="23">
        <f t="shared" si="0"/>
        <v>858260</v>
      </c>
      <c r="H21" s="21">
        <f>SUM('a土地:c償却資産'!H21)</f>
        <v>815346</v>
      </c>
      <c r="I21" s="22">
        <f>SUM('a土地:c償却資産'!I21)</f>
        <v>12579</v>
      </c>
      <c r="J21" s="23">
        <f t="shared" si="1"/>
        <v>827925</v>
      </c>
      <c r="K21" s="92">
        <f t="shared" si="2"/>
        <v>98.68949965685154</v>
      </c>
      <c r="L21" s="61">
        <f t="shared" si="3"/>
        <v>39.20279240814037</v>
      </c>
      <c r="M21" s="93">
        <f t="shared" si="4"/>
        <v>96.46552326800736</v>
      </c>
    </row>
    <row r="22" spans="1:13" ht="18" customHeight="1">
      <c r="A22" s="3"/>
      <c r="B22" s="149"/>
      <c r="C22" s="140" t="s">
        <v>16</v>
      </c>
      <c r="D22" s="165"/>
      <c r="E22" s="156">
        <f>SUM('a土地:c償却資産'!E22)</f>
        <v>173800</v>
      </c>
      <c r="F22" s="22">
        <f>SUM('a土地:c償却資産'!F22)</f>
        <v>32544</v>
      </c>
      <c r="G22" s="23">
        <f t="shared" si="0"/>
        <v>206344</v>
      </c>
      <c r="H22" s="21">
        <f>SUM('a土地:c償却資産'!H22)</f>
        <v>160848</v>
      </c>
      <c r="I22" s="22">
        <f>SUM('a土地:c償却資産'!I22)</f>
        <v>10994</v>
      </c>
      <c r="J22" s="23">
        <f t="shared" si="1"/>
        <v>171842</v>
      </c>
      <c r="K22" s="92">
        <f t="shared" si="2"/>
        <v>92.54775604142694</v>
      </c>
      <c r="L22" s="61">
        <f t="shared" si="3"/>
        <v>33.78195673549656</v>
      </c>
      <c r="M22" s="93">
        <f t="shared" si="4"/>
        <v>83.2793781258481</v>
      </c>
    </row>
    <row r="23" spans="1:13" ht="18" customHeight="1">
      <c r="A23" s="3"/>
      <c r="B23" s="149"/>
      <c r="C23" s="140" t="s">
        <v>17</v>
      </c>
      <c r="D23" s="165"/>
      <c r="E23" s="156">
        <f>SUM('a土地:c償却資産'!E23)</f>
        <v>681580</v>
      </c>
      <c r="F23" s="22">
        <f>SUM('a土地:c償却資産'!F23)</f>
        <v>83243</v>
      </c>
      <c r="G23" s="23">
        <f t="shared" si="0"/>
        <v>764823</v>
      </c>
      <c r="H23" s="21">
        <f>SUM('a土地:c償却資産'!H23)</f>
        <v>668097</v>
      </c>
      <c r="I23" s="22">
        <f>SUM('a土地:c償却資産'!I23)</f>
        <v>20000</v>
      </c>
      <c r="J23" s="23">
        <f t="shared" si="1"/>
        <v>688097</v>
      </c>
      <c r="K23" s="92">
        <f t="shared" si="2"/>
        <v>98.02180228293084</v>
      </c>
      <c r="L23" s="61">
        <f t="shared" si="3"/>
        <v>24.02604423194743</v>
      </c>
      <c r="M23" s="93">
        <f t="shared" si="4"/>
        <v>89.9681364184916</v>
      </c>
    </row>
    <row r="24" spans="1:13" ht="18" customHeight="1">
      <c r="A24" s="3"/>
      <c r="B24" s="150"/>
      <c r="C24" s="141" t="s">
        <v>18</v>
      </c>
      <c r="D24" s="166"/>
      <c r="E24" s="157">
        <f>SUM('a土地:c償却資産'!E24)</f>
        <v>153820</v>
      </c>
      <c r="F24" s="25">
        <f>SUM('a土地:c償却資産'!F24)</f>
        <v>23984</v>
      </c>
      <c r="G24" s="26">
        <f t="shared" si="0"/>
        <v>177804</v>
      </c>
      <c r="H24" s="24">
        <f>SUM('a土地:c償却資産'!H24)</f>
        <v>149935</v>
      </c>
      <c r="I24" s="25">
        <f>SUM('a土地:c償却資産'!I24)</f>
        <v>2466</v>
      </c>
      <c r="J24" s="26">
        <f t="shared" si="1"/>
        <v>152401</v>
      </c>
      <c r="K24" s="94">
        <f t="shared" si="2"/>
        <v>97.47432063450788</v>
      </c>
      <c r="L24" s="95">
        <f t="shared" si="3"/>
        <v>10.281854569713142</v>
      </c>
      <c r="M24" s="96">
        <f t="shared" si="4"/>
        <v>85.71291984432297</v>
      </c>
    </row>
    <row r="25" spans="1:13" ht="18" customHeight="1">
      <c r="A25" s="3"/>
      <c r="B25" s="151"/>
      <c r="C25" s="142" t="s">
        <v>19</v>
      </c>
      <c r="D25" s="167"/>
      <c r="E25" s="158">
        <f>SUM('a土地:c償却資産'!E25)</f>
        <v>1789932</v>
      </c>
      <c r="F25" s="28">
        <f>SUM('a土地:c償却資産'!F25)</f>
        <v>279982</v>
      </c>
      <c r="G25" s="29">
        <f t="shared" si="0"/>
        <v>2069914</v>
      </c>
      <c r="H25" s="27">
        <f>SUM('a土地:c償却資産'!H25)</f>
        <v>1709939</v>
      </c>
      <c r="I25" s="28">
        <f>SUM('a土地:c償却資産'!I25)</f>
        <v>80217</v>
      </c>
      <c r="J25" s="29">
        <f t="shared" si="1"/>
        <v>1790156</v>
      </c>
      <c r="K25" s="97">
        <f t="shared" si="2"/>
        <v>95.53094754437599</v>
      </c>
      <c r="L25" s="98">
        <f t="shared" si="3"/>
        <v>28.650770406669</v>
      </c>
      <c r="M25" s="99">
        <f t="shared" si="4"/>
        <v>86.48455926188238</v>
      </c>
    </row>
    <row r="26" spans="1:13" ht="18" customHeight="1">
      <c r="A26" s="3"/>
      <c r="B26" s="149"/>
      <c r="C26" s="140" t="s">
        <v>20</v>
      </c>
      <c r="D26" s="165"/>
      <c r="E26" s="156">
        <f>SUM('a土地:c償却資産'!E26)</f>
        <v>1335303</v>
      </c>
      <c r="F26" s="22">
        <f>SUM('a土地:c償却資産'!F26)</f>
        <v>96391</v>
      </c>
      <c r="G26" s="23">
        <f t="shared" si="0"/>
        <v>1431694</v>
      </c>
      <c r="H26" s="21">
        <f>SUM('a土地:c償却資産'!H26)</f>
        <v>1300764</v>
      </c>
      <c r="I26" s="22">
        <f>SUM('a土地:c償却資産'!I26)</f>
        <v>31979</v>
      </c>
      <c r="J26" s="23">
        <f t="shared" si="1"/>
        <v>1332743</v>
      </c>
      <c r="K26" s="92">
        <f t="shared" si="2"/>
        <v>97.41339606066937</v>
      </c>
      <c r="L26" s="61">
        <f t="shared" si="3"/>
        <v>33.176333890093474</v>
      </c>
      <c r="M26" s="93">
        <f t="shared" si="4"/>
        <v>93.08853707566003</v>
      </c>
    </row>
    <row r="27" spans="1:13" ht="18" customHeight="1">
      <c r="A27" s="3"/>
      <c r="B27" s="149"/>
      <c r="C27" s="140" t="s">
        <v>21</v>
      </c>
      <c r="D27" s="165"/>
      <c r="E27" s="156">
        <f>SUM('a土地:c償却資産'!E27)</f>
        <v>2466376</v>
      </c>
      <c r="F27" s="22">
        <f>SUM('a土地:c償却資産'!F27)</f>
        <v>270561</v>
      </c>
      <c r="G27" s="23">
        <f t="shared" si="0"/>
        <v>2736937</v>
      </c>
      <c r="H27" s="21">
        <f>SUM('a土地:c償却資産'!H27)</f>
        <v>2397212</v>
      </c>
      <c r="I27" s="22">
        <f>SUM('a土地:c償却資産'!I27)</f>
        <v>100740</v>
      </c>
      <c r="J27" s="23">
        <f t="shared" si="1"/>
        <v>2497952</v>
      </c>
      <c r="K27" s="92">
        <f t="shared" si="2"/>
        <v>97.19572360418687</v>
      </c>
      <c r="L27" s="61">
        <f t="shared" si="3"/>
        <v>37.23374765764467</v>
      </c>
      <c r="M27" s="93">
        <f t="shared" si="4"/>
        <v>91.26815852904177</v>
      </c>
    </row>
    <row r="28" spans="1:13" ht="18" customHeight="1">
      <c r="A28" s="3"/>
      <c r="B28" s="149"/>
      <c r="C28" s="140" t="s">
        <v>22</v>
      </c>
      <c r="D28" s="165"/>
      <c r="E28" s="156">
        <f>SUM('a土地:c償却資産'!E28)</f>
        <v>869759</v>
      </c>
      <c r="F28" s="22">
        <f>SUM('a土地:c償却資産'!F28)</f>
        <v>126203</v>
      </c>
      <c r="G28" s="23">
        <f t="shared" si="0"/>
        <v>995962</v>
      </c>
      <c r="H28" s="21">
        <f>SUM('a土地:c償却資産'!H28)</f>
        <v>848637</v>
      </c>
      <c r="I28" s="22">
        <f>SUM('a土地:c償却資産'!I28)</f>
        <v>32761</v>
      </c>
      <c r="J28" s="23">
        <f t="shared" si="1"/>
        <v>881398</v>
      </c>
      <c r="K28" s="92">
        <f t="shared" si="2"/>
        <v>97.57151118873159</v>
      </c>
      <c r="L28" s="61">
        <f t="shared" si="3"/>
        <v>25.958970864401003</v>
      </c>
      <c r="M28" s="93">
        <f t="shared" si="4"/>
        <v>88.49715149774791</v>
      </c>
    </row>
    <row r="29" spans="1:13" ht="18" customHeight="1">
      <c r="A29" s="3"/>
      <c r="B29" s="150"/>
      <c r="C29" s="141" t="s">
        <v>23</v>
      </c>
      <c r="D29" s="166"/>
      <c r="E29" s="157">
        <f>SUM('a土地:c償却資産'!E29)</f>
        <v>764181</v>
      </c>
      <c r="F29" s="25">
        <f>SUM('a土地:c償却資産'!F29)</f>
        <v>135391</v>
      </c>
      <c r="G29" s="26">
        <f t="shared" si="0"/>
        <v>899572</v>
      </c>
      <c r="H29" s="24">
        <f>SUM('a土地:c償却資産'!H29)</f>
        <v>725044</v>
      </c>
      <c r="I29" s="25">
        <f>SUM('a土地:c償却資産'!I29)</f>
        <v>35255</v>
      </c>
      <c r="J29" s="26">
        <f t="shared" si="1"/>
        <v>760299</v>
      </c>
      <c r="K29" s="94">
        <f t="shared" si="2"/>
        <v>94.8785693441737</v>
      </c>
      <c r="L29" s="95">
        <f t="shared" si="3"/>
        <v>26.039397005709393</v>
      </c>
      <c r="M29" s="96">
        <f t="shared" si="4"/>
        <v>84.51785960434518</v>
      </c>
    </row>
    <row r="30" spans="1:13" ht="18" customHeight="1">
      <c r="A30" s="3"/>
      <c r="B30" s="151"/>
      <c r="C30" s="142" t="s">
        <v>24</v>
      </c>
      <c r="D30" s="167"/>
      <c r="E30" s="158">
        <f>SUM('a土地:c償却資産'!E30)</f>
        <v>1670348</v>
      </c>
      <c r="F30" s="28">
        <f>SUM('a土地:c償却資産'!F30)</f>
        <v>113392</v>
      </c>
      <c r="G30" s="29">
        <f t="shared" si="0"/>
        <v>1783740</v>
      </c>
      <c r="H30" s="27">
        <f>SUM('a土地:c償却資産'!H30)</f>
        <v>1618681</v>
      </c>
      <c r="I30" s="28">
        <f>SUM('a土地:c償却資産'!I30)</f>
        <v>48078</v>
      </c>
      <c r="J30" s="29">
        <f t="shared" si="1"/>
        <v>1666759</v>
      </c>
      <c r="K30" s="97">
        <f t="shared" si="2"/>
        <v>96.90681223313943</v>
      </c>
      <c r="L30" s="98">
        <f t="shared" si="3"/>
        <v>42.399816565542544</v>
      </c>
      <c r="M30" s="99">
        <f t="shared" si="4"/>
        <v>93.44181326874993</v>
      </c>
    </row>
    <row r="31" spans="1:13" ht="18" customHeight="1">
      <c r="A31" s="3"/>
      <c r="B31" s="149"/>
      <c r="C31" s="140" t="s">
        <v>25</v>
      </c>
      <c r="D31" s="165"/>
      <c r="E31" s="156">
        <f>SUM('a土地:c償却資産'!E31)</f>
        <v>624206</v>
      </c>
      <c r="F31" s="22">
        <f>SUM('a土地:c償却資産'!F31)</f>
        <v>59424</v>
      </c>
      <c r="G31" s="23">
        <f t="shared" si="0"/>
        <v>683630</v>
      </c>
      <c r="H31" s="21">
        <f>SUM('a土地:c償却資産'!H31)</f>
        <v>608810</v>
      </c>
      <c r="I31" s="22">
        <f>SUM('a土地:c償却資産'!I31)</f>
        <v>30189</v>
      </c>
      <c r="J31" s="23">
        <f t="shared" si="1"/>
        <v>638999</v>
      </c>
      <c r="K31" s="92">
        <f t="shared" si="2"/>
        <v>97.53350656674239</v>
      </c>
      <c r="L31" s="61">
        <f t="shared" si="3"/>
        <v>50.80270597738288</v>
      </c>
      <c r="M31" s="93">
        <f t="shared" si="4"/>
        <v>93.47146848441409</v>
      </c>
    </row>
    <row r="32" spans="1:13" ht="18" customHeight="1">
      <c r="A32" s="3"/>
      <c r="B32" s="149"/>
      <c r="C32" s="140" t="s">
        <v>26</v>
      </c>
      <c r="D32" s="165"/>
      <c r="E32" s="156">
        <f>SUM('a土地:c償却資産'!E32)</f>
        <v>1581447</v>
      </c>
      <c r="F32" s="22">
        <f>SUM('a土地:c償却資産'!F32)</f>
        <v>99463</v>
      </c>
      <c r="G32" s="23">
        <f t="shared" si="0"/>
        <v>1680910</v>
      </c>
      <c r="H32" s="21">
        <f>SUM('a土地:c償却資産'!H32)</f>
        <v>1559802</v>
      </c>
      <c r="I32" s="22">
        <f>SUM('a土地:c償却資産'!I32)</f>
        <v>33981</v>
      </c>
      <c r="J32" s="23">
        <f t="shared" si="1"/>
        <v>1593783</v>
      </c>
      <c r="K32" s="92">
        <f t="shared" si="2"/>
        <v>98.6313167624334</v>
      </c>
      <c r="L32" s="61">
        <f t="shared" si="3"/>
        <v>34.164463167207906</v>
      </c>
      <c r="M32" s="93">
        <f t="shared" si="4"/>
        <v>94.81667668108345</v>
      </c>
    </row>
    <row r="33" spans="1:13" ht="18" customHeight="1">
      <c r="A33" s="3"/>
      <c r="B33" s="149"/>
      <c r="C33" s="140" t="s">
        <v>27</v>
      </c>
      <c r="D33" s="165"/>
      <c r="E33" s="156">
        <f>SUM('a土地:c償却資産'!E33)</f>
        <v>23355</v>
      </c>
      <c r="F33" s="22">
        <f>SUM('a土地:c償却資産'!F33)</f>
        <v>2078</v>
      </c>
      <c r="G33" s="23">
        <f t="shared" si="0"/>
        <v>25433</v>
      </c>
      <c r="H33" s="21">
        <f>SUM('a土地:c償却資産'!H33)</f>
        <v>21812</v>
      </c>
      <c r="I33" s="22">
        <f>SUM('a土地:c償却資産'!I33)</f>
        <v>322</v>
      </c>
      <c r="J33" s="23">
        <f t="shared" si="1"/>
        <v>22134</v>
      </c>
      <c r="K33" s="92">
        <f t="shared" si="2"/>
        <v>93.39327767073432</v>
      </c>
      <c r="L33" s="61">
        <f t="shared" si="3"/>
        <v>15.495668912415784</v>
      </c>
      <c r="M33" s="93">
        <f t="shared" si="4"/>
        <v>87.02866354735973</v>
      </c>
    </row>
    <row r="34" spans="1:13" ht="18" customHeight="1">
      <c r="A34" s="3"/>
      <c r="B34" s="150"/>
      <c r="C34" s="141" t="s">
        <v>28</v>
      </c>
      <c r="D34" s="166"/>
      <c r="E34" s="157">
        <f>SUM('a土地:c償却資産'!E34)</f>
        <v>35126</v>
      </c>
      <c r="F34" s="25">
        <f>SUM('a土地:c償却資産'!F34)</f>
        <v>17532</v>
      </c>
      <c r="G34" s="26">
        <f t="shared" si="0"/>
        <v>52658</v>
      </c>
      <c r="H34" s="24">
        <f>SUM('a土地:c償却資産'!H34)</f>
        <v>28627</v>
      </c>
      <c r="I34" s="25">
        <f>SUM('a土地:c償却資産'!I34)</f>
        <v>7623</v>
      </c>
      <c r="J34" s="26">
        <f t="shared" si="1"/>
        <v>36250</v>
      </c>
      <c r="K34" s="94">
        <f t="shared" si="2"/>
        <v>81.49803564311337</v>
      </c>
      <c r="L34" s="95">
        <f t="shared" si="3"/>
        <v>43.48049281314169</v>
      </c>
      <c r="M34" s="96">
        <f t="shared" si="4"/>
        <v>68.84044209806677</v>
      </c>
    </row>
    <row r="35" spans="1:13" ht="18" customHeight="1">
      <c r="A35" s="3"/>
      <c r="B35" s="151"/>
      <c r="C35" s="142" t="s">
        <v>29</v>
      </c>
      <c r="D35" s="167"/>
      <c r="E35" s="158">
        <f>SUM('a土地:c償却資産'!E35)</f>
        <v>23575</v>
      </c>
      <c r="F35" s="28">
        <f>SUM('a土地:c償却資産'!F35)</f>
        <v>1889</v>
      </c>
      <c r="G35" s="29">
        <f t="shared" si="0"/>
        <v>25464</v>
      </c>
      <c r="H35" s="27">
        <f>SUM('a土地:c償却資産'!H35)</f>
        <v>21444</v>
      </c>
      <c r="I35" s="28">
        <f>SUM('a土地:c償却資産'!I35)</f>
        <v>1348</v>
      </c>
      <c r="J35" s="29">
        <f t="shared" si="1"/>
        <v>22792</v>
      </c>
      <c r="K35" s="97">
        <f t="shared" si="2"/>
        <v>90.96076352067868</v>
      </c>
      <c r="L35" s="98">
        <f t="shared" si="3"/>
        <v>71.36050820539968</v>
      </c>
      <c r="M35" s="99">
        <f t="shared" si="4"/>
        <v>89.5067546339931</v>
      </c>
    </row>
    <row r="36" spans="1:13" ht="18" customHeight="1">
      <c r="A36" s="3"/>
      <c r="B36" s="149"/>
      <c r="C36" s="140" t="s">
        <v>30</v>
      </c>
      <c r="D36" s="165"/>
      <c r="E36" s="156">
        <f>SUM('a土地:c償却資産'!E36)</f>
        <v>7694</v>
      </c>
      <c r="F36" s="22">
        <f>SUM('a土地:c償却資産'!F36)</f>
        <v>964</v>
      </c>
      <c r="G36" s="23">
        <f t="shared" si="0"/>
        <v>8658</v>
      </c>
      <c r="H36" s="21">
        <f>SUM('a土地:c償却資産'!H36)</f>
        <v>7012</v>
      </c>
      <c r="I36" s="22">
        <f>SUM('a土地:c償却資産'!I36)</f>
        <v>187</v>
      </c>
      <c r="J36" s="23">
        <f t="shared" si="1"/>
        <v>7199</v>
      </c>
      <c r="K36" s="92">
        <f t="shared" si="2"/>
        <v>91.13595009097999</v>
      </c>
      <c r="L36" s="61">
        <f t="shared" si="3"/>
        <v>19.398340248962658</v>
      </c>
      <c r="M36" s="93">
        <f t="shared" si="4"/>
        <v>83.14853314853315</v>
      </c>
    </row>
    <row r="37" spans="1:13" ht="18" customHeight="1">
      <c r="A37" s="3"/>
      <c r="B37" s="149"/>
      <c r="C37" s="140" t="s">
        <v>31</v>
      </c>
      <c r="D37" s="165"/>
      <c r="E37" s="156">
        <f>SUM('a土地:c償却資産'!E37)</f>
        <v>73022</v>
      </c>
      <c r="F37" s="22">
        <f>SUM('a土地:c償却資産'!F37)</f>
        <v>8595</v>
      </c>
      <c r="G37" s="23">
        <f t="shared" si="0"/>
        <v>81617</v>
      </c>
      <c r="H37" s="21">
        <f>SUM('a土地:c償却資産'!H37)</f>
        <v>71644</v>
      </c>
      <c r="I37" s="22">
        <f>SUM('a土地:c償却資産'!I37)</f>
        <v>797</v>
      </c>
      <c r="J37" s="23">
        <f t="shared" si="1"/>
        <v>72441</v>
      </c>
      <c r="K37" s="92">
        <f t="shared" si="2"/>
        <v>98.11289748295034</v>
      </c>
      <c r="L37" s="61">
        <f t="shared" si="3"/>
        <v>9.272833042466551</v>
      </c>
      <c r="M37" s="93">
        <f t="shared" si="4"/>
        <v>88.75724420157565</v>
      </c>
    </row>
    <row r="38" spans="1:13" ht="18" customHeight="1">
      <c r="A38" s="3"/>
      <c r="B38" s="149"/>
      <c r="C38" s="140" t="s">
        <v>32</v>
      </c>
      <c r="D38" s="165"/>
      <c r="E38" s="156">
        <f>SUM('a土地:c償却資産'!E38)</f>
        <v>28750</v>
      </c>
      <c r="F38" s="22">
        <f>SUM('a土地:c償却資産'!F38)</f>
        <v>478</v>
      </c>
      <c r="G38" s="23">
        <f t="shared" si="0"/>
        <v>29228</v>
      </c>
      <c r="H38" s="21">
        <f>SUM('a土地:c償却資産'!H38)</f>
        <v>28721</v>
      </c>
      <c r="I38" s="22">
        <f>SUM('a土地:c償却資産'!I38)</f>
        <v>135</v>
      </c>
      <c r="J38" s="23">
        <f t="shared" si="1"/>
        <v>28856</v>
      </c>
      <c r="K38" s="92">
        <f t="shared" si="2"/>
        <v>99.8991304347826</v>
      </c>
      <c r="L38" s="61">
        <f t="shared" si="3"/>
        <v>28.24267782426778</v>
      </c>
      <c r="M38" s="93">
        <f t="shared" si="4"/>
        <v>98.72724784453264</v>
      </c>
    </row>
    <row r="39" spans="1:13" ht="18" customHeight="1">
      <c r="A39" s="3"/>
      <c r="B39" s="150"/>
      <c r="C39" s="141" t="s">
        <v>33</v>
      </c>
      <c r="D39" s="166"/>
      <c r="E39" s="157">
        <f>SUM('a土地:c償却資産'!E39)</f>
        <v>28302</v>
      </c>
      <c r="F39" s="25">
        <f>SUM('a土地:c償却資産'!F39)</f>
        <v>13668</v>
      </c>
      <c r="G39" s="26">
        <f t="shared" si="0"/>
        <v>41970</v>
      </c>
      <c r="H39" s="24">
        <f>SUM('a土地:c償却資産'!H39)</f>
        <v>26336</v>
      </c>
      <c r="I39" s="25">
        <f>SUM('a土地:c償却資産'!I39)</f>
        <v>1301</v>
      </c>
      <c r="J39" s="26">
        <f t="shared" si="1"/>
        <v>27637</v>
      </c>
      <c r="K39" s="94">
        <f t="shared" si="2"/>
        <v>93.05349445268885</v>
      </c>
      <c r="L39" s="95">
        <f t="shared" si="3"/>
        <v>9.518583552824115</v>
      </c>
      <c r="M39" s="96">
        <f t="shared" si="4"/>
        <v>65.84941624970216</v>
      </c>
    </row>
    <row r="40" spans="1:13" ht="18" customHeight="1">
      <c r="A40" s="3"/>
      <c r="B40" s="151"/>
      <c r="C40" s="142" t="s">
        <v>34</v>
      </c>
      <c r="D40" s="167"/>
      <c r="E40" s="158">
        <f>SUM('a土地:c償却資産'!E40)</f>
        <v>49866</v>
      </c>
      <c r="F40" s="28">
        <f>SUM('a土地:c償却資産'!F40)</f>
        <v>18772</v>
      </c>
      <c r="G40" s="29">
        <f t="shared" si="0"/>
        <v>68638</v>
      </c>
      <c r="H40" s="27">
        <f>SUM('a土地:c償却資産'!H40)</f>
        <v>46116</v>
      </c>
      <c r="I40" s="28">
        <f>SUM('a土地:c償却資産'!I40)</f>
        <v>2468</v>
      </c>
      <c r="J40" s="29">
        <f t="shared" si="1"/>
        <v>48584</v>
      </c>
      <c r="K40" s="97">
        <f t="shared" si="2"/>
        <v>92.47984598724582</v>
      </c>
      <c r="L40" s="98">
        <f t="shared" si="3"/>
        <v>13.147240571063284</v>
      </c>
      <c r="M40" s="99">
        <f t="shared" si="4"/>
        <v>70.78294822110202</v>
      </c>
    </row>
    <row r="41" spans="1:13" ht="18" customHeight="1">
      <c r="A41" s="3"/>
      <c r="B41" s="149"/>
      <c r="C41" s="140" t="s">
        <v>82</v>
      </c>
      <c r="D41" s="165"/>
      <c r="E41" s="156">
        <f>SUM('a土地:c償却資産'!E41)</f>
        <v>293911</v>
      </c>
      <c r="F41" s="22">
        <f>SUM('a土地:c償却資産'!F41)</f>
        <v>69864</v>
      </c>
      <c r="G41" s="23">
        <f t="shared" si="0"/>
        <v>363775</v>
      </c>
      <c r="H41" s="21">
        <f>SUM('a土地:c償却資産'!H41)</f>
        <v>278326</v>
      </c>
      <c r="I41" s="22">
        <f>SUM('a土地:c償却資産'!I41)</f>
        <v>16385</v>
      </c>
      <c r="J41" s="23">
        <f t="shared" si="1"/>
        <v>294711</v>
      </c>
      <c r="K41" s="92">
        <f t="shared" si="2"/>
        <v>94.69737437523604</v>
      </c>
      <c r="L41" s="61">
        <f t="shared" si="3"/>
        <v>23.452708118630483</v>
      </c>
      <c r="M41" s="93">
        <f t="shared" si="4"/>
        <v>81.014638169198</v>
      </c>
    </row>
    <row r="42" spans="1:13" ht="18" customHeight="1">
      <c r="A42" s="3"/>
      <c r="B42" s="149"/>
      <c r="C42" s="140" t="s">
        <v>83</v>
      </c>
      <c r="D42" s="165"/>
      <c r="E42" s="156">
        <f>SUM('a土地:c償却資産'!E42)</f>
        <v>891123</v>
      </c>
      <c r="F42" s="22">
        <f>SUM('a土地:c償却資産'!F42)</f>
        <v>241347</v>
      </c>
      <c r="G42" s="23">
        <f t="shared" si="0"/>
        <v>1132470</v>
      </c>
      <c r="H42" s="21">
        <f>SUM('a土地:c償却資産'!H42)</f>
        <v>854551</v>
      </c>
      <c r="I42" s="22">
        <f>SUM('a土地:c償却資産'!I42)</f>
        <v>81676</v>
      </c>
      <c r="J42" s="23">
        <f t="shared" si="1"/>
        <v>936227</v>
      </c>
      <c r="K42" s="92">
        <f t="shared" si="2"/>
        <v>95.89596497902086</v>
      </c>
      <c r="L42" s="61">
        <f t="shared" si="3"/>
        <v>33.84172995728142</v>
      </c>
      <c r="M42" s="93">
        <f t="shared" si="4"/>
        <v>82.67124073926904</v>
      </c>
    </row>
    <row r="43" spans="1:13" ht="18" customHeight="1">
      <c r="A43" s="3"/>
      <c r="B43" s="149"/>
      <c r="C43" s="140" t="s">
        <v>35</v>
      </c>
      <c r="D43" s="165"/>
      <c r="E43" s="156">
        <f>SUM('a土地:c償却資産'!E43)</f>
        <v>47177</v>
      </c>
      <c r="F43" s="22">
        <f>SUM('a土地:c償却資産'!F43)</f>
        <v>13101</v>
      </c>
      <c r="G43" s="23">
        <f t="shared" si="0"/>
        <v>60278</v>
      </c>
      <c r="H43" s="21">
        <f>SUM('a土地:c償却資産'!H43)</f>
        <v>45085</v>
      </c>
      <c r="I43" s="22">
        <f>SUM('a土地:c償却資産'!I43)</f>
        <v>3874</v>
      </c>
      <c r="J43" s="23">
        <f t="shared" si="1"/>
        <v>48959</v>
      </c>
      <c r="K43" s="92">
        <f t="shared" si="2"/>
        <v>95.56563579710452</v>
      </c>
      <c r="L43" s="61">
        <f t="shared" si="3"/>
        <v>29.570261812075415</v>
      </c>
      <c r="M43" s="93">
        <f t="shared" si="4"/>
        <v>81.22200471150337</v>
      </c>
    </row>
    <row r="44" spans="1:13" ht="18" customHeight="1">
      <c r="A44" s="3"/>
      <c r="B44" s="150"/>
      <c r="C44" s="141" t="s">
        <v>36</v>
      </c>
      <c r="D44" s="166"/>
      <c r="E44" s="157">
        <f>SUM('a土地:c償却資産'!E44)</f>
        <v>269723</v>
      </c>
      <c r="F44" s="25">
        <f>SUM('a土地:c償却資産'!F44)</f>
        <v>38163</v>
      </c>
      <c r="G44" s="26">
        <f t="shared" si="0"/>
        <v>307886</v>
      </c>
      <c r="H44" s="24">
        <f>SUM('a土地:c償却資産'!H44)</f>
        <v>256383</v>
      </c>
      <c r="I44" s="25">
        <f>SUM('a土地:c償却資産'!I44)</f>
        <v>5520</v>
      </c>
      <c r="J44" s="26">
        <f t="shared" si="1"/>
        <v>261903</v>
      </c>
      <c r="K44" s="94">
        <f t="shared" si="2"/>
        <v>95.05418521965127</v>
      </c>
      <c r="L44" s="95">
        <f t="shared" si="3"/>
        <v>14.464271676754972</v>
      </c>
      <c r="M44" s="96">
        <f t="shared" si="4"/>
        <v>85.06492662868725</v>
      </c>
    </row>
    <row r="45" spans="1:13" ht="18" customHeight="1" thickBot="1">
      <c r="A45" s="3"/>
      <c r="B45" s="151"/>
      <c r="C45" s="142" t="s">
        <v>37</v>
      </c>
      <c r="D45" s="167"/>
      <c r="E45" s="158">
        <f>SUM('a土地:c償却資産'!E45)</f>
        <v>67678</v>
      </c>
      <c r="F45" s="28">
        <f>SUM('a土地:c償却資産'!F45)</f>
        <v>17636</v>
      </c>
      <c r="G45" s="29">
        <f t="shared" si="0"/>
        <v>85314</v>
      </c>
      <c r="H45" s="27">
        <f>SUM('a土地:c償却資産'!H45)</f>
        <v>64694</v>
      </c>
      <c r="I45" s="28">
        <f>SUM('a土地:c償却資産'!I45)</f>
        <v>4317</v>
      </c>
      <c r="J45" s="29">
        <f t="shared" si="1"/>
        <v>69011</v>
      </c>
      <c r="K45" s="97">
        <f t="shared" si="2"/>
        <v>95.590886255504</v>
      </c>
      <c r="L45" s="98">
        <f t="shared" si="3"/>
        <v>24.47833975958267</v>
      </c>
      <c r="M45" s="99">
        <f t="shared" si="4"/>
        <v>80.89059239984059</v>
      </c>
    </row>
    <row r="46" spans="1:13" ht="18" customHeight="1" thickTop="1">
      <c r="A46" s="4"/>
      <c r="B46" s="152"/>
      <c r="C46" s="143" t="s">
        <v>57</v>
      </c>
      <c r="D46" s="168"/>
      <c r="E46" s="159">
        <f aca="true" t="shared" si="5" ref="E46:J46">SUM(E5:E15)</f>
        <v>55363577</v>
      </c>
      <c r="F46" s="31">
        <f t="shared" si="5"/>
        <v>6792683</v>
      </c>
      <c r="G46" s="32">
        <f t="shared" si="5"/>
        <v>62156260</v>
      </c>
      <c r="H46" s="30">
        <f t="shared" si="5"/>
        <v>53576464</v>
      </c>
      <c r="I46" s="31">
        <f t="shared" si="5"/>
        <v>2241353</v>
      </c>
      <c r="J46" s="32">
        <f t="shared" si="5"/>
        <v>55817817</v>
      </c>
      <c r="K46" s="109">
        <f t="shared" si="2"/>
        <v>96.77204202322403</v>
      </c>
      <c r="L46" s="110">
        <f t="shared" si="3"/>
        <v>32.99657881870831</v>
      </c>
      <c r="M46" s="111">
        <f t="shared" si="4"/>
        <v>89.80240606497237</v>
      </c>
    </row>
    <row r="47" spans="1:13" ht="18" customHeight="1" thickBot="1">
      <c r="A47" s="4"/>
      <c r="B47" s="153"/>
      <c r="C47" s="144" t="s">
        <v>58</v>
      </c>
      <c r="D47" s="169"/>
      <c r="E47" s="160">
        <f aca="true" t="shared" si="6" ref="E47:J47">SUM(E16:E45)</f>
        <v>15821030</v>
      </c>
      <c r="F47" s="34">
        <f t="shared" si="6"/>
        <v>2039087</v>
      </c>
      <c r="G47" s="35">
        <f t="shared" si="6"/>
        <v>17860117</v>
      </c>
      <c r="H47" s="33">
        <f t="shared" si="6"/>
        <v>15306336</v>
      </c>
      <c r="I47" s="34">
        <f t="shared" si="6"/>
        <v>606631</v>
      </c>
      <c r="J47" s="35">
        <f t="shared" si="6"/>
        <v>15912967</v>
      </c>
      <c r="K47" s="106">
        <f t="shared" si="2"/>
        <v>96.74677312412656</v>
      </c>
      <c r="L47" s="107">
        <f t="shared" si="3"/>
        <v>29.75012836627373</v>
      </c>
      <c r="M47" s="108">
        <f t="shared" si="4"/>
        <v>89.09777578724707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71184607</v>
      </c>
      <c r="F48" s="37">
        <f t="shared" si="7"/>
        <v>8831770</v>
      </c>
      <c r="G48" s="38">
        <f t="shared" si="7"/>
        <v>80016377</v>
      </c>
      <c r="H48" s="36">
        <f t="shared" si="7"/>
        <v>68882800</v>
      </c>
      <c r="I48" s="37">
        <f t="shared" si="7"/>
        <v>2847984</v>
      </c>
      <c r="J48" s="38">
        <f t="shared" si="7"/>
        <v>71730784</v>
      </c>
      <c r="K48" s="114">
        <f t="shared" si="2"/>
        <v>96.76642592126694</v>
      </c>
      <c r="L48" s="115">
        <f t="shared" si="3"/>
        <v>32.247035418721275</v>
      </c>
      <c r="M48" s="116">
        <f t="shared" si="4"/>
        <v>89.64512852162751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41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72"/>
      <c r="C5" s="171" t="s">
        <v>4</v>
      </c>
      <c r="D5" s="174"/>
      <c r="E5" s="324">
        <v>7717831</v>
      </c>
      <c r="F5" s="323">
        <v>675952</v>
      </c>
      <c r="G5" s="65">
        <f>SUM(E5:F5)</f>
        <v>8393783</v>
      </c>
      <c r="H5" s="322">
        <v>7552177</v>
      </c>
      <c r="I5" s="323">
        <v>238266</v>
      </c>
      <c r="J5" s="65">
        <f>SUM(H5:I5)</f>
        <v>7790443</v>
      </c>
      <c r="K5" s="226">
        <f>IF(E5=0,"-",H5/E5*100)</f>
        <v>97.85361975404749</v>
      </c>
      <c r="L5" s="66">
        <f>IF(F5=0,"-",I5/F5*100)</f>
        <v>35.24895258834947</v>
      </c>
      <c r="M5" s="227">
        <f>IF(G5=0,"-",J5/G5*100)</f>
        <v>92.81206102183009</v>
      </c>
    </row>
    <row r="6" spans="1:13" ht="18" customHeight="1">
      <c r="A6" s="10"/>
      <c r="B6" s="149"/>
      <c r="C6" s="140" t="s">
        <v>5</v>
      </c>
      <c r="D6" s="165"/>
      <c r="E6" s="317">
        <v>2288575</v>
      </c>
      <c r="F6" s="309">
        <v>327232</v>
      </c>
      <c r="G6" s="47">
        <f aca="true" t="shared" si="0" ref="G6:G45">SUM(E6:F6)</f>
        <v>2615807</v>
      </c>
      <c r="H6" s="308">
        <v>2215366</v>
      </c>
      <c r="I6" s="309">
        <v>112972</v>
      </c>
      <c r="J6" s="47">
        <f aca="true" t="shared" si="1" ref="J6:J45">SUM(H6:I6)</f>
        <v>2328338</v>
      </c>
      <c r="K6" s="82">
        <f aca="true" t="shared" si="2" ref="K6:K48">IF(E6=0,"-",H6/E6*100)</f>
        <v>96.80110986093968</v>
      </c>
      <c r="L6" s="58">
        <f aca="true" t="shared" si="3" ref="L6:L48">IF(F6=0,"-",I6/F6*100)</f>
        <v>34.52351848230002</v>
      </c>
      <c r="M6" s="83">
        <f aca="true" t="shared" si="4" ref="M6:M48">IF(G6=0,"-",J6/G6*100)</f>
        <v>89.01031306973336</v>
      </c>
    </row>
    <row r="7" spans="1:13" ht="18" customHeight="1">
      <c r="A7" s="10"/>
      <c r="B7" s="149"/>
      <c r="C7" s="140" t="s">
        <v>6</v>
      </c>
      <c r="D7" s="165"/>
      <c r="E7" s="317">
        <v>679568</v>
      </c>
      <c r="F7" s="309">
        <v>104862</v>
      </c>
      <c r="G7" s="47">
        <f t="shared" si="0"/>
        <v>784430</v>
      </c>
      <c r="H7" s="308">
        <v>640221</v>
      </c>
      <c r="I7" s="309">
        <v>31629</v>
      </c>
      <c r="J7" s="47">
        <f t="shared" si="1"/>
        <v>671850</v>
      </c>
      <c r="K7" s="82">
        <f t="shared" si="2"/>
        <v>94.20999811645045</v>
      </c>
      <c r="L7" s="58">
        <f t="shared" si="3"/>
        <v>30.162499284774274</v>
      </c>
      <c r="M7" s="83">
        <f t="shared" si="4"/>
        <v>85.64817765766225</v>
      </c>
    </row>
    <row r="8" spans="1:13" ht="18" customHeight="1">
      <c r="A8" s="10"/>
      <c r="B8" s="149"/>
      <c r="C8" s="140" t="s">
        <v>7</v>
      </c>
      <c r="D8" s="165"/>
      <c r="E8" s="317">
        <v>2666936</v>
      </c>
      <c r="F8" s="309">
        <v>111692</v>
      </c>
      <c r="G8" s="47">
        <f t="shared" si="0"/>
        <v>2778628</v>
      </c>
      <c r="H8" s="308">
        <v>2618642</v>
      </c>
      <c r="I8" s="309">
        <v>44175</v>
      </c>
      <c r="J8" s="47">
        <f t="shared" si="1"/>
        <v>2662817</v>
      </c>
      <c r="K8" s="82">
        <f t="shared" si="2"/>
        <v>98.1891578950526</v>
      </c>
      <c r="L8" s="58">
        <f t="shared" si="3"/>
        <v>39.55072878988648</v>
      </c>
      <c r="M8" s="83">
        <f t="shared" si="4"/>
        <v>95.8320797170402</v>
      </c>
    </row>
    <row r="9" spans="1:13" ht="18" customHeight="1">
      <c r="A9" s="10"/>
      <c r="B9" s="150"/>
      <c r="C9" s="141" t="s">
        <v>8</v>
      </c>
      <c r="D9" s="166"/>
      <c r="E9" s="318">
        <v>770081</v>
      </c>
      <c r="F9" s="311">
        <v>149945</v>
      </c>
      <c r="G9" s="50">
        <f t="shared" si="0"/>
        <v>920026</v>
      </c>
      <c r="H9" s="310">
        <v>736032</v>
      </c>
      <c r="I9" s="311">
        <v>36545</v>
      </c>
      <c r="J9" s="50">
        <f t="shared" si="1"/>
        <v>772577</v>
      </c>
      <c r="K9" s="68">
        <f t="shared" si="2"/>
        <v>95.57851706508795</v>
      </c>
      <c r="L9" s="59">
        <f t="shared" si="3"/>
        <v>24.372269832271833</v>
      </c>
      <c r="M9" s="69">
        <f t="shared" si="4"/>
        <v>83.97338770860824</v>
      </c>
    </row>
    <row r="10" spans="1:13" ht="18" customHeight="1">
      <c r="A10" s="10"/>
      <c r="B10" s="151"/>
      <c r="C10" s="142" t="s">
        <v>9</v>
      </c>
      <c r="D10" s="167"/>
      <c r="E10" s="319">
        <v>784334</v>
      </c>
      <c r="F10" s="313">
        <v>85928</v>
      </c>
      <c r="G10" s="53">
        <f t="shared" si="0"/>
        <v>870262</v>
      </c>
      <c r="H10" s="312">
        <v>754188</v>
      </c>
      <c r="I10" s="313">
        <v>30112</v>
      </c>
      <c r="J10" s="53">
        <f t="shared" si="1"/>
        <v>784300</v>
      </c>
      <c r="K10" s="84">
        <f t="shared" si="2"/>
        <v>96.15648435487942</v>
      </c>
      <c r="L10" s="60">
        <f t="shared" si="3"/>
        <v>35.04329205846756</v>
      </c>
      <c r="M10" s="85">
        <f t="shared" si="4"/>
        <v>90.12228501301907</v>
      </c>
    </row>
    <row r="11" spans="1:13" ht="18" customHeight="1">
      <c r="A11" s="10"/>
      <c r="B11" s="149"/>
      <c r="C11" s="140" t="s">
        <v>77</v>
      </c>
      <c r="D11" s="165"/>
      <c r="E11" s="317">
        <v>3175970</v>
      </c>
      <c r="F11" s="309">
        <v>580622</v>
      </c>
      <c r="G11" s="47">
        <f t="shared" si="0"/>
        <v>3756592</v>
      </c>
      <c r="H11" s="308">
        <v>3042591</v>
      </c>
      <c r="I11" s="309">
        <v>173511</v>
      </c>
      <c r="J11" s="47">
        <f t="shared" si="1"/>
        <v>3216102</v>
      </c>
      <c r="K11" s="82">
        <f t="shared" si="2"/>
        <v>95.80036965084683</v>
      </c>
      <c r="L11" s="58">
        <f t="shared" si="3"/>
        <v>29.88364202527634</v>
      </c>
      <c r="M11" s="83">
        <f t="shared" si="4"/>
        <v>85.61222512319677</v>
      </c>
    </row>
    <row r="12" spans="1:13" ht="18" customHeight="1">
      <c r="A12" s="10"/>
      <c r="B12" s="149"/>
      <c r="C12" s="140" t="s">
        <v>78</v>
      </c>
      <c r="D12" s="165"/>
      <c r="E12" s="317">
        <v>874000</v>
      </c>
      <c r="F12" s="309">
        <v>121027</v>
      </c>
      <c r="G12" s="47">
        <f t="shared" si="0"/>
        <v>995027</v>
      </c>
      <c r="H12" s="308">
        <v>845790</v>
      </c>
      <c r="I12" s="309">
        <v>47333</v>
      </c>
      <c r="J12" s="47">
        <f t="shared" si="1"/>
        <v>893123</v>
      </c>
      <c r="K12" s="82">
        <f t="shared" si="2"/>
        <v>96.77231121281464</v>
      </c>
      <c r="L12" s="58">
        <f t="shared" si="3"/>
        <v>39.109454915018965</v>
      </c>
      <c r="M12" s="83">
        <f t="shared" si="4"/>
        <v>89.75866986523984</v>
      </c>
    </row>
    <row r="13" spans="1:13" ht="18" customHeight="1">
      <c r="A13" s="10"/>
      <c r="B13" s="149"/>
      <c r="C13" s="140" t="s">
        <v>79</v>
      </c>
      <c r="D13" s="165"/>
      <c r="E13" s="317">
        <v>1705626</v>
      </c>
      <c r="F13" s="309">
        <v>295844</v>
      </c>
      <c r="G13" s="47">
        <f t="shared" si="0"/>
        <v>2001470</v>
      </c>
      <c r="H13" s="308">
        <v>1614106</v>
      </c>
      <c r="I13" s="309">
        <v>102582</v>
      </c>
      <c r="J13" s="47">
        <f t="shared" si="1"/>
        <v>1716688</v>
      </c>
      <c r="K13" s="82">
        <f t="shared" si="2"/>
        <v>94.63422813676621</v>
      </c>
      <c r="L13" s="58">
        <f t="shared" si="3"/>
        <v>34.67435540352348</v>
      </c>
      <c r="M13" s="83">
        <f t="shared" si="4"/>
        <v>85.7713580518319</v>
      </c>
    </row>
    <row r="14" spans="1:13" ht="18" customHeight="1">
      <c r="A14" s="10"/>
      <c r="B14" s="150"/>
      <c r="C14" s="141" t="s">
        <v>80</v>
      </c>
      <c r="D14" s="166"/>
      <c r="E14" s="318">
        <v>535899</v>
      </c>
      <c r="F14" s="311">
        <v>88832</v>
      </c>
      <c r="G14" s="50">
        <f t="shared" si="0"/>
        <v>624731</v>
      </c>
      <c r="H14" s="310">
        <v>480434</v>
      </c>
      <c r="I14" s="311">
        <v>25132</v>
      </c>
      <c r="J14" s="50">
        <f t="shared" si="1"/>
        <v>505566</v>
      </c>
      <c r="K14" s="68">
        <f t="shared" si="2"/>
        <v>89.65010197817126</v>
      </c>
      <c r="L14" s="59">
        <f t="shared" si="3"/>
        <v>28.29160662824208</v>
      </c>
      <c r="M14" s="69">
        <f t="shared" si="4"/>
        <v>80.92539028797995</v>
      </c>
    </row>
    <row r="15" spans="1:13" ht="18" customHeight="1">
      <c r="A15" s="10"/>
      <c r="B15" s="151"/>
      <c r="C15" s="142" t="s">
        <v>81</v>
      </c>
      <c r="D15" s="167"/>
      <c r="E15" s="319">
        <v>406878</v>
      </c>
      <c r="F15" s="313">
        <v>52365</v>
      </c>
      <c r="G15" s="53">
        <f t="shared" si="0"/>
        <v>459243</v>
      </c>
      <c r="H15" s="312">
        <v>393588</v>
      </c>
      <c r="I15" s="313">
        <v>18696</v>
      </c>
      <c r="J15" s="53">
        <f t="shared" si="1"/>
        <v>412284</v>
      </c>
      <c r="K15" s="84">
        <f t="shared" si="2"/>
        <v>96.73366463657412</v>
      </c>
      <c r="L15" s="60">
        <f t="shared" si="3"/>
        <v>35.70323689487253</v>
      </c>
      <c r="M15" s="85">
        <f t="shared" si="4"/>
        <v>89.77469444281132</v>
      </c>
    </row>
    <row r="16" spans="1:13" ht="18" customHeight="1">
      <c r="A16" s="10"/>
      <c r="B16" s="148"/>
      <c r="C16" s="139" t="s">
        <v>10</v>
      </c>
      <c r="D16" s="164"/>
      <c r="E16" s="316">
        <v>24112</v>
      </c>
      <c r="F16" s="307">
        <v>7209</v>
      </c>
      <c r="G16" s="44">
        <f t="shared" si="0"/>
        <v>31321</v>
      </c>
      <c r="H16" s="306">
        <v>22819</v>
      </c>
      <c r="I16" s="307">
        <v>1148</v>
      </c>
      <c r="J16" s="44">
        <f t="shared" si="1"/>
        <v>23967</v>
      </c>
      <c r="K16" s="80">
        <f t="shared" si="2"/>
        <v>94.63752488387524</v>
      </c>
      <c r="L16" s="57">
        <f t="shared" si="3"/>
        <v>15.924538770980718</v>
      </c>
      <c r="M16" s="81">
        <f t="shared" si="4"/>
        <v>76.52054532103062</v>
      </c>
    </row>
    <row r="17" spans="1:13" ht="18" customHeight="1">
      <c r="A17" s="10"/>
      <c r="B17" s="149"/>
      <c r="C17" s="140" t="s">
        <v>11</v>
      </c>
      <c r="D17" s="165"/>
      <c r="E17" s="317">
        <v>12090</v>
      </c>
      <c r="F17" s="309">
        <v>3394</v>
      </c>
      <c r="G17" s="47">
        <f t="shared" si="0"/>
        <v>15484</v>
      </c>
      <c r="H17" s="308">
        <v>11160</v>
      </c>
      <c r="I17" s="309">
        <v>394</v>
      </c>
      <c r="J17" s="47">
        <f t="shared" si="1"/>
        <v>11554</v>
      </c>
      <c r="K17" s="82">
        <f t="shared" si="2"/>
        <v>92.3076923076923</v>
      </c>
      <c r="L17" s="58">
        <f t="shared" si="3"/>
        <v>11.608721272834414</v>
      </c>
      <c r="M17" s="83">
        <f t="shared" si="4"/>
        <v>74.6189615086541</v>
      </c>
    </row>
    <row r="18" spans="1:13" ht="18" customHeight="1">
      <c r="A18" s="10"/>
      <c r="B18" s="149"/>
      <c r="C18" s="140" t="s">
        <v>12</v>
      </c>
      <c r="D18" s="165"/>
      <c r="E18" s="317">
        <v>8852</v>
      </c>
      <c r="F18" s="309">
        <v>4497</v>
      </c>
      <c r="G18" s="47">
        <f t="shared" si="0"/>
        <v>13349</v>
      </c>
      <c r="H18" s="308">
        <v>8058</v>
      </c>
      <c r="I18" s="309">
        <v>400</v>
      </c>
      <c r="J18" s="47">
        <f t="shared" si="1"/>
        <v>8458</v>
      </c>
      <c r="K18" s="82">
        <f t="shared" si="2"/>
        <v>91.03027564392228</v>
      </c>
      <c r="L18" s="58">
        <f t="shared" si="3"/>
        <v>8.8948187680676</v>
      </c>
      <c r="M18" s="83">
        <f t="shared" si="4"/>
        <v>63.36055135216121</v>
      </c>
    </row>
    <row r="19" spans="1:13" ht="18" customHeight="1">
      <c r="A19" s="10"/>
      <c r="B19" s="150"/>
      <c r="C19" s="141" t="s">
        <v>13</v>
      </c>
      <c r="D19" s="166"/>
      <c r="E19" s="318">
        <v>65255</v>
      </c>
      <c r="F19" s="311">
        <v>10495</v>
      </c>
      <c r="G19" s="50">
        <f t="shared" si="0"/>
        <v>75750</v>
      </c>
      <c r="H19" s="310">
        <v>61469</v>
      </c>
      <c r="I19" s="311">
        <v>2816</v>
      </c>
      <c r="J19" s="50">
        <f t="shared" si="1"/>
        <v>64285</v>
      </c>
      <c r="K19" s="68">
        <f t="shared" si="2"/>
        <v>94.19814573595893</v>
      </c>
      <c r="L19" s="59">
        <f t="shared" si="3"/>
        <v>26.831824678418293</v>
      </c>
      <c r="M19" s="69">
        <f t="shared" si="4"/>
        <v>84.86468646864687</v>
      </c>
    </row>
    <row r="20" spans="1:13" ht="18" customHeight="1">
      <c r="A20" s="10"/>
      <c r="B20" s="151"/>
      <c r="C20" s="142" t="s">
        <v>14</v>
      </c>
      <c r="D20" s="167"/>
      <c r="E20" s="319">
        <v>102034</v>
      </c>
      <c r="F20" s="313">
        <v>30081</v>
      </c>
      <c r="G20" s="53">
        <f t="shared" si="0"/>
        <v>132115</v>
      </c>
      <c r="H20" s="312">
        <v>96504</v>
      </c>
      <c r="I20" s="313">
        <v>5108</v>
      </c>
      <c r="J20" s="53">
        <f t="shared" si="1"/>
        <v>101612</v>
      </c>
      <c r="K20" s="84">
        <f t="shared" si="2"/>
        <v>94.58023795989573</v>
      </c>
      <c r="L20" s="60">
        <f t="shared" si="3"/>
        <v>16.980818456833216</v>
      </c>
      <c r="M20" s="85">
        <f t="shared" si="4"/>
        <v>76.91178140256595</v>
      </c>
    </row>
    <row r="21" spans="1:13" ht="18" customHeight="1">
      <c r="A21" s="10"/>
      <c r="B21" s="149"/>
      <c r="C21" s="140" t="s">
        <v>15</v>
      </c>
      <c r="D21" s="165"/>
      <c r="E21" s="317">
        <v>122784</v>
      </c>
      <c r="F21" s="309">
        <v>5026</v>
      </c>
      <c r="G21" s="47">
        <f t="shared" si="0"/>
        <v>127810</v>
      </c>
      <c r="H21" s="308">
        <v>121175</v>
      </c>
      <c r="I21" s="309">
        <v>1971</v>
      </c>
      <c r="J21" s="47">
        <f t="shared" si="1"/>
        <v>123146</v>
      </c>
      <c r="K21" s="82">
        <f t="shared" si="2"/>
        <v>98.68956867344279</v>
      </c>
      <c r="L21" s="58">
        <f t="shared" si="3"/>
        <v>39.21607640270593</v>
      </c>
      <c r="M21" s="83">
        <f t="shared" si="4"/>
        <v>96.35083326813239</v>
      </c>
    </row>
    <row r="22" spans="1:13" ht="18" customHeight="1">
      <c r="A22" s="10"/>
      <c r="B22" s="149"/>
      <c r="C22" s="140" t="s">
        <v>16</v>
      </c>
      <c r="D22" s="165"/>
      <c r="E22" s="317">
        <v>30774</v>
      </c>
      <c r="F22" s="309">
        <v>3320</v>
      </c>
      <c r="G22" s="47">
        <f t="shared" si="0"/>
        <v>34094</v>
      </c>
      <c r="H22" s="308">
        <v>27943</v>
      </c>
      <c r="I22" s="309">
        <v>1121</v>
      </c>
      <c r="J22" s="47">
        <f t="shared" si="1"/>
        <v>29064</v>
      </c>
      <c r="K22" s="82">
        <f t="shared" si="2"/>
        <v>90.80067589523624</v>
      </c>
      <c r="L22" s="58">
        <f t="shared" si="3"/>
        <v>33.765060240963855</v>
      </c>
      <c r="M22" s="83">
        <f t="shared" si="4"/>
        <v>85.24667096849886</v>
      </c>
    </row>
    <row r="23" spans="1:13" ht="18" customHeight="1">
      <c r="A23" s="10"/>
      <c r="B23" s="149"/>
      <c r="C23" s="140" t="s">
        <v>17</v>
      </c>
      <c r="D23" s="165"/>
      <c r="E23" s="317">
        <v>129507</v>
      </c>
      <c r="F23" s="309">
        <v>31496</v>
      </c>
      <c r="G23" s="47">
        <f t="shared" si="0"/>
        <v>161003</v>
      </c>
      <c r="H23" s="308">
        <v>121965</v>
      </c>
      <c r="I23" s="309">
        <v>7200</v>
      </c>
      <c r="J23" s="47">
        <f t="shared" si="1"/>
        <v>129165</v>
      </c>
      <c r="K23" s="82">
        <f t="shared" si="2"/>
        <v>94.17637656651763</v>
      </c>
      <c r="L23" s="58">
        <f t="shared" si="3"/>
        <v>22.860045720091442</v>
      </c>
      <c r="M23" s="83">
        <f t="shared" si="4"/>
        <v>80.2252131947852</v>
      </c>
    </row>
    <row r="24" spans="1:13" ht="18" customHeight="1">
      <c r="A24" s="10"/>
      <c r="B24" s="150"/>
      <c r="C24" s="141" t="s">
        <v>18</v>
      </c>
      <c r="D24" s="166"/>
      <c r="E24" s="318">
        <v>38763</v>
      </c>
      <c r="F24" s="311">
        <v>7219</v>
      </c>
      <c r="G24" s="50">
        <f t="shared" si="0"/>
        <v>45982</v>
      </c>
      <c r="H24" s="310">
        <v>37784</v>
      </c>
      <c r="I24" s="311">
        <v>742</v>
      </c>
      <c r="J24" s="50">
        <f t="shared" si="1"/>
        <v>38526</v>
      </c>
      <c r="K24" s="68">
        <f t="shared" si="2"/>
        <v>97.47439568660836</v>
      </c>
      <c r="L24" s="59">
        <f t="shared" si="3"/>
        <v>10.278431915777809</v>
      </c>
      <c r="M24" s="69">
        <f t="shared" si="4"/>
        <v>83.78495933191249</v>
      </c>
    </row>
    <row r="25" spans="1:13" ht="18" customHeight="1">
      <c r="A25" s="10"/>
      <c r="B25" s="151"/>
      <c r="C25" s="142" t="s">
        <v>19</v>
      </c>
      <c r="D25" s="167"/>
      <c r="E25" s="319">
        <v>714963</v>
      </c>
      <c r="F25" s="313">
        <v>118153</v>
      </c>
      <c r="G25" s="53">
        <f t="shared" si="0"/>
        <v>833116</v>
      </c>
      <c r="H25" s="312">
        <v>681284</v>
      </c>
      <c r="I25" s="313">
        <v>33879</v>
      </c>
      <c r="J25" s="53">
        <f t="shared" si="1"/>
        <v>715163</v>
      </c>
      <c r="K25" s="84">
        <f t="shared" si="2"/>
        <v>95.2894065846764</v>
      </c>
      <c r="L25" s="60">
        <f t="shared" si="3"/>
        <v>28.673838158997235</v>
      </c>
      <c r="M25" s="85">
        <f t="shared" si="4"/>
        <v>85.84194757992884</v>
      </c>
    </row>
    <row r="26" spans="1:13" ht="18" customHeight="1">
      <c r="A26" s="10"/>
      <c r="B26" s="149"/>
      <c r="C26" s="140" t="s">
        <v>20</v>
      </c>
      <c r="D26" s="165"/>
      <c r="E26" s="317">
        <v>1031733</v>
      </c>
      <c r="F26" s="309">
        <v>74477</v>
      </c>
      <c r="G26" s="47">
        <f t="shared" si="0"/>
        <v>1106210</v>
      </c>
      <c r="H26" s="308">
        <v>1005240</v>
      </c>
      <c r="I26" s="309">
        <v>24713</v>
      </c>
      <c r="J26" s="47">
        <f t="shared" si="1"/>
        <v>1029953</v>
      </c>
      <c r="K26" s="82">
        <f t="shared" si="2"/>
        <v>97.43218448959179</v>
      </c>
      <c r="L26" s="58">
        <f t="shared" si="3"/>
        <v>33.18205620527143</v>
      </c>
      <c r="M26" s="83">
        <f t="shared" si="4"/>
        <v>93.10646260655753</v>
      </c>
    </row>
    <row r="27" spans="1:13" ht="18" customHeight="1">
      <c r="A27" s="10"/>
      <c r="B27" s="149"/>
      <c r="C27" s="140" t="s">
        <v>21</v>
      </c>
      <c r="D27" s="165"/>
      <c r="E27" s="317">
        <v>1432282</v>
      </c>
      <c r="F27" s="309">
        <v>157121</v>
      </c>
      <c r="G27" s="47">
        <f t="shared" si="0"/>
        <v>1589403</v>
      </c>
      <c r="H27" s="308">
        <v>1392016</v>
      </c>
      <c r="I27" s="309">
        <v>58498</v>
      </c>
      <c r="J27" s="47">
        <f t="shared" si="1"/>
        <v>1450514</v>
      </c>
      <c r="K27" s="82">
        <f t="shared" si="2"/>
        <v>97.18868211706912</v>
      </c>
      <c r="L27" s="58">
        <f t="shared" si="3"/>
        <v>37.23117851846666</v>
      </c>
      <c r="M27" s="83">
        <f t="shared" si="4"/>
        <v>91.2615617310399</v>
      </c>
    </row>
    <row r="28" spans="1:13" ht="18" customHeight="1">
      <c r="A28" s="10"/>
      <c r="B28" s="149"/>
      <c r="C28" s="140" t="s">
        <v>22</v>
      </c>
      <c r="D28" s="165"/>
      <c r="E28" s="317">
        <v>436619</v>
      </c>
      <c r="F28" s="309">
        <v>59783</v>
      </c>
      <c r="G28" s="47">
        <f t="shared" si="0"/>
        <v>496402</v>
      </c>
      <c r="H28" s="308">
        <v>426016</v>
      </c>
      <c r="I28" s="309">
        <v>15519</v>
      </c>
      <c r="J28" s="47">
        <f t="shared" si="1"/>
        <v>441535</v>
      </c>
      <c r="K28" s="82">
        <f t="shared" si="2"/>
        <v>97.57156697257793</v>
      </c>
      <c r="L28" s="58">
        <f t="shared" si="3"/>
        <v>25.95888463275513</v>
      </c>
      <c r="M28" s="83">
        <f t="shared" si="4"/>
        <v>88.94706306582165</v>
      </c>
    </row>
    <row r="29" spans="1:13" ht="18" customHeight="1">
      <c r="A29" s="10"/>
      <c r="B29" s="150"/>
      <c r="C29" s="141" t="s">
        <v>23</v>
      </c>
      <c r="D29" s="166"/>
      <c r="E29" s="318">
        <v>259341</v>
      </c>
      <c r="F29" s="311">
        <v>45952</v>
      </c>
      <c r="G29" s="50">
        <f t="shared" si="0"/>
        <v>305293</v>
      </c>
      <c r="H29" s="310">
        <v>246080</v>
      </c>
      <c r="I29" s="311">
        <v>11966</v>
      </c>
      <c r="J29" s="50">
        <f t="shared" si="1"/>
        <v>258046</v>
      </c>
      <c r="K29" s="68">
        <f t="shared" si="2"/>
        <v>94.88665502176671</v>
      </c>
      <c r="L29" s="59">
        <f t="shared" si="3"/>
        <v>26.04021587743733</v>
      </c>
      <c r="M29" s="69">
        <f t="shared" si="4"/>
        <v>84.52404739053958</v>
      </c>
    </row>
    <row r="30" spans="1:13" ht="18" customHeight="1">
      <c r="A30" s="10"/>
      <c r="B30" s="151"/>
      <c r="C30" s="142" t="s">
        <v>24</v>
      </c>
      <c r="D30" s="167"/>
      <c r="E30" s="319">
        <v>648982</v>
      </c>
      <c r="F30" s="313">
        <v>44057</v>
      </c>
      <c r="G30" s="53">
        <f t="shared" si="0"/>
        <v>693039</v>
      </c>
      <c r="H30" s="312">
        <v>628908</v>
      </c>
      <c r="I30" s="313">
        <v>18680</v>
      </c>
      <c r="J30" s="53">
        <f t="shared" si="1"/>
        <v>647588</v>
      </c>
      <c r="K30" s="84">
        <f t="shared" si="2"/>
        <v>96.90684795572142</v>
      </c>
      <c r="L30" s="60">
        <f t="shared" si="3"/>
        <v>42.399618675806344</v>
      </c>
      <c r="M30" s="85">
        <f t="shared" si="4"/>
        <v>93.44178321854902</v>
      </c>
    </row>
    <row r="31" spans="1:13" ht="18" customHeight="1">
      <c r="A31" s="10"/>
      <c r="B31" s="149"/>
      <c r="C31" s="140" t="s">
        <v>25</v>
      </c>
      <c r="D31" s="165"/>
      <c r="E31" s="317">
        <v>210020</v>
      </c>
      <c r="F31" s="309">
        <v>19329</v>
      </c>
      <c r="G31" s="47">
        <f t="shared" si="0"/>
        <v>229349</v>
      </c>
      <c r="H31" s="308">
        <v>204560</v>
      </c>
      <c r="I31" s="309">
        <v>9812</v>
      </c>
      <c r="J31" s="47">
        <f t="shared" si="1"/>
        <v>214372</v>
      </c>
      <c r="K31" s="82">
        <f t="shared" si="2"/>
        <v>97.40024759546709</v>
      </c>
      <c r="L31" s="58">
        <f t="shared" si="3"/>
        <v>50.76310207460293</v>
      </c>
      <c r="M31" s="83">
        <f t="shared" si="4"/>
        <v>93.46977750066493</v>
      </c>
    </row>
    <row r="32" spans="1:13" ht="18" customHeight="1">
      <c r="A32" s="10"/>
      <c r="B32" s="149"/>
      <c r="C32" s="140" t="s">
        <v>26</v>
      </c>
      <c r="D32" s="165"/>
      <c r="E32" s="317">
        <v>632579</v>
      </c>
      <c r="F32" s="309">
        <v>39785</v>
      </c>
      <c r="G32" s="47">
        <f t="shared" si="0"/>
        <v>672364</v>
      </c>
      <c r="H32" s="308">
        <v>623921</v>
      </c>
      <c r="I32" s="309">
        <v>13593</v>
      </c>
      <c r="J32" s="47">
        <f t="shared" si="1"/>
        <v>637514</v>
      </c>
      <c r="K32" s="82">
        <f t="shared" si="2"/>
        <v>98.63131719516456</v>
      </c>
      <c r="L32" s="58">
        <f t="shared" si="3"/>
        <v>34.16614301872565</v>
      </c>
      <c r="M32" s="83">
        <f t="shared" si="4"/>
        <v>94.81679566425329</v>
      </c>
    </row>
    <row r="33" spans="1:13" ht="18" customHeight="1">
      <c r="A33" s="10"/>
      <c r="B33" s="149"/>
      <c r="C33" s="140" t="s">
        <v>27</v>
      </c>
      <c r="D33" s="165"/>
      <c r="E33" s="317">
        <v>3970</v>
      </c>
      <c r="F33" s="309">
        <v>312</v>
      </c>
      <c r="G33" s="47">
        <f t="shared" si="0"/>
        <v>4282</v>
      </c>
      <c r="H33" s="308">
        <v>3709</v>
      </c>
      <c r="I33" s="309">
        <v>48</v>
      </c>
      <c r="J33" s="47">
        <f t="shared" si="1"/>
        <v>3757</v>
      </c>
      <c r="K33" s="82">
        <f t="shared" si="2"/>
        <v>93.4256926952141</v>
      </c>
      <c r="L33" s="58">
        <f t="shared" si="3"/>
        <v>15.384615384615385</v>
      </c>
      <c r="M33" s="83">
        <f t="shared" si="4"/>
        <v>87.73937412424101</v>
      </c>
    </row>
    <row r="34" spans="1:13" ht="18" customHeight="1">
      <c r="A34" s="10"/>
      <c r="B34" s="150"/>
      <c r="C34" s="141" t="s">
        <v>28</v>
      </c>
      <c r="D34" s="166"/>
      <c r="E34" s="318">
        <v>2084</v>
      </c>
      <c r="F34" s="311">
        <v>576</v>
      </c>
      <c r="G34" s="50">
        <f t="shared" si="0"/>
        <v>2660</v>
      </c>
      <c r="H34" s="310">
        <v>1692</v>
      </c>
      <c r="I34" s="311">
        <v>173</v>
      </c>
      <c r="J34" s="50">
        <f t="shared" si="1"/>
        <v>1865</v>
      </c>
      <c r="K34" s="68">
        <f t="shared" si="2"/>
        <v>81.19001919385796</v>
      </c>
      <c r="L34" s="59">
        <f t="shared" si="3"/>
        <v>30.03472222222222</v>
      </c>
      <c r="M34" s="69">
        <f t="shared" si="4"/>
        <v>70.11278195488721</v>
      </c>
    </row>
    <row r="35" spans="1:13" ht="18" customHeight="1">
      <c r="A35" s="10"/>
      <c r="B35" s="151"/>
      <c r="C35" s="142" t="s">
        <v>29</v>
      </c>
      <c r="D35" s="167"/>
      <c r="E35" s="319">
        <v>1412</v>
      </c>
      <c r="F35" s="313">
        <v>250</v>
      </c>
      <c r="G35" s="53">
        <f t="shared" si="0"/>
        <v>1662</v>
      </c>
      <c r="H35" s="312">
        <v>1070</v>
      </c>
      <c r="I35" s="313">
        <v>129</v>
      </c>
      <c r="J35" s="53">
        <f t="shared" si="1"/>
        <v>1199</v>
      </c>
      <c r="K35" s="84">
        <f t="shared" si="2"/>
        <v>75.77903682719547</v>
      </c>
      <c r="L35" s="60">
        <f t="shared" si="3"/>
        <v>51.6</v>
      </c>
      <c r="M35" s="85">
        <f t="shared" si="4"/>
        <v>72.14199759326114</v>
      </c>
    </row>
    <row r="36" spans="1:13" ht="18" customHeight="1">
      <c r="A36" s="10"/>
      <c r="B36" s="149"/>
      <c r="C36" s="140" t="s">
        <v>30</v>
      </c>
      <c r="D36" s="165"/>
      <c r="E36" s="317">
        <v>376</v>
      </c>
      <c r="F36" s="309">
        <v>11</v>
      </c>
      <c r="G36" s="47">
        <f t="shared" si="0"/>
        <v>387</v>
      </c>
      <c r="H36" s="308">
        <v>338</v>
      </c>
      <c r="I36" s="309">
        <v>0</v>
      </c>
      <c r="J36" s="47">
        <f t="shared" si="1"/>
        <v>338</v>
      </c>
      <c r="K36" s="82">
        <f t="shared" si="2"/>
        <v>89.8936170212766</v>
      </c>
      <c r="L36" s="58">
        <f t="shared" si="3"/>
        <v>0</v>
      </c>
      <c r="M36" s="83">
        <f t="shared" si="4"/>
        <v>87.33850129198967</v>
      </c>
    </row>
    <row r="37" spans="1:13" ht="18" customHeight="1">
      <c r="A37" s="10"/>
      <c r="B37" s="149"/>
      <c r="C37" s="140" t="s">
        <v>31</v>
      </c>
      <c r="D37" s="165"/>
      <c r="E37" s="317">
        <v>19862</v>
      </c>
      <c r="F37" s="309">
        <v>2338</v>
      </c>
      <c r="G37" s="47">
        <f t="shared" si="0"/>
        <v>22200</v>
      </c>
      <c r="H37" s="308">
        <v>19487</v>
      </c>
      <c r="I37" s="309">
        <v>217</v>
      </c>
      <c r="J37" s="47">
        <f t="shared" si="1"/>
        <v>19704</v>
      </c>
      <c r="K37" s="82">
        <f t="shared" si="2"/>
        <v>98.111972611016</v>
      </c>
      <c r="L37" s="58">
        <f t="shared" si="3"/>
        <v>9.281437125748502</v>
      </c>
      <c r="M37" s="83">
        <f t="shared" si="4"/>
        <v>88.75675675675676</v>
      </c>
    </row>
    <row r="38" spans="1:13" ht="18" customHeight="1">
      <c r="A38" s="10"/>
      <c r="B38" s="149"/>
      <c r="C38" s="140" t="s">
        <v>32</v>
      </c>
      <c r="D38" s="165"/>
      <c r="E38" s="317">
        <v>2156</v>
      </c>
      <c r="F38" s="309">
        <v>76</v>
      </c>
      <c r="G38" s="47">
        <f t="shared" si="0"/>
        <v>2232</v>
      </c>
      <c r="H38" s="308">
        <v>2154</v>
      </c>
      <c r="I38" s="309">
        <v>21</v>
      </c>
      <c r="J38" s="47">
        <f t="shared" si="1"/>
        <v>2175</v>
      </c>
      <c r="K38" s="82">
        <f t="shared" si="2"/>
        <v>99.90723562152134</v>
      </c>
      <c r="L38" s="58">
        <f t="shared" si="3"/>
        <v>27.631578947368425</v>
      </c>
      <c r="M38" s="83">
        <f t="shared" si="4"/>
        <v>97.44623655913979</v>
      </c>
    </row>
    <row r="39" spans="1:13" ht="18" customHeight="1">
      <c r="A39" s="10"/>
      <c r="B39" s="150"/>
      <c r="C39" s="141" t="s">
        <v>33</v>
      </c>
      <c r="D39" s="166"/>
      <c r="E39" s="318">
        <v>3039</v>
      </c>
      <c r="F39" s="311">
        <v>1022</v>
      </c>
      <c r="G39" s="50">
        <f t="shared" si="0"/>
        <v>4061</v>
      </c>
      <c r="H39" s="310">
        <v>2707</v>
      </c>
      <c r="I39" s="311">
        <v>97</v>
      </c>
      <c r="J39" s="50">
        <f t="shared" si="1"/>
        <v>2804</v>
      </c>
      <c r="K39" s="68">
        <f t="shared" si="2"/>
        <v>89.07535373478119</v>
      </c>
      <c r="L39" s="59">
        <f t="shared" si="3"/>
        <v>9.49119373776908</v>
      </c>
      <c r="M39" s="69">
        <f t="shared" si="4"/>
        <v>69.04703275055405</v>
      </c>
    </row>
    <row r="40" spans="1:13" ht="18" customHeight="1">
      <c r="A40" s="10"/>
      <c r="B40" s="151"/>
      <c r="C40" s="142" t="s">
        <v>34</v>
      </c>
      <c r="D40" s="167"/>
      <c r="E40" s="319">
        <v>4488</v>
      </c>
      <c r="F40" s="313">
        <v>1689</v>
      </c>
      <c r="G40" s="53">
        <f t="shared" si="0"/>
        <v>6177</v>
      </c>
      <c r="H40" s="312">
        <v>4150</v>
      </c>
      <c r="I40" s="313">
        <v>222</v>
      </c>
      <c r="J40" s="53">
        <f t="shared" si="1"/>
        <v>4372</v>
      </c>
      <c r="K40" s="84">
        <f t="shared" si="2"/>
        <v>92.46880570409982</v>
      </c>
      <c r="L40" s="60">
        <f t="shared" si="3"/>
        <v>13.143872113676732</v>
      </c>
      <c r="M40" s="85">
        <f t="shared" si="4"/>
        <v>70.77869515946253</v>
      </c>
    </row>
    <row r="41" spans="1:13" ht="18" customHeight="1">
      <c r="A41" s="10"/>
      <c r="B41" s="149"/>
      <c r="C41" s="140" t="s">
        <v>82</v>
      </c>
      <c r="D41" s="165"/>
      <c r="E41" s="317">
        <v>62868</v>
      </c>
      <c r="F41" s="309">
        <v>14944</v>
      </c>
      <c r="G41" s="47">
        <f t="shared" si="0"/>
        <v>77812</v>
      </c>
      <c r="H41" s="308">
        <v>59534</v>
      </c>
      <c r="I41" s="309">
        <v>3505</v>
      </c>
      <c r="J41" s="47">
        <f t="shared" si="1"/>
        <v>63039</v>
      </c>
      <c r="K41" s="82">
        <f t="shared" si="2"/>
        <v>94.69682509384742</v>
      </c>
      <c r="L41" s="58">
        <f t="shared" si="3"/>
        <v>23.454229122055676</v>
      </c>
      <c r="M41" s="83">
        <f t="shared" si="4"/>
        <v>81.01449647869224</v>
      </c>
    </row>
    <row r="42" spans="1:13" ht="18" customHeight="1">
      <c r="A42" s="10"/>
      <c r="B42" s="149"/>
      <c r="C42" s="140" t="s">
        <v>83</v>
      </c>
      <c r="D42" s="165"/>
      <c r="E42" s="317">
        <v>259317</v>
      </c>
      <c r="F42" s="309">
        <v>70232</v>
      </c>
      <c r="G42" s="47">
        <f t="shared" si="0"/>
        <v>329549</v>
      </c>
      <c r="H42" s="308">
        <v>248674</v>
      </c>
      <c r="I42" s="309">
        <v>23768</v>
      </c>
      <c r="J42" s="47">
        <f t="shared" si="1"/>
        <v>272442</v>
      </c>
      <c r="K42" s="82">
        <f t="shared" si="2"/>
        <v>95.89575693070643</v>
      </c>
      <c r="L42" s="58">
        <f t="shared" si="3"/>
        <v>33.84212324866158</v>
      </c>
      <c r="M42" s="83">
        <f t="shared" si="4"/>
        <v>82.67116574469956</v>
      </c>
    </row>
    <row r="43" spans="1:13" ht="18" customHeight="1">
      <c r="A43" s="10"/>
      <c r="B43" s="149"/>
      <c r="C43" s="140" t="s">
        <v>35</v>
      </c>
      <c r="D43" s="165"/>
      <c r="E43" s="317">
        <v>8964</v>
      </c>
      <c r="F43" s="309">
        <v>3406</v>
      </c>
      <c r="G43" s="47">
        <f t="shared" si="0"/>
        <v>12370</v>
      </c>
      <c r="H43" s="308">
        <v>8567</v>
      </c>
      <c r="I43" s="309">
        <v>1007</v>
      </c>
      <c r="J43" s="47">
        <f t="shared" si="1"/>
        <v>9574</v>
      </c>
      <c r="K43" s="82">
        <f t="shared" si="2"/>
        <v>95.57117358322178</v>
      </c>
      <c r="L43" s="58">
        <f t="shared" si="3"/>
        <v>29.565472695243688</v>
      </c>
      <c r="M43" s="83">
        <f t="shared" si="4"/>
        <v>77.39692805173807</v>
      </c>
    </row>
    <row r="44" spans="1:13" ht="18" customHeight="1">
      <c r="A44" s="10"/>
      <c r="B44" s="150"/>
      <c r="C44" s="141" t="s">
        <v>36</v>
      </c>
      <c r="D44" s="166"/>
      <c r="E44" s="318">
        <v>43635</v>
      </c>
      <c r="F44" s="311">
        <v>4576</v>
      </c>
      <c r="G44" s="50">
        <f t="shared" si="0"/>
        <v>48211</v>
      </c>
      <c r="H44" s="310">
        <v>41478</v>
      </c>
      <c r="I44" s="311">
        <v>662</v>
      </c>
      <c r="J44" s="50">
        <f t="shared" si="1"/>
        <v>42140</v>
      </c>
      <c r="K44" s="68">
        <f t="shared" si="2"/>
        <v>95.05672052251633</v>
      </c>
      <c r="L44" s="59">
        <f t="shared" si="3"/>
        <v>14.466783216783217</v>
      </c>
      <c r="M44" s="69">
        <f t="shared" si="4"/>
        <v>87.40743813652486</v>
      </c>
    </row>
    <row r="45" spans="1:13" ht="18" customHeight="1" thickBot="1">
      <c r="A45" s="10"/>
      <c r="B45" s="151"/>
      <c r="C45" s="142" t="s">
        <v>37</v>
      </c>
      <c r="D45" s="167"/>
      <c r="E45" s="319">
        <v>7444</v>
      </c>
      <c r="F45" s="313">
        <v>1940</v>
      </c>
      <c r="G45" s="53">
        <f t="shared" si="0"/>
        <v>9384</v>
      </c>
      <c r="H45" s="312">
        <v>7116</v>
      </c>
      <c r="I45" s="313">
        <v>475</v>
      </c>
      <c r="J45" s="53">
        <f t="shared" si="1"/>
        <v>7591</v>
      </c>
      <c r="K45" s="84">
        <f t="shared" si="2"/>
        <v>95.59376679204729</v>
      </c>
      <c r="L45" s="60">
        <f t="shared" si="3"/>
        <v>24.484536082474225</v>
      </c>
      <c r="M45" s="85">
        <f t="shared" si="4"/>
        <v>80.8930093776641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21605698</v>
      </c>
      <c r="F46" s="72">
        <f t="shared" si="5"/>
        <v>2594301</v>
      </c>
      <c r="G46" s="73">
        <f t="shared" si="5"/>
        <v>24199999</v>
      </c>
      <c r="H46" s="71">
        <f t="shared" si="5"/>
        <v>20893135</v>
      </c>
      <c r="I46" s="72">
        <f t="shared" si="5"/>
        <v>860953</v>
      </c>
      <c r="J46" s="73">
        <f t="shared" si="5"/>
        <v>21754088</v>
      </c>
      <c r="K46" s="123">
        <f t="shared" si="2"/>
        <v>96.70196723105174</v>
      </c>
      <c r="L46" s="74">
        <f t="shared" si="3"/>
        <v>33.186318781051234</v>
      </c>
      <c r="M46" s="124">
        <f t="shared" si="4"/>
        <v>89.89292933441857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6320305</v>
      </c>
      <c r="F47" s="55">
        <f t="shared" si="6"/>
        <v>762766</v>
      </c>
      <c r="G47" s="56">
        <f t="shared" si="6"/>
        <v>7083071</v>
      </c>
      <c r="H47" s="54">
        <f t="shared" si="6"/>
        <v>6117578</v>
      </c>
      <c r="I47" s="55">
        <f t="shared" si="6"/>
        <v>237884</v>
      </c>
      <c r="J47" s="56">
        <f t="shared" si="6"/>
        <v>6355462</v>
      </c>
      <c r="K47" s="86">
        <f t="shared" si="2"/>
        <v>96.7924490985799</v>
      </c>
      <c r="L47" s="67">
        <f t="shared" si="3"/>
        <v>31.18702197004061</v>
      </c>
      <c r="M47" s="87">
        <f t="shared" si="4"/>
        <v>89.72749249583973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27926003</v>
      </c>
      <c r="F48" s="63">
        <f t="shared" si="7"/>
        <v>3357067</v>
      </c>
      <c r="G48" s="64">
        <f t="shared" si="7"/>
        <v>31283070</v>
      </c>
      <c r="H48" s="62">
        <f t="shared" si="7"/>
        <v>27010713</v>
      </c>
      <c r="I48" s="63">
        <f t="shared" si="7"/>
        <v>1098837</v>
      </c>
      <c r="J48" s="64">
        <f t="shared" si="7"/>
        <v>28109550</v>
      </c>
      <c r="K48" s="112">
        <f t="shared" si="2"/>
        <v>96.7224453853994</v>
      </c>
      <c r="L48" s="70">
        <f t="shared" si="3"/>
        <v>32.73205449876336</v>
      </c>
      <c r="M48" s="113">
        <f t="shared" si="4"/>
        <v>89.8554713460028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42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72"/>
      <c r="C5" s="171" t="s">
        <v>4</v>
      </c>
      <c r="D5" s="174"/>
      <c r="E5" s="324">
        <v>9576997</v>
      </c>
      <c r="F5" s="323">
        <v>838784</v>
      </c>
      <c r="G5" s="65">
        <f>SUM(E5:F5)</f>
        <v>10415781</v>
      </c>
      <c r="H5" s="322">
        <v>9371439</v>
      </c>
      <c r="I5" s="323">
        <v>295663</v>
      </c>
      <c r="J5" s="65">
        <f>SUM(H5:I5)</f>
        <v>9667102</v>
      </c>
      <c r="K5" s="226">
        <f>IF(E5=0,"-",H5/E5*100)</f>
        <v>97.85362781255962</v>
      </c>
      <c r="L5" s="66">
        <f>IF(F5=0,"-",I5/F5*100)</f>
        <v>35.24900331909049</v>
      </c>
      <c r="M5" s="227">
        <f>IF(G5=0,"-",J5/G5*100)</f>
        <v>92.81207045347824</v>
      </c>
    </row>
    <row r="6" spans="1:13" ht="18" customHeight="1">
      <c r="A6" s="10"/>
      <c r="B6" s="149"/>
      <c r="C6" s="140" t="s">
        <v>5</v>
      </c>
      <c r="D6" s="165"/>
      <c r="E6" s="317">
        <v>2181919</v>
      </c>
      <c r="F6" s="309">
        <v>311981</v>
      </c>
      <c r="G6" s="47">
        <f aca="true" t="shared" si="0" ref="G6:G45">SUM(E6:F6)</f>
        <v>2493900</v>
      </c>
      <c r="H6" s="308">
        <v>2112121</v>
      </c>
      <c r="I6" s="309">
        <v>107707</v>
      </c>
      <c r="J6" s="47">
        <f aca="true" t="shared" si="1" ref="J6:J45">SUM(H6:I6)</f>
        <v>2219828</v>
      </c>
      <c r="K6" s="82">
        <f aca="true" t="shared" si="2" ref="K6:K48">IF(E6=0,"-",H6/E6*100)</f>
        <v>96.80107281709358</v>
      </c>
      <c r="L6" s="58">
        <f aca="true" t="shared" si="3" ref="L6:L48">IF(F6=0,"-",I6/F6*100)</f>
        <v>34.523576756276825</v>
      </c>
      <c r="M6" s="83">
        <f aca="true" t="shared" si="4" ref="M6:M48">IF(G6=0,"-",J6/G6*100)</f>
        <v>89.0103051445527</v>
      </c>
    </row>
    <row r="7" spans="1:13" ht="18" customHeight="1">
      <c r="A7" s="10"/>
      <c r="B7" s="149"/>
      <c r="C7" s="140" t="s">
        <v>6</v>
      </c>
      <c r="D7" s="165"/>
      <c r="E7" s="317">
        <v>1364671</v>
      </c>
      <c r="F7" s="309">
        <v>210447</v>
      </c>
      <c r="G7" s="47">
        <f t="shared" si="0"/>
        <v>1575118</v>
      </c>
      <c r="H7" s="308">
        <v>1284858</v>
      </c>
      <c r="I7" s="309">
        <v>63475</v>
      </c>
      <c r="J7" s="47">
        <f t="shared" si="1"/>
        <v>1348333</v>
      </c>
      <c r="K7" s="82">
        <f t="shared" si="2"/>
        <v>94.1514841306073</v>
      </c>
      <c r="L7" s="58">
        <f t="shared" si="3"/>
        <v>30.16198852917837</v>
      </c>
      <c r="M7" s="83">
        <f t="shared" si="4"/>
        <v>85.60203108592499</v>
      </c>
    </row>
    <row r="8" spans="1:13" ht="18" customHeight="1">
      <c r="A8" s="10"/>
      <c r="B8" s="149"/>
      <c r="C8" s="140" t="s">
        <v>7</v>
      </c>
      <c r="D8" s="165"/>
      <c r="E8" s="317">
        <v>2741044</v>
      </c>
      <c r="F8" s="309">
        <v>151670</v>
      </c>
      <c r="G8" s="47">
        <f t="shared" si="0"/>
        <v>2892714</v>
      </c>
      <c r="H8" s="308">
        <v>2691408</v>
      </c>
      <c r="I8" s="309">
        <v>59987</v>
      </c>
      <c r="J8" s="47">
        <f t="shared" si="1"/>
        <v>2751395</v>
      </c>
      <c r="K8" s="82">
        <f t="shared" si="2"/>
        <v>98.18915712407389</v>
      </c>
      <c r="L8" s="58">
        <f t="shared" si="3"/>
        <v>39.55099887914552</v>
      </c>
      <c r="M8" s="83">
        <f t="shared" si="4"/>
        <v>95.11465703142447</v>
      </c>
    </row>
    <row r="9" spans="1:13" ht="18" customHeight="1">
      <c r="A9" s="10"/>
      <c r="B9" s="150"/>
      <c r="C9" s="141" t="s">
        <v>8</v>
      </c>
      <c r="D9" s="166"/>
      <c r="E9" s="318">
        <v>1647263</v>
      </c>
      <c r="F9" s="311">
        <v>320745</v>
      </c>
      <c r="G9" s="50">
        <f t="shared" si="0"/>
        <v>1968008</v>
      </c>
      <c r="H9" s="310">
        <v>1574429</v>
      </c>
      <c r="I9" s="311">
        <v>78173</v>
      </c>
      <c r="J9" s="50">
        <f t="shared" si="1"/>
        <v>1652602</v>
      </c>
      <c r="K9" s="68">
        <f t="shared" si="2"/>
        <v>95.5784838243802</v>
      </c>
      <c r="L9" s="59">
        <f t="shared" si="3"/>
        <v>24.37232069089152</v>
      </c>
      <c r="M9" s="69">
        <f t="shared" si="4"/>
        <v>83.9733375067581</v>
      </c>
    </row>
    <row r="10" spans="1:13" ht="18" customHeight="1">
      <c r="A10" s="10"/>
      <c r="B10" s="151"/>
      <c r="C10" s="142" t="s">
        <v>9</v>
      </c>
      <c r="D10" s="167"/>
      <c r="E10" s="319">
        <v>1320605</v>
      </c>
      <c r="F10" s="313">
        <v>144521</v>
      </c>
      <c r="G10" s="53">
        <f t="shared" si="0"/>
        <v>1465126</v>
      </c>
      <c r="H10" s="312">
        <v>1269790</v>
      </c>
      <c r="I10" s="313">
        <v>50644</v>
      </c>
      <c r="J10" s="53">
        <f t="shared" si="1"/>
        <v>1320434</v>
      </c>
      <c r="K10" s="84">
        <f t="shared" si="2"/>
        <v>96.1521423892837</v>
      </c>
      <c r="L10" s="60">
        <f t="shared" si="3"/>
        <v>35.04265816040576</v>
      </c>
      <c r="M10" s="85">
        <f t="shared" si="4"/>
        <v>90.12426235013234</v>
      </c>
    </row>
    <row r="11" spans="1:13" ht="18" customHeight="1">
      <c r="A11" s="10"/>
      <c r="B11" s="149"/>
      <c r="C11" s="140" t="s">
        <v>77</v>
      </c>
      <c r="D11" s="165"/>
      <c r="E11" s="317">
        <v>3156176</v>
      </c>
      <c r="F11" s="309">
        <v>573694</v>
      </c>
      <c r="G11" s="47">
        <f t="shared" si="0"/>
        <v>3729870</v>
      </c>
      <c r="H11" s="308">
        <v>3023628</v>
      </c>
      <c r="I11" s="309">
        <v>171441</v>
      </c>
      <c r="J11" s="47">
        <f t="shared" si="1"/>
        <v>3195069</v>
      </c>
      <c r="K11" s="82">
        <f t="shared" si="2"/>
        <v>95.80036094311598</v>
      </c>
      <c r="L11" s="58">
        <f t="shared" si="3"/>
        <v>29.883701067119407</v>
      </c>
      <c r="M11" s="83">
        <f t="shared" si="4"/>
        <v>85.66167185451503</v>
      </c>
    </row>
    <row r="12" spans="1:13" ht="18" customHeight="1">
      <c r="A12" s="10"/>
      <c r="B12" s="149"/>
      <c r="C12" s="140" t="s">
        <v>78</v>
      </c>
      <c r="D12" s="165"/>
      <c r="E12" s="317">
        <v>1227649</v>
      </c>
      <c r="F12" s="309">
        <v>169998</v>
      </c>
      <c r="G12" s="47">
        <f t="shared" si="0"/>
        <v>1397647</v>
      </c>
      <c r="H12" s="308">
        <v>1188023</v>
      </c>
      <c r="I12" s="309">
        <v>66485</v>
      </c>
      <c r="J12" s="47">
        <f t="shared" si="1"/>
        <v>1254508</v>
      </c>
      <c r="K12" s="82">
        <f t="shared" si="2"/>
        <v>96.77220443302605</v>
      </c>
      <c r="L12" s="58">
        <f t="shared" si="3"/>
        <v>39.10928363863104</v>
      </c>
      <c r="M12" s="83">
        <f t="shared" si="4"/>
        <v>89.75857280128673</v>
      </c>
    </row>
    <row r="13" spans="1:13" ht="18" customHeight="1">
      <c r="A13" s="10"/>
      <c r="B13" s="149"/>
      <c r="C13" s="140" t="s">
        <v>79</v>
      </c>
      <c r="D13" s="165"/>
      <c r="E13" s="317">
        <v>2422686</v>
      </c>
      <c r="F13" s="309">
        <v>420874</v>
      </c>
      <c r="G13" s="47">
        <f t="shared" si="0"/>
        <v>2843560</v>
      </c>
      <c r="H13" s="308">
        <v>2296257</v>
      </c>
      <c r="I13" s="309">
        <v>145934</v>
      </c>
      <c r="J13" s="47">
        <f t="shared" si="1"/>
        <v>2442191</v>
      </c>
      <c r="K13" s="82">
        <f t="shared" si="2"/>
        <v>94.781453312563</v>
      </c>
      <c r="L13" s="58">
        <f t="shared" si="3"/>
        <v>34.67403545954371</v>
      </c>
      <c r="M13" s="83">
        <f t="shared" si="4"/>
        <v>85.8849822054045</v>
      </c>
    </row>
    <row r="14" spans="1:13" ht="18" customHeight="1">
      <c r="A14" s="10"/>
      <c r="B14" s="150"/>
      <c r="C14" s="141" t="s">
        <v>80</v>
      </c>
      <c r="D14" s="166"/>
      <c r="E14" s="318">
        <v>1304361</v>
      </c>
      <c r="F14" s="311">
        <v>202549</v>
      </c>
      <c r="G14" s="50">
        <f t="shared" si="0"/>
        <v>1506910</v>
      </c>
      <c r="H14" s="310">
        <v>1304964</v>
      </c>
      <c r="I14" s="311">
        <v>57304</v>
      </c>
      <c r="J14" s="50">
        <f t="shared" si="1"/>
        <v>1362268</v>
      </c>
      <c r="K14" s="68">
        <f t="shared" si="2"/>
        <v>100.04622953308171</v>
      </c>
      <c r="L14" s="59">
        <f t="shared" si="3"/>
        <v>28.29142577845361</v>
      </c>
      <c r="M14" s="69">
        <f t="shared" si="4"/>
        <v>90.40141747018734</v>
      </c>
    </row>
    <row r="15" spans="1:13" ht="18" customHeight="1">
      <c r="A15" s="10"/>
      <c r="B15" s="151"/>
      <c r="C15" s="142" t="s">
        <v>81</v>
      </c>
      <c r="D15" s="167"/>
      <c r="E15" s="319">
        <v>755090</v>
      </c>
      <c r="F15" s="313">
        <v>97176</v>
      </c>
      <c r="G15" s="53">
        <f t="shared" si="0"/>
        <v>852266</v>
      </c>
      <c r="H15" s="312">
        <v>730427</v>
      </c>
      <c r="I15" s="313">
        <v>34696</v>
      </c>
      <c r="J15" s="53">
        <f t="shared" si="1"/>
        <v>765123</v>
      </c>
      <c r="K15" s="84">
        <f t="shared" si="2"/>
        <v>96.73376683574143</v>
      </c>
      <c r="L15" s="60">
        <f t="shared" si="3"/>
        <v>35.7042891248868</v>
      </c>
      <c r="M15" s="85">
        <f t="shared" si="4"/>
        <v>89.77514062511001</v>
      </c>
    </row>
    <row r="16" spans="1:13" ht="18" customHeight="1">
      <c r="A16" s="10"/>
      <c r="B16" s="148"/>
      <c r="C16" s="139" t="s">
        <v>10</v>
      </c>
      <c r="D16" s="164"/>
      <c r="E16" s="316">
        <v>99892</v>
      </c>
      <c r="F16" s="307">
        <v>29867</v>
      </c>
      <c r="G16" s="44">
        <f t="shared" si="0"/>
        <v>129759</v>
      </c>
      <c r="H16" s="306">
        <v>94534</v>
      </c>
      <c r="I16" s="307">
        <v>4757</v>
      </c>
      <c r="J16" s="44">
        <f t="shared" si="1"/>
        <v>99291</v>
      </c>
      <c r="K16" s="80">
        <f t="shared" si="2"/>
        <v>94.63620710367196</v>
      </c>
      <c r="L16" s="57">
        <f t="shared" si="3"/>
        <v>15.927277597348244</v>
      </c>
      <c r="M16" s="81">
        <f t="shared" si="4"/>
        <v>76.5195477770328</v>
      </c>
    </row>
    <row r="17" spans="1:13" ht="18" customHeight="1">
      <c r="A17" s="10"/>
      <c r="B17" s="149"/>
      <c r="C17" s="140" t="s">
        <v>11</v>
      </c>
      <c r="D17" s="165"/>
      <c r="E17" s="317">
        <v>60183</v>
      </c>
      <c r="F17" s="309">
        <v>16896</v>
      </c>
      <c r="G17" s="47">
        <f t="shared" si="0"/>
        <v>77079</v>
      </c>
      <c r="H17" s="308">
        <v>55560</v>
      </c>
      <c r="I17" s="309">
        <v>1964</v>
      </c>
      <c r="J17" s="47">
        <f t="shared" si="1"/>
        <v>57524</v>
      </c>
      <c r="K17" s="82">
        <f t="shared" si="2"/>
        <v>92.31842879218384</v>
      </c>
      <c r="L17" s="58">
        <f t="shared" si="3"/>
        <v>11.624053030303031</v>
      </c>
      <c r="M17" s="83">
        <f t="shared" si="4"/>
        <v>74.6299251417377</v>
      </c>
    </row>
    <row r="18" spans="1:13" ht="18" customHeight="1">
      <c r="A18" s="10"/>
      <c r="B18" s="149"/>
      <c r="C18" s="140" t="s">
        <v>12</v>
      </c>
      <c r="D18" s="165"/>
      <c r="E18" s="317">
        <v>25649</v>
      </c>
      <c r="F18" s="309">
        <v>12868</v>
      </c>
      <c r="G18" s="47">
        <f t="shared" si="0"/>
        <v>38517</v>
      </c>
      <c r="H18" s="308">
        <v>22941</v>
      </c>
      <c r="I18" s="309">
        <v>1131</v>
      </c>
      <c r="J18" s="47">
        <f t="shared" si="1"/>
        <v>24072</v>
      </c>
      <c r="K18" s="82">
        <f t="shared" si="2"/>
        <v>89.44208351202776</v>
      </c>
      <c r="L18" s="58">
        <f t="shared" si="3"/>
        <v>8.789244637861362</v>
      </c>
      <c r="M18" s="83">
        <f t="shared" si="4"/>
        <v>62.497079211776615</v>
      </c>
    </row>
    <row r="19" spans="1:13" ht="18" customHeight="1">
      <c r="A19" s="10"/>
      <c r="B19" s="150"/>
      <c r="C19" s="141" t="s">
        <v>13</v>
      </c>
      <c r="D19" s="166"/>
      <c r="E19" s="318">
        <v>162605</v>
      </c>
      <c r="F19" s="311">
        <v>26126</v>
      </c>
      <c r="G19" s="50">
        <f t="shared" si="0"/>
        <v>188731</v>
      </c>
      <c r="H19" s="310">
        <v>155008</v>
      </c>
      <c r="I19" s="311">
        <v>7012</v>
      </c>
      <c r="J19" s="50">
        <f t="shared" si="1"/>
        <v>162020</v>
      </c>
      <c r="K19" s="68">
        <f t="shared" si="2"/>
        <v>95.32794194520464</v>
      </c>
      <c r="L19" s="59">
        <f t="shared" si="3"/>
        <v>26.839164051136798</v>
      </c>
      <c r="M19" s="69">
        <f t="shared" si="4"/>
        <v>85.84705215359428</v>
      </c>
    </row>
    <row r="20" spans="1:13" ht="18" customHeight="1">
      <c r="A20" s="10"/>
      <c r="B20" s="151"/>
      <c r="C20" s="142" t="s">
        <v>14</v>
      </c>
      <c r="D20" s="167"/>
      <c r="E20" s="319">
        <v>276193</v>
      </c>
      <c r="F20" s="313">
        <v>81424</v>
      </c>
      <c r="G20" s="53">
        <f t="shared" si="0"/>
        <v>357617</v>
      </c>
      <c r="H20" s="312">
        <v>261225</v>
      </c>
      <c r="I20" s="313">
        <v>13825</v>
      </c>
      <c r="J20" s="53">
        <f t="shared" si="1"/>
        <v>275050</v>
      </c>
      <c r="K20" s="84">
        <f t="shared" si="2"/>
        <v>94.58060124622999</v>
      </c>
      <c r="L20" s="60">
        <f t="shared" si="3"/>
        <v>16.97902338376891</v>
      </c>
      <c r="M20" s="85">
        <f t="shared" si="4"/>
        <v>76.91189177248286</v>
      </c>
    </row>
    <row r="21" spans="1:13" ht="18" customHeight="1">
      <c r="A21" s="10"/>
      <c r="B21" s="149"/>
      <c r="C21" s="140" t="s">
        <v>15</v>
      </c>
      <c r="D21" s="165"/>
      <c r="E21" s="317">
        <v>592707</v>
      </c>
      <c r="F21" s="309">
        <v>26930</v>
      </c>
      <c r="G21" s="47">
        <f t="shared" si="0"/>
        <v>619637</v>
      </c>
      <c r="H21" s="308">
        <v>584940</v>
      </c>
      <c r="I21" s="309">
        <v>10557</v>
      </c>
      <c r="J21" s="47">
        <f t="shared" si="1"/>
        <v>595497</v>
      </c>
      <c r="K21" s="82">
        <f t="shared" si="2"/>
        <v>98.68957174455507</v>
      </c>
      <c r="L21" s="58">
        <f t="shared" si="3"/>
        <v>39.20163386557742</v>
      </c>
      <c r="M21" s="83">
        <f t="shared" si="4"/>
        <v>96.1041706676651</v>
      </c>
    </row>
    <row r="22" spans="1:13" ht="18" customHeight="1">
      <c r="A22" s="10"/>
      <c r="B22" s="149"/>
      <c r="C22" s="140" t="s">
        <v>16</v>
      </c>
      <c r="D22" s="165"/>
      <c r="E22" s="317">
        <v>108742</v>
      </c>
      <c r="F22" s="309">
        <v>28772</v>
      </c>
      <c r="G22" s="47">
        <f t="shared" si="0"/>
        <v>137514</v>
      </c>
      <c r="H22" s="308">
        <v>98723</v>
      </c>
      <c r="I22" s="309">
        <v>9720</v>
      </c>
      <c r="J22" s="47">
        <f t="shared" si="1"/>
        <v>108443</v>
      </c>
      <c r="K22" s="82">
        <f t="shared" si="2"/>
        <v>90.7864486582921</v>
      </c>
      <c r="L22" s="58">
        <f t="shared" si="3"/>
        <v>33.78284443208675</v>
      </c>
      <c r="M22" s="83">
        <f t="shared" si="4"/>
        <v>78.8596070218305</v>
      </c>
    </row>
    <row r="23" spans="1:13" ht="18" customHeight="1">
      <c r="A23" s="10"/>
      <c r="B23" s="149"/>
      <c r="C23" s="140" t="s">
        <v>17</v>
      </c>
      <c r="D23" s="165"/>
      <c r="E23" s="317">
        <v>265794</v>
      </c>
      <c r="F23" s="309">
        <v>51747</v>
      </c>
      <c r="G23" s="47">
        <f t="shared" si="0"/>
        <v>317541</v>
      </c>
      <c r="H23" s="308">
        <v>259853</v>
      </c>
      <c r="I23" s="309">
        <v>12800</v>
      </c>
      <c r="J23" s="47">
        <f t="shared" si="1"/>
        <v>272653</v>
      </c>
      <c r="K23" s="82">
        <f t="shared" si="2"/>
        <v>97.76481034184368</v>
      </c>
      <c r="L23" s="58">
        <f t="shared" si="3"/>
        <v>24.735733472471836</v>
      </c>
      <c r="M23" s="83">
        <f t="shared" si="4"/>
        <v>85.86387269675411</v>
      </c>
    </row>
    <row r="24" spans="1:13" ht="18" customHeight="1">
      <c r="A24" s="10"/>
      <c r="B24" s="150"/>
      <c r="C24" s="141" t="s">
        <v>18</v>
      </c>
      <c r="D24" s="166"/>
      <c r="E24" s="318">
        <v>89831</v>
      </c>
      <c r="F24" s="311">
        <v>16765</v>
      </c>
      <c r="G24" s="50">
        <f t="shared" si="0"/>
        <v>106596</v>
      </c>
      <c r="H24" s="310">
        <v>87562</v>
      </c>
      <c r="I24" s="311">
        <v>1724</v>
      </c>
      <c r="J24" s="50">
        <f t="shared" si="1"/>
        <v>89286</v>
      </c>
      <c r="K24" s="68">
        <f t="shared" si="2"/>
        <v>97.47414589618283</v>
      </c>
      <c r="L24" s="59">
        <f t="shared" si="3"/>
        <v>10.283328362660304</v>
      </c>
      <c r="M24" s="69">
        <f t="shared" si="4"/>
        <v>83.76111673984015</v>
      </c>
    </row>
    <row r="25" spans="1:13" ht="18" customHeight="1">
      <c r="A25" s="10"/>
      <c r="B25" s="151"/>
      <c r="C25" s="142" t="s">
        <v>19</v>
      </c>
      <c r="D25" s="167"/>
      <c r="E25" s="319">
        <v>976121</v>
      </c>
      <c r="F25" s="313">
        <v>161311</v>
      </c>
      <c r="G25" s="53">
        <f t="shared" si="0"/>
        <v>1137432</v>
      </c>
      <c r="H25" s="312">
        <v>930140</v>
      </c>
      <c r="I25" s="313">
        <v>46254</v>
      </c>
      <c r="J25" s="53">
        <f t="shared" si="1"/>
        <v>976394</v>
      </c>
      <c r="K25" s="84">
        <f t="shared" si="2"/>
        <v>95.28941596379957</v>
      </c>
      <c r="L25" s="60">
        <f t="shared" si="3"/>
        <v>28.67380401832485</v>
      </c>
      <c r="M25" s="85">
        <f t="shared" si="4"/>
        <v>85.84196681647782</v>
      </c>
    </row>
    <row r="26" spans="1:13" ht="18" customHeight="1">
      <c r="A26" s="10"/>
      <c r="B26" s="149"/>
      <c r="C26" s="140" t="s">
        <v>20</v>
      </c>
      <c r="D26" s="165"/>
      <c r="E26" s="317">
        <v>267822</v>
      </c>
      <c r="F26" s="309">
        <v>19334</v>
      </c>
      <c r="G26" s="47">
        <f t="shared" si="0"/>
        <v>287156</v>
      </c>
      <c r="H26" s="308">
        <v>260696</v>
      </c>
      <c r="I26" s="309">
        <v>6410</v>
      </c>
      <c r="J26" s="47">
        <f t="shared" si="1"/>
        <v>267106</v>
      </c>
      <c r="K26" s="82">
        <f t="shared" si="2"/>
        <v>97.33927757988515</v>
      </c>
      <c r="L26" s="58">
        <f t="shared" si="3"/>
        <v>33.154029171407885</v>
      </c>
      <c r="M26" s="83">
        <f t="shared" si="4"/>
        <v>93.01773252169554</v>
      </c>
    </row>
    <row r="27" spans="1:13" ht="18" customHeight="1">
      <c r="A27" s="10"/>
      <c r="B27" s="149"/>
      <c r="C27" s="140" t="s">
        <v>21</v>
      </c>
      <c r="D27" s="165"/>
      <c r="E27" s="317">
        <v>913916</v>
      </c>
      <c r="F27" s="309">
        <v>100257</v>
      </c>
      <c r="G27" s="47">
        <f t="shared" si="0"/>
        <v>1014173</v>
      </c>
      <c r="H27" s="308">
        <v>888456</v>
      </c>
      <c r="I27" s="309">
        <v>37336</v>
      </c>
      <c r="J27" s="47">
        <f t="shared" si="1"/>
        <v>925792</v>
      </c>
      <c r="K27" s="82">
        <f t="shared" si="2"/>
        <v>97.21418598645828</v>
      </c>
      <c r="L27" s="58">
        <f t="shared" si="3"/>
        <v>37.240292448407594</v>
      </c>
      <c r="M27" s="83">
        <f t="shared" si="4"/>
        <v>91.28541185774026</v>
      </c>
    </row>
    <row r="28" spans="1:13" ht="18" customHeight="1">
      <c r="A28" s="10"/>
      <c r="B28" s="149"/>
      <c r="C28" s="140" t="s">
        <v>22</v>
      </c>
      <c r="D28" s="165"/>
      <c r="E28" s="317">
        <v>395914</v>
      </c>
      <c r="F28" s="309">
        <v>61082</v>
      </c>
      <c r="G28" s="47">
        <f t="shared" si="0"/>
        <v>456996</v>
      </c>
      <c r="H28" s="308">
        <v>386299</v>
      </c>
      <c r="I28" s="309">
        <v>15856</v>
      </c>
      <c r="J28" s="47">
        <f t="shared" si="1"/>
        <v>402155</v>
      </c>
      <c r="K28" s="82">
        <f t="shared" si="2"/>
        <v>97.57144228292003</v>
      </c>
      <c r="L28" s="58">
        <f t="shared" si="3"/>
        <v>25.958547526276156</v>
      </c>
      <c r="M28" s="83">
        <f t="shared" si="4"/>
        <v>87.99967614596189</v>
      </c>
    </row>
    <row r="29" spans="1:13" ht="18" customHeight="1">
      <c r="A29" s="10"/>
      <c r="B29" s="150"/>
      <c r="C29" s="141" t="s">
        <v>23</v>
      </c>
      <c r="D29" s="166"/>
      <c r="E29" s="318">
        <v>414377</v>
      </c>
      <c r="F29" s="311">
        <v>73409</v>
      </c>
      <c r="G29" s="50">
        <f t="shared" si="0"/>
        <v>487786</v>
      </c>
      <c r="H29" s="310">
        <v>393119</v>
      </c>
      <c r="I29" s="311">
        <v>19115</v>
      </c>
      <c r="J29" s="50">
        <f t="shared" si="1"/>
        <v>412234</v>
      </c>
      <c r="K29" s="68">
        <f t="shared" si="2"/>
        <v>94.86988901411034</v>
      </c>
      <c r="L29" s="59">
        <f t="shared" si="3"/>
        <v>26.03904153441676</v>
      </c>
      <c r="M29" s="69">
        <f t="shared" si="4"/>
        <v>84.51124058501064</v>
      </c>
    </row>
    <row r="30" spans="1:13" ht="18" customHeight="1">
      <c r="A30" s="10"/>
      <c r="B30" s="151"/>
      <c r="C30" s="142" t="s">
        <v>24</v>
      </c>
      <c r="D30" s="167"/>
      <c r="E30" s="319">
        <v>766139</v>
      </c>
      <c r="F30" s="313">
        <v>52009</v>
      </c>
      <c r="G30" s="53">
        <f t="shared" si="0"/>
        <v>818148</v>
      </c>
      <c r="H30" s="312">
        <v>742441</v>
      </c>
      <c r="I30" s="313">
        <v>22052</v>
      </c>
      <c r="J30" s="53">
        <f t="shared" si="1"/>
        <v>764493</v>
      </c>
      <c r="K30" s="84">
        <f t="shared" si="2"/>
        <v>96.9068276122218</v>
      </c>
      <c r="L30" s="60">
        <f t="shared" si="3"/>
        <v>42.40035378492184</v>
      </c>
      <c r="M30" s="85">
        <f t="shared" si="4"/>
        <v>93.4418955983514</v>
      </c>
    </row>
    <row r="31" spans="1:13" ht="18" customHeight="1">
      <c r="A31" s="10"/>
      <c r="B31" s="149"/>
      <c r="C31" s="140" t="s">
        <v>25</v>
      </c>
      <c r="D31" s="165"/>
      <c r="E31" s="317">
        <v>364676</v>
      </c>
      <c r="F31" s="309">
        <v>36243</v>
      </c>
      <c r="G31" s="47">
        <f t="shared" si="0"/>
        <v>400919</v>
      </c>
      <c r="H31" s="308">
        <v>355545</v>
      </c>
      <c r="I31" s="309">
        <v>18385</v>
      </c>
      <c r="J31" s="47">
        <f t="shared" si="1"/>
        <v>373930</v>
      </c>
      <c r="K31" s="82">
        <f t="shared" si="2"/>
        <v>97.49613355416862</v>
      </c>
      <c r="L31" s="58">
        <f t="shared" si="3"/>
        <v>50.72703694506525</v>
      </c>
      <c r="M31" s="83">
        <f t="shared" si="4"/>
        <v>93.26821627311253</v>
      </c>
    </row>
    <row r="32" spans="1:13" ht="18" customHeight="1">
      <c r="A32" s="10"/>
      <c r="B32" s="149"/>
      <c r="C32" s="140" t="s">
        <v>26</v>
      </c>
      <c r="D32" s="165"/>
      <c r="E32" s="317">
        <v>806538</v>
      </c>
      <c r="F32" s="309">
        <v>50726</v>
      </c>
      <c r="G32" s="47">
        <f t="shared" si="0"/>
        <v>857264</v>
      </c>
      <c r="H32" s="308">
        <v>795499</v>
      </c>
      <c r="I32" s="309">
        <v>17331</v>
      </c>
      <c r="J32" s="47">
        <f t="shared" si="1"/>
        <v>812830</v>
      </c>
      <c r="K32" s="82">
        <f t="shared" si="2"/>
        <v>98.63131061400703</v>
      </c>
      <c r="L32" s="58">
        <f t="shared" si="3"/>
        <v>34.165910972676734</v>
      </c>
      <c r="M32" s="83">
        <f t="shared" si="4"/>
        <v>94.81676589708654</v>
      </c>
    </row>
    <row r="33" spans="1:13" ht="18" customHeight="1">
      <c r="A33" s="10"/>
      <c r="B33" s="149"/>
      <c r="C33" s="140" t="s">
        <v>27</v>
      </c>
      <c r="D33" s="165"/>
      <c r="E33" s="317">
        <v>11678</v>
      </c>
      <c r="F33" s="309">
        <v>1226</v>
      </c>
      <c r="G33" s="47">
        <f t="shared" si="0"/>
        <v>12904</v>
      </c>
      <c r="H33" s="308">
        <v>10905</v>
      </c>
      <c r="I33" s="309">
        <v>190</v>
      </c>
      <c r="J33" s="47">
        <f t="shared" si="1"/>
        <v>11095</v>
      </c>
      <c r="K33" s="82">
        <f t="shared" si="2"/>
        <v>93.38071587600616</v>
      </c>
      <c r="L33" s="58">
        <f t="shared" si="3"/>
        <v>15.497553017944535</v>
      </c>
      <c r="M33" s="83">
        <f t="shared" si="4"/>
        <v>85.98109113453192</v>
      </c>
    </row>
    <row r="34" spans="1:13" ht="18" customHeight="1">
      <c r="A34" s="10"/>
      <c r="B34" s="150"/>
      <c r="C34" s="141" t="s">
        <v>28</v>
      </c>
      <c r="D34" s="166"/>
      <c r="E34" s="318">
        <v>26173</v>
      </c>
      <c r="F34" s="311">
        <v>16956</v>
      </c>
      <c r="G34" s="50">
        <f t="shared" si="0"/>
        <v>43129</v>
      </c>
      <c r="H34" s="310">
        <v>20066</v>
      </c>
      <c r="I34" s="311">
        <v>7450</v>
      </c>
      <c r="J34" s="50">
        <f t="shared" si="1"/>
        <v>27516</v>
      </c>
      <c r="K34" s="68">
        <f t="shared" si="2"/>
        <v>76.66679402437626</v>
      </c>
      <c r="L34" s="59">
        <f t="shared" si="3"/>
        <v>43.93724935126209</v>
      </c>
      <c r="M34" s="69">
        <f t="shared" si="4"/>
        <v>63.799299775093324</v>
      </c>
    </row>
    <row r="35" spans="1:13" ht="18" customHeight="1">
      <c r="A35" s="10"/>
      <c r="B35" s="151"/>
      <c r="C35" s="142" t="s">
        <v>29</v>
      </c>
      <c r="D35" s="167"/>
      <c r="E35" s="319">
        <v>13923</v>
      </c>
      <c r="F35" s="313">
        <v>1639</v>
      </c>
      <c r="G35" s="53">
        <f t="shared" si="0"/>
        <v>15562</v>
      </c>
      <c r="H35" s="312">
        <v>12138</v>
      </c>
      <c r="I35" s="313">
        <v>1219</v>
      </c>
      <c r="J35" s="53">
        <f t="shared" si="1"/>
        <v>13357</v>
      </c>
      <c r="K35" s="84">
        <f t="shared" si="2"/>
        <v>87.17948717948718</v>
      </c>
      <c r="L35" s="60">
        <f t="shared" si="3"/>
        <v>74.37461866992068</v>
      </c>
      <c r="M35" s="85">
        <f t="shared" si="4"/>
        <v>85.83087006811463</v>
      </c>
    </row>
    <row r="36" spans="1:13" ht="18" customHeight="1">
      <c r="A36" s="10"/>
      <c r="B36" s="149"/>
      <c r="C36" s="140" t="s">
        <v>30</v>
      </c>
      <c r="D36" s="165"/>
      <c r="E36" s="317">
        <v>4667</v>
      </c>
      <c r="F36" s="309">
        <v>917</v>
      </c>
      <c r="G36" s="47">
        <f t="shared" si="0"/>
        <v>5584</v>
      </c>
      <c r="H36" s="308">
        <v>4023</v>
      </c>
      <c r="I36" s="309">
        <v>151</v>
      </c>
      <c r="J36" s="47">
        <f t="shared" si="1"/>
        <v>4174</v>
      </c>
      <c r="K36" s="82">
        <f t="shared" si="2"/>
        <v>86.20098564388258</v>
      </c>
      <c r="L36" s="58">
        <f t="shared" si="3"/>
        <v>16.466739367502726</v>
      </c>
      <c r="M36" s="83">
        <f t="shared" si="4"/>
        <v>74.74928366762178</v>
      </c>
    </row>
    <row r="37" spans="1:13" ht="18" customHeight="1">
      <c r="A37" s="10"/>
      <c r="B37" s="149"/>
      <c r="C37" s="140" t="s">
        <v>31</v>
      </c>
      <c r="D37" s="165"/>
      <c r="E37" s="317">
        <v>16649</v>
      </c>
      <c r="F37" s="309">
        <v>1960</v>
      </c>
      <c r="G37" s="47">
        <f t="shared" si="0"/>
        <v>18609</v>
      </c>
      <c r="H37" s="308">
        <v>16335</v>
      </c>
      <c r="I37" s="309">
        <v>181</v>
      </c>
      <c r="J37" s="47">
        <f t="shared" si="1"/>
        <v>16516</v>
      </c>
      <c r="K37" s="82">
        <f t="shared" si="2"/>
        <v>98.11400084089135</v>
      </c>
      <c r="L37" s="58">
        <f t="shared" si="3"/>
        <v>9.23469387755102</v>
      </c>
      <c r="M37" s="83">
        <f t="shared" si="4"/>
        <v>88.75275404374227</v>
      </c>
    </row>
    <row r="38" spans="1:13" ht="18" customHeight="1">
      <c r="A38" s="10"/>
      <c r="B38" s="149"/>
      <c r="C38" s="140" t="s">
        <v>32</v>
      </c>
      <c r="D38" s="165"/>
      <c r="E38" s="317">
        <v>5462</v>
      </c>
      <c r="F38" s="309">
        <v>402</v>
      </c>
      <c r="G38" s="47">
        <f t="shared" si="0"/>
        <v>5864</v>
      </c>
      <c r="H38" s="308">
        <v>5457</v>
      </c>
      <c r="I38" s="309">
        <v>114</v>
      </c>
      <c r="J38" s="47">
        <f t="shared" si="1"/>
        <v>5571</v>
      </c>
      <c r="K38" s="82">
        <f t="shared" si="2"/>
        <v>99.90845844013182</v>
      </c>
      <c r="L38" s="58">
        <f t="shared" si="3"/>
        <v>28.35820895522388</v>
      </c>
      <c r="M38" s="83">
        <f t="shared" si="4"/>
        <v>95.00341064120055</v>
      </c>
    </row>
    <row r="39" spans="1:13" ht="18" customHeight="1">
      <c r="A39" s="10"/>
      <c r="B39" s="150"/>
      <c r="C39" s="141" t="s">
        <v>33</v>
      </c>
      <c r="D39" s="166"/>
      <c r="E39" s="318">
        <v>13152</v>
      </c>
      <c r="F39" s="311">
        <v>12561</v>
      </c>
      <c r="G39" s="50">
        <f t="shared" si="0"/>
        <v>25713</v>
      </c>
      <c r="H39" s="310">
        <v>11518</v>
      </c>
      <c r="I39" s="311">
        <v>1204</v>
      </c>
      <c r="J39" s="50">
        <f t="shared" si="1"/>
        <v>12722</v>
      </c>
      <c r="K39" s="68">
        <f t="shared" si="2"/>
        <v>87.57603406326034</v>
      </c>
      <c r="L39" s="59">
        <f t="shared" si="3"/>
        <v>9.585224106360958</v>
      </c>
      <c r="M39" s="69">
        <f t="shared" si="4"/>
        <v>49.47691829035896</v>
      </c>
    </row>
    <row r="40" spans="1:13" ht="18" customHeight="1">
      <c r="A40" s="10"/>
      <c r="B40" s="151"/>
      <c r="C40" s="142" t="s">
        <v>34</v>
      </c>
      <c r="D40" s="167"/>
      <c r="E40" s="319">
        <v>28424</v>
      </c>
      <c r="F40" s="313">
        <v>10700</v>
      </c>
      <c r="G40" s="53">
        <f t="shared" si="0"/>
        <v>39124</v>
      </c>
      <c r="H40" s="312">
        <v>26286</v>
      </c>
      <c r="I40" s="313">
        <v>1407</v>
      </c>
      <c r="J40" s="53">
        <f t="shared" si="1"/>
        <v>27693</v>
      </c>
      <c r="K40" s="84">
        <f t="shared" si="2"/>
        <v>92.4781874472277</v>
      </c>
      <c r="L40" s="60">
        <f t="shared" si="3"/>
        <v>13.149532710280374</v>
      </c>
      <c r="M40" s="85">
        <f t="shared" si="4"/>
        <v>70.78263981188017</v>
      </c>
    </row>
    <row r="41" spans="1:13" ht="18" customHeight="1">
      <c r="A41" s="10"/>
      <c r="B41" s="149"/>
      <c r="C41" s="140" t="s">
        <v>82</v>
      </c>
      <c r="D41" s="165"/>
      <c r="E41" s="317">
        <v>170968</v>
      </c>
      <c r="F41" s="309">
        <v>40640</v>
      </c>
      <c r="G41" s="47">
        <f t="shared" si="0"/>
        <v>211608</v>
      </c>
      <c r="H41" s="308">
        <v>161902</v>
      </c>
      <c r="I41" s="309">
        <v>9531</v>
      </c>
      <c r="J41" s="47">
        <f t="shared" si="1"/>
        <v>171433</v>
      </c>
      <c r="K41" s="82">
        <f t="shared" si="2"/>
        <v>94.69725328716486</v>
      </c>
      <c r="L41" s="58">
        <f t="shared" si="3"/>
        <v>23.45226377952756</v>
      </c>
      <c r="M41" s="83">
        <f t="shared" si="4"/>
        <v>81.01442289516464</v>
      </c>
    </row>
    <row r="42" spans="1:13" ht="18" customHeight="1">
      <c r="A42" s="10"/>
      <c r="B42" s="149"/>
      <c r="C42" s="140" t="s">
        <v>83</v>
      </c>
      <c r="D42" s="165"/>
      <c r="E42" s="317">
        <v>520416</v>
      </c>
      <c r="F42" s="309">
        <v>140946</v>
      </c>
      <c r="G42" s="47">
        <f t="shared" si="0"/>
        <v>661362</v>
      </c>
      <c r="H42" s="308">
        <v>499058</v>
      </c>
      <c r="I42" s="309">
        <v>47699</v>
      </c>
      <c r="J42" s="47">
        <f t="shared" si="1"/>
        <v>546757</v>
      </c>
      <c r="K42" s="82">
        <f t="shared" si="2"/>
        <v>95.8959755272705</v>
      </c>
      <c r="L42" s="58">
        <f t="shared" si="3"/>
        <v>33.8420387949995</v>
      </c>
      <c r="M42" s="83">
        <f t="shared" si="4"/>
        <v>82.67136605973732</v>
      </c>
    </row>
    <row r="43" spans="1:13" ht="18" customHeight="1">
      <c r="A43" s="10"/>
      <c r="B43" s="149"/>
      <c r="C43" s="140" t="s">
        <v>35</v>
      </c>
      <c r="D43" s="165"/>
      <c r="E43" s="317">
        <v>20758</v>
      </c>
      <c r="F43" s="309">
        <v>9695</v>
      </c>
      <c r="G43" s="47">
        <f t="shared" si="0"/>
        <v>30453</v>
      </c>
      <c r="H43" s="308">
        <v>19837</v>
      </c>
      <c r="I43" s="309">
        <v>2867</v>
      </c>
      <c r="J43" s="47">
        <f t="shared" si="1"/>
        <v>22704</v>
      </c>
      <c r="K43" s="82">
        <f t="shared" si="2"/>
        <v>95.56315637344638</v>
      </c>
      <c r="L43" s="58">
        <f t="shared" si="3"/>
        <v>29.571944301186175</v>
      </c>
      <c r="M43" s="83">
        <f t="shared" si="4"/>
        <v>74.55423111023545</v>
      </c>
    </row>
    <row r="44" spans="1:13" ht="18" customHeight="1">
      <c r="A44" s="10"/>
      <c r="B44" s="150"/>
      <c r="C44" s="141" t="s">
        <v>36</v>
      </c>
      <c r="D44" s="166"/>
      <c r="E44" s="318">
        <v>150705</v>
      </c>
      <c r="F44" s="311">
        <v>27859</v>
      </c>
      <c r="G44" s="50">
        <f t="shared" si="0"/>
        <v>178564</v>
      </c>
      <c r="H44" s="310">
        <v>143251</v>
      </c>
      <c r="I44" s="311">
        <v>4029</v>
      </c>
      <c r="J44" s="50">
        <f t="shared" si="1"/>
        <v>147280</v>
      </c>
      <c r="K44" s="68">
        <f t="shared" si="2"/>
        <v>95.05391327427756</v>
      </c>
      <c r="L44" s="59">
        <f t="shared" si="3"/>
        <v>14.462112782224775</v>
      </c>
      <c r="M44" s="69">
        <f t="shared" si="4"/>
        <v>82.48023117761699</v>
      </c>
    </row>
    <row r="45" spans="1:13" ht="18" customHeight="1" thickBot="1">
      <c r="A45" s="10"/>
      <c r="B45" s="151"/>
      <c r="C45" s="142" t="s">
        <v>37</v>
      </c>
      <c r="D45" s="167"/>
      <c r="E45" s="319">
        <v>26394</v>
      </c>
      <c r="F45" s="313">
        <v>6878</v>
      </c>
      <c r="G45" s="53">
        <f t="shared" si="0"/>
        <v>33272</v>
      </c>
      <c r="H45" s="312">
        <v>25230</v>
      </c>
      <c r="I45" s="313">
        <v>1684</v>
      </c>
      <c r="J45" s="53">
        <f t="shared" si="1"/>
        <v>26914</v>
      </c>
      <c r="K45" s="84">
        <f t="shared" si="2"/>
        <v>95.58990679699932</v>
      </c>
      <c r="L45" s="60">
        <f t="shared" si="3"/>
        <v>24.483861587670834</v>
      </c>
      <c r="M45" s="85">
        <f t="shared" si="4"/>
        <v>80.89083914402501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27698461</v>
      </c>
      <c r="F46" s="72">
        <f t="shared" si="5"/>
        <v>3442439</v>
      </c>
      <c r="G46" s="73">
        <f t="shared" si="5"/>
        <v>31140900</v>
      </c>
      <c r="H46" s="71">
        <f t="shared" si="5"/>
        <v>26847344</v>
      </c>
      <c r="I46" s="72">
        <f t="shared" si="5"/>
        <v>1131509</v>
      </c>
      <c r="J46" s="73">
        <f t="shared" si="5"/>
        <v>27978853</v>
      </c>
      <c r="K46" s="123">
        <f t="shared" si="2"/>
        <v>96.92720472808941</v>
      </c>
      <c r="L46" s="74">
        <f t="shared" si="3"/>
        <v>32.86939870248972</v>
      </c>
      <c r="M46" s="124">
        <f t="shared" si="4"/>
        <v>89.84599995504304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7596468</v>
      </c>
      <c r="F47" s="55">
        <f t="shared" si="6"/>
        <v>1118145</v>
      </c>
      <c r="G47" s="56">
        <f t="shared" si="6"/>
        <v>8714613</v>
      </c>
      <c r="H47" s="54">
        <f t="shared" si="6"/>
        <v>7328547</v>
      </c>
      <c r="I47" s="55">
        <f t="shared" si="6"/>
        <v>323955</v>
      </c>
      <c r="J47" s="56">
        <f t="shared" si="6"/>
        <v>7652502</v>
      </c>
      <c r="K47" s="86">
        <f t="shared" si="2"/>
        <v>96.4730845966836</v>
      </c>
      <c r="L47" s="67">
        <f t="shared" si="3"/>
        <v>28.972539339709968</v>
      </c>
      <c r="M47" s="87">
        <f t="shared" si="4"/>
        <v>87.81229872169884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35294929</v>
      </c>
      <c r="F48" s="63">
        <f t="shared" si="7"/>
        <v>4560584</v>
      </c>
      <c r="G48" s="64">
        <f t="shared" si="7"/>
        <v>39855513</v>
      </c>
      <c r="H48" s="62">
        <f t="shared" si="7"/>
        <v>34175891</v>
      </c>
      <c r="I48" s="63">
        <f t="shared" si="7"/>
        <v>1455464</v>
      </c>
      <c r="J48" s="64">
        <f t="shared" si="7"/>
        <v>35631355</v>
      </c>
      <c r="K48" s="112">
        <f t="shared" si="2"/>
        <v>96.82946521864373</v>
      </c>
      <c r="L48" s="70">
        <f t="shared" si="3"/>
        <v>31.913982946043753</v>
      </c>
      <c r="M48" s="113">
        <f t="shared" si="4"/>
        <v>89.40132071565607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43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72"/>
      <c r="C5" s="171" t="s">
        <v>4</v>
      </c>
      <c r="D5" s="174"/>
      <c r="E5" s="324">
        <v>2000718</v>
      </c>
      <c r="F5" s="323">
        <v>175229</v>
      </c>
      <c r="G5" s="65">
        <f>SUM(E5:F5)</f>
        <v>2175947</v>
      </c>
      <c r="H5" s="322">
        <v>1957775</v>
      </c>
      <c r="I5" s="323">
        <v>61766</v>
      </c>
      <c r="J5" s="65">
        <f>SUM(H5:I5)</f>
        <v>2019541</v>
      </c>
      <c r="K5" s="226">
        <f>IF(E5=0,"-",H5/E5*100)</f>
        <v>97.85362055022247</v>
      </c>
      <c r="L5" s="66">
        <f>IF(F5=0,"-",I5/F5*100)</f>
        <v>35.24873165971386</v>
      </c>
      <c r="M5" s="227">
        <f>IF(G5=0,"-",J5/G5*100)</f>
        <v>92.81204919053636</v>
      </c>
    </row>
    <row r="6" spans="1:13" ht="18" customHeight="1">
      <c r="A6" s="10"/>
      <c r="B6" s="149"/>
      <c r="C6" s="140" t="s">
        <v>5</v>
      </c>
      <c r="D6" s="165"/>
      <c r="E6" s="317">
        <v>259811</v>
      </c>
      <c r="F6" s="309">
        <v>37149</v>
      </c>
      <c r="G6" s="47">
        <f aca="true" t="shared" si="0" ref="G6:G45">SUM(E6:F6)</f>
        <v>296960</v>
      </c>
      <c r="H6" s="308">
        <v>251500</v>
      </c>
      <c r="I6" s="309">
        <v>12825</v>
      </c>
      <c r="J6" s="47">
        <f aca="true" t="shared" si="1" ref="J6:J45">SUM(H6:I6)</f>
        <v>264325</v>
      </c>
      <c r="K6" s="82">
        <f aca="true" t="shared" si="2" ref="K6:K48">IF(E6=0,"-",H6/E6*100)</f>
        <v>96.80113621055305</v>
      </c>
      <c r="L6" s="58">
        <f aca="true" t="shared" si="3" ref="L6:L48">IF(F6=0,"-",I6/F6*100)</f>
        <v>34.52313655818461</v>
      </c>
      <c r="M6" s="83">
        <f aca="true" t="shared" si="4" ref="M6:M48">IF(G6=0,"-",J6/G6*100)</f>
        <v>89.01030441810344</v>
      </c>
    </row>
    <row r="7" spans="1:13" ht="18" customHeight="1">
      <c r="A7" s="10"/>
      <c r="B7" s="149"/>
      <c r="C7" s="140" t="s">
        <v>6</v>
      </c>
      <c r="D7" s="165"/>
      <c r="E7" s="317">
        <v>300063</v>
      </c>
      <c r="F7" s="309">
        <v>46284</v>
      </c>
      <c r="G7" s="47">
        <f t="shared" si="0"/>
        <v>346347</v>
      </c>
      <c r="H7" s="308">
        <v>282581</v>
      </c>
      <c r="I7" s="309">
        <v>13960</v>
      </c>
      <c r="J7" s="47">
        <f t="shared" si="1"/>
        <v>296541</v>
      </c>
      <c r="K7" s="82">
        <f t="shared" si="2"/>
        <v>94.17389014973521</v>
      </c>
      <c r="L7" s="58">
        <f t="shared" si="3"/>
        <v>30.161610923861375</v>
      </c>
      <c r="M7" s="83">
        <f t="shared" si="4"/>
        <v>85.61962424966868</v>
      </c>
    </row>
    <row r="8" spans="1:13" ht="18" customHeight="1">
      <c r="A8" s="10"/>
      <c r="B8" s="149"/>
      <c r="C8" s="140" t="s">
        <v>7</v>
      </c>
      <c r="D8" s="165"/>
      <c r="E8" s="317">
        <v>629936</v>
      </c>
      <c r="F8" s="309">
        <v>38367</v>
      </c>
      <c r="G8" s="47">
        <f t="shared" si="0"/>
        <v>668303</v>
      </c>
      <c r="H8" s="308">
        <v>618529</v>
      </c>
      <c r="I8" s="309">
        <v>15174</v>
      </c>
      <c r="J8" s="47">
        <f t="shared" si="1"/>
        <v>633703</v>
      </c>
      <c r="K8" s="82">
        <f t="shared" si="2"/>
        <v>98.18918112316172</v>
      </c>
      <c r="L8" s="58">
        <f t="shared" si="3"/>
        <v>39.549612948627725</v>
      </c>
      <c r="M8" s="83">
        <f t="shared" si="4"/>
        <v>94.82270766403862</v>
      </c>
    </row>
    <row r="9" spans="1:13" ht="18" customHeight="1">
      <c r="A9" s="10"/>
      <c r="B9" s="150"/>
      <c r="C9" s="141" t="s">
        <v>8</v>
      </c>
      <c r="D9" s="166"/>
      <c r="E9" s="318">
        <v>417122</v>
      </c>
      <c r="F9" s="311">
        <v>81220</v>
      </c>
      <c r="G9" s="50">
        <f t="shared" si="0"/>
        <v>498342</v>
      </c>
      <c r="H9" s="310">
        <v>398678</v>
      </c>
      <c r="I9" s="311">
        <v>19795</v>
      </c>
      <c r="J9" s="50">
        <f t="shared" si="1"/>
        <v>418473</v>
      </c>
      <c r="K9" s="68">
        <f t="shared" si="2"/>
        <v>95.57827206428814</v>
      </c>
      <c r="L9" s="59">
        <f t="shared" si="3"/>
        <v>24.372075843388327</v>
      </c>
      <c r="M9" s="69">
        <f t="shared" si="4"/>
        <v>83.9730546492168</v>
      </c>
    </row>
    <row r="10" spans="1:13" ht="18" customHeight="1">
      <c r="A10" s="10"/>
      <c r="B10" s="151"/>
      <c r="C10" s="142" t="s">
        <v>9</v>
      </c>
      <c r="D10" s="167"/>
      <c r="E10" s="319">
        <v>274077</v>
      </c>
      <c r="F10" s="313">
        <v>29623</v>
      </c>
      <c r="G10" s="53">
        <f t="shared" si="0"/>
        <v>303700</v>
      </c>
      <c r="H10" s="312">
        <v>263520</v>
      </c>
      <c r="I10" s="313">
        <v>10381</v>
      </c>
      <c r="J10" s="53">
        <f t="shared" si="1"/>
        <v>273901</v>
      </c>
      <c r="K10" s="84">
        <f t="shared" si="2"/>
        <v>96.14816274258693</v>
      </c>
      <c r="L10" s="60">
        <f t="shared" si="3"/>
        <v>35.04371603146204</v>
      </c>
      <c r="M10" s="85">
        <f t="shared" si="4"/>
        <v>90.18801448798156</v>
      </c>
    </row>
    <row r="11" spans="1:13" ht="18" customHeight="1">
      <c r="A11" s="10"/>
      <c r="B11" s="149"/>
      <c r="C11" s="140" t="s">
        <v>77</v>
      </c>
      <c r="D11" s="165"/>
      <c r="E11" s="317">
        <v>429824</v>
      </c>
      <c r="F11" s="309">
        <v>77791</v>
      </c>
      <c r="G11" s="47">
        <f t="shared" si="0"/>
        <v>507615</v>
      </c>
      <c r="H11" s="308">
        <v>411773</v>
      </c>
      <c r="I11" s="309">
        <v>23247</v>
      </c>
      <c r="J11" s="47">
        <f t="shared" si="1"/>
        <v>435020</v>
      </c>
      <c r="K11" s="82">
        <f t="shared" si="2"/>
        <v>95.80037410661107</v>
      </c>
      <c r="L11" s="58">
        <f t="shared" si="3"/>
        <v>29.883919733645282</v>
      </c>
      <c r="M11" s="83">
        <f t="shared" si="4"/>
        <v>85.6988071668489</v>
      </c>
    </row>
    <row r="12" spans="1:13" ht="18" customHeight="1">
      <c r="A12" s="10"/>
      <c r="B12" s="149"/>
      <c r="C12" s="140" t="s">
        <v>78</v>
      </c>
      <c r="D12" s="165"/>
      <c r="E12" s="317">
        <v>193375</v>
      </c>
      <c r="F12" s="309">
        <v>26778</v>
      </c>
      <c r="G12" s="47">
        <f t="shared" si="0"/>
        <v>220153</v>
      </c>
      <c r="H12" s="308">
        <v>187133</v>
      </c>
      <c r="I12" s="309">
        <v>10472</v>
      </c>
      <c r="J12" s="47">
        <f t="shared" si="1"/>
        <v>197605</v>
      </c>
      <c r="K12" s="82">
        <f t="shared" si="2"/>
        <v>96.77207498383969</v>
      </c>
      <c r="L12" s="58">
        <f t="shared" si="3"/>
        <v>39.10672940473523</v>
      </c>
      <c r="M12" s="83">
        <f t="shared" si="4"/>
        <v>89.75803191416878</v>
      </c>
    </row>
    <row r="13" spans="1:13" ht="18" customHeight="1">
      <c r="A13" s="10"/>
      <c r="B13" s="149"/>
      <c r="C13" s="140" t="s">
        <v>79</v>
      </c>
      <c r="D13" s="165"/>
      <c r="E13" s="317">
        <v>949345</v>
      </c>
      <c r="F13" s="309">
        <v>163771</v>
      </c>
      <c r="G13" s="47">
        <f t="shared" si="0"/>
        <v>1113116</v>
      </c>
      <c r="H13" s="308">
        <v>893523</v>
      </c>
      <c r="I13" s="309">
        <v>56786</v>
      </c>
      <c r="J13" s="47">
        <f t="shared" si="1"/>
        <v>950309</v>
      </c>
      <c r="K13" s="82">
        <f t="shared" si="2"/>
        <v>94.11994585740695</v>
      </c>
      <c r="L13" s="58">
        <f t="shared" si="3"/>
        <v>34.67402653705479</v>
      </c>
      <c r="M13" s="83">
        <f t="shared" si="4"/>
        <v>85.37376158459675</v>
      </c>
    </row>
    <row r="14" spans="1:13" ht="18" customHeight="1">
      <c r="A14" s="10"/>
      <c r="B14" s="150"/>
      <c r="C14" s="141" t="s">
        <v>80</v>
      </c>
      <c r="D14" s="166"/>
      <c r="E14" s="318">
        <v>406403</v>
      </c>
      <c r="F14" s="311">
        <v>54266</v>
      </c>
      <c r="G14" s="50">
        <f t="shared" si="0"/>
        <v>460669</v>
      </c>
      <c r="H14" s="310">
        <v>378721</v>
      </c>
      <c r="I14" s="311">
        <v>15353</v>
      </c>
      <c r="J14" s="50">
        <f t="shared" si="1"/>
        <v>394074</v>
      </c>
      <c r="K14" s="68">
        <f t="shared" si="2"/>
        <v>93.18853453345571</v>
      </c>
      <c r="L14" s="59">
        <f t="shared" si="3"/>
        <v>28.292116610769174</v>
      </c>
      <c r="M14" s="69">
        <f t="shared" si="4"/>
        <v>85.54385035676376</v>
      </c>
    </row>
    <row r="15" spans="1:13" ht="18" customHeight="1">
      <c r="A15" s="10"/>
      <c r="B15" s="151"/>
      <c r="C15" s="142" t="s">
        <v>81</v>
      </c>
      <c r="D15" s="167"/>
      <c r="E15" s="319">
        <v>198744</v>
      </c>
      <c r="F15" s="313">
        <v>25465</v>
      </c>
      <c r="G15" s="53">
        <f t="shared" si="0"/>
        <v>224209</v>
      </c>
      <c r="H15" s="312">
        <v>192252</v>
      </c>
      <c r="I15" s="313">
        <v>9132</v>
      </c>
      <c r="J15" s="53">
        <f t="shared" si="1"/>
        <v>201384</v>
      </c>
      <c r="K15" s="84">
        <f t="shared" si="2"/>
        <v>96.73348629392585</v>
      </c>
      <c r="L15" s="60">
        <f t="shared" si="3"/>
        <v>35.860985666601216</v>
      </c>
      <c r="M15" s="85">
        <f t="shared" si="4"/>
        <v>89.81976637869131</v>
      </c>
    </row>
    <row r="16" spans="1:13" ht="18" customHeight="1">
      <c r="A16" s="10"/>
      <c r="B16" s="148"/>
      <c r="C16" s="139" t="s">
        <v>10</v>
      </c>
      <c r="D16" s="164"/>
      <c r="E16" s="316">
        <v>48224</v>
      </c>
      <c r="F16" s="307">
        <v>14419</v>
      </c>
      <c r="G16" s="44">
        <f t="shared" si="0"/>
        <v>62643</v>
      </c>
      <c r="H16" s="306">
        <v>45637</v>
      </c>
      <c r="I16" s="307">
        <v>2296</v>
      </c>
      <c r="J16" s="44">
        <f t="shared" si="1"/>
        <v>47933</v>
      </c>
      <c r="K16" s="80">
        <f t="shared" si="2"/>
        <v>94.63545122760452</v>
      </c>
      <c r="L16" s="57">
        <f t="shared" si="3"/>
        <v>15.923434357445037</v>
      </c>
      <c r="M16" s="81">
        <f t="shared" si="4"/>
        <v>76.51772743961816</v>
      </c>
    </row>
    <row r="17" spans="1:13" ht="18" customHeight="1">
      <c r="A17" s="10"/>
      <c r="B17" s="149"/>
      <c r="C17" s="140" t="s">
        <v>11</v>
      </c>
      <c r="D17" s="165"/>
      <c r="E17" s="317">
        <v>18019</v>
      </c>
      <c r="F17" s="309">
        <v>5059</v>
      </c>
      <c r="G17" s="47">
        <f t="shared" si="0"/>
        <v>23078</v>
      </c>
      <c r="H17" s="308">
        <v>16635</v>
      </c>
      <c r="I17" s="309">
        <v>588</v>
      </c>
      <c r="J17" s="47">
        <f t="shared" si="1"/>
        <v>17223</v>
      </c>
      <c r="K17" s="82">
        <f t="shared" si="2"/>
        <v>92.31921860258616</v>
      </c>
      <c r="L17" s="58">
        <f t="shared" si="3"/>
        <v>11.622850365684918</v>
      </c>
      <c r="M17" s="83">
        <f t="shared" si="4"/>
        <v>74.62951728919317</v>
      </c>
    </row>
    <row r="18" spans="1:13" ht="18" customHeight="1">
      <c r="A18" s="10"/>
      <c r="B18" s="149"/>
      <c r="C18" s="140" t="s">
        <v>12</v>
      </c>
      <c r="D18" s="165"/>
      <c r="E18" s="317">
        <v>15539</v>
      </c>
      <c r="F18" s="309">
        <v>0</v>
      </c>
      <c r="G18" s="47">
        <f t="shared" si="0"/>
        <v>15539</v>
      </c>
      <c r="H18" s="308">
        <v>15539</v>
      </c>
      <c r="I18" s="309">
        <v>0</v>
      </c>
      <c r="J18" s="47">
        <f t="shared" si="1"/>
        <v>15539</v>
      </c>
      <c r="K18" s="82">
        <f t="shared" si="2"/>
        <v>100</v>
      </c>
      <c r="L18" s="58" t="str">
        <f t="shared" si="3"/>
        <v>-</v>
      </c>
      <c r="M18" s="83">
        <f t="shared" si="4"/>
        <v>100</v>
      </c>
    </row>
    <row r="19" spans="1:13" ht="18" customHeight="1">
      <c r="A19" s="10"/>
      <c r="B19" s="150"/>
      <c r="C19" s="141" t="s">
        <v>13</v>
      </c>
      <c r="D19" s="166"/>
      <c r="E19" s="318">
        <v>51553</v>
      </c>
      <c r="F19" s="311">
        <v>0</v>
      </c>
      <c r="G19" s="50">
        <f t="shared" si="0"/>
        <v>51553</v>
      </c>
      <c r="H19" s="310">
        <v>50778</v>
      </c>
      <c r="I19" s="311">
        <v>0</v>
      </c>
      <c r="J19" s="50">
        <f t="shared" si="1"/>
        <v>50778</v>
      </c>
      <c r="K19" s="68">
        <f t="shared" si="2"/>
        <v>98.49669272399278</v>
      </c>
      <c r="L19" s="59" t="str">
        <f t="shared" si="3"/>
        <v>-</v>
      </c>
      <c r="M19" s="69">
        <f t="shared" si="4"/>
        <v>98.49669272399278</v>
      </c>
    </row>
    <row r="20" spans="1:13" ht="18" customHeight="1">
      <c r="A20" s="10"/>
      <c r="B20" s="151"/>
      <c r="C20" s="142" t="s">
        <v>14</v>
      </c>
      <c r="D20" s="167"/>
      <c r="E20" s="319">
        <v>74603</v>
      </c>
      <c r="F20" s="313">
        <v>0</v>
      </c>
      <c r="G20" s="53">
        <f t="shared" si="0"/>
        <v>74603</v>
      </c>
      <c r="H20" s="312">
        <v>74603</v>
      </c>
      <c r="I20" s="313">
        <v>0</v>
      </c>
      <c r="J20" s="53">
        <f t="shared" si="1"/>
        <v>74603</v>
      </c>
      <c r="K20" s="84">
        <f t="shared" si="2"/>
        <v>100</v>
      </c>
      <c r="L20" s="60" t="str">
        <f t="shared" si="3"/>
        <v>-</v>
      </c>
      <c r="M20" s="85">
        <f t="shared" si="4"/>
        <v>100</v>
      </c>
    </row>
    <row r="21" spans="1:13" ht="18" customHeight="1">
      <c r="A21" s="10"/>
      <c r="B21" s="149"/>
      <c r="C21" s="140" t="s">
        <v>15</v>
      </c>
      <c r="D21" s="165"/>
      <c r="E21" s="317">
        <v>110682</v>
      </c>
      <c r="F21" s="309">
        <v>131</v>
      </c>
      <c r="G21" s="47">
        <f t="shared" si="0"/>
        <v>110813</v>
      </c>
      <c r="H21" s="308">
        <v>109231</v>
      </c>
      <c r="I21" s="309">
        <v>51</v>
      </c>
      <c r="J21" s="47">
        <f t="shared" si="1"/>
        <v>109282</v>
      </c>
      <c r="K21" s="82">
        <f t="shared" si="2"/>
        <v>98.68903706113008</v>
      </c>
      <c r="L21" s="58">
        <f t="shared" si="3"/>
        <v>38.93129770992366</v>
      </c>
      <c r="M21" s="83">
        <f t="shared" si="4"/>
        <v>98.61839314881828</v>
      </c>
    </row>
    <row r="22" spans="1:13" ht="18" customHeight="1">
      <c r="A22" s="10"/>
      <c r="B22" s="149"/>
      <c r="C22" s="140" t="s">
        <v>16</v>
      </c>
      <c r="D22" s="165"/>
      <c r="E22" s="317">
        <v>34284</v>
      </c>
      <c r="F22" s="309">
        <v>452</v>
      </c>
      <c r="G22" s="47">
        <f t="shared" si="0"/>
        <v>34736</v>
      </c>
      <c r="H22" s="308">
        <v>34182</v>
      </c>
      <c r="I22" s="309">
        <v>153</v>
      </c>
      <c r="J22" s="47">
        <f t="shared" si="1"/>
        <v>34335</v>
      </c>
      <c r="K22" s="82">
        <f t="shared" si="2"/>
        <v>99.70248512425621</v>
      </c>
      <c r="L22" s="58">
        <f t="shared" si="3"/>
        <v>33.849557522123895</v>
      </c>
      <c r="M22" s="83">
        <f t="shared" si="4"/>
        <v>98.84557807462</v>
      </c>
    </row>
    <row r="23" spans="1:13" ht="18" customHeight="1">
      <c r="A23" s="10"/>
      <c r="B23" s="149"/>
      <c r="C23" s="140" t="s">
        <v>17</v>
      </c>
      <c r="D23" s="165"/>
      <c r="E23" s="317">
        <v>286279</v>
      </c>
      <c r="F23" s="309">
        <v>0</v>
      </c>
      <c r="G23" s="47">
        <f t="shared" si="0"/>
        <v>286279</v>
      </c>
      <c r="H23" s="308">
        <v>286279</v>
      </c>
      <c r="I23" s="309">
        <v>0</v>
      </c>
      <c r="J23" s="47">
        <f t="shared" si="1"/>
        <v>286279</v>
      </c>
      <c r="K23" s="82">
        <f t="shared" si="2"/>
        <v>100</v>
      </c>
      <c r="L23" s="58" t="str">
        <f t="shared" si="3"/>
        <v>-</v>
      </c>
      <c r="M23" s="83">
        <f t="shared" si="4"/>
        <v>100</v>
      </c>
    </row>
    <row r="24" spans="1:13" ht="18" customHeight="1">
      <c r="A24" s="10"/>
      <c r="B24" s="150"/>
      <c r="C24" s="141" t="s">
        <v>18</v>
      </c>
      <c r="D24" s="166"/>
      <c r="E24" s="318">
        <v>25226</v>
      </c>
      <c r="F24" s="311">
        <v>0</v>
      </c>
      <c r="G24" s="50">
        <f t="shared" si="0"/>
        <v>25226</v>
      </c>
      <c r="H24" s="310">
        <v>24589</v>
      </c>
      <c r="I24" s="311">
        <v>0</v>
      </c>
      <c r="J24" s="50">
        <f t="shared" si="1"/>
        <v>24589</v>
      </c>
      <c r="K24" s="68">
        <f t="shared" si="2"/>
        <v>97.47482755886784</v>
      </c>
      <c r="L24" s="59" t="str">
        <f t="shared" si="3"/>
        <v>-</v>
      </c>
      <c r="M24" s="69">
        <f t="shared" si="4"/>
        <v>97.47482755886784</v>
      </c>
    </row>
    <row r="25" spans="1:13" ht="18" customHeight="1">
      <c r="A25" s="10"/>
      <c r="B25" s="151"/>
      <c r="C25" s="142" t="s">
        <v>19</v>
      </c>
      <c r="D25" s="167"/>
      <c r="E25" s="319">
        <v>98848</v>
      </c>
      <c r="F25" s="313">
        <v>518</v>
      </c>
      <c r="G25" s="53">
        <f t="shared" si="0"/>
        <v>99366</v>
      </c>
      <c r="H25" s="312">
        <v>98515</v>
      </c>
      <c r="I25" s="313">
        <v>84</v>
      </c>
      <c r="J25" s="53">
        <f t="shared" si="1"/>
        <v>98599</v>
      </c>
      <c r="K25" s="84">
        <f t="shared" si="2"/>
        <v>99.66311913240531</v>
      </c>
      <c r="L25" s="60">
        <f t="shared" si="3"/>
        <v>16.216216216216218</v>
      </c>
      <c r="M25" s="85">
        <f t="shared" si="4"/>
        <v>99.22810619326529</v>
      </c>
    </row>
    <row r="26" spans="1:13" ht="18" customHeight="1">
      <c r="A26" s="10"/>
      <c r="B26" s="149"/>
      <c r="C26" s="140" t="s">
        <v>20</v>
      </c>
      <c r="D26" s="165"/>
      <c r="E26" s="317">
        <v>35748</v>
      </c>
      <c r="F26" s="309">
        <v>2580</v>
      </c>
      <c r="G26" s="47">
        <f t="shared" si="0"/>
        <v>38328</v>
      </c>
      <c r="H26" s="308">
        <v>34828</v>
      </c>
      <c r="I26" s="309">
        <v>856</v>
      </c>
      <c r="J26" s="47">
        <f t="shared" si="1"/>
        <v>35684</v>
      </c>
      <c r="K26" s="82">
        <f t="shared" si="2"/>
        <v>97.42642945059863</v>
      </c>
      <c r="L26" s="58">
        <f t="shared" si="3"/>
        <v>33.17829457364341</v>
      </c>
      <c r="M26" s="83">
        <f t="shared" si="4"/>
        <v>93.10164892506783</v>
      </c>
    </row>
    <row r="27" spans="1:13" ht="18" customHeight="1">
      <c r="A27" s="10"/>
      <c r="B27" s="149"/>
      <c r="C27" s="140" t="s">
        <v>21</v>
      </c>
      <c r="D27" s="165"/>
      <c r="E27" s="317">
        <v>120178</v>
      </c>
      <c r="F27" s="309">
        <v>13183</v>
      </c>
      <c r="G27" s="47">
        <f t="shared" si="0"/>
        <v>133361</v>
      </c>
      <c r="H27" s="308">
        <v>116740</v>
      </c>
      <c r="I27" s="309">
        <v>4906</v>
      </c>
      <c r="J27" s="47">
        <f t="shared" si="1"/>
        <v>121646</v>
      </c>
      <c r="K27" s="82">
        <f t="shared" si="2"/>
        <v>97.13924345554095</v>
      </c>
      <c r="L27" s="58">
        <f t="shared" si="3"/>
        <v>37.214594553591745</v>
      </c>
      <c r="M27" s="83">
        <f t="shared" si="4"/>
        <v>91.2155727686505</v>
      </c>
    </row>
    <row r="28" spans="1:13" ht="18" customHeight="1">
      <c r="A28" s="10"/>
      <c r="B28" s="149"/>
      <c r="C28" s="140" t="s">
        <v>22</v>
      </c>
      <c r="D28" s="165"/>
      <c r="E28" s="317">
        <v>37226</v>
      </c>
      <c r="F28" s="309">
        <v>5338</v>
      </c>
      <c r="G28" s="47">
        <f t="shared" si="0"/>
        <v>42564</v>
      </c>
      <c r="H28" s="308">
        <v>36322</v>
      </c>
      <c r="I28" s="309">
        <v>1386</v>
      </c>
      <c r="J28" s="47">
        <f t="shared" si="1"/>
        <v>37708</v>
      </c>
      <c r="K28" s="82">
        <f t="shared" si="2"/>
        <v>97.5715897491001</v>
      </c>
      <c r="L28" s="58">
        <f t="shared" si="3"/>
        <v>25.964780816785314</v>
      </c>
      <c r="M28" s="83">
        <f t="shared" si="4"/>
        <v>88.59129781035617</v>
      </c>
    </row>
    <row r="29" spans="1:13" ht="18" customHeight="1">
      <c r="A29" s="10"/>
      <c r="B29" s="150"/>
      <c r="C29" s="141" t="s">
        <v>23</v>
      </c>
      <c r="D29" s="166"/>
      <c r="E29" s="318">
        <v>90463</v>
      </c>
      <c r="F29" s="311">
        <v>16030</v>
      </c>
      <c r="G29" s="50">
        <f t="shared" si="0"/>
        <v>106493</v>
      </c>
      <c r="H29" s="310">
        <v>85845</v>
      </c>
      <c r="I29" s="311">
        <v>4174</v>
      </c>
      <c r="J29" s="50">
        <f t="shared" si="1"/>
        <v>90019</v>
      </c>
      <c r="K29" s="68">
        <f t="shared" si="2"/>
        <v>94.89515050352078</v>
      </c>
      <c r="L29" s="59">
        <f t="shared" si="3"/>
        <v>26.038677479725514</v>
      </c>
      <c r="M29" s="69">
        <f t="shared" si="4"/>
        <v>84.5304386203788</v>
      </c>
    </row>
    <row r="30" spans="1:13" ht="18" customHeight="1">
      <c r="A30" s="10"/>
      <c r="B30" s="151"/>
      <c r="C30" s="142" t="s">
        <v>24</v>
      </c>
      <c r="D30" s="167"/>
      <c r="E30" s="319">
        <v>255227</v>
      </c>
      <c r="F30" s="313">
        <v>17326</v>
      </c>
      <c r="G30" s="53">
        <f t="shared" si="0"/>
        <v>272553</v>
      </c>
      <c r="H30" s="312">
        <v>247332</v>
      </c>
      <c r="I30" s="313">
        <v>7346</v>
      </c>
      <c r="J30" s="53">
        <f t="shared" si="1"/>
        <v>254678</v>
      </c>
      <c r="K30" s="84">
        <f t="shared" si="2"/>
        <v>96.90667523420328</v>
      </c>
      <c r="L30" s="60">
        <f t="shared" si="3"/>
        <v>42.39870714533072</v>
      </c>
      <c r="M30" s="85">
        <f t="shared" si="4"/>
        <v>93.44164254291826</v>
      </c>
    </row>
    <row r="31" spans="1:13" ht="18" customHeight="1">
      <c r="A31" s="10"/>
      <c r="B31" s="149"/>
      <c r="C31" s="140" t="s">
        <v>25</v>
      </c>
      <c r="D31" s="165"/>
      <c r="E31" s="317">
        <v>49510</v>
      </c>
      <c r="F31" s="309">
        <v>3852</v>
      </c>
      <c r="G31" s="47">
        <f t="shared" si="0"/>
        <v>53362</v>
      </c>
      <c r="H31" s="308">
        <v>48705</v>
      </c>
      <c r="I31" s="309">
        <v>1992</v>
      </c>
      <c r="J31" s="47">
        <f t="shared" si="1"/>
        <v>50697</v>
      </c>
      <c r="K31" s="82">
        <f t="shared" si="2"/>
        <v>98.37406584528378</v>
      </c>
      <c r="L31" s="58">
        <f t="shared" si="3"/>
        <v>51.71339563862928</v>
      </c>
      <c r="M31" s="83">
        <f t="shared" si="4"/>
        <v>95.00580937745961</v>
      </c>
    </row>
    <row r="32" spans="1:13" ht="18" customHeight="1">
      <c r="A32" s="10"/>
      <c r="B32" s="149"/>
      <c r="C32" s="140" t="s">
        <v>26</v>
      </c>
      <c r="D32" s="165"/>
      <c r="E32" s="317">
        <v>142330</v>
      </c>
      <c r="F32" s="309">
        <v>8952</v>
      </c>
      <c r="G32" s="47">
        <f t="shared" si="0"/>
        <v>151282</v>
      </c>
      <c r="H32" s="308">
        <v>140382</v>
      </c>
      <c r="I32" s="309">
        <v>3057</v>
      </c>
      <c r="J32" s="47">
        <f t="shared" si="1"/>
        <v>143439</v>
      </c>
      <c r="K32" s="82">
        <f t="shared" si="2"/>
        <v>98.63134968032038</v>
      </c>
      <c r="L32" s="58">
        <f t="shared" si="3"/>
        <v>34.14879356568365</v>
      </c>
      <c r="M32" s="83">
        <f t="shared" si="4"/>
        <v>94.81564231038723</v>
      </c>
    </row>
    <row r="33" spans="1:13" ht="18" customHeight="1">
      <c r="A33" s="10"/>
      <c r="B33" s="149"/>
      <c r="C33" s="140" t="s">
        <v>27</v>
      </c>
      <c r="D33" s="165"/>
      <c r="E33" s="317">
        <v>7707</v>
      </c>
      <c r="F33" s="309">
        <v>540</v>
      </c>
      <c r="G33" s="47">
        <f t="shared" si="0"/>
        <v>8247</v>
      </c>
      <c r="H33" s="308">
        <v>7198</v>
      </c>
      <c r="I33" s="309">
        <v>84</v>
      </c>
      <c r="J33" s="47">
        <f t="shared" si="1"/>
        <v>7282</v>
      </c>
      <c r="K33" s="82">
        <f t="shared" si="2"/>
        <v>93.3956143765408</v>
      </c>
      <c r="L33" s="58">
        <f t="shared" si="3"/>
        <v>15.555555555555555</v>
      </c>
      <c r="M33" s="83">
        <f t="shared" si="4"/>
        <v>88.29877531223475</v>
      </c>
    </row>
    <row r="34" spans="1:13" ht="18" customHeight="1">
      <c r="A34" s="10"/>
      <c r="B34" s="150"/>
      <c r="C34" s="141" t="s">
        <v>28</v>
      </c>
      <c r="D34" s="166"/>
      <c r="E34" s="318">
        <v>6869</v>
      </c>
      <c r="F34" s="311">
        <v>0</v>
      </c>
      <c r="G34" s="50">
        <f t="shared" si="0"/>
        <v>6869</v>
      </c>
      <c r="H34" s="310">
        <v>6869</v>
      </c>
      <c r="I34" s="311">
        <v>0</v>
      </c>
      <c r="J34" s="50">
        <f t="shared" si="1"/>
        <v>6869</v>
      </c>
      <c r="K34" s="68">
        <f t="shared" si="2"/>
        <v>100</v>
      </c>
      <c r="L34" s="59" t="str">
        <f t="shared" si="3"/>
        <v>-</v>
      </c>
      <c r="M34" s="69">
        <f t="shared" si="4"/>
        <v>100</v>
      </c>
    </row>
    <row r="35" spans="1:13" ht="18" customHeight="1">
      <c r="A35" s="10"/>
      <c r="B35" s="151"/>
      <c r="C35" s="142" t="s">
        <v>29</v>
      </c>
      <c r="D35" s="167"/>
      <c r="E35" s="319">
        <v>8240</v>
      </c>
      <c r="F35" s="313">
        <v>0</v>
      </c>
      <c r="G35" s="53">
        <f t="shared" si="0"/>
        <v>8240</v>
      </c>
      <c r="H35" s="312">
        <v>8236</v>
      </c>
      <c r="I35" s="313">
        <v>0</v>
      </c>
      <c r="J35" s="53">
        <f t="shared" si="1"/>
        <v>8236</v>
      </c>
      <c r="K35" s="84">
        <f t="shared" si="2"/>
        <v>99.9514563106796</v>
      </c>
      <c r="L35" s="60" t="str">
        <f t="shared" si="3"/>
        <v>-</v>
      </c>
      <c r="M35" s="85">
        <f t="shared" si="4"/>
        <v>99.9514563106796</v>
      </c>
    </row>
    <row r="36" spans="1:13" ht="18" customHeight="1">
      <c r="A36" s="10"/>
      <c r="B36" s="149"/>
      <c r="C36" s="140" t="s">
        <v>30</v>
      </c>
      <c r="D36" s="165"/>
      <c r="E36" s="317">
        <v>2651</v>
      </c>
      <c r="F36" s="309">
        <v>36</v>
      </c>
      <c r="G36" s="47">
        <f t="shared" si="0"/>
        <v>2687</v>
      </c>
      <c r="H36" s="308">
        <v>2651</v>
      </c>
      <c r="I36" s="309">
        <v>36</v>
      </c>
      <c r="J36" s="47">
        <f t="shared" si="1"/>
        <v>2687</v>
      </c>
      <c r="K36" s="82">
        <f t="shared" si="2"/>
        <v>100</v>
      </c>
      <c r="L36" s="58">
        <f t="shared" si="3"/>
        <v>100</v>
      </c>
      <c r="M36" s="83">
        <f t="shared" si="4"/>
        <v>100</v>
      </c>
    </row>
    <row r="37" spans="1:13" ht="18" customHeight="1">
      <c r="A37" s="10"/>
      <c r="B37" s="149"/>
      <c r="C37" s="140" t="s">
        <v>31</v>
      </c>
      <c r="D37" s="165"/>
      <c r="E37" s="317">
        <v>36511</v>
      </c>
      <c r="F37" s="309">
        <v>4297</v>
      </c>
      <c r="G37" s="47">
        <f t="shared" si="0"/>
        <v>40808</v>
      </c>
      <c r="H37" s="308">
        <v>35822</v>
      </c>
      <c r="I37" s="309">
        <v>399</v>
      </c>
      <c r="J37" s="47">
        <f t="shared" si="1"/>
        <v>36221</v>
      </c>
      <c r="K37" s="82">
        <f t="shared" si="2"/>
        <v>98.11289748295034</v>
      </c>
      <c r="L37" s="58">
        <f t="shared" si="3"/>
        <v>9.285548056783803</v>
      </c>
      <c r="M37" s="83">
        <f t="shared" si="4"/>
        <v>88.75955694961772</v>
      </c>
    </row>
    <row r="38" spans="1:13" ht="18" customHeight="1">
      <c r="A38" s="10"/>
      <c r="B38" s="149"/>
      <c r="C38" s="140" t="s">
        <v>32</v>
      </c>
      <c r="D38" s="165"/>
      <c r="E38" s="317">
        <v>21132</v>
      </c>
      <c r="F38" s="309">
        <v>0</v>
      </c>
      <c r="G38" s="47">
        <f t="shared" si="0"/>
        <v>21132</v>
      </c>
      <c r="H38" s="308">
        <v>21110</v>
      </c>
      <c r="I38" s="309">
        <v>0</v>
      </c>
      <c r="J38" s="47">
        <f t="shared" si="1"/>
        <v>21110</v>
      </c>
      <c r="K38" s="82">
        <f t="shared" si="2"/>
        <v>99.89589248533031</v>
      </c>
      <c r="L38" s="58" t="str">
        <f t="shared" si="3"/>
        <v>-</v>
      </c>
      <c r="M38" s="83">
        <f t="shared" si="4"/>
        <v>99.89589248533031</v>
      </c>
    </row>
    <row r="39" spans="1:13" ht="18" customHeight="1">
      <c r="A39" s="10"/>
      <c r="B39" s="150"/>
      <c r="C39" s="141" t="s">
        <v>33</v>
      </c>
      <c r="D39" s="166"/>
      <c r="E39" s="318">
        <v>12111</v>
      </c>
      <c r="F39" s="321">
        <v>85</v>
      </c>
      <c r="G39" s="50">
        <f t="shared" si="0"/>
        <v>12196</v>
      </c>
      <c r="H39" s="310">
        <v>12111</v>
      </c>
      <c r="I39" s="311">
        <v>0</v>
      </c>
      <c r="J39" s="50">
        <f t="shared" si="1"/>
        <v>12111</v>
      </c>
      <c r="K39" s="68">
        <f t="shared" si="2"/>
        <v>100</v>
      </c>
      <c r="L39" s="59">
        <f t="shared" si="3"/>
        <v>0</v>
      </c>
      <c r="M39" s="69">
        <f t="shared" si="4"/>
        <v>99.303050180387</v>
      </c>
    </row>
    <row r="40" spans="1:13" ht="18" customHeight="1">
      <c r="A40" s="10"/>
      <c r="B40" s="151"/>
      <c r="C40" s="142" t="s">
        <v>34</v>
      </c>
      <c r="D40" s="167"/>
      <c r="E40" s="319">
        <v>16954</v>
      </c>
      <c r="F40" s="313">
        <v>6383</v>
      </c>
      <c r="G40" s="53">
        <f t="shared" si="0"/>
        <v>23337</v>
      </c>
      <c r="H40" s="312">
        <v>15680</v>
      </c>
      <c r="I40" s="313">
        <v>839</v>
      </c>
      <c r="J40" s="53">
        <f t="shared" si="1"/>
        <v>16519</v>
      </c>
      <c r="K40" s="84">
        <f t="shared" si="2"/>
        <v>92.48554913294798</v>
      </c>
      <c r="L40" s="60">
        <f t="shared" si="3"/>
        <v>13.144289519034938</v>
      </c>
      <c r="M40" s="85">
        <f t="shared" si="4"/>
        <v>70.78459099284397</v>
      </c>
    </row>
    <row r="41" spans="1:13" ht="18" customHeight="1">
      <c r="A41" s="10"/>
      <c r="B41" s="149"/>
      <c r="C41" s="140" t="s">
        <v>82</v>
      </c>
      <c r="D41" s="165"/>
      <c r="E41" s="317">
        <v>60075</v>
      </c>
      <c r="F41" s="309">
        <v>14280</v>
      </c>
      <c r="G41" s="47">
        <f t="shared" si="0"/>
        <v>74355</v>
      </c>
      <c r="H41" s="308">
        <v>56890</v>
      </c>
      <c r="I41" s="309">
        <v>3349</v>
      </c>
      <c r="J41" s="47">
        <f t="shared" si="1"/>
        <v>60239</v>
      </c>
      <c r="K41" s="82">
        <f t="shared" si="2"/>
        <v>94.6982937994174</v>
      </c>
      <c r="L41" s="58">
        <f t="shared" si="3"/>
        <v>23.452380952380953</v>
      </c>
      <c r="M41" s="83">
        <f t="shared" si="4"/>
        <v>81.01539909891736</v>
      </c>
    </row>
    <row r="42" spans="1:13" ht="18" customHeight="1">
      <c r="A42" s="10"/>
      <c r="B42" s="149"/>
      <c r="C42" s="140" t="s">
        <v>83</v>
      </c>
      <c r="D42" s="165"/>
      <c r="E42" s="317">
        <v>111390</v>
      </c>
      <c r="F42" s="309">
        <v>30169</v>
      </c>
      <c r="G42" s="47">
        <f t="shared" si="0"/>
        <v>141559</v>
      </c>
      <c r="H42" s="308">
        <v>106819</v>
      </c>
      <c r="I42" s="309">
        <v>10209</v>
      </c>
      <c r="J42" s="47">
        <f t="shared" si="1"/>
        <v>117028</v>
      </c>
      <c r="K42" s="82">
        <f t="shared" si="2"/>
        <v>95.89640003590986</v>
      </c>
      <c r="L42" s="58">
        <f t="shared" si="3"/>
        <v>33.83937154032285</v>
      </c>
      <c r="M42" s="83">
        <f t="shared" si="4"/>
        <v>82.67082983067131</v>
      </c>
    </row>
    <row r="43" spans="1:13" ht="18" customHeight="1">
      <c r="A43" s="10"/>
      <c r="B43" s="149"/>
      <c r="C43" s="140" t="s">
        <v>35</v>
      </c>
      <c r="D43" s="165"/>
      <c r="E43" s="317">
        <v>17455</v>
      </c>
      <c r="F43" s="309">
        <v>0</v>
      </c>
      <c r="G43" s="47">
        <f t="shared" si="0"/>
        <v>17455</v>
      </c>
      <c r="H43" s="308">
        <v>16681</v>
      </c>
      <c r="I43" s="309">
        <v>0</v>
      </c>
      <c r="J43" s="47">
        <f t="shared" si="1"/>
        <v>16681</v>
      </c>
      <c r="K43" s="82">
        <f t="shared" si="2"/>
        <v>95.56574047550845</v>
      </c>
      <c r="L43" s="58" t="str">
        <f t="shared" si="3"/>
        <v>-</v>
      </c>
      <c r="M43" s="83">
        <f t="shared" si="4"/>
        <v>95.56574047550845</v>
      </c>
    </row>
    <row r="44" spans="1:13" ht="18" customHeight="1">
      <c r="A44" s="10"/>
      <c r="B44" s="150"/>
      <c r="C44" s="141" t="s">
        <v>36</v>
      </c>
      <c r="D44" s="166"/>
      <c r="E44" s="318">
        <v>75383</v>
      </c>
      <c r="F44" s="311">
        <v>5728</v>
      </c>
      <c r="G44" s="50">
        <f t="shared" si="0"/>
        <v>81111</v>
      </c>
      <c r="H44" s="310">
        <v>71654</v>
      </c>
      <c r="I44" s="311">
        <v>829</v>
      </c>
      <c r="J44" s="50">
        <f t="shared" si="1"/>
        <v>72483</v>
      </c>
      <c r="K44" s="68">
        <f t="shared" si="2"/>
        <v>95.05326134539618</v>
      </c>
      <c r="L44" s="59">
        <f t="shared" si="3"/>
        <v>14.472765363128492</v>
      </c>
      <c r="M44" s="69">
        <f t="shared" si="4"/>
        <v>89.36272515441802</v>
      </c>
    </row>
    <row r="45" spans="1:13" ht="18" customHeight="1" thickBot="1">
      <c r="A45" s="10"/>
      <c r="B45" s="151"/>
      <c r="C45" s="142" t="s">
        <v>37</v>
      </c>
      <c r="D45" s="167"/>
      <c r="E45" s="319">
        <v>33840</v>
      </c>
      <c r="F45" s="313">
        <v>8818</v>
      </c>
      <c r="G45" s="53">
        <f t="shared" si="0"/>
        <v>42658</v>
      </c>
      <c r="H45" s="312">
        <v>32348</v>
      </c>
      <c r="I45" s="313">
        <v>2158</v>
      </c>
      <c r="J45" s="53">
        <f t="shared" si="1"/>
        <v>34506</v>
      </c>
      <c r="K45" s="84">
        <f t="shared" si="2"/>
        <v>95.59101654846336</v>
      </c>
      <c r="L45" s="60">
        <f t="shared" si="3"/>
        <v>24.472669539578135</v>
      </c>
      <c r="M45" s="85">
        <f t="shared" si="4"/>
        <v>80.8898682544892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6059418</v>
      </c>
      <c r="F46" s="72">
        <f t="shared" si="5"/>
        <v>755943</v>
      </c>
      <c r="G46" s="73">
        <f t="shared" si="5"/>
        <v>6815361</v>
      </c>
      <c r="H46" s="71">
        <f t="shared" si="5"/>
        <v>5835985</v>
      </c>
      <c r="I46" s="72">
        <f t="shared" si="5"/>
        <v>248891</v>
      </c>
      <c r="J46" s="73">
        <f t="shared" si="5"/>
        <v>6084876</v>
      </c>
      <c r="K46" s="123">
        <f t="shared" si="2"/>
        <v>96.31263266538139</v>
      </c>
      <c r="L46" s="74">
        <f t="shared" si="3"/>
        <v>32.924572355323086</v>
      </c>
      <c r="M46" s="124">
        <f t="shared" si="4"/>
        <v>89.28178566036341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1904257</v>
      </c>
      <c r="F47" s="55">
        <f t="shared" si="6"/>
        <v>158176</v>
      </c>
      <c r="G47" s="56">
        <f t="shared" si="6"/>
        <v>2062433</v>
      </c>
      <c r="H47" s="54">
        <f t="shared" si="6"/>
        <v>1860211</v>
      </c>
      <c r="I47" s="55">
        <f t="shared" si="6"/>
        <v>44792</v>
      </c>
      <c r="J47" s="56">
        <f t="shared" si="6"/>
        <v>1905003</v>
      </c>
      <c r="K47" s="86">
        <f t="shared" si="2"/>
        <v>97.68697187406951</v>
      </c>
      <c r="L47" s="67">
        <f t="shared" si="3"/>
        <v>28.317823184301034</v>
      </c>
      <c r="M47" s="87">
        <f t="shared" si="4"/>
        <v>92.36678233911114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7963675</v>
      </c>
      <c r="F48" s="63">
        <f t="shared" si="7"/>
        <v>914119</v>
      </c>
      <c r="G48" s="64">
        <f t="shared" si="7"/>
        <v>8877794</v>
      </c>
      <c r="H48" s="62">
        <f t="shared" si="7"/>
        <v>7696196</v>
      </c>
      <c r="I48" s="63">
        <f t="shared" si="7"/>
        <v>293683</v>
      </c>
      <c r="J48" s="64">
        <f t="shared" si="7"/>
        <v>7989879</v>
      </c>
      <c r="K48" s="112">
        <f t="shared" si="2"/>
        <v>96.64126172903842</v>
      </c>
      <c r="L48" s="70">
        <f t="shared" si="3"/>
        <v>32.127436362224174</v>
      </c>
      <c r="M48" s="113">
        <f t="shared" si="4"/>
        <v>89.99847259352943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90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72"/>
      <c r="C5" s="171" t="s">
        <v>4</v>
      </c>
      <c r="D5" s="174"/>
      <c r="E5" s="324">
        <v>404188</v>
      </c>
      <c r="F5" s="323">
        <v>0</v>
      </c>
      <c r="G5" s="65">
        <f>SUM(E5:F5)</f>
        <v>404188</v>
      </c>
      <c r="H5" s="322">
        <v>404188</v>
      </c>
      <c r="I5" s="323">
        <v>0</v>
      </c>
      <c r="J5" s="65">
        <f>SUM(H5:I5)</f>
        <v>404188</v>
      </c>
      <c r="K5" s="226">
        <f>IF(E5=0,"-",H5/E5*100)</f>
        <v>100</v>
      </c>
      <c r="L5" s="66" t="str">
        <f>IF(F5=0,"-",I5/F5*100)</f>
        <v>-</v>
      </c>
      <c r="M5" s="227">
        <f>IF(G5=0,"-",J5/G5*100)</f>
        <v>100</v>
      </c>
    </row>
    <row r="6" spans="1:13" ht="18" customHeight="1">
      <c r="A6" s="10"/>
      <c r="B6" s="149"/>
      <c r="C6" s="140" t="s">
        <v>5</v>
      </c>
      <c r="D6" s="165"/>
      <c r="E6" s="317">
        <v>31896</v>
      </c>
      <c r="F6" s="309">
        <v>0</v>
      </c>
      <c r="G6" s="47">
        <f aca="true" t="shared" si="0" ref="G6:G45">SUM(E6:F6)</f>
        <v>31896</v>
      </c>
      <c r="H6" s="308">
        <v>31896</v>
      </c>
      <c r="I6" s="309">
        <v>0</v>
      </c>
      <c r="J6" s="47">
        <f aca="true" t="shared" si="1" ref="J6:J45">SUM(H6:I6)</f>
        <v>31896</v>
      </c>
      <c r="K6" s="82">
        <f aca="true" t="shared" si="2" ref="K6:K48">IF(E6=0,"-",H6/E6*100)</f>
        <v>100</v>
      </c>
      <c r="L6" s="58" t="str">
        <f aca="true" t="shared" si="3" ref="L6:L48">IF(F6=0,"-",I6/F6*100)</f>
        <v>-</v>
      </c>
      <c r="M6" s="83">
        <f aca="true" t="shared" si="4" ref="M6:M48">IF(G6=0,"-",J6/G6*100)</f>
        <v>100</v>
      </c>
    </row>
    <row r="7" spans="1:13" ht="18" customHeight="1">
      <c r="A7" s="10"/>
      <c r="B7" s="149"/>
      <c r="C7" s="140" t="s">
        <v>6</v>
      </c>
      <c r="D7" s="165"/>
      <c r="E7" s="317">
        <v>79194</v>
      </c>
      <c r="F7" s="309">
        <v>0</v>
      </c>
      <c r="G7" s="47">
        <f t="shared" si="0"/>
        <v>79194</v>
      </c>
      <c r="H7" s="308">
        <v>79194</v>
      </c>
      <c r="I7" s="309">
        <v>0</v>
      </c>
      <c r="J7" s="47">
        <f t="shared" si="1"/>
        <v>79194</v>
      </c>
      <c r="K7" s="82">
        <f t="shared" si="2"/>
        <v>100</v>
      </c>
      <c r="L7" s="58" t="str">
        <f t="shared" si="3"/>
        <v>-</v>
      </c>
      <c r="M7" s="83">
        <f t="shared" si="4"/>
        <v>100</v>
      </c>
    </row>
    <row r="8" spans="1:13" ht="18" customHeight="1">
      <c r="A8" s="10"/>
      <c r="B8" s="149"/>
      <c r="C8" s="140" t="s">
        <v>7</v>
      </c>
      <c r="D8" s="165"/>
      <c r="E8" s="317">
        <v>81212</v>
      </c>
      <c r="F8" s="309">
        <v>0</v>
      </c>
      <c r="G8" s="47">
        <f t="shared" si="0"/>
        <v>81212</v>
      </c>
      <c r="H8" s="308">
        <v>81212</v>
      </c>
      <c r="I8" s="309">
        <v>0</v>
      </c>
      <c r="J8" s="47">
        <f t="shared" si="1"/>
        <v>81212</v>
      </c>
      <c r="K8" s="82">
        <f t="shared" si="2"/>
        <v>100</v>
      </c>
      <c r="L8" s="58" t="str">
        <f t="shared" si="3"/>
        <v>-</v>
      </c>
      <c r="M8" s="83">
        <f t="shared" si="4"/>
        <v>100</v>
      </c>
    </row>
    <row r="9" spans="1:13" ht="18" customHeight="1">
      <c r="A9" s="10"/>
      <c r="B9" s="150"/>
      <c r="C9" s="141" t="s">
        <v>8</v>
      </c>
      <c r="D9" s="166"/>
      <c r="E9" s="318">
        <v>220488</v>
      </c>
      <c r="F9" s="311">
        <v>0</v>
      </c>
      <c r="G9" s="50">
        <f t="shared" si="0"/>
        <v>220488</v>
      </c>
      <c r="H9" s="310">
        <v>220488</v>
      </c>
      <c r="I9" s="311">
        <v>0</v>
      </c>
      <c r="J9" s="50">
        <f t="shared" si="1"/>
        <v>220488</v>
      </c>
      <c r="K9" s="68">
        <f t="shared" si="2"/>
        <v>100</v>
      </c>
      <c r="L9" s="59" t="str">
        <f t="shared" si="3"/>
        <v>-</v>
      </c>
      <c r="M9" s="69">
        <f t="shared" si="4"/>
        <v>100</v>
      </c>
    </row>
    <row r="10" spans="1:13" ht="18" customHeight="1">
      <c r="A10" s="10"/>
      <c r="B10" s="151"/>
      <c r="C10" s="142" t="s">
        <v>9</v>
      </c>
      <c r="D10" s="167"/>
      <c r="E10" s="319">
        <v>79420</v>
      </c>
      <c r="F10" s="313">
        <v>0</v>
      </c>
      <c r="G10" s="53">
        <f t="shared" si="0"/>
        <v>79420</v>
      </c>
      <c r="H10" s="312">
        <v>79420</v>
      </c>
      <c r="I10" s="313">
        <v>0</v>
      </c>
      <c r="J10" s="53">
        <f t="shared" si="1"/>
        <v>79420</v>
      </c>
      <c r="K10" s="84">
        <f t="shared" si="2"/>
        <v>100</v>
      </c>
      <c r="L10" s="60" t="str">
        <f t="shared" si="3"/>
        <v>-</v>
      </c>
      <c r="M10" s="85">
        <f t="shared" si="4"/>
        <v>100</v>
      </c>
    </row>
    <row r="11" spans="1:13" ht="18" customHeight="1">
      <c r="A11" s="10"/>
      <c r="B11" s="149"/>
      <c r="C11" s="140" t="s">
        <v>77</v>
      </c>
      <c r="D11" s="165"/>
      <c r="E11" s="317">
        <v>208117</v>
      </c>
      <c r="F11" s="309">
        <v>0</v>
      </c>
      <c r="G11" s="47">
        <f t="shared" si="0"/>
        <v>208117</v>
      </c>
      <c r="H11" s="308">
        <v>208117</v>
      </c>
      <c r="I11" s="309">
        <v>0</v>
      </c>
      <c r="J11" s="47">
        <f t="shared" si="1"/>
        <v>208117</v>
      </c>
      <c r="K11" s="82">
        <f t="shared" si="2"/>
        <v>100</v>
      </c>
      <c r="L11" s="58" t="str">
        <f t="shared" si="3"/>
        <v>-</v>
      </c>
      <c r="M11" s="83">
        <f t="shared" si="4"/>
        <v>100</v>
      </c>
    </row>
    <row r="12" spans="1:13" ht="18" customHeight="1">
      <c r="A12" s="10"/>
      <c r="B12" s="149"/>
      <c r="C12" s="140" t="s">
        <v>78</v>
      </c>
      <c r="D12" s="165"/>
      <c r="E12" s="317">
        <v>82102</v>
      </c>
      <c r="F12" s="309">
        <v>0</v>
      </c>
      <c r="G12" s="47">
        <f t="shared" si="0"/>
        <v>82102</v>
      </c>
      <c r="H12" s="308">
        <v>82102</v>
      </c>
      <c r="I12" s="309">
        <v>0</v>
      </c>
      <c r="J12" s="47">
        <f t="shared" si="1"/>
        <v>82102</v>
      </c>
      <c r="K12" s="82">
        <f t="shared" si="2"/>
        <v>100</v>
      </c>
      <c r="L12" s="58" t="str">
        <f t="shared" si="3"/>
        <v>-</v>
      </c>
      <c r="M12" s="83">
        <f t="shared" si="4"/>
        <v>100</v>
      </c>
    </row>
    <row r="13" spans="1:13" ht="18" customHeight="1">
      <c r="A13" s="10"/>
      <c r="B13" s="149"/>
      <c r="C13" s="140" t="s">
        <v>79</v>
      </c>
      <c r="D13" s="165"/>
      <c r="E13" s="317">
        <v>262837</v>
      </c>
      <c r="F13" s="309">
        <v>0</v>
      </c>
      <c r="G13" s="47">
        <f t="shared" si="0"/>
        <v>262837</v>
      </c>
      <c r="H13" s="308">
        <v>262837</v>
      </c>
      <c r="I13" s="309">
        <v>0</v>
      </c>
      <c r="J13" s="47">
        <f t="shared" si="1"/>
        <v>262837</v>
      </c>
      <c r="K13" s="82">
        <f t="shared" si="2"/>
        <v>100</v>
      </c>
      <c r="L13" s="58" t="str">
        <f t="shared" si="3"/>
        <v>-</v>
      </c>
      <c r="M13" s="83">
        <f t="shared" si="4"/>
        <v>100</v>
      </c>
    </row>
    <row r="14" spans="1:13" ht="18" customHeight="1">
      <c r="A14" s="10"/>
      <c r="B14" s="150"/>
      <c r="C14" s="141" t="s">
        <v>80</v>
      </c>
      <c r="D14" s="166"/>
      <c r="E14" s="318">
        <v>113740</v>
      </c>
      <c r="F14" s="311">
        <v>0</v>
      </c>
      <c r="G14" s="50">
        <f t="shared" si="0"/>
        <v>113740</v>
      </c>
      <c r="H14" s="310">
        <v>113740</v>
      </c>
      <c r="I14" s="311">
        <v>0</v>
      </c>
      <c r="J14" s="50">
        <f t="shared" si="1"/>
        <v>113740</v>
      </c>
      <c r="K14" s="68">
        <f t="shared" si="2"/>
        <v>100</v>
      </c>
      <c r="L14" s="59" t="str">
        <f t="shared" si="3"/>
        <v>-</v>
      </c>
      <c r="M14" s="69">
        <f t="shared" si="4"/>
        <v>100</v>
      </c>
    </row>
    <row r="15" spans="1:13" ht="18" customHeight="1">
      <c r="A15" s="10"/>
      <c r="B15" s="151"/>
      <c r="C15" s="142" t="s">
        <v>81</v>
      </c>
      <c r="D15" s="167"/>
      <c r="E15" s="319">
        <v>21428</v>
      </c>
      <c r="F15" s="313">
        <v>0</v>
      </c>
      <c r="G15" s="53">
        <f t="shared" si="0"/>
        <v>21428</v>
      </c>
      <c r="H15" s="312">
        <v>21428</v>
      </c>
      <c r="I15" s="313">
        <v>0</v>
      </c>
      <c r="J15" s="53">
        <f t="shared" si="1"/>
        <v>21428</v>
      </c>
      <c r="K15" s="84">
        <f t="shared" si="2"/>
        <v>100</v>
      </c>
      <c r="L15" s="60" t="str">
        <f t="shared" si="3"/>
        <v>-</v>
      </c>
      <c r="M15" s="85">
        <f t="shared" si="4"/>
        <v>100</v>
      </c>
    </row>
    <row r="16" spans="1:13" ht="18" customHeight="1">
      <c r="A16" s="10"/>
      <c r="B16" s="148"/>
      <c r="C16" s="139" t="s">
        <v>10</v>
      </c>
      <c r="D16" s="164"/>
      <c r="E16" s="316">
        <v>277896</v>
      </c>
      <c r="F16" s="307">
        <v>0</v>
      </c>
      <c r="G16" s="44">
        <f t="shared" si="0"/>
        <v>277896</v>
      </c>
      <c r="H16" s="306">
        <v>277896</v>
      </c>
      <c r="I16" s="307">
        <v>0</v>
      </c>
      <c r="J16" s="44">
        <f t="shared" si="1"/>
        <v>277896</v>
      </c>
      <c r="K16" s="80">
        <f t="shared" si="2"/>
        <v>100</v>
      </c>
      <c r="L16" s="57" t="str">
        <f t="shared" si="3"/>
        <v>-</v>
      </c>
      <c r="M16" s="81">
        <f t="shared" si="4"/>
        <v>100</v>
      </c>
    </row>
    <row r="17" spans="1:13" ht="18" customHeight="1">
      <c r="A17" s="10"/>
      <c r="B17" s="149"/>
      <c r="C17" s="140" t="s">
        <v>11</v>
      </c>
      <c r="D17" s="165"/>
      <c r="E17" s="317">
        <v>442</v>
      </c>
      <c r="F17" s="309">
        <v>0</v>
      </c>
      <c r="G17" s="47">
        <f t="shared" si="0"/>
        <v>442</v>
      </c>
      <c r="H17" s="308">
        <v>442</v>
      </c>
      <c r="I17" s="309">
        <v>0</v>
      </c>
      <c r="J17" s="47">
        <f t="shared" si="1"/>
        <v>442</v>
      </c>
      <c r="K17" s="82">
        <f t="shared" si="2"/>
        <v>100</v>
      </c>
      <c r="L17" s="58" t="str">
        <f t="shared" si="3"/>
        <v>-</v>
      </c>
      <c r="M17" s="83">
        <f t="shared" si="4"/>
        <v>100</v>
      </c>
    </row>
    <row r="18" spans="1:13" ht="18" customHeight="1">
      <c r="A18" s="10"/>
      <c r="B18" s="149"/>
      <c r="C18" s="140" t="s">
        <v>12</v>
      </c>
      <c r="D18" s="165"/>
      <c r="E18" s="317">
        <v>100799</v>
      </c>
      <c r="F18" s="309">
        <v>0</v>
      </c>
      <c r="G18" s="47">
        <f t="shared" si="0"/>
        <v>100799</v>
      </c>
      <c r="H18" s="308">
        <v>100799</v>
      </c>
      <c r="I18" s="309">
        <v>0</v>
      </c>
      <c r="J18" s="47">
        <f t="shared" si="1"/>
        <v>100799</v>
      </c>
      <c r="K18" s="82">
        <f t="shared" si="2"/>
        <v>100</v>
      </c>
      <c r="L18" s="58" t="str">
        <f t="shared" si="3"/>
        <v>-</v>
      </c>
      <c r="M18" s="83">
        <f t="shared" si="4"/>
        <v>100</v>
      </c>
    </row>
    <row r="19" spans="1:13" ht="18" customHeight="1">
      <c r="A19" s="10"/>
      <c r="B19" s="150"/>
      <c r="C19" s="141" t="s">
        <v>13</v>
      </c>
      <c r="D19" s="166"/>
      <c r="E19" s="318">
        <v>566</v>
      </c>
      <c r="F19" s="311">
        <v>0</v>
      </c>
      <c r="G19" s="50">
        <f t="shared" si="0"/>
        <v>566</v>
      </c>
      <c r="H19" s="310">
        <v>566</v>
      </c>
      <c r="I19" s="311">
        <v>0</v>
      </c>
      <c r="J19" s="50">
        <f t="shared" si="1"/>
        <v>566</v>
      </c>
      <c r="K19" s="68">
        <f t="shared" si="2"/>
        <v>100</v>
      </c>
      <c r="L19" s="59" t="str">
        <f t="shared" si="3"/>
        <v>-</v>
      </c>
      <c r="M19" s="69">
        <f t="shared" si="4"/>
        <v>100</v>
      </c>
    </row>
    <row r="20" spans="1:13" ht="18" customHeight="1">
      <c r="A20" s="10"/>
      <c r="B20" s="151"/>
      <c r="C20" s="142" t="s">
        <v>14</v>
      </c>
      <c r="D20" s="167"/>
      <c r="E20" s="319">
        <v>3033</v>
      </c>
      <c r="F20" s="313">
        <v>0</v>
      </c>
      <c r="G20" s="53">
        <f t="shared" si="0"/>
        <v>3033</v>
      </c>
      <c r="H20" s="312">
        <v>3033</v>
      </c>
      <c r="I20" s="313">
        <v>0</v>
      </c>
      <c r="J20" s="53">
        <f t="shared" si="1"/>
        <v>3033</v>
      </c>
      <c r="K20" s="84">
        <f t="shared" si="2"/>
        <v>100</v>
      </c>
      <c r="L20" s="60" t="str">
        <f t="shared" si="3"/>
        <v>-</v>
      </c>
      <c r="M20" s="85">
        <f t="shared" si="4"/>
        <v>100</v>
      </c>
    </row>
    <row r="21" spans="1:13" ht="18" customHeight="1">
      <c r="A21" s="10"/>
      <c r="B21" s="149"/>
      <c r="C21" s="140" t="s">
        <v>15</v>
      </c>
      <c r="D21" s="165"/>
      <c r="E21" s="317">
        <v>11</v>
      </c>
      <c r="F21" s="309">
        <v>0</v>
      </c>
      <c r="G21" s="47">
        <f t="shared" si="0"/>
        <v>11</v>
      </c>
      <c r="H21" s="308">
        <v>11</v>
      </c>
      <c r="I21" s="309">
        <v>0</v>
      </c>
      <c r="J21" s="47">
        <f t="shared" si="1"/>
        <v>11</v>
      </c>
      <c r="K21" s="82">
        <f t="shared" si="2"/>
        <v>100</v>
      </c>
      <c r="L21" s="58" t="str">
        <f t="shared" si="3"/>
        <v>-</v>
      </c>
      <c r="M21" s="83">
        <f t="shared" si="4"/>
        <v>100</v>
      </c>
    </row>
    <row r="22" spans="1:13" ht="18" customHeight="1">
      <c r="A22" s="10"/>
      <c r="B22" s="149"/>
      <c r="C22" s="140" t="s">
        <v>16</v>
      </c>
      <c r="D22" s="165"/>
      <c r="E22" s="317">
        <v>164537</v>
      </c>
      <c r="F22" s="309">
        <v>0</v>
      </c>
      <c r="G22" s="47">
        <f t="shared" si="0"/>
        <v>164537</v>
      </c>
      <c r="H22" s="308">
        <v>164537</v>
      </c>
      <c r="I22" s="309">
        <v>0</v>
      </c>
      <c r="J22" s="47">
        <f t="shared" si="1"/>
        <v>164537</v>
      </c>
      <c r="K22" s="82">
        <f t="shared" si="2"/>
        <v>100</v>
      </c>
      <c r="L22" s="58" t="str">
        <f t="shared" si="3"/>
        <v>-</v>
      </c>
      <c r="M22" s="83">
        <f t="shared" si="4"/>
        <v>100</v>
      </c>
    </row>
    <row r="23" spans="1:13" ht="18" customHeight="1">
      <c r="A23" s="10"/>
      <c r="B23" s="149"/>
      <c r="C23" s="140" t="s">
        <v>17</v>
      </c>
      <c r="D23" s="165"/>
      <c r="E23" s="317">
        <v>444</v>
      </c>
      <c r="F23" s="309">
        <v>0</v>
      </c>
      <c r="G23" s="47">
        <f t="shared" si="0"/>
        <v>444</v>
      </c>
      <c r="H23" s="308">
        <v>444</v>
      </c>
      <c r="I23" s="309">
        <v>0</v>
      </c>
      <c r="J23" s="47">
        <f t="shared" si="1"/>
        <v>444</v>
      </c>
      <c r="K23" s="82">
        <f t="shared" si="2"/>
        <v>100</v>
      </c>
      <c r="L23" s="58" t="str">
        <f t="shared" si="3"/>
        <v>-</v>
      </c>
      <c r="M23" s="83">
        <f t="shared" si="4"/>
        <v>100</v>
      </c>
    </row>
    <row r="24" spans="1:13" ht="18" customHeight="1">
      <c r="A24" s="10"/>
      <c r="B24" s="150"/>
      <c r="C24" s="141" t="s">
        <v>18</v>
      </c>
      <c r="D24" s="166"/>
      <c r="E24" s="318">
        <v>6998</v>
      </c>
      <c r="F24" s="311">
        <v>0</v>
      </c>
      <c r="G24" s="50">
        <f t="shared" si="0"/>
        <v>6998</v>
      </c>
      <c r="H24" s="310">
        <v>6998</v>
      </c>
      <c r="I24" s="311">
        <v>0</v>
      </c>
      <c r="J24" s="50">
        <f t="shared" si="1"/>
        <v>6998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151"/>
      <c r="C25" s="142" t="s">
        <v>19</v>
      </c>
      <c r="D25" s="167"/>
      <c r="E25" s="319">
        <v>9085</v>
      </c>
      <c r="F25" s="313">
        <v>0</v>
      </c>
      <c r="G25" s="53">
        <f t="shared" si="0"/>
        <v>9085</v>
      </c>
      <c r="H25" s="312">
        <v>9085</v>
      </c>
      <c r="I25" s="313">
        <v>0</v>
      </c>
      <c r="J25" s="53">
        <f t="shared" si="1"/>
        <v>9085</v>
      </c>
      <c r="K25" s="84">
        <f t="shared" si="2"/>
        <v>100</v>
      </c>
      <c r="L25" s="60" t="str">
        <f t="shared" si="3"/>
        <v>-</v>
      </c>
      <c r="M25" s="85">
        <f t="shared" si="4"/>
        <v>100</v>
      </c>
    </row>
    <row r="26" spans="1:13" ht="18" customHeight="1">
      <c r="A26" s="10"/>
      <c r="B26" s="149"/>
      <c r="C26" s="140" t="s">
        <v>20</v>
      </c>
      <c r="D26" s="165"/>
      <c r="E26" s="317">
        <v>7369</v>
      </c>
      <c r="F26" s="309">
        <v>0</v>
      </c>
      <c r="G26" s="47">
        <f t="shared" si="0"/>
        <v>7369</v>
      </c>
      <c r="H26" s="308">
        <v>7369</v>
      </c>
      <c r="I26" s="309">
        <v>0</v>
      </c>
      <c r="J26" s="47">
        <f t="shared" si="1"/>
        <v>7369</v>
      </c>
      <c r="K26" s="82">
        <f t="shared" si="2"/>
        <v>100</v>
      </c>
      <c r="L26" s="58" t="str">
        <f t="shared" si="3"/>
        <v>-</v>
      </c>
      <c r="M26" s="83">
        <f t="shared" si="4"/>
        <v>100</v>
      </c>
    </row>
    <row r="27" spans="1:13" ht="18" customHeight="1">
      <c r="A27" s="10"/>
      <c r="B27" s="149"/>
      <c r="C27" s="140" t="s">
        <v>21</v>
      </c>
      <c r="D27" s="165"/>
      <c r="E27" s="317">
        <v>52016</v>
      </c>
      <c r="F27" s="309">
        <v>0</v>
      </c>
      <c r="G27" s="47">
        <f t="shared" si="0"/>
        <v>52016</v>
      </c>
      <c r="H27" s="308">
        <v>52016</v>
      </c>
      <c r="I27" s="309">
        <v>0</v>
      </c>
      <c r="J27" s="47">
        <f t="shared" si="1"/>
        <v>52016</v>
      </c>
      <c r="K27" s="82">
        <f t="shared" si="2"/>
        <v>100</v>
      </c>
      <c r="L27" s="58" t="str">
        <f t="shared" si="3"/>
        <v>-</v>
      </c>
      <c r="M27" s="83">
        <f t="shared" si="4"/>
        <v>100</v>
      </c>
    </row>
    <row r="28" spans="1:13" ht="18" customHeight="1">
      <c r="A28" s="10"/>
      <c r="B28" s="149"/>
      <c r="C28" s="140" t="s">
        <v>22</v>
      </c>
      <c r="D28" s="165"/>
      <c r="E28" s="317">
        <v>7258</v>
      </c>
      <c r="F28" s="309">
        <v>0</v>
      </c>
      <c r="G28" s="47">
        <f t="shared" si="0"/>
        <v>7258</v>
      </c>
      <c r="H28" s="308">
        <v>7258</v>
      </c>
      <c r="I28" s="309">
        <v>0</v>
      </c>
      <c r="J28" s="47">
        <f t="shared" si="1"/>
        <v>7258</v>
      </c>
      <c r="K28" s="82">
        <f t="shared" si="2"/>
        <v>100</v>
      </c>
      <c r="L28" s="58" t="str">
        <f t="shared" si="3"/>
        <v>-</v>
      </c>
      <c r="M28" s="83">
        <f t="shared" si="4"/>
        <v>100</v>
      </c>
    </row>
    <row r="29" spans="1:13" ht="18" customHeight="1">
      <c r="A29" s="10"/>
      <c r="B29" s="150"/>
      <c r="C29" s="141" t="s">
        <v>23</v>
      </c>
      <c r="D29" s="166"/>
      <c r="E29" s="318">
        <v>6482</v>
      </c>
      <c r="F29" s="311">
        <v>0</v>
      </c>
      <c r="G29" s="50">
        <f t="shared" si="0"/>
        <v>6482</v>
      </c>
      <c r="H29" s="310">
        <v>6482</v>
      </c>
      <c r="I29" s="311">
        <v>0</v>
      </c>
      <c r="J29" s="50">
        <f t="shared" si="1"/>
        <v>6482</v>
      </c>
      <c r="K29" s="68">
        <f t="shared" si="2"/>
        <v>100</v>
      </c>
      <c r="L29" s="59" t="str">
        <f t="shared" si="3"/>
        <v>-</v>
      </c>
      <c r="M29" s="69">
        <f t="shared" si="4"/>
        <v>100</v>
      </c>
    </row>
    <row r="30" spans="1:13" ht="18" customHeight="1">
      <c r="A30" s="10"/>
      <c r="B30" s="151"/>
      <c r="C30" s="142" t="s">
        <v>24</v>
      </c>
      <c r="D30" s="167"/>
      <c r="E30" s="319">
        <v>32627</v>
      </c>
      <c r="F30" s="313">
        <v>0</v>
      </c>
      <c r="G30" s="53">
        <f t="shared" si="0"/>
        <v>32627</v>
      </c>
      <c r="H30" s="312">
        <v>32627</v>
      </c>
      <c r="I30" s="313">
        <v>0</v>
      </c>
      <c r="J30" s="53">
        <f t="shared" si="1"/>
        <v>32627</v>
      </c>
      <c r="K30" s="84">
        <f t="shared" si="2"/>
        <v>100</v>
      </c>
      <c r="L30" s="60" t="str">
        <f t="shared" si="3"/>
        <v>-</v>
      </c>
      <c r="M30" s="85">
        <f t="shared" si="4"/>
        <v>100</v>
      </c>
    </row>
    <row r="31" spans="1:13" ht="18" customHeight="1">
      <c r="A31" s="10"/>
      <c r="B31" s="149"/>
      <c r="C31" s="140" t="s">
        <v>25</v>
      </c>
      <c r="D31" s="165"/>
      <c r="E31" s="317">
        <v>5485</v>
      </c>
      <c r="F31" s="309">
        <v>0</v>
      </c>
      <c r="G31" s="47">
        <f t="shared" si="0"/>
        <v>5485</v>
      </c>
      <c r="H31" s="308">
        <v>5485</v>
      </c>
      <c r="I31" s="309">
        <v>0</v>
      </c>
      <c r="J31" s="47">
        <f t="shared" si="1"/>
        <v>5485</v>
      </c>
      <c r="K31" s="82">
        <f t="shared" si="2"/>
        <v>100</v>
      </c>
      <c r="L31" s="58" t="str">
        <f t="shared" si="3"/>
        <v>-</v>
      </c>
      <c r="M31" s="83">
        <f t="shared" si="4"/>
        <v>100</v>
      </c>
    </row>
    <row r="32" spans="1:13" ht="18" customHeight="1">
      <c r="A32" s="10"/>
      <c r="B32" s="149"/>
      <c r="C32" s="140" t="s">
        <v>26</v>
      </c>
      <c r="D32" s="165"/>
      <c r="E32" s="317">
        <v>15353</v>
      </c>
      <c r="F32" s="309">
        <v>0</v>
      </c>
      <c r="G32" s="47">
        <f t="shared" si="0"/>
        <v>15353</v>
      </c>
      <c r="H32" s="308">
        <v>15353</v>
      </c>
      <c r="I32" s="309">
        <v>0</v>
      </c>
      <c r="J32" s="47">
        <f t="shared" si="1"/>
        <v>15353</v>
      </c>
      <c r="K32" s="82">
        <f t="shared" si="2"/>
        <v>100</v>
      </c>
      <c r="L32" s="58" t="str">
        <f t="shared" si="3"/>
        <v>-</v>
      </c>
      <c r="M32" s="83">
        <f t="shared" si="4"/>
        <v>100</v>
      </c>
    </row>
    <row r="33" spans="1:13" ht="18" customHeight="1">
      <c r="A33" s="10"/>
      <c r="B33" s="149"/>
      <c r="C33" s="140" t="s">
        <v>27</v>
      </c>
      <c r="D33" s="165"/>
      <c r="E33" s="317">
        <v>24</v>
      </c>
      <c r="F33" s="309">
        <v>0</v>
      </c>
      <c r="G33" s="47">
        <f t="shared" si="0"/>
        <v>24</v>
      </c>
      <c r="H33" s="308">
        <v>24</v>
      </c>
      <c r="I33" s="309">
        <v>0</v>
      </c>
      <c r="J33" s="47">
        <f t="shared" si="1"/>
        <v>24</v>
      </c>
      <c r="K33" s="82">
        <f t="shared" si="2"/>
        <v>100</v>
      </c>
      <c r="L33" s="58" t="str">
        <f t="shared" si="3"/>
        <v>-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318">
        <v>753</v>
      </c>
      <c r="F34" s="311">
        <v>0</v>
      </c>
      <c r="G34" s="50">
        <f t="shared" si="0"/>
        <v>753</v>
      </c>
      <c r="H34" s="310">
        <v>753</v>
      </c>
      <c r="I34" s="311">
        <v>0</v>
      </c>
      <c r="J34" s="50">
        <f t="shared" si="1"/>
        <v>753</v>
      </c>
      <c r="K34" s="68">
        <f t="shared" si="2"/>
        <v>100</v>
      </c>
      <c r="L34" s="59" t="str">
        <f t="shared" si="3"/>
        <v>-</v>
      </c>
      <c r="M34" s="69">
        <f t="shared" si="4"/>
        <v>100</v>
      </c>
    </row>
    <row r="35" spans="1:13" ht="18" customHeight="1">
      <c r="A35" s="10"/>
      <c r="B35" s="151"/>
      <c r="C35" s="142" t="s">
        <v>29</v>
      </c>
      <c r="D35" s="167"/>
      <c r="E35" s="319">
        <v>495</v>
      </c>
      <c r="F35" s="313">
        <v>0</v>
      </c>
      <c r="G35" s="53">
        <f t="shared" si="0"/>
        <v>495</v>
      </c>
      <c r="H35" s="312">
        <v>495</v>
      </c>
      <c r="I35" s="313">
        <v>0</v>
      </c>
      <c r="J35" s="53">
        <f t="shared" si="1"/>
        <v>495</v>
      </c>
      <c r="K35" s="84">
        <f t="shared" si="2"/>
        <v>100</v>
      </c>
      <c r="L35" s="60" t="str">
        <f t="shared" si="3"/>
        <v>-</v>
      </c>
      <c r="M35" s="85">
        <f t="shared" si="4"/>
        <v>100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9092</v>
      </c>
      <c r="F37" s="309">
        <v>0</v>
      </c>
      <c r="G37" s="47">
        <f t="shared" si="0"/>
        <v>9092</v>
      </c>
      <c r="H37" s="308">
        <v>9092</v>
      </c>
      <c r="I37" s="309">
        <v>0</v>
      </c>
      <c r="J37" s="47">
        <f t="shared" si="1"/>
        <v>9092</v>
      </c>
      <c r="K37" s="82">
        <f t="shared" si="2"/>
        <v>100</v>
      </c>
      <c r="L37" s="58" t="str">
        <f t="shared" si="3"/>
        <v>-</v>
      </c>
      <c r="M37" s="83">
        <f t="shared" si="4"/>
        <v>100</v>
      </c>
    </row>
    <row r="38" spans="1:13" ht="18" customHeight="1">
      <c r="A38" s="10"/>
      <c r="B38" s="149"/>
      <c r="C38" s="140" t="s">
        <v>32</v>
      </c>
      <c r="D38" s="165"/>
      <c r="E38" s="317">
        <v>8232</v>
      </c>
      <c r="F38" s="309">
        <v>0</v>
      </c>
      <c r="G38" s="47">
        <f t="shared" si="0"/>
        <v>8232</v>
      </c>
      <c r="H38" s="308">
        <v>8232</v>
      </c>
      <c r="I38" s="309">
        <v>0</v>
      </c>
      <c r="J38" s="47">
        <f t="shared" si="1"/>
        <v>8232</v>
      </c>
      <c r="K38" s="82">
        <f t="shared" si="2"/>
        <v>100</v>
      </c>
      <c r="L38" s="58" t="str">
        <f t="shared" si="3"/>
        <v>-</v>
      </c>
      <c r="M38" s="83">
        <f t="shared" si="4"/>
        <v>100</v>
      </c>
    </row>
    <row r="39" spans="1:13" ht="18" customHeight="1">
      <c r="A39" s="10"/>
      <c r="B39" s="150"/>
      <c r="C39" s="141" t="s">
        <v>33</v>
      </c>
      <c r="D39" s="166"/>
      <c r="E39" s="318">
        <v>32</v>
      </c>
      <c r="F39" s="321">
        <v>0</v>
      </c>
      <c r="G39" s="50">
        <f t="shared" si="0"/>
        <v>32</v>
      </c>
      <c r="H39" s="310">
        <v>32</v>
      </c>
      <c r="I39" s="311">
        <v>0</v>
      </c>
      <c r="J39" s="50">
        <f t="shared" si="1"/>
        <v>32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319">
        <v>16</v>
      </c>
      <c r="F40" s="313">
        <v>0</v>
      </c>
      <c r="G40" s="53">
        <f t="shared" si="0"/>
        <v>16</v>
      </c>
      <c r="H40" s="312">
        <v>16</v>
      </c>
      <c r="I40" s="313">
        <v>0</v>
      </c>
      <c r="J40" s="53">
        <f t="shared" si="1"/>
        <v>16</v>
      </c>
      <c r="K40" s="84">
        <f t="shared" si="2"/>
        <v>100</v>
      </c>
      <c r="L40" s="60" t="str">
        <f t="shared" si="3"/>
        <v>-</v>
      </c>
      <c r="M40" s="85">
        <f t="shared" si="4"/>
        <v>100</v>
      </c>
    </row>
    <row r="41" spans="1:13" ht="18" customHeight="1">
      <c r="A41" s="10"/>
      <c r="B41" s="149"/>
      <c r="C41" s="140" t="s">
        <v>82</v>
      </c>
      <c r="D41" s="165"/>
      <c r="E41" s="317">
        <v>26414</v>
      </c>
      <c r="F41" s="309">
        <v>0</v>
      </c>
      <c r="G41" s="47">
        <f t="shared" si="0"/>
        <v>26414</v>
      </c>
      <c r="H41" s="308">
        <v>26414</v>
      </c>
      <c r="I41" s="309">
        <v>0</v>
      </c>
      <c r="J41" s="47">
        <f t="shared" si="1"/>
        <v>26414</v>
      </c>
      <c r="K41" s="82">
        <f t="shared" si="2"/>
        <v>100</v>
      </c>
      <c r="L41" s="58" t="str">
        <f t="shared" si="3"/>
        <v>-</v>
      </c>
      <c r="M41" s="83">
        <f t="shared" si="4"/>
        <v>100</v>
      </c>
    </row>
    <row r="42" spans="1:13" ht="18" customHeight="1">
      <c r="A42" s="10"/>
      <c r="B42" s="149"/>
      <c r="C42" s="140" t="s">
        <v>83</v>
      </c>
      <c r="D42" s="165"/>
      <c r="E42" s="317">
        <v>16795</v>
      </c>
      <c r="F42" s="309">
        <v>0</v>
      </c>
      <c r="G42" s="47">
        <f t="shared" si="0"/>
        <v>16795</v>
      </c>
      <c r="H42" s="308">
        <v>16795</v>
      </c>
      <c r="I42" s="309">
        <v>0</v>
      </c>
      <c r="J42" s="47">
        <f t="shared" si="1"/>
        <v>16795</v>
      </c>
      <c r="K42" s="82">
        <f t="shared" si="2"/>
        <v>100</v>
      </c>
      <c r="L42" s="58" t="str">
        <f t="shared" si="3"/>
        <v>-</v>
      </c>
      <c r="M42" s="83">
        <f t="shared" si="4"/>
        <v>100</v>
      </c>
    </row>
    <row r="43" spans="1:13" ht="18" customHeight="1">
      <c r="A43" s="10"/>
      <c r="B43" s="149"/>
      <c r="C43" s="140" t="s">
        <v>35</v>
      </c>
      <c r="D43" s="165"/>
      <c r="E43" s="317">
        <v>6861</v>
      </c>
      <c r="F43" s="309">
        <v>0</v>
      </c>
      <c r="G43" s="47">
        <f t="shared" si="0"/>
        <v>6861</v>
      </c>
      <c r="H43" s="308">
        <v>6861</v>
      </c>
      <c r="I43" s="309">
        <v>0</v>
      </c>
      <c r="J43" s="47">
        <f t="shared" si="1"/>
        <v>6861</v>
      </c>
      <c r="K43" s="82">
        <f t="shared" si="2"/>
        <v>100</v>
      </c>
      <c r="L43" s="58" t="str">
        <f t="shared" si="3"/>
        <v>-</v>
      </c>
      <c r="M43" s="83">
        <f t="shared" si="4"/>
        <v>100</v>
      </c>
    </row>
    <row r="44" spans="1:13" ht="18" customHeight="1">
      <c r="A44" s="10"/>
      <c r="B44" s="150"/>
      <c r="C44" s="141" t="s">
        <v>36</v>
      </c>
      <c r="D44" s="166"/>
      <c r="E44" s="318">
        <v>19174</v>
      </c>
      <c r="F44" s="311">
        <v>0</v>
      </c>
      <c r="G44" s="50">
        <f t="shared" si="0"/>
        <v>19174</v>
      </c>
      <c r="H44" s="310">
        <v>19174</v>
      </c>
      <c r="I44" s="311">
        <v>0</v>
      </c>
      <c r="J44" s="50">
        <f t="shared" si="1"/>
        <v>19174</v>
      </c>
      <c r="K44" s="68">
        <f t="shared" si="2"/>
        <v>100</v>
      </c>
      <c r="L44" s="59" t="str">
        <f t="shared" si="3"/>
        <v>-</v>
      </c>
      <c r="M44" s="69">
        <f t="shared" si="4"/>
        <v>100</v>
      </c>
    </row>
    <row r="45" spans="1:13" ht="18" customHeight="1" thickBot="1">
      <c r="A45" s="10"/>
      <c r="B45" s="151"/>
      <c r="C45" s="142" t="s">
        <v>37</v>
      </c>
      <c r="D45" s="167"/>
      <c r="E45" s="319">
        <v>14429</v>
      </c>
      <c r="F45" s="313">
        <v>0</v>
      </c>
      <c r="G45" s="53">
        <f t="shared" si="0"/>
        <v>14429</v>
      </c>
      <c r="H45" s="312">
        <v>14429</v>
      </c>
      <c r="I45" s="313">
        <v>0</v>
      </c>
      <c r="J45" s="53">
        <f t="shared" si="1"/>
        <v>14429</v>
      </c>
      <c r="K45" s="84">
        <f t="shared" si="2"/>
        <v>100</v>
      </c>
      <c r="L45" s="60" t="str">
        <f t="shared" si="3"/>
        <v>-</v>
      </c>
      <c r="M45" s="85">
        <f t="shared" si="4"/>
        <v>100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1584622</v>
      </c>
      <c r="F46" s="72">
        <f t="shared" si="5"/>
        <v>0</v>
      </c>
      <c r="G46" s="73">
        <f t="shared" si="5"/>
        <v>1584622</v>
      </c>
      <c r="H46" s="71">
        <f t="shared" si="5"/>
        <v>1584622</v>
      </c>
      <c r="I46" s="72">
        <f t="shared" si="5"/>
        <v>0</v>
      </c>
      <c r="J46" s="73">
        <f t="shared" si="5"/>
        <v>1584622</v>
      </c>
      <c r="K46" s="123">
        <f t="shared" si="2"/>
        <v>100</v>
      </c>
      <c r="L46" s="74" t="str">
        <f t="shared" si="3"/>
        <v>-</v>
      </c>
      <c r="M46" s="124">
        <f t="shared" si="4"/>
        <v>100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792718</v>
      </c>
      <c r="F47" s="55">
        <f t="shared" si="6"/>
        <v>0</v>
      </c>
      <c r="G47" s="56">
        <f t="shared" si="6"/>
        <v>792718</v>
      </c>
      <c r="H47" s="54">
        <f t="shared" si="6"/>
        <v>792718</v>
      </c>
      <c r="I47" s="55">
        <f t="shared" si="6"/>
        <v>0</v>
      </c>
      <c r="J47" s="56">
        <f t="shared" si="6"/>
        <v>792718</v>
      </c>
      <c r="K47" s="86">
        <f t="shared" si="2"/>
        <v>100</v>
      </c>
      <c r="L47" s="67" t="str">
        <f t="shared" si="3"/>
        <v>-</v>
      </c>
      <c r="M47" s="87">
        <f t="shared" si="4"/>
        <v>100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2377340</v>
      </c>
      <c r="F48" s="63">
        <f t="shared" si="7"/>
        <v>0</v>
      </c>
      <c r="G48" s="64">
        <f t="shared" si="7"/>
        <v>2377340</v>
      </c>
      <c r="H48" s="62">
        <f t="shared" si="7"/>
        <v>2377340</v>
      </c>
      <c r="I48" s="63">
        <f t="shared" si="7"/>
        <v>0</v>
      </c>
      <c r="J48" s="64">
        <f t="shared" si="7"/>
        <v>2377340</v>
      </c>
      <c r="K48" s="112">
        <f t="shared" si="2"/>
        <v>100</v>
      </c>
      <c r="L48" s="70" t="str">
        <f t="shared" si="3"/>
        <v>-</v>
      </c>
      <c r="M48" s="113">
        <f t="shared" si="4"/>
        <v>100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AG53"/>
  <sheetViews>
    <sheetView zoomScaleSheetLayoutView="100" workbookViewId="0" topLeftCell="A1">
      <selection activeCell="A48" sqref="A48"/>
    </sheetView>
  </sheetViews>
  <sheetFormatPr defaultColWidth="9.00390625" defaultRowHeight="18" customHeight="1"/>
  <cols>
    <col min="1" max="1" width="3.125" style="229" customWidth="1"/>
    <col min="2" max="2" width="3.125" style="230" customWidth="1"/>
    <col min="3" max="16384" width="3.125" style="229" customWidth="1"/>
  </cols>
  <sheetData>
    <row r="1" spans="1:33" ht="18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ht="18" customHeight="1">
      <c r="A2" s="230"/>
    </row>
    <row r="3" spans="1:32" ht="18" customHeight="1">
      <c r="A3" s="328" t="s">
        <v>101</v>
      </c>
      <c r="B3" s="328"/>
      <c r="C3" s="328"/>
      <c r="D3" s="328"/>
      <c r="E3" s="231"/>
      <c r="F3" s="231"/>
      <c r="G3" s="231"/>
      <c r="H3" s="231"/>
      <c r="I3" s="231"/>
      <c r="J3" s="231"/>
      <c r="K3" s="232"/>
      <c r="L3" s="232"/>
      <c r="M3" s="233"/>
      <c r="N3" s="233"/>
      <c r="O3" s="233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18" customHeight="1">
      <c r="A4" s="329" t="s">
        <v>102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232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ht="18" customHeight="1">
      <c r="A5" s="232"/>
      <c r="B5" s="329" t="s">
        <v>103</v>
      </c>
      <c r="C5" s="329"/>
      <c r="D5" s="329"/>
      <c r="E5" s="329"/>
      <c r="F5" s="329"/>
      <c r="G5" s="232"/>
      <c r="H5" s="232"/>
      <c r="I5" s="232"/>
      <c r="J5" s="232"/>
      <c r="K5" s="232"/>
      <c r="L5" s="232"/>
      <c r="M5" s="232"/>
      <c r="N5" s="232"/>
      <c r="O5" s="232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</row>
    <row r="6" spans="1:32" ht="18" customHeight="1">
      <c r="A6" s="232"/>
      <c r="B6" s="235"/>
      <c r="C6" s="329" t="s">
        <v>104</v>
      </c>
      <c r="D6" s="329"/>
      <c r="E6" s="329"/>
      <c r="F6" s="329"/>
      <c r="G6" s="329"/>
      <c r="H6" s="329"/>
      <c r="I6" s="329"/>
      <c r="J6" s="232"/>
      <c r="K6" s="232"/>
      <c r="L6" s="232"/>
      <c r="M6" s="232"/>
      <c r="N6" s="232"/>
      <c r="O6" s="232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 ht="18" customHeight="1">
      <c r="A7" s="232"/>
      <c r="B7" s="235"/>
      <c r="C7" s="241"/>
      <c r="D7" s="328" t="s">
        <v>120</v>
      </c>
      <c r="E7" s="328"/>
      <c r="F7" s="328"/>
      <c r="G7" s="328"/>
      <c r="H7" s="328"/>
      <c r="I7" s="328"/>
      <c r="J7" s="232"/>
      <c r="K7" s="232"/>
      <c r="L7" s="232"/>
      <c r="M7" s="232"/>
      <c r="N7" s="232"/>
      <c r="O7" s="232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 ht="18" customHeight="1">
      <c r="A8" s="232"/>
      <c r="B8" s="235"/>
      <c r="C8" s="232"/>
      <c r="E8" s="328" t="s">
        <v>121</v>
      </c>
      <c r="F8" s="328"/>
      <c r="G8" s="328"/>
      <c r="H8" s="328"/>
      <c r="I8" s="328"/>
      <c r="J8" s="328"/>
      <c r="K8" s="232"/>
      <c r="L8" s="232"/>
      <c r="M8" s="232"/>
      <c r="N8" s="232"/>
      <c r="O8" s="232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 ht="18" customHeight="1">
      <c r="A9" s="232"/>
      <c r="B9" s="235"/>
      <c r="C9" s="232"/>
      <c r="E9" s="328" t="s">
        <v>122</v>
      </c>
      <c r="F9" s="328"/>
      <c r="G9" s="328"/>
      <c r="H9" s="328"/>
      <c r="I9" s="328"/>
      <c r="J9" s="232"/>
      <c r="K9" s="232"/>
      <c r="L9" s="232"/>
      <c r="M9" s="232"/>
      <c r="N9" s="232"/>
      <c r="O9" s="232"/>
      <c r="P9" s="234"/>
      <c r="Q9" s="234"/>
      <c r="R9" s="234"/>
      <c r="S9" s="234"/>
      <c r="T9" s="234"/>
      <c r="AA9" s="234"/>
      <c r="AB9" s="234"/>
      <c r="AC9" s="234"/>
      <c r="AD9" s="234"/>
      <c r="AE9" s="234"/>
      <c r="AF9" s="234"/>
    </row>
    <row r="10" spans="1:32" ht="18" customHeight="1">
      <c r="A10" s="232"/>
      <c r="B10" s="235"/>
      <c r="C10" s="232"/>
      <c r="D10" s="328" t="s">
        <v>123</v>
      </c>
      <c r="E10" s="328"/>
      <c r="F10" s="328"/>
      <c r="G10" s="328"/>
      <c r="H10" s="328"/>
      <c r="I10" s="328"/>
      <c r="J10" s="232"/>
      <c r="K10" s="232"/>
      <c r="L10" s="232"/>
      <c r="M10" s="232"/>
      <c r="N10" s="232"/>
      <c r="O10" s="232"/>
      <c r="P10" s="234"/>
      <c r="Q10" s="234"/>
      <c r="R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18" customHeight="1">
      <c r="A11" s="233"/>
      <c r="B11" s="233"/>
      <c r="C11" s="233"/>
      <c r="D11" s="236"/>
      <c r="E11" s="328" t="s">
        <v>124</v>
      </c>
      <c r="F11" s="328"/>
      <c r="G11" s="328"/>
      <c r="H11" s="328"/>
      <c r="I11" s="328"/>
      <c r="J11" s="328"/>
      <c r="K11" s="233"/>
      <c r="L11" s="233"/>
      <c r="M11" s="232"/>
      <c r="N11" s="232"/>
      <c r="O11" s="232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2" ht="18" customHeight="1">
      <c r="A12" s="232"/>
      <c r="B12" s="235"/>
      <c r="C12" s="232"/>
      <c r="D12" s="236"/>
      <c r="E12" s="328" t="s">
        <v>125</v>
      </c>
      <c r="F12" s="328"/>
      <c r="G12" s="328"/>
      <c r="H12" s="328"/>
      <c r="I12" s="328"/>
      <c r="J12" s="232"/>
      <c r="K12" s="232"/>
      <c r="L12" s="232"/>
      <c r="M12" s="232"/>
      <c r="N12" s="232"/>
      <c r="O12" s="232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</row>
    <row r="13" spans="1:32" ht="18" customHeight="1">
      <c r="A13" s="232"/>
      <c r="B13" s="235"/>
      <c r="C13" s="329" t="s">
        <v>105</v>
      </c>
      <c r="D13" s="329"/>
      <c r="E13" s="329"/>
      <c r="F13" s="329"/>
      <c r="G13" s="329"/>
      <c r="H13" s="329"/>
      <c r="I13" s="329"/>
      <c r="J13" s="232"/>
      <c r="K13" s="232"/>
      <c r="L13" s="232"/>
      <c r="M13" s="232"/>
      <c r="N13" s="232"/>
      <c r="O13" s="232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</row>
    <row r="14" spans="1:32" ht="18" customHeight="1">
      <c r="A14" s="232"/>
      <c r="B14" s="235"/>
      <c r="C14" s="232"/>
      <c r="D14" s="329" t="s">
        <v>106</v>
      </c>
      <c r="E14" s="329"/>
      <c r="F14" s="329"/>
      <c r="G14" s="329"/>
      <c r="H14" s="329"/>
      <c r="I14" s="329"/>
      <c r="J14" s="329"/>
      <c r="K14" s="329"/>
      <c r="L14" s="232"/>
      <c r="M14" s="232"/>
      <c r="N14" s="232"/>
      <c r="O14" s="232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</row>
    <row r="15" spans="1:32" ht="18" customHeight="1">
      <c r="A15" s="232"/>
      <c r="B15" s="235"/>
      <c r="C15" s="232"/>
      <c r="D15" s="232"/>
      <c r="E15" s="329" t="s">
        <v>107</v>
      </c>
      <c r="F15" s="329"/>
      <c r="G15" s="329"/>
      <c r="H15" s="329"/>
      <c r="I15" s="232"/>
      <c r="J15" s="232"/>
      <c r="K15" s="232"/>
      <c r="L15" s="232"/>
      <c r="M15" s="232"/>
      <c r="N15" s="232"/>
      <c r="O15" s="232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</row>
    <row r="16" spans="1:32" ht="18" customHeight="1">
      <c r="A16" s="233"/>
      <c r="B16" s="233"/>
      <c r="C16" s="233"/>
      <c r="D16" s="233"/>
      <c r="E16" s="329" t="s">
        <v>108</v>
      </c>
      <c r="F16" s="329"/>
      <c r="G16" s="329"/>
      <c r="H16" s="329"/>
      <c r="I16" s="233"/>
      <c r="J16" s="233"/>
      <c r="K16" s="233"/>
      <c r="L16" s="233"/>
      <c r="M16" s="233"/>
      <c r="N16" s="233"/>
      <c r="O16" s="233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</row>
    <row r="17" spans="1:32" ht="18" customHeight="1">
      <c r="A17" s="232"/>
      <c r="B17" s="235"/>
      <c r="C17" s="232"/>
      <c r="D17" s="232"/>
      <c r="E17" s="329" t="s">
        <v>109</v>
      </c>
      <c r="F17" s="329"/>
      <c r="G17" s="329"/>
      <c r="H17" s="329"/>
      <c r="I17" s="329"/>
      <c r="J17" s="329"/>
      <c r="K17" s="232"/>
      <c r="L17" s="232"/>
      <c r="M17" s="232"/>
      <c r="N17" s="232"/>
      <c r="O17" s="232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</row>
    <row r="18" spans="1:32" ht="18" customHeight="1">
      <c r="A18" s="232"/>
      <c r="B18" s="235"/>
      <c r="C18" s="232"/>
      <c r="D18" s="328" t="s">
        <v>126</v>
      </c>
      <c r="E18" s="328"/>
      <c r="F18" s="328"/>
      <c r="G18" s="328"/>
      <c r="H18" s="328"/>
      <c r="I18" s="328"/>
      <c r="J18" s="328"/>
      <c r="K18" s="328"/>
      <c r="L18" s="232"/>
      <c r="M18" s="232"/>
      <c r="N18" s="232"/>
      <c r="O18" s="232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</row>
    <row r="19" spans="1:32" ht="18" customHeight="1">
      <c r="A19" s="232"/>
      <c r="B19" s="237"/>
      <c r="C19" s="329" t="s">
        <v>110</v>
      </c>
      <c r="D19" s="329"/>
      <c r="E19" s="329"/>
      <c r="F19" s="329"/>
      <c r="G19" s="329"/>
      <c r="H19" s="329"/>
      <c r="I19" s="329"/>
      <c r="J19" s="232"/>
      <c r="K19" s="232"/>
      <c r="L19" s="232"/>
      <c r="M19" s="232"/>
      <c r="N19" s="232"/>
      <c r="O19" s="232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</row>
    <row r="20" spans="1:32" ht="18" customHeight="1">
      <c r="A20" s="232"/>
      <c r="B20" s="235"/>
      <c r="C20" s="329" t="s">
        <v>111</v>
      </c>
      <c r="D20" s="329"/>
      <c r="E20" s="329"/>
      <c r="F20" s="329"/>
      <c r="G20" s="329"/>
      <c r="H20" s="329"/>
      <c r="I20" s="329"/>
      <c r="J20" s="329"/>
      <c r="K20" s="329"/>
      <c r="L20" s="232"/>
      <c r="M20" s="232"/>
      <c r="N20" s="232"/>
      <c r="O20" s="232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</row>
    <row r="21" spans="1:32" ht="18" customHeight="1">
      <c r="A21" s="232"/>
      <c r="B21" s="235"/>
      <c r="C21" s="329" t="s">
        <v>112</v>
      </c>
      <c r="D21" s="329"/>
      <c r="E21" s="329"/>
      <c r="F21" s="329"/>
      <c r="G21" s="329"/>
      <c r="H21" s="329"/>
      <c r="I21" s="232"/>
      <c r="J21" s="232"/>
      <c r="K21" s="232"/>
      <c r="L21" s="232"/>
      <c r="M21" s="232"/>
      <c r="N21" s="232"/>
      <c r="O21" s="232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</row>
    <row r="22" spans="1:32" ht="18" customHeight="1">
      <c r="A22" s="233"/>
      <c r="B22" s="233"/>
      <c r="C22" s="329" t="s">
        <v>113</v>
      </c>
      <c r="D22" s="329"/>
      <c r="E22" s="329"/>
      <c r="F22" s="329"/>
      <c r="G22" s="329"/>
      <c r="H22" s="329"/>
      <c r="I22" s="329"/>
      <c r="J22" s="329"/>
      <c r="K22" s="329"/>
      <c r="L22" s="233"/>
      <c r="M22" s="233"/>
      <c r="N22" s="233"/>
      <c r="O22" s="232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</row>
    <row r="23" spans="1:32" ht="18" customHeight="1">
      <c r="A23" s="232"/>
      <c r="B23" s="235"/>
      <c r="C23" s="232"/>
      <c r="D23" s="329" t="s">
        <v>114</v>
      </c>
      <c r="E23" s="329"/>
      <c r="F23" s="329"/>
      <c r="G23" s="329"/>
      <c r="H23" s="329"/>
      <c r="I23" s="329"/>
      <c r="J23" s="232"/>
      <c r="K23" s="232"/>
      <c r="L23" s="232"/>
      <c r="M23" s="232"/>
      <c r="N23" s="232"/>
      <c r="O23" s="232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</row>
    <row r="24" spans="1:32" ht="18" customHeight="1">
      <c r="A24" s="232"/>
      <c r="B24" s="235"/>
      <c r="C24" s="232"/>
      <c r="D24" s="329" t="s">
        <v>115</v>
      </c>
      <c r="E24" s="329"/>
      <c r="F24" s="329"/>
      <c r="G24" s="329"/>
      <c r="H24" s="329"/>
      <c r="I24" s="329"/>
      <c r="J24" s="232"/>
      <c r="K24" s="232"/>
      <c r="L24" s="232"/>
      <c r="M24" s="232"/>
      <c r="N24" s="232"/>
      <c r="O24" s="232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ht="18" customHeight="1">
      <c r="A25" s="233"/>
      <c r="B25" s="329" t="s">
        <v>50</v>
      </c>
      <c r="C25" s="329"/>
      <c r="D25" s="329"/>
      <c r="E25" s="329"/>
      <c r="F25" s="329"/>
      <c r="G25" s="329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</row>
    <row r="26" spans="1:32" ht="18" customHeight="1">
      <c r="A26" s="232"/>
      <c r="B26" s="235"/>
      <c r="C26" s="329" t="s">
        <v>116</v>
      </c>
      <c r="D26" s="329"/>
      <c r="E26" s="329"/>
      <c r="F26" s="329"/>
      <c r="G26" s="329"/>
      <c r="H26" s="329"/>
      <c r="I26" s="232"/>
      <c r="J26" s="232"/>
      <c r="K26" s="232"/>
      <c r="L26" s="232"/>
      <c r="M26" s="232"/>
      <c r="N26" s="232"/>
      <c r="O26" s="232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</row>
    <row r="27" spans="1:32" ht="18" customHeight="1">
      <c r="A27" s="232"/>
      <c r="B27" s="235"/>
      <c r="C27" s="329" t="s">
        <v>117</v>
      </c>
      <c r="D27" s="329"/>
      <c r="E27" s="329"/>
      <c r="F27" s="329"/>
      <c r="G27" s="329"/>
      <c r="H27" s="329"/>
      <c r="I27" s="329"/>
      <c r="J27" s="232"/>
      <c r="K27" s="232"/>
      <c r="L27" s="232"/>
      <c r="M27" s="232"/>
      <c r="N27" s="232"/>
      <c r="O27" s="232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</row>
    <row r="28" spans="1:32" ht="18" customHeight="1">
      <c r="A28" s="232"/>
      <c r="B28" s="235"/>
      <c r="C28" s="329" t="s">
        <v>118</v>
      </c>
      <c r="D28" s="329"/>
      <c r="E28" s="329"/>
      <c r="F28" s="329"/>
      <c r="G28" s="329"/>
      <c r="H28" s="329"/>
      <c r="I28" s="329"/>
      <c r="J28" s="329"/>
      <c r="K28" s="232"/>
      <c r="L28" s="232"/>
      <c r="M28" s="232"/>
      <c r="N28" s="232"/>
      <c r="O28" s="232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</row>
    <row r="29" spans="1:32" ht="18" customHeight="1">
      <c r="A29" s="330" t="s">
        <v>119</v>
      </c>
      <c r="B29" s="330"/>
      <c r="C29" s="330"/>
      <c r="D29" s="330"/>
      <c r="E29" s="330"/>
      <c r="F29" s="330"/>
      <c r="G29" s="330"/>
      <c r="H29" s="330"/>
      <c r="I29" s="330"/>
      <c r="J29" s="233"/>
      <c r="K29" s="233"/>
      <c r="L29" s="233"/>
      <c r="M29" s="232"/>
      <c r="N29" s="232"/>
      <c r="O29" s="232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</row>
    <row r="30" spans="1:32" ht="18" customHeight="1">
      <c r="A30" s="232"/>
      <c r="B30" s="329" t="s">
        <v>53</v>
      </c>
      <c r="C30" s="329"/>
      <c r="D30" s="329"/>
      <c r="E30" s="329"/>
      <c r="F30" s="329"/>
      <c r="G30" s="329"/>
      <c r="H30" s="329"/>
      <c r="I30" s="329"/>
      <c r="J30" s="329"/>
      <c r="K30" s="232"/>
      <c r="L30" s="232"/>
      <c r="M30" s="232"/>
      <c r="N30" s="232"/>
      <c r="O30" s="232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</row>
    <row r="31" spans="1:32" ht="18" customHeight="1">
      <c r="A31" s="232"/>
      <c r="B31" s="329" t="s">
        <v>54</v>
      </c>
      <c r="C31" s="329"/>
      <c r="D31" s="329"/>
      <c r="E31" s="329"/>
      <c r="F31" s="329"/>
      <c r="G31" s="329"/>
      <c r="H31" s="329"/>
      <c r="I31" s="329"/>
      <c r="J31" s="329"/>
      <c r="K31" s="232"/>
      <c r="L31" s="232"/>
      <c r="M31" s="232"/>
      <c r="N31" s="232"/>
      <c r="O31" s="232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</row>
    <row r="32" spans="1:32" ht="18" customHeight="1">
      <c r="A32" s="232"/>
      <c r="B32" s="235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</row>
    <row r="33" spans="1:32" ht="18" customHeight="1">
      <c r="A33" s="232"/>
      <c r="B33" s="235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</row>
    <row r="34" spans="1:32" ht="18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2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</row>
    <row r="35" spans="1:32" ht="18" customHeight="1">
      <c r="A35" s="232"/>
      <c r="B35" s="235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</row>
    <row r="36" spans="1:32" ht="18" customHeight="1">
      <c r="A36" s="232"/>
      <c r="B36" s="235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ht="18" customHeight="1">
      <c r="A37" s="232"/>
      <c r="B37" s="235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</row>
    <row r="38" spans="1:32" ht="18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2"/>
      <c r="N38" s="232"/>
      <c r="O38" s="232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</row>
    <row r="39" spans="1:32" ht="18" customHeight="1">
      <c r="A39" s="232"/>
      <c r="B39" s="235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</row>
    <row r="40" spans="1:32" ht="18" customHeight="1">
      <c r="A40" s="232"/>
      <c r="B40" s="235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</row>
    <row r="41" spans="1:32" ht="18" customHeight="1">
      <c r="A41" s="232"/>
      <c r="B41" s="235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</row>
    <row r="42" spans="1:32" ht="18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</row>
    <row r="43" spans="1:32" ht="18" customHeight="1">
      <c r="A43" s="232"/>
      <c r="B43" s="23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</row>
    <row r="44" spans="1:32" ht="18" customHeight="1">
      <c r="A44" s="232"/>
      <c r="B44" s="23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</row>
    <row r="45" spans="1:32" ht="18" customHeight="1">
      <c r="A45" s="232"/>
      <c r="B45" s="235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</row>
    <row r="46" spans="1:32" ht="18" customHeight="1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28"/>
      <c r="N46" s="228"/>
      <c r="O46" s="228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ht="18" customHeight="1">
      <c r="A47" s="228"/>
      <c r="B47" s="239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</row>
    <row r="48" spans="1:32" ht="18" customHeight="1">
      <c r="A48" s="228"/>
      <c r="B48" s="239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</row>
    <row r="49" spans="1:32" ht="18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40"/>
      <c r="O49" s="240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</row>
    <row r="50" spans="1:32" ht="18" customHeight="1">
      <c r="A50" s="233"/>
      <c r="B50" s="237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</row>
    <row r="51" spans="1:32" ht="18" customHeight="1">
      <c r="A51" s="233"/>
      <c r="B51" s="237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</row>
    <row r="52" spans="1:32" ht="18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28"/>
      <c r="L52" s="228"/>
      <c r="M52" s="228"/>
      <c r="N52" s="228"/>
      <c r="O52" s="228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</row>
    <row r="53" spans="1:32" ht="18" customHeight="1">
      <c r="A53" s="228"/>
      <c r="B53" s="23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</row>
  </sheetData>
  <mergeCells count="29">
    <mergeCell ref="E11:J11"/>
    <mergeCell ref="E12:I12"/>
    <mergeCell ref="B31:J31"/>
    <mergeCell ref="C27:I27"/>
    <mergeCell ref="C28:J28"/>
    <mergeCell ref="A29:I29"/>
    <mergeCell ref="B30:J30"/>
    <mergeCell ref="D23:I23"/>
    <mergeCell ref="D24:I24"/>
    <mergeCell ref="B25:G25"/>
    <mergeCell ref="C26:H26"/>
    <mergeCell ref="C19:I19"/>
    <mergeCell ref="C20:K20"/>
    <mergeCell ref="C21:H21"/>
    <mergeCell ref="C22:K22"/>
    <mergeCell ref="E16:H16"/>
    <mergeCell ref="E17:J17"/>
    <mergeCell ref="D18:K18"/>
    <mergeCell ref="C13:I13"/>
    <mergeCell ref="D14:K14"/>
    <mergeCell ref="E15:H15"/>
    <mergeCell ref="D10:I10"/>
    <mergeCell ref="A3:D3"/>
    <mergeCell ref="A4:N4"/>
    <mergeCell ref="B5:F5"/>
    <mergeCell ref="C6:I6"/>
    <mergeCell ref="E8:J8"/>
    <mergeCell ref="E9:I9"/>
    <mergeCell ref="D7:I7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E8" location="'(ｲ)個人均等割'!A1" display="(ｲ) 均等割"/>
    <hyperlink ref="E9" location="'(ﾛ)所得割'!A1" display="(ﾛ) 所得割"/>
    <hyperlink ref="C13" location="'(2)固定資産税'!A1" display="(2) 固定資産税"/>
    <hyperlink ref="D14" location="'(ｲ)純固定資産税'!A1" display="(ｲ) 純固定資産税"/>
    <hyperlink ref="E15" location="a土地!A1" display="a 土地"/>
    <hyperlink ref="E16" location="b家屋!A1" display="b 家屋"/>
    <hyperlink ref="E17" location="c償却資産!A1" display="c 償却資産"/>
    <hyperlink ref="D18" location="'(ﾛ)交納付金'!A1" display="(ﾛ) 市町村交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  <hyperlink ref="D7" location="'(ｲ)個人均等割'!A1" display="(ｲ) 均等割"/>
    <hyperlink ref="D10" location="'(ｲ)個人均等割'!A1" display="(ｲ) 均等割"/>
    <hyperlink ref="E11" location="'(ｲ)個人均等割'!A1" display="(ｲ) 均等割"/>
    <hyperlink ref="E12" location="'(ﾛ)所得割'!A1" display="(ﾛ) 所得割"/>
    <hyperlink ref="A3:D3" location="総括!A1" display="　総括"/>
    <hyperlink ref="D7:I7" location="'(ｲ)個人市町村民税'!A1" display="(ｲ) 個人市町村民税"/>
    <hyperlink ref="E8:J8" location="a個人均等割!A1" display="a 個人均等割"/>
    <hyperlink ref="E9:I9" location="b所得割!A1" display="b 所得割"/>
    <hyperlink ref="D10:I10" location="'(ﾛ)法人市町村民税'!A1" display="(ﾛ) 法人市町村民税"/>
    <hyperlink ref="E11:J11" location="a法人均等割!A1" display="a 法人均等割"/>
    <hyperlink ref="E12:I12" location="b法人税割!A1" display="b 法人税割"/>
    <hyperlink ref="D18:K18" location="'(ﾛ)交付金'!A1" display="(ﾛ) 交付金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45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503539</v>
      </c>
      <c r="F5" s="307">
        <v>45069</v>
      </c>
      <c r="G5" s="44">
        <f>SUM(E5:F5)</f>
        <v>548608</v>
      </c>
      <c r="H5" s="306">
        <v>487230</v>
      </c>
      <c r="I5" s="307">
        <v>13919</v>
      </c>
      <c r="J5" s="44">
        <f>SUM(H5:I5)</f>
        <v>501149</v>
      </c>
      <c r="K5" s="80">
        <f>IF(E5=0,"-",H5/E5*100)</f>
        <v>96.7611247589561</v>
      </c>
      <c r="L5" s="57">
        <f>IF(F5=0,"-",I5/F5*100)</f>
        <v>30.883756018549334</v>
      </c>
      <c r="M5" s="81">
        <f>IF(G5=0,"-",J5/G5*100)</f>
        <v>91.34919651189921</v>
      </c>
    </row>
    <row r="6" spans="1:13" ht="18" customHeight="1">
      <c r="A6" s="10"/>
      <c r="B6" s="149"/>
      <c r="C6" s="140" t="s">
        <v>5</v>
      </c>
      <c r="D6" s="165"/>
      <c r="E6" s="317">
        <v>233194</v>
      </c>
      <c r="F6" s="309">
        <v>28096</v>
      </c>
      <c r="G6" s="47">
        <f aca="true" t="shared" si="0" ref="G6:G45">SUM(E6:F6)</f>
        <v>261290</v>
      </c>
      <c r="H6" s="308">
        <v>224449</v>
      </c>
      <c r="I6" s="309">
        <v>7664</v>
      </c>
      <c r="J6" s="47">
        <f aca="true" t="shared" si="1" ref="J6:J45">SUM(H6:I6)</f>
        <v>232113</v>
      </c>
      <c r="K6" s="82">
        <f aca="true" t="shared" si="2" ref="K6:K48">IF(E6=0,"-",H6/E6*100)</f>
        <v>96.24990351381253</v>
      </c>
      <c r="L6" s="58">
        <f aca="true" t="shared" si="3" ref="L6:L48">IF(F6=0,"-",I6/F6*100)</f>
        <v>27.27790432801822</v>
      </c>
      <c r="M6" s="83">
        <f aca="true" t="shared" si="4" ref="M6:M48">IF(G6=0,"-",J6/G6*100)</f>
        <v>88.83348004133337</v>
      </c>
    </row>
    <row r="7" spans="1:13" ht="18" customHeight="1">
      <c r="A7" s="10"/>
      <c r="B7" s="149"/>
      <c r="C7" s="140" t="s">
        <v>6</v>
      </c>
      <c r="D7" s="165"/>
      <c r="E7" s="317">
        <v>128794</v>
      </c>
      <c r="F7" s="309">
        <v>18742</v>
      </c>
      <c r="G7" s="47">
        <f t="shared" si="0"/>
        <v>147536</v>
      </c>
      <c r="H7" s="308">
        <v>122217</v>
      </c>
      <c r="I7" s="309">
        <v>6852</v>
      </c>
      <c r="J7" s="47">
        <f t="shared" si="1"/>
        <v>129069</v>
      </c>
      <c r="K7" s="82">
        <f t="shared" si="2"/>
        <v>94.8933956550771</v>
      </c>
      <c r="L7" s="58">
        <f t="shared" si="3"/>
        <v>36.55959876213851</v>
      </c>
      <c r="M7" s="83">
        <f t="shared" si="4"/>
        <v>87.48305498319054</v>
      </c>
    </row>
    <row r="8" spans="1:13" ht="18" customHeight="1">
      <c r="A8" s="10"/>
      <c r="B8" s="149"/>
      <c r="C8" s="140" t="s">
        <v>7</v>
      </c>
      <c r="D8" s="165"/>
      <c r="E8" s="317">
        <v>272819</v>
      </c>
      <c r="F8" s="309">
        <v>19167</v>
      </c>
      <c r="G8" s="47">
        <f t="shared" si="0"/>
        <v>291986</v>
      </c>
      <c r="H8" s="308">
        <v>265612</v>
      </c>
      <c r="I8" s="309">
        <v>5983</v>
      </c>
      <c r="J8" s="47">
        <f t="shared" si="1"/>
        <v>271595</v>
      </c>
      <c r="K8" s="82">
        <f t="shared" si="2"/>
        <v>97.35832181776196</v>
      </c>
      <c r="L8" s="58">
        <f t="shared" si="3"/>
        <v>31.215109302446916</v>
      </c>
      <c r="M8" s="83">
        <f t="shared" si="4"/>
        <v>93.01644599398601</v>
      </c>
    </row>
    <row r="9" spans="1:13" ht="18" customHeight="1">
      <c r="A9" s="10"/>
      <c r="B9" s="150"/>
      <c r="C9" s="141" t="s">
        <v>8</v>
      </c>
      <c r="D9" s="166"/>
      <c r="E9" s="318">
        <v>154993</v>
      </c>
      <c r="F9" s="311">
        <v>34687</v>
      </c>
      <c r="G9" s="50">
        <f t="shared" si="0"/>
        <v>189680</v>
      </c>
      <c r="H9" s="310">
        <v>144787</v>
      </c>
      <c r="I9" s="311">
        <v>10196</v>
      </c>
      <c r="J9" s="50">
        <f t="shared" si="1"/>
        <v>154983</v>
      </c>
      <c r="K9" s="68">
        <f t="shared" si="2"/>
        <v>93.4151864922932</v>
      </c>
      <c r="L9" s="59">
        <f t="shared" si="3"/>
        <v>29.39429757546055</v>
      </c>
      <c r="M9" s="69">
        <f t="shared" si="4"/>
        <v>81.70761282159427</v>
      </c>
    </row>
    <row r="10" spans="1:13" ht="18" customHeight="1">
      <c r="A10" s="10"/>
      <c r="B10" s="151"/>
      <c r="C10" s="142" t="s">
        <v>9</v>
      </c>
      <c r="D10" s="167"/>
      <c r="E10" s="319">
        <v>158609</v>
      </c>
      <c r="F10" s="313">
        <v>20543</v>
      </c>
      <c r="G10" s="53">
        <f t="shared" si="0"/>
        <v>179152</v>
      </c>
      <c r="H10" s="312">
        <v>151888</v>
      </c>
      <c r="I10" s="313">
        <v>6684</v>
      </c>
      <c r="J10" s="53">
        <f t="shared" si="1"/>
        <v>158572</v>
      </c>
      <c r="K10" s="84">
        <f t="shared" si="2"/>
        <v>95.76253554338027</v>
      </c>
      <c r="L10" s="60">
        <f t="shared" si="3"/>
        <v>32.53663048240277</v>
      </c>
      <c r="M10" s="85">
        <f t="shared" si="4"/>
        <v>88.51254800392962</v>
      </c>
    </row>
    <row r="11" spans="1:13" ht="18" customHeight="1">
      <c r="A11" s="10"/>
      <c r="B11" s="149"/>
      <c r="C11" s="140" t="s">
        <v>77</v>
      </c>
      <c r="D11" s="165"/>
      <c r="E11" s="317">
        <v>311943</v>
      </c>
      <c r="F11" s="309">
        <v>36728</v>
      </c>
      <c r="G11" s="47">
        <f t="shared" si="0"/>
        <v>348671</v>
      </c>
      <c r="H11" s="308">
        <v>295630</v>
      </c>
      <c r="I11" s="309">
        <v>12404</v>
      </c>
      <c r="J11" s="47">
        <f t="shared" si="1"/>
        <v>308034</v>
      </c>
      <c r="K11" s="82">
        <f t="shared" si="2"/>
        <v>94.7705189730175</v>
      </c>
      <c r="L11" s="58">
        <f t="shared" si="3"/>
        <v>33.7725985624047</v>
      </c>
      <c r="M11" s="83">
        <f t="shared" si="4"/>
        <v>88.34517353034809</v>
      </c>
    </row>
    <row r="12" spans="1:13" ht="18" customHeight="1">
      <c r="A12" s="10"/>
      <c r="B12" s="149"/>
      <c r="C12" s="140" t="s">
        <v>78</v>
      </c>
      <c r="D12" s="165"/>
      <c r="E12" s="317">
        <v>158557</v>
      </c>
      <c r="F12" s="309">
        <v>21387</v>
      </c>
      <c r="G12" s="47">
        <f t="shared" si="0"/>
        <v>179944</v>
      </c>
      <c r="H12" s="308">
        <v>151768</v>
      </c>
      <c r="I12" s="309">
        <v>5012</v>
      </c>
      <c r="J12" s="47">
        <f t="shared" si="1"/>
        <v>156780</v>
      </c>
      <c r="K12" s="82">
        <f t="shared" si="2"/>
        <v>95.71825904879633</v>
      </c>
      <c r="L12" s="58">
        <f t="shared" si="3"/>
        <v>23.434796839201383</v>
      </c>
      <c r="M12" s="83">
        <f t="shared" si="4"/>
        <v>87.12710621082115</v>
      </c>
    </row>
    <row r="13" spans="1:13" ht="18" customHeight="1">
      <c r="A13" s="10"/>
      <c r="B13" s="149"/>
      <c r="C13" s="140" t="s">
        <v>79</v>
      </c>
      <c r="D13" s="165"/>
      <c r="E13" s="317">
        <v>325059</v>
      </c>
      <c r="F13" s="309">
        <v>68110</v>
      </c>
      <c r="G13" s="47">
        <f t="shared" si="0"/>
        <v>393169</v>
      </c>
      <c r="H13" s="308">
        <v>300366</v>
      </c>
      <c r="I13" s="309">
        <v>18718</v>
      </c>
      <c r="J13" s="47">
        <f t="shared" si="1"/>
        <v>319084</v>
      </c>
      <c r="K13" s="82">
        <f t="shared" si="2"/>
        <v>92.40353289710484</v>
      </c>
      <c r="L13" s="58">
        <f t="shared" si="3"/>
        <v>27.482014388489205</v>
      </c>
      <c r="M13" s="83">
        <f t="shared" si="4"/>
        <v>81.15695794938055</v>
      </c>
    </row>
    <row r="14" spans="1:13" ht="18" customHeight="1">
      <c r="A14" s="10"/>
      <c r="B14" s="150"/>
      <c r="C14" s="141" t="s">
        <v>80</v>
      </c>
      <c r="D14" s="166"/>
      <c r="E14" s="318">
        <v>161879</v>
      </c>
      <c r="F14" s="311">
        <v>17588</v>
      </c>
      <c r="G14" s="50">
        <f t="shared" si="0"/>
        <v>179467</v>
      </c>
      <c r="H14" s="310">
        <v>154593</v>
      </c>
      <c r="I14" s="311">
        <v>5878</v>
      </c>
      <c r="J14" s="50">
        <f t="shared" si="1"/>
        <v>160471</v>
      </c>
      <c r="K14" s="68">
        <f t="shared" si="2"/>
        <v>95.4991073579649</v>
      </c>
      <c r="L14" s="59">
        <f t="shared" si="3"/>
        <v>33.42051398680918</v>
      </c>
      <c r="M14" s="69">
        <f t="shared" si="4"/>
        <v>89.41532426574244</v>
      </c>
    </row>
    <row r="15" spans="1:13" ht="18" customHeight="1">
      <c r="A15" s="10"/>
      <c r="B15" s="151"/>
      <c r="C15" s="142" t="s">
        <v>81</v>
      </c>
      <c r="D15" s="167"/>
      <c r="E15" s="319">
        <v>122665</v>
      </c>
      <c r="F15" s="313">
        <v>9355</v>
      </c>
      <c r="G15" s="53">
        <f t="shared" si="0"/>
        <v>132020</v>
      </c>
      <c r="H15" s="312">
        <v>119780</v>
      </c>
      <c r="I15" s="313">
        <v>3045</v>
      </c>
      <c r="J15" s="53">
        <f t="shared" si="1"/>
        <v>122825</v>
      </c>
      <c r="K15" s="84">
        <f t="shared" si="2"/>
        <v>97.6480658704602</v>
      </c>
      <c r="L15" s="60">
        <f t="shared" si="3"/>
        <v>32.549438802779264</v>
      </c>
      <c r="M15" s="85">
        <f t="shared" si="4"/>
        <v>93.03514618997121</v>
      </c>
    </row>
    <row r="16" spans="1:13" ht="18" customHeight="1">
      <c r="A16" s="10"/>
      <c r="B16" s="148"/>
      <c r="C16" s="139" t="s">
        <v>10</v>
      </c>
      <c r="D16" s="164"/>
      <c r="E16" s="316">
        <v>13665</v>
      </c>
      <c r="F16" s="307">
        <v>2982</v>
      </c>
      <c r="G16" s="44">
        <f t="shared" si="0"/>
        <v>16647</v>
      </c>
      <c r="H16" s="306">
        <v>12968</v>
      </c>
      <c r="I16" s="307">
        <v>959</v>
      </c>
      <c r="J16" s="44">
        <f t="shared" si="1"/>
        <v>13927</v>
      </c>
      <c r="K16" s="80">
        <f t="shared" si="2"/>
        <v>94.89937797292353</v>
      </c>
      <c r="L16" s="57">
        <f t="shared" si="3"/>
        <v>32.159624413145536</v>
      </c>
      <c r="M16" s="81">
        <f t="shared" si="4"/>
        <v>83.66071964918605</v>
      </c>
    </row>
    <row r="17" spans="1:13" ht="18" customHeight="1">
      <c r="A17" s="10"/>
      <c r="B17" s="149"/>
      <c r="C17" s="140" t="s">
        <v>11</v>
      </c>
      <c r="D17" s="165"/>
      <c r="E17" s="317">
        <v>8562</v>
      </c>
      <c r="F17" s="309">
        <v>830</v>
      </c>
      <c r="G17" s="47">
        <f t="shared" si="0"/>
        <v>9392</v>
      </c>
      <c r="H17" s="308">
        <v>8283</v>
      </c>
      <c r="I17" s="309">
        <v>257</v>
      </c>
      <c r="J17" s="47">
        <f t="shared" si="1"/>
        <v>8540</v>
      </c>
      <c r="K17" s="82">
        <f t="shared" si="2"/>
        <v>96.74141555711282</v>
      </c>
      <c r="L17" s="58">
        <f t="shared" si="3"/>
        <v>30.96385542168675</v>
      </c>
      <c r="M17" s="83">
        <f t="shared" si="4"/>
        <v>90.92844974446336</v>
      </c>
    </row>
    <row r="18" spans="1:13" ht="18" customHeight="1">
      <c r="A18" s="10"/>
      <c r="B18" s="149"/>
      <c r="C18" s="140" t="s">
        <v>12</v>
      </c>
      <c r="D18" s="165"/>
      <c r="E18" s="317">
        <v>5318</v>
      </c>
      <c r="F18" s="309">
        <v>865</v>
      </c>
      <c r="G18" s="47">
        <f t="shared" si="0"/>
        <v>6183</v>
      </c>
      <c r="H18" s="308">
        <v>4954</v>
      </c>
      <c r="I18" s="309">
        <v>315</v>
      </c>
      <c r="J18" s="47">
        <f t="shared" si="1"/>
        <v>5269</v>
      </c>
      <c r="K18" s="82">
        <f t="shared" si="2"/>
        <v>93.15532154945468</v>
      </c>
      <c r="L18" s="58">
        <f t="shared" si="3"/>
        <v>36.41618497109826</v>
      </c>
      <c r="M18" s="83">
        <f t="shared" si="4"/>
        <v>85.21753194242278</v>
      </c>
    </row>
    <row r="19" spans="1:13" ht="18" customHeight="1">
      <c r="A19" s="10"/>
      <c r="B19" s="150"/>
      <c r="C19" s="141" t="s">
        <v>13</v>
      </c>
      <c r="D19" s="166"/>
      <c r="E19" s="318">
        <v>26590</v>
      </c>
      <c r="F19" s="311">
        <v>3019</v>
      </c>
      <c r="G19" s="50">
        <f t="shared" si="0"/>
        <v>29609</v>
      </c>
      <c r="H19" s="310">
        <v>25474</v>
      </c>
      <c r="I19" s="311">
        <v>1017</v>
      </c>
      <c r="J19" s="50">
        <f t="shared" si="1"/>
        <v>26491</v>
      </c>
      <c r="K19" s="68">
        <f t="shared" si="2"/>
        <v>95.80293343362166</v>
      </c>
      <c r="L19" s="59">
        <f t="shared" si="3"/>
        <v>33.686651209009604</v>
      </c>
      <c r="M19" s="69">
        <f t="shared" si="4"/>
        <v>89.46941808233983</v>
      </c>
    </row>
    <row r="20" spans="1:13" ht="18" customHeight="1">
      <c r="A20" s="10"/>
      <c r="B20" s="151"/>
      <c r="C20" s="142" t="s">
        <v>14</v>
      </c>
      <c r="D20" s="167"/>
      <c r="E20" s="319">
        <v>38196</v>
      </c>
      <c r="F20" s="313">
        <v>5229</v>
      </c>
      <c r="G20" s="53">
        <f t="shared" si="0"/>
        <v>43425</v>
      </c>
      <c r="H20" s="312">
        <v>36810</v>
      </c>
      <c r="I20" s="313">
        <v>2234</v>
      </c>
      <c r="J20" s="53">
        <f t="shared" si="1"/>
        <v>39044</v>
      </c>
      <c r="K20" s="84">
        <f t="shared" si="2"/>
        <v>96.37134778510838</v>
      </c>
      <c r="L20" s="60">
        <f t="shared" si="3"/>
        <v>42.723274048575256</v>
      </c>
      <c r="M20" s="85">
        <f t="shared" si="4"/>
        <v>89.91134139320668</v>
      </c>
    </row>
    <row r="21" spans="1:13" ht="18" customHeight="1">
      <c r="A21" s="10"/>
      <c r="B21" s="149"/>
      <c r="C21" s="140" t="s">
        <v>15</v>
      </c>
      <c r="D21" s="165"/>
      <c r="E21" s="317">
        <v>30104</v>
      </c>
      <c r="F21" s="309">
        <v>1608</v>
      </c>
      <c r="G21" s="47">
        <f t="shared" si="0"/>
        <v>31712</v>
      </c>
      <c r="H21" s="308">
        <v>29583</v>
      </c>
      <c r="I21" s="309">
        <v>775</v>
      </c>
      <c r="J21" s="47">
        <f t="shared" si="1"/>
        <v>30358</v>
      </c>
      <c r="K21" s="82">
        <f t="shared" si="2"/>
        <v>98.26933297900611</v>
      </c>
      <c r="L21" s="58">
        <f t="shared" si="3"/>
        <v>48.19651741293532</v>
      </c>
      <c r="M21" s="83">
        <f t="shared" si="4"/>
        <v>95.7303229061554</v>
      </c>
    </row>
    <row r="22" spans="1:13" ht="18" customHeight="1">
      <c r="A22" s="10"/>
      <c r="B22" s="149"/>
      <c r="C22" s="140" t="s">
        <v>16</v>
      </c>
      <c r="D22" s="165"/>
      <c r="E22" s="317">
        <v>14608</v>
      </c>
      <c r="F22" s="309">
        <v>955</v>
      </c>
      <c r="G22" s="47">
        <f t="shared" si="0"/>
        <v>15563</v>
      </c>
      <c r="H22" s="308">
        <v>14054</v>
      </c>
      <c r="I22" s="309">
        <v>430</v>
      </c>
      <c r="J22" s="47">
        <f t="shared" si="1"/>
        <v>14484</v>
      </c>
      <c r="K22" s="82">
        <f t="shared" si="2"/>
        <v>96.20755750273823</v>
      </c>
      <c r="L22" s="58">
        <f t="shared" si="3"/>
        <v>45.0261780104712</v>
      </c>
      <c r="M22" s="83">
        <f t="shared" si="4"/>
        <v>93.06688941720748</v>
      </c>
    </row>
    <row r="23" spans="1:13" ht="18" customHeight="1">
      <c r="A23" s="10"/>
      <c r="B23" s="149"/>
      <c r="C23" s="140" t="s">
        <v>17</v>
      </c>
      <c r="D23" s="165"/>
      <c r="E23" s="317">
        <v>28842</v>
      </c>
      <c r="F23" s="309">
        <v>2215</v>
      </c>
      <c r="G23" s="47">
        <f t="shared" si="0"/>
        <v>31057</v>
      </c>
      <c r="H23" s="308">
        <v>28350</v>
      </c>
      <c r="I23" s="309">
        <v>804</v>
      </c>
      <c r="J23" s="47">
        <f t="shared" si="1"/>
        <v>29154</v>
      </c>
      <c r="K23" s="82">
        <f t="shared" si="2"/>
        <v>98.29415435822759</v>
      </c>
      <c r="L23" s="58">
        <f t="shared" si="3"/>
        <v>36.2979683972912</v>
      </c>
      <c r="M23" s="83">
        <f t="shared" si="4"/>
        <v>93.87255691148533</v>
      </c>
    </row>
    <row r="24" spans="1:13" ht="18" customHeight="1">
      <c r="A24" s="10"/>
      <c r="B24" s="150"/>
      <c r="C24" s="141" t="s">
        <v>18</v>
      </c>
      <c r="D24" s="166"/>
      <c r="E24" s="318">
        <v>16406</v>
      </c>
      <c r="F24" s="311">
        <v>1457</v>
      </c>
      <c r="G24" s="50">
        <f t="shared" si="0"/>
        <v>17863</v>
      </c>
      <c r="H24" s="310">
        <v>16204</v>
      </c>
      <c r="I24" s="311">
        <v>471</v>
      </c>
      <c r="J24" s="50">
        <f t="shared" si="1"/>
        <v>16675</v>
      </c>
      <c r="K24" s="68">
        <f t="shared" si="2"/>
        <v>98.76874314275264</v>
      </c>
      <c r="L24" s="59">
        <f t="shared" si="3"/>
        <v>32.32669869595058</v>
      </c>
      <c r="M24" s="69">
        <f t="shared" si="4"/>
        <v>93.34938140289985</v>
      </c>
    </row>
    <row r="25" spans="1:13" ht="18" customHeight="1">
      <c r="A25" s="10"/>
      <c r="B25" s="151"/>
      <c r="C25" s="142" t="s">
        <v>19</v>
      </c>
      <c r="D25" s="167"/>
      <c r="E25" s="319">
        <v>108701</v>
      </c>
      <c r="F25" s="313">
        <v>13011</v>
      </c>
      <c r="G25" s="53">
        <f t="shared" si="0"/>
        <v>121712</v>
      </c>
      <c r="H25" s="312">
        <v>103601</v>
      </c>
      <c r="I25" s="313">
        <v>3749</v>
      </c>
      <c r="J25" s="53">
        <f t="shared" si="1"/>
        <v>107350</v>
      </c>
      <c r="K25" s="84">
        <f t="shared" si="2"/>
        <v>95.30823083504292</v>
      </c>
      <c r="L25" s="60">
        <f t="shared" si="3"/>
        <v>28.81408039351318</v>
      </c>
      <c r="M25" s="85">
        <f t="shared" si="4"/>
        <v>88.20001314578677</v>
      </c>
    </row>
    <row r="26" spans="1:13" ht="18" customHeight="1">
      <c r="A26" s="10"/>
      <c r="B26" s="149"/>
      <c r="C26" s="140" t="s">
        <v>20</v>
      </c>
      <c r="D26" s="165"/>
      <c r="E26" s="317">
        <v>34231</v>
      </c>
      <c r="F26" s="309">
        <v>7573</v>
      </c>
      <c r="G26" s="47">
        <f t="shared" si="0"/>
        <v>41804</v>
      </c>
      <c r="H26" s="308">
        <v>32051</v>
      </c>
      <c r="I26" s="309">
        <v>1723</v>
      </c>
      <c r="J26" s="47">
        <f t="shared" si="1"/>
        <v>33774</v>
      </c>
      <c r="K26" s="82">
        <f t="shared" si="2"/>
        <v>93.63150360784086</v>
      </c>
      <c r="L26" s="58">
        <f t="shared" si="3"/>
        <v>22.751881684933313</v>
      </c>
      <c r="M26" s="83">
        <f t="shared" si="4"/>
        <v>80.79131183618793</v>
      </c>
    </row>
    <row r="27" spans="1:13" ht="18" customHeight="1">
      <c r="A27" s="10"/>
      <c r="B27" s="149"/>
      <c r="C27" s="140" t="s">
        <v>21</v>
      </c>
      <c r="D27" s="165"/>
      <c r="E27" s="317">
        <v>72029</v>
      </c>
      <c r="F27" s="309">
        <v>10958</v>
      </c>
      <c r="G27" s="47">
        <f t="shared" si="0"/>
        <v>82987</v>
      </c>
      <c r="H27" s="308">
        <v>67661</v>
      </c>
      <c r="I27" s="309">
        <v>2992</v>
      </c>
      <c r="J27" s="47">
        <f t="shared" si="1"/>
        <v>70653</v>
      </c>
      <c r="K27" s="82">
        <f t="shared" si="2"/>
        <v>93.93577586805316</v>
      </c>
      <c r="L27" s="58">
        <f t="shared" si="3"/>
        <v>27.30425260083957</v>
      </c>
      <c r="M27" s="83">
        <f t="shared" si="4"/>
        <v>85.13743116391724</v>
      </c>
    </row>
    <row r="28" spans="1:13" ht="18" customHeight="1">
      <c r="A28" s="10"/>
      <c r="B28" s="149"/>
      <c r="C28" s="140" t="s">
        <v>22</v>
      </c>
      <c r="D28" s="165"/>
      <c r="E28" s="317">
        <v>43159</v>
      </c>
      <c r="F28" s="309">
        <v>4663</v>
      </c>
      <c r="G28" s="47">
        <f t="shared" si="0"/>
        <v>47822</v>
      </c>
      <c r="H28" s="308">
        <v>41750</v>
      </c>
      <c r="I28" s="309">
        <v>1600</v>
      </c>
      <c r="J28" s="47">
        <f t="shared" si="1"/>
        <v>43350</v>
      </c>
      <c r="K28" s="82">
        <f t="shared" si="2"/>
        <v>96.73532750990523</v>
      </c>
      <c r="L28" s="58">
        <f t="shared" si="3"/>
        <v>34.3126742440489</v>
      </c>
      <c r="M28" s="83">
        <f t="shared" si="4"/>
        <v>90.64865543055497</v>
      </c>
    </row>
    <row r="29" spans="1:13" ht="18" customHeight="1">
      <c r="A29" s="10"/>
      <c r="B29" s="150"/>
      <c r="C29" s="141" t="s">
        <v>23</v>
      </c>
      <c r="D29" s="166"/>
      <c r="E29" s="318">
        <v>49616</v>
      </c>
      <c r="F29" s="311">
        <v>5904</v>
      </c>
      <c r="G29" s="50">
        <f t="shared" si="0"/>
        <v>55520</v>
      </c>
      <c r="H29" s="310">
        <v>48005</v>
      </c>
      <c r="I29" s="311">
        <v>1730</v>
      </c>
      <c r="J29" s="50">
        <f t="shared" si="1"/>
        <v>49735</v>
      </c>
      <c r="K29" s="68">
        <f t="shared" si="2"/>
        <v>96.75306352789423</v>
      </c>
      <c r="L29" s="59">
        <f t="shared" si="3"/>
        <v>29.30216802168022</v>
      </c>
      <c r="M29" s="69">
        <f t="shared" si="4"/>
        <v>89.58033141210375</v>
      </c>
    </row>
    <row r="30" spans="1:13" ht="18" customHeight="1">
      <c r="A30" s="10"/>
      <c r="B30" s="151"/>
      <c r="C30" s="142" t="s">
        <v>24</v>
      </c>
      <c r="D30" s="167"/>
      <c r="E30" s="319">
        <v>101459</v>
      </c>
      <c r="F30" s="313">
        <v>6240</v>
      </c>
      <c r="G30" s="53">
        <f t="shared" si="0"/>
        <v>107699</v>
      </c>
      <c r="H30" s="312">
        <v>98659</v>
      </c>
      <c r="I30" s="313">
        <v>1901</v>
      </c>
      <c r="J30" s="53">
        <f t="shared" si="1"/>
        <v>100560</v>
      </c>
      <c r="K30" s="84">
        <f t="shared" si="2"/>
        <v>97.24026454035621</v>
      </c>
      <c r="L30" s="60">
        <f t="shared" si="3"/>
        <v>30.464743589743588</v>
      </c>
      <c r="M30" s="85">
        <f t="shared" si="4"/>
        <v>93.37134049526922</v>
      </c>
    </row>
    <row r="31" spans="1:13" ht="18" customHeight="1">
      <c r="A31" s="10"/>
      <c r="B31" s="149"/>
      <c r="C31" s="140" t="s">
        <v>25</v>
      </c>
      <c r="D31" s="165"/>
      <c r="E31" s="317">
        <v>45639</v>
      </c>
      <c r="F31" s="309">
        <v>3563</v>
      </c>
      <c r="G31" s="47">
        <f t="shared" si="0"/>
        <v>49202</v>
      </c>
      <c r="H31" s="308">
        <v>44383</v>
      </c>
      <c r="I31" s="309">
        <v>957</v>
      </c>
      <c r="J31" s="47">
        <f t="shared" si="1"/>
        <v>45340</v>
      </c>
      <c r="K31" s="82">
        <f t="shared" si="2"/>
        <v>97.24796774688315</v>
      </c>
      <c r="L31" s="58">
        <f t="shared" si="3"/>
        <v>26.859388156048276</v>
      </c>
      <c r="M31" s="83">
        <f t="shared" si="4"/>
        <v>92.15072558026097</v>
      </c>
    </row>
    <row r="32" spans="1:13" ht="18" customHeight="1">
      <c r="A32" s="10"/>
      <c r="B32" s="149"/>
      <c r="C32" s="140" t="s">
        <v>26</v>
      </c>
      <c r="D32" s="165"/>
      <c r="E32" s="317">
        <v>94049</v>
      </c>
      <c r="F32" s="309">
        <v>5492</v>
      </c>
      <c r="G32" s="47">
        <f t="shared" si="0"/>
        <v>99541</v>
      </c>
      <c r="H32" s="308">
        <v>92871</v>
      </c>
      <c r="I32" s="309">
        <v>1751</v>
      </c>
      <c r="J32" s="47">
        <f t="shared" si="1"/>
        <v>94622</v>
      </c>
      <c r="K32" s="82">
        <f t="shared" si="2"/>
        <v>98.74746142968027</v>
      </c>
      <c r="L32" s="58">
        <f t="shared" si="3"/>
        <v>31.882738528769117</v>
      </c>
      <c r="M32" s="83">
        <f t="shared" si="4"/>
        <v>95.05831767814269</v>
      </c>
    </row>
    <row r="33" spans="1:13" ht="18" customHeight="1">
      <c r="A33" s="10"/>
      <c r="B33" s="149"/>
      <c r="C33" s="140" t="s">
        <v>27</v>
      </c>
      <c r="D33" s="165"/>
      <c r="E33" s="317">
        <v>1832</v>
      </c>
      <c r="F33" s="309">
        <v>83</v>
      </c>
      <c r="G33" s="47">
        <f t="shared" si="0"/>
        <v>1915</v>
      </c>
      <c r="H33" s="308">
        <v>1832</v>
      </c>
      <c r="I33" s="309">
        <v>49</v>
      </c>
      <c r="J33" s="47">
        <f t="shared" si="1"/>
        <v>1881</v>
      </c>
      <c r="K33" s="82">
        <f t="shared" si="2"/>
        <v>100</v>
      </c>
      <c r="L33" s="58">
        <f t="shared" si="3"/>
        <v>59.036144578313255</v>
      </c>
      <c r="M33" s="83">
        <f t="shared" si="4"/>
        <v>98.22454308093995</v>
      </c>
    </row>
    <row r="34" spans="1:13" ht="18" customHeight="1">
      <c r="A34" s="10"/>
      <c r="B34" s="150"/>
      <c r="C34" s="141" t="s">
        <v>28</v>
      </c>
      <c r="D34" s="166"/>
      <c r="E34" s="318">
        <v>2079</v>
      </c>
      <c r="F34" s="311">
        <v>687</v>
      </c>
      <c r="G34" s="50">
        <f t="shared" si="0"/>
        <v>2766</v>
      </c>
      <c r="H34" s="310">
        <v>1922</v>
      </c>
      <c r="I34" s="311">
        <v>265</v>
      </c>
      <c r="J34" s="50">
        <f t="shared" si="1"/>
        <v>2187</v>
      </c>
      <c r="K34" s="68">
        <f t="shared" si="2"/>
        <v>92.44829244829245</v>
      </c>
      <c r="L34" s="59">
        <f t="shared" si="3"/>
        <v>38.57350800582242</v>
      </c>
      <c r="M34" s="69">
        <f t="shared" si="4"/>
        <v>79.06724511930587</v>
      </c>
    </row>
    <row r="35" spans="1:13" ht="18" customHeight="1">
      <c r="A35" s="10"/>
      <c r="B35" s="151"/>
      <c r="C35" s="142" t="s">
        <v>29</v>
      </c>
      <c r="D35" s="167"/>
      <c r="E35" s="319">
        <v>2086</v>
      </c>
      <c r="F35" s="313">
        <v>18</v>
      </c>
      <c r="G35" s="53">
        <f t="shared" si="0"/>
        <v>2104</v>
      </c>
      <c r="H35" s="312">
        <v>2066</v>
      </c>
      <c r="I35" s="313">
        <v>18</v>
      </c>
      <c r="J35" s="53">
        <f t="shared" si="1"/>
        <v>2084</v>
      </c>
      <c r="K35" s="84">
        <f t="shared" si="2"/>
        <v>99.04122722914668</v>
      </c>
      <c r="L35" s="60">
        <f t="shared" si="3"/>
        <v>100</v>
      </c>
      <c r="M35" s="85">
        <f t="shared" si="4"/>
        <v>99.04942965779468</v>
      </c>
    </row>
    <row r="36" spans="1:13" ht="18" customHeight="1">
      <c r="A36" s="10"/>
      <c r="B36" s="149"/>
      <c r="C36" s="140" t="s">
        <v>30</v>
      </c>
      <c r="D36" s="165"/>
      <c r="E36" s="317">
        <v>626</v>
      </c>
      <c r="F36" s="309">
        <v>56</v>
      </c>
      <c r="G36" s="47">
        <f t="shared" si="0"/>
        <v>682</v>
      </c>
      <c r="H36" s="308">
        <v>599</v>
      </c>
      <c r="I36" s="309">
        <v>40</v>
      </c>
      <c r="J36" s="47">
        <f t="shared" si="1"/>
        <v>639</v>
      </c>
      <c r="K36" s="82">
        <f t="shared" si="2"/>
        <v>95.68690095846645</v>
      </c>
      <c r="L36" s="58">
        <f t="shared" si="3"/>
        <v>71.42857142857143</v>
      </c>
      <c r="M36" s="83">
        <f t="shared" si="4"/>
        <v>93.69501466275659</v>
      </c>
    </row>
    <row r="37" spans="1:13" ht="18" customHeight="1">
      <c r="A37" s="10"/>
      <c r="B37" s="149"/>
      <c r="C37" s="140" t="s">
        <v>31</v>
      </c>
      <c r="D37" s="165"/>
      <c r="E37" s="317">
        <v>4485</v>
      </c>
      <c r="F37" s="309">
        <v>659</v>
      </c>
      <c r="G37" s="47">
        <f t="shared" si="0"/>
        <v>5144</v>
      </c>
      <c r="H37" s="308">
        <v>4149</v>
      </c>
      <c r="I37" s="309">
        <v>187</v>
      </c>
      <c r="J37" s="47">
        <f t="shared" si="1"/>
        <v>4336</v>
      </c>
      <c r="K37" s="82">
        <f t="shared" si="2"/>
        <v>92.50836120401338</v>
      </c>
      <c r="L37" s="58">
        <f t="shared" si="3"/>
        <v>28.376327769347498</v>
      </c>
      <c r="M37" s="83">
        <f t="shared" si="4"/>
        <v>84.29237947122861</v>
      </c>
    </row>
    <row r="38" spans="1:13" ht="18" customHeight="1">
      <c r="A38" s="10"/>
      <c r="B38" s="149"/>
      <c r="C38" s="140" t="s">
        <v>32</v>
      </c>
      <c r="D38" s="165"/>
      <c r="E38" s="317">
        <v>2022</v>
      </c>
      <c r="F38" s="309">
        <v>140</v>
      </c>
      <c r="G38" s="47">
        <f t="shared" si="0"/>
        <v>2162</v>
      </c>
      <c r="H38" s="308">
        <v>1933</v>
      </c>
      <c r="I38" s="309">
        <v>76</v>
      </c>
      <c r="J38" s="47">
        <f t="shared" si="1"/>
        <v>2009</v>
      </c>
      <c r="K38" s="82">
        <f t="shared" si="2"/>
        <v>95.59841740850644</v>
      </c>
      <c r="L38" s="58">
        <f t="shared" si="3"/>
        <v>54.285714285714285</v>
      </c>
      <c r="M38" s="83">
        <f t="shared" si="4"/>
        <v>92.9232192414431</v>
      </c>
    </row>
    <row r="39" spans="1:13" ht="18" customHeight="1">
      <c r="A39" s="10"/>
      <c r="B39" s="150"/>
      <c r="C39" s="141" t="s">
        <v>33</v>
      </c>
      <c r="D39" s="166"/>
      <c r="E39" s="318">
        <v>3727</v>
      </c>
      <c r="F39" s="311">
        <v>531</v>
      </c>
      <c r="G39" s="50">
        <f t="shared" si="0"/>
        <v>4258</v>
      </c>
      <c r="H39" s="310">
        <v>3687</v>
      </c>
      <c r="I39" s="311">
        <v>346</v>
      </c>
      <c r="J39" s="50">
        <f t="shared" si="1"/>
        <v>4033</v>
      </c>
      <c r="K39" s="68">
        <f t="shared" si="2"/>
        <v>98.92675073785887</v>
      </c>
      <c r="L39" s="59">
        <f t="shared" si="3"/>
        <v>65.16007532956685</v>
      </c>
      <c r="M39" s="69">
        <f t="shared" si="4"/>
        <v>94.71582902771254</v>
      </c>
    </row>
    <row r="40" spans="1:13" ht="18" customHeight="1">
      <c r="A40" s="10"/>
      <c r="B40" s="151"/>
      <c r="C40" s="142" t="s">
        <v>34</v>
      </c>
      <c r="D40" s="167"/>
      <c r="E40" s="319">
        <v>4390</v>
      </c>
      <c r="F40" s="313">
        <v>687</v>
      </c>
      <c r="G40" s="53">
        <f t="shared" si="0"/>
        <v>5077</v>
      </c>
      <c r="H40" s="312">
        <v>4216</v>
      </c>
      <c r="I40" s="313">
        <v>289</v>
      </c>
      <c r="J40" s="53">
        <f t="shared" si="1"/>
        <v>4505</v>
      </c>
      <c r="K40" s="84">
        <f t="shared" si="2"/>
        <v>96.03644646924829</v>
      </c>
      <c r="L40" s="60">
        <f t="shared" si="3"/>
        <v>42.066957787481805</v>
      </c>
      <c r="M40" s="85">
        <f t="shared" si="4"/>
        <v>88.73350403781761</v>
      </c>
    </row>
    <row r="41" spans="1:13" ht="18" customHeight="1">
      <c r="A41" s="10"/>
      <c r="B41" s="149"/>
      <c r="C41" s="140" t="s">
        <v>82</v>
      </c>
      <c r="D41" s="165"/>
      <c r="E41" s="317">
        <v>23708</v>
      </c>
      <c r="F41" s="309">
        <v>2953</v>
      </c>
      <c r="G41" s="47">
        <f t="shared" si="0"/>
        <v>26661</v>
      </c>
      <c r="H41" s="308">
        <v>22018</v>
      </c>
      <c r="I41" s="309">
        <v>977</v>
      </c>
      <c r="J41" s="47">
        <f t="shared" si="1"/>
        <v>22995</v>
      </c>
      <c r="K41" s="82">
        <f t="shared" si="2"/>
        <v>92.87160452168045</v>
      </c>
      <c r="L41" s="58">
        <f t="shared" si="3"/>
        <v>33.08499830680664</v>
      </c>
      <c r="M41" s="83">
        <f t="shared" si="4"/>
        <v>86.2495780353325</v>
      </c>
    </row>
    <row r="42" spans="1:13" ht="18" customHeight="1">
      <c r="A42" s="10"/>
      <c r="B42" s="149"/>
      <c r="C42" s="140" t="s">
        <v>83</v>
      </c>
      <c r="D42" s="165"/>
      <c r="E42" s="317">
        <v>82470</v>
      </c>
      <c r="F42" s="309">
        <v>10583</v>
      </c>
      <c r="G42" s="47">
        <f t="shared" si="0"/>
        <v>93053</v>
      </c>
      <c r="H42" s="308">
        <v>79137</v>
      </c>
      <c r="I42" s="309">
        <v>3412</v>
      </c>
      <c r="J42" s="47">
        <f t="shared" si="1"/>
        <v>82549</v>
      </c>
      <c r="K42" s="82">
        <f t="shared" si="2"/>
        <v>95.9585303746817</v>
      </c>
      <c r="L42" s="58">
        <f t="shared" si="3"/>
        <v>32.24038552395351</v>
      </c>
      <c r="M42" s="83">
        <f t="shared" si="4"/>
        <v>88.71180939894468</v>
      </c>
    </row>
    <row r="43" spans="1:13" ht="18" customHeight="1">
      <c r="A43" s="10"/>
      <c r="B43" s="149"/>
      <c r="C43" s="140" t="s">
        <v>35</v>
      </c>
      <c r="D43" s="165"/>
      <c r="E43" s="317">
        <v>3189</v>
      </c>
      <c r="F43" s="309">
        <v>380</v>
      </c>
      <c r="G43" s="47">
        <f t="shared" si="0"/>
        <v>3569</v>
      </c>
      <c r="H43" s="308">
        <v>2317</v>
      </c>
      <c r="I43" s="309">
        <v>182</v>
      </c>
      <c r="J43" s="47">
        <f t="shared" si="1"/>
        <v>2499</v>
      </c>
      <c r="K43" s="82">
        <f t="shared" si="2"/>
        <v>72.65600501724678</v>
      </c>
      <c r="L43" s="58">
        <f t="shared" si="3"/>
        <v>47.89473684210526</v>
      </c>
      <c r="M43" s="83">
        <f t="shared" si="4"/>
        <v>70.0196133370692</v>
      </c>
    </row>
    <row r="44" spans="1:13" ht="18" customHeight="1">
      <c r="A44" s="10"/>
      <c r="B44" s="150"/>
      <c r="C44" s="141" t="s">
        <v>36</v>
      </c>
      <c r="D44" s="166"/>
      <c r="E44" s="318">
        <v>12472</v>
      </c>
      <c r="F44" s="311">
        <v>375</v>
      </c>
      <c r="G44" s="50">
        <f t="shared" si="0"/>
        <v>12847</v>
      </c>
      <c r="H44" s="310">
        <v>12305</v>
      </c>
      <c r="I44" s="311">
        <v>143</v>
      </c>
      <c r="J44" s="50">
        <f t="shared" si="1"/>
        <v>12448</v>
      </c>
      <c r="K44" s="68">
        <f t="shared" si="2"/>
        <v>98.66100064143681</v>
      </c>
      <c r="L44" s="59">
        <f t="shared" si="3"/>
        <v>38.13333333333333</v>
      </c>
      <c r="M44" s="69">
        <f t="shared" si="4"/>
        <v>96.89421654861057</v>
      </c>
    </row>
    <row r="45" spans="1:13" ht="18" customHeight="1" thickBot="1">
      <c r="A45" s="10"/>
      <c r="B45" s="178"/>
      <c r="C45" s="176" t="s">
        <v>37</v>
      </c>
      <c r="D45" s="188"/>
      <c r="E45" s="320">
        <v>3947</v>
      </c>
      <c r="F45" s="315">
        <v>311</v>
      </c>
      <c r="G45" s="121">
        <f t="shared" si="0"/>
        <v>4258</v>
      </c>
      <c r="H45" s="314">
        <v>3947</v>
      </c>
      <c r="I45" s="315">
        <v>59</v>
      </c>
      <c r="J45" s="121">
        <f t="shared" si="1"/>
        <v>4006</v>
      </c>
      <c r="K45" s="129">
        <f t="shared" si="2"/>
        <v>100</v>
      </c>
      <c r="L45" s="122">
        <f t="shared" si="3"/>
        <v>18.971061093247588</v>
      </c>
      <c r="M45" s="130">
        <f t="shared" si="4"/>
        <v>94.08172851103804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2532051</v>
      </c>
      <c r="F46" s="72">
        <f t="shared" si="5"/>
        <v>319472</v>
      </c>
      <c r="G46" s="73">
        <f t="shared" si="5"/>
        <v>2851523</v>
      </c>
      <c r="H46" s="71">
        <f t="shared" si="5"/>
        <v>2418320</v>
      </c>
      <c r="I46" s="72">
        <f t="shared" si="5"/>
        <v>96355</v>
      </c>
      <c r="J46" s="73">
        <f t="shared" si="5"/>
        <v>2514675</v>
      </c>
      <c r="K46" s="123">
        <f t="shared" si="2"/>
        <v>95.50834481611942</v>
      </c>
      <c r="L46" s="74">
        <f t="shared" si="3"/>
        <v>30.16070265938799</v>
      </c>
      <c r="M46" s="124">
        <f t="shared" si="4"/>
        <v>88.18708458602649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878207</v>
      </c>
      <c r="F47" s="55">
        <f t="shared" si="6"/>
        <v>94027</v>
      </c>
      <c r="G47" s="56">
        <f t="shared" si="6"/>
        <v>972234</v>
      </c>
      <c r="H47" s="54">
        <f t="shared" si="6"/>
        <v>845789</v>
      </c>
      <c r="I47" s="55">
        <f t="shared" si="6"/>
        <v>29708</v>
      </c>
      <c r="J47" s="56">
        <f t="shared" si="6"/>
        <v>875497</v>
      </c>
      <c r="K47" s="86">
        <f t="shared" si="2"/>
        <v>96.3086151670392</v>
      </c>
      <c r="L47" s="67">
        <f t="shared" si="3"/>
        <v>31.595180107841365</v>
      </c>
      <c r="M47" s="87">
        <f t="shared" si="4"/>
        <v>90.0500291082188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3410258</v>
      </c>
      <c r="F48" s="63">
        <f t="shared" si="7"/>
        <v>413499</v>
      </c>
      <c r="G48" s="64">
        <f t="shared" si="7"/>
        <v>3823757</v>
      </c>
      <c r="H48" s="62">
        <f t="shared" si="7"/>
        <v>3264109</v>
      </c>
      <c r="I48" s="63">
        <f t="shared" si="7"/>
        <v>126063</v>
      </c>
      <c r="J48" s="64">
        <f t="shared" si="7"/>
        <v>3390172</v>
      </c>
      <c r="K48" s="112">
        <f t="shared" si="2"/>
        <v>95.71442981733347</v>
      </c>
      <c r="L48" s="70">
        <f t="shared" si="3"/>
        <v>30.486893559597483</v>
      </c>
      <c r="M48" s="113">
        <f t="shared" si="4"/>
        <v>88.66075956186546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44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85" t="s">
        <v>0</v>
      </c>
      <c r="F2" s="386"/>
      <c r="G2" s="387"/>
      <c r="H2" s="385" t="s">
        <v>1</v>
      </c>
      <c r="I2" s="386"/>
      <c r="J2" s="387"/>
      <c r="K2" s="388" t="s">
        <v>2</v>
      </c>
      <c r="L2" s="389"/>
      <c r="M2" s="390"/>
    </row>
    <row r="3" spans="2:13" ht="12" customHeight="1">
      <c r="B3" s="193"/>
      <c r="C3" s="190" t="s">
        <v>3</v>
      </c>
      <c r="D3" s="196"/>
      <c r="E3" s="371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72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2854636</v>
      </c>
      <c r="F5" s="307">
        <v>0</v>
      </c>
      <c r="G5" s="44">
        <f>SUM(E5:F5)</f>
        <v>2854636</v>
      </c>
      <c r="H5" s="306">
        <v>2854636</v>
      </c>
      <c r="I5" s="307">
        <v>0</v>
      </c>
      <c r="J5" s="44">
        <f>SUM(H5:I5)</f>
        <v>2854636</v>
      </c>
      <c r="K5" s="80">
        <f>IF(E5=0,"-",H5/E5*100)</f>
        <v>100</v>
      </c>
      <c r="L5" s="57" t="str">
        <f>IF(F5=0,"-",I5/F5*100)</f>
        <v>-</v>
      </c>
      <c r="M5" s="81">
        <f>IF(G5=0,"-",J5/G5*100)</f>
        <v>100</v>
      </c>
    </row>
    <row r="6" spans="1:13" ht="18" customHeight="1">
      <c r="A6" s="10"/>
      <c r="B6" s="149"/>
      <c r="C6" s="140" t="s">
        <v>5</v>
      </c>
      <c r="D6" s="165"/>
      <c r="E6" s="317">
        <v>611460</v>
      </c>
      <c r="F6" s="309">
        <v>0</v>
      </c>
      <c r="G6" s="47">
        <f aca="true" t="shared" si="0" ref="G6:G45">SUM(E6:F6)</f>
        <v>611460</v>
      </c>
      <c r="H6" s="308">
        <v>611460</v>
      </c>
      <c r="I6" s="309">
        <v>0</v>
      </c>
      <c r="J6" s="47">
        <f aca="true" t="shared" si="1" ref="J6:J45">SUM(H6:I6)</f>
        <v>611460</v>
      </c>
      <c r="K6" s="82">
        <f aca="true" t="shared" si="2" ref="K6:K48">IF(E6=0,"-",H6/E6*100)</f>
        <v>100</v>
      </c>
      <c r="L6" s="58" t="str">
        <f aca="true" t="shared" si="3" ref="L6:L48">IF(F6=0,"-",I6/F6*100)</f>
        <v>-</v>
      </c>
      <c r="M6" s="83">
        <f aca="true" t="shared" si="4" ref="M6:M48">IF(G6=0,"-",J6/G6*100)</f>
        <v>100</v>
      </c>
    </row>
    <row r="7" spans="1:13" ht="18" customHeight="1">
      <c r="A7" s="10"/>
      <c r="B7" s="149"/>
      <c r="C7" s="140" t="s">
        <v>6</v>
      </c>
      <c r="D7" s="165"/>
      <c r="E7" s="317">
        <v>288379</v>
      </c>
      <c r="F7" s="309">
        <v>0</v>
      </c>
      <c r="G7" s="47">
        <f t="shared" si="0"/>
        <v>288379</v>
      </c>
      <c r="H7" s="308">
        <v>288379</v>
      </c>
      <c r="I7" s="309">
        <v>0</v>
      </c>
      <c r="J7" s="47">
        <f t="shared" si="1"/>
        <v>288379</v>
      </c>
      <c r="K7" s="82">
        <f t="shared" si="2"/>
        <v>100</v>
      </c>
      <c r="L7" s="58" t="str">
        <f t="shared" si="3"/>
        <v>-</v>
      </c>
      <c r="M7" s="83">
        <f t="shared" si="4"/>
        <v>100</v>
      </c>
    </row>
    <row r="8" spans="1:13" ht="18" customHeight="1">
      <c r="A8" s="10"/>
      <c r="B8" s="149"/>
      <c r="C8" s="140" t="s">
        <v>7</v>
      </c>
      <c r="D8" s="165"/>
      <c r="E8" s="317">
        <v>1846873</v>
      </c>
      <c r="F8" s="309">
        <v>0</v>
      </c>
      <c r="G8" s="47">
        <f t="shared" si="0"/>
        <v>1846873</v>
      </c>
      <c r="H8" s="308">
        <v>1846873</v>
      </c>
      <c r="I8" s="309">
        <v>0</v>
      </c>
      <c r="J8" s="47">
        <f t="shared" si="1"/>
        <v>1846873</v>
      </c>
      <c r="K8" s="82">
        <f t="shared" si="2"/>
        <v>100</v>
      </c>
      <c r="L8" s="58" t="str">
        <f t="shared" si="3"/>
        <v>-</v>
      </c>
      <c r="M8" s="83">
        <f t="shared" si="4"/>
        <v>100</v>
      </c>
    </row>
    <row r="9" spans="1:13" ht="18" customHeight="1">
      <c r="A9" s="10"/>
      <c r="B9" s="150"/>
      <c r="C9" s="141" t="s">
        <v>8</v>
      </c>
      <c r="D9" s="166"/>
      <c r="E9" s="318">
        <v>299508</v>
      </c>
      <c r="F9" s="311">
        <v>0</v>
      </c>
      <c r="G9" s="50">
        <f t="shared" si="0"/>
        <v>299508</v>
      </c>
      <c r="H9" s="310">
        <v>299508</v>
      </c>
      <c r="I9" s="311">
        <v>0</v>
      </c>
      <c r="J9" s="50">
        <f t="shared" si="1"/>
        <v>299508</v>
      </c>
      <c r="K9" s="68">
        <f t="shared" si="2"/>
        <v>100</v>
      </c>
      <c r="L9" s="59" t="str">
        <f t="shared" si="3"/>
        <v>-</v>
      </c>
      <c r="M9" s="69">
        <f t="shared" si="4"/>
        <v>100</v>
      </c>
    </row>
    <row r="10" spans="1:13" ht="18" customHeight="1">
      <c r="A10" s="10"/>
      <c r="B10" s="151"/>
      <c r="C10" s="142" t="s">
        <v>9</v>
      </c>
      <c r="D10" s="167"/>
      <c r="E10" s="319">
        <v>294239</v>
      </c>
      <c r="F10" s="313">
        <v>0</v>
      </c>
      <c r="G10" s="53">
        <f t="shared" si="0"/>
        <v>294239</v>
      </c>
      <c r="H10" s="312">
        <v>294239</v>
      </c>
      <c r="I10" s="313">
        <v>0</v>
      </c>
      <c r="J10" s="53">
        <f t="shared" si="1"/>
        <v>294239</v>
      </c>
      <c r="K10" s="84">
        <f t="shared" si="2"/>
        <v>100</v>
      </c>
      <c r="L10" s="60" t="str">
        <f t="shared" si="3"/>
        <v>-</v>
      </c>
      <c r="M10" s="85">
        <f t="shared" si="4"/>
        <v>100</v>
      </c>
    </row>
    <row r="11" spans="1:13" ht="18" customHeight="1">
      <c r="A11" s="10"/>
      <c r="B11" s="149"/>
      <c r="C11" s="140" t="s">
        <v>77</v>
      </c>
      <c r="D11" s="165"/>
      <c r="E11" s="317">
        <v>650973</v>
      </c>
      <c r="F11" s="309">
        <v>0</v>
      </c>
      <c r="G11" s="47">
        <f t="shared" si="0"/>
        <v>650973</v>
      </c>
      <c r="H11" s="308">
        <v>650973</v>
      </c>
      <c r="I11" s="309">
        <v>0</v>
      </c>
      <c r="J11" s="47">
        <f t="shared" si="1"/>
        <v>650973</v>
      </c>
      <c r="K11" s="82">
        <f t="shared" si="2"/>
        <v>100</v>
      </c>
      <c r="L11" s="58" t="str">
        <f t="shared" si="3"/>
        <v>-</v>
      </c>
      <c r="M11" s="83">
        <f t="shared" si="4"/>
        <v>100</v>
      </c>
    </row>
    <row r="12" spans="1:13" ht="18" customHeight="1">
      <c r="A12" s="10"/>
      <c r="B12" s="149"/>
      <c r="C12" s="140" t="s">
        <v>78</v>
      </c>
      <c r="D12" s="165"/>
      <c r="E12" s="317">
        <v>262002</v>
      </c>
      <c r="F12" s="309">
        <v>353</v>
      </c>
      <c r="G12" s="47">
        <f t="shared" si="0"/>
        <v>262355</v>
      </c>
      <c r="H12" s="308">
        <v>262002</v>
      </c>
      <c r="I12" s="309">
        <v>60</v>
      </c>
      <c r="J12" s="47">
        <f t="shared" si="1"/>
        <v>262062</v>
      </c>
      <c r="K12" s="82">
        <f t="shared" si="2"/>
        <v>100</v>
      </c>
      <c r="L12" s="58">
        <f t="shared" si="3"/>
        <v>16.997167138810198</v>
      </c>
      <c r="M12" s="83">
        <f t="shared" si="4"/>
        <v>99.88831926206856</v>
      </c>
    </row>
    <row r="13" spans="1:13" ht="18" customHeight="1">
      <c r="A13" s="10"/>
      <c r="B13" s="149"/>
      <c r="C13" s="140" t="s">
        <v>79</v>
      </c>
      <c r="D13" s="165"/>
      <c r="E13" s="317">
        <v>581071</v>
      </c>
      <c r="F13" s="309">
        <v>0</v>
      </c>
      <c r="G13" s="47">
        <f t="shared" si="0"/>
        <v>581071</v>
      </c>
      <c r="H13" s="308">
        <v>581071</v>
      </c>
      <c r="I13" s="309">
        <v>0</v>
      </c>
      <c r="J13" s="47">
        <f t="shared" si="1"/>
        <v>581071</v>
      </c>
      <c r="K13" s="82">
        <f t="shared" si="2"/>
        <v>100</v>
      </c>
      <c r="L13" s="58" t="str">
        <f t="shared" si="3"/>
        <v>-</v>
      </c>
      <c r="M13" s="83">
        <f t="shared" si="4"/>
        <v>100</v>
      </c>
    </row>
    <row r="14" spans="1:13" ht="18" customHeight="1">
      <c r="A14" s="10"/>
      <c r="B14" s="150"/>
      <c r="C14" s="141" t="s">
        <v>80</v>
      </c>
      <c r="D14" s="166"/>
      <c r="E14" s="318">
        <v>345809</v>
      </c>
      <c r="F14" s="311">
        <v>0</v>
      </c>
      <c r="G14" s="50">
        <f t="shared" si="0"/>
        <v>345809</v>
      </c>
      <c r="H14" s="310">
        <v>345809</v>
      </c>
      <c r="I14" s="311">
        <v>0</v>
      </c>
      <c r="J14" s="50">
        <f t="shared" si="1"/>
        <v>345809</v>
      </c>
      <c r="K14" s="68">
        <f t="shared" si="2"/>
        <v>100</v>
      </c>
      <c r="L14" s="59" t="str">
        <f t="shared" si="3"/>
        <v>-</v>
      </c>
      <c r="M14" s="69">
        <f t="shared" si="4"/>
        <v>100</v>
      </c>
    </row>
    <row r="15" spans="1:13" ht="18" customHeight="1">
      <c r="A15" s="10"/>
      <c r="B15" s="151"/>
      <c r="C15" s="142" t="s">
        <v>81</v>
      </c>
      <c r="D15" s="167"/>
      <c r="E15" s="319">
        <v>192736</v>
      </c>
      <c r="F15" s="313">
        <v>0</v>
      </c>
      <c r="G15" s="53">
        <f t="shared" si="0"/>
        <v>192736</v>
      </c>
      <c r="H15" s="312">
        <v>192736</v>
      </c>
      <c r="I15" s="313">
        <v>0</v>
      </c>
      <c r="J15" s="53">
        <f t="shared" si="1"/>
        <v>192736</v>
      </c>
      <c r="K15" s="84">
        <f t="shared" si="2"/>
        <v>100</v>
      </c>
      <c r="L15" s="60" t="str">
        <f t="shared" si="3"/>
        <v>-</v>
      </c>
      <c r="M15" s="85">
        <f t="shared" si="4"/>
        <v>100</v>
      </c>
    </row>
    <row r="16" spans="1:13" ht="18" customHeight="1">
      <c r="A16" s="10"/>
      <c r="B16" s="148"/>
      <c r="C16" s="139" t="s">
        <v>10</v>
      </c>
      <c r="D16" s="164"/>
      <c r="E16" s="316">
        <v>29856</v>
      </c>
      <c r="F16" s="307">
        <v>0</v>
      </c>
      <c r="G16" s="44">
        <f t="shared" si="0"/>
        <v>29856</v>
      </c>
      <c r="H16" s="306">
        <v>29856</v>
      </c>
      <c r="I16" s="307">
        <v>0</v>
      </c>
      <c r="J16" s="44">
        <f t="shared" si="1"/>
        <v>29856</v>
      </c>
      <c r="K16" s="80">
        <f t="shared" si="2"/>
        <v>100</v>
      </c>
      <c r="L16" s="57" t="str">
        <f t="shared" si="3"/>
        <v>-</v>
      </c>
      <c r="M16" s="81">
        <f t="shared" si="4"/>
        <v>100</v>
      </c>
    </row>
    <row r="17" spans="1:13" ht="18" customHeight="1">
      <c r="A17" s="10"/>
      <c r="B17" s="149"/>
      <c r="C17" s="140" t="s">
        <v>11</v>
      </c>
      <c r="D17" s="165"/>
      <c r="E17" s="317">
        <v>16159</v>
      </c>
      <c r="F17" s="309">
        <v>0</v>
      </c>
      <c r="G17" s="47">
        <f t="shared" si="0"/>
        <v>16159</v>
      </c>
      <c r="H17" s="308">
        <v>16159</v>
      </c>
      <c r="I17" s="309">
        <v>0</v>
      </c>
      <c r="J17" s="47">
        <f t="shared" si="1"/>
        <v>16159</v>
      </c>
      <c r="K17" s="82">
        <f t="shared" si="2"/>
        <v>100</v>
      </c>
      <c r="L17" s="58" t="str">
        <f t="shared" si="3"/>
        <v>-</v>
      </c>
      <c r="M17" s="83">
        <f t="shared" si="4"/>
        <v>100</v>
      </c>
    </row>
    <row r="18" spans="1:13" ht="18" customHeight="1">
      <c r="A18" s="10"/>
      <c r="B18" s="149"/>
      <c r="C18" s="140" t="s">
        <v>12</v>
      </c>
      <c r="D18" s="165"/>
      <c r="E18" s="317">
        <v>8690</v>
      </c>
      <c r="F18" s="309">
        <v>0</v>
      </c>
      <c r="G18" s="47">
        <f t="shared" si="0"/>
        <v>8690</v>
      </c>
      <c r="H18" s="308">
        <v>8690</v>
      </c>
      <c r="I18" s="309">
        <v>0</v>
      </c>
      <c r="J18" s="47">
        <f t="shared" si="1"/>
        <v>8690</v>
      </c>
      <c r="K18" s="82">
        <f t="shared" si="2"/>
        <v>100</v>
      </c>
      <c r="L18" s="58" t="str">
        <f t="shared" si="3"/>
        <v>-</v>
      </c>
      <c r="M18" s="83">
        <f t="shared" si="4"/>
        <v>100</v>
      </c>
    </row>
    <row r="19" spans="1:13" ht="18" customHeight="1">
      <c r="A19" s="10"/>
      <c r="B19" s="150"/>
      <c r="C19" s="141" t="s">
        <v>13</v>
      </c>
      <c r="D19" s="166"/>
      <c r="E19" s="318">
        <v>55749</v>
      </c>
      <c r="F19" s="311">
        <v>0</v>
      </c>
      <c r="G19" s="50">
        <f t="shared" si="0"/>
        <v>55749</v>
      </c>
      <c r="H19" s="310">
        <v>55749</v>
      </c>
      <c r="I19" s="311">
        <v>0</v>
      </c>
      <c r="J19" s="50">
        <f t="shared" si="1"/>
        <v>55749</v>
      </c>
      <c r="K19" s="68">
        <f t="shared" si="2"/>
        <v>100</v>
      </c>
      <c r="L19" s="59" t="str">
        <f t="shared" si="3"/>
        <v>-</v>
      </c>
      <c r="M19" s="69">
        <f t="shared" si="4"/>
        <v>100</v>
      </c>
    </row>
    <row r="20" spans="1:13" ht="18" customHeight="1">
      <c r="A20" s="10"/>
      <c r="B20" s="151"/>
      <c r="C20" s="142" t="s">
        <v>14</v>
      </c>
      <c r="D20" s="167"/>
      <c r="E20" s="319">
        <v>72317</v>
      </c>
      <c r="F20" s="313">
        <v>0</v>
      </c>
      <c r="G20" s="53">
        <f t="shared" si="0"/>
        <v>72317</v>
      </c>
      <c r="H20" s="312">
        <v>72317</v>
      </c>
      <c r="I20" s="313">
        <v>0</v>
      </c>
      <c r="J20" s="53">
        <f t="shared" si="1"/>
        <v>72317</v>
      </c>
      <c r="K20" s="84">
        <f t="shared" si="2"/>
        <v>100</v>
      </c>
      <c r="L20" s="60" t="str">
        <f t="shared" si="3"/>
        <v>-</v>
      </c>
      <c r="M20" s="85">
        <f t="shared" si="4"/>
        <v>100</v>
      </c>
    </row>
    <row r="21" spans="1:13" ht="18" customHeight="1">
      <c r="A21" s="10"/>
      <c r="B21" s="149"/>
      <c r="C21" s="140" t="s">
        <v>15</v>
      </c>
      <c r="D21" s="165"/>
      <c r="E21" s="317">
        <v>48598</v>
      </c>
      <c r="F21" s="309">
        <v>0</v>
      </c>
      <c r="G21" s="47">
        <f t="shared" si="0"/>
        <v>48598</v>
      </c>
      <c r="H21" s="308">
        <v>48598</v>
      </c>
      <c r="I21" s="309">
        <v>0</v>
      </c>
      <c r="J21" s="47">
        <f t="shared" si="1"/>
        <v>48598</v>
      </c>
      <c r="K21" s="82">
        <f t="shared" si="2"/>
        <v>100</v>
      </c>
      <c r="L21" s="58" t="str">
        <f t="shared" si="3"/>
        <v>-</v>
      </c>
      <c r="M21" s="83">
        <f t="shared" si="4"/>
        <v>100</v>
      </c>
    </row>
    <row r="22" spans="1:13" ht="18" customHeight="1">
      <c r="A22" s="10"/>
      <c r="B22" s="149"/>
      <c r="C22" s="140" t="s">
        <v>16</v>
      </c>
      <c r="D22" s="165"/>
      <c r="E22" s="317">
        <v>24190</v>
      </c>
      <c r="F22" s="309">
        <v>0</v>
      </c>
      <c r="G22" s="47">
        <f t="shared" si="0"/>
        <v>24190</v>
      </c>
      <c r="H22" s="308">
        <v>24190</v>
      </c>
      <c r="I22" s="309">
        <v>0</v>
      </c>
      <c r="J22" s="47">
        <f t="shared" si="1"/>
        <v>24190</v>
      </c>
      <c r="K22" s="82">
        <f t="shared" si="2"/>
        <v>100</v>
      </c>
      <c r="L22" s="58" t="str">
        <f t="shared" si="3"/>
        <v>-</v>
      </c>
      <c r="M22" s="83">
        <f t="shared" si="4"/>
        <v>100</v>
      </c>
    </row>
    <row r="23" spans="1:13" ht="18" customHeight="1">
      <c r="A23" s="10"/>
      <c r="B23" s="149"/>
      <c r="C23" s="140" t="s">
        <v>17</v>
      </c>
      <c r="D23" s="165"/>
      <c r="E23" s="317">
        <v>51723</v>
      </c>
      <c r="F23" s="309">
        <v>0</v>
      </c>
      <c r="G23" s="47">
        <f t="shared" si="0"/>
        <v>51723</v>
      </c>
      <c r="H23" s="308">
        <v>51723</v>
      </c>
      <c r="I23" s="309">
        <v>0</v>
      </c>
      <c r="J23" s="47">
        <f t="shared" si="1"/>
        <v>51723</v>
      </c>
      <c r="K23" s="82">
        <f t="shared" si="2"/>
        <v>100</v>
      </c>
      <c r="L23" s="58" t="str">
        <f t="shared" si="3"/>
        <v>-</v>
      </c>
      <c r="M23" s="83">
        <f t="shared" si="4"/>
        <v>100</v>
      </c>
    </row>
    <row r="24" spans="1:13" ht="18" customHeight="1">
      <c r="A24" s="10"/>
      <c r="B24" s="150"/>
      <c r="C24" s="141" t="s">
        <v>18</v>
      </c>
      <c r="D24" s="166"/>
      <c r="E24" s="318">
        <v>26118</v>
      </c>
      <c r="F24" s="311">
        <v>0</v>
      </c>
      <c r="G24" s="50">
        <f t="shared" si="0"/>
        <v>26118</v>
      </c>
      <c r="H24" s="310">
        <v>26118</v>
      </c>
      <c r="I24" s="311">
        <v>0</v>
      </c>
      <c r="J24" s="50">
        <f t="shared" si="1"/>
        <v>26118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151"/>
      <c r="C25" s="142" t="s">
        <v>19</v>
      </c>
      <c r="D25" s="167"/>
      <c r="E25" s="319">
        <v>170963</v>
      </c>
      <c r="F25" s="313">
        <v>0</v>
      </c>
      <c r="G25" s="53">
        <f t="shared" si="0"/>
        <v>170963</v>
      </c>
      <c r="H25" s="312">
        <v>170963</v>
      </c>
      <c r="I25" s="313">
        <v>0</v>
      </c>
      <c r="J25" s="53">
        <f t="shared" si="1"/>
        <v>170963</v>
      </c>
      <c r="K25" s="84">
        <f t="shared" si="2"/>
        <v>100</v>
      </c>
      <c r="L25" s="60" t="str">
        <f t="shared" si="3"/>
        <v>-</v>
      </c>
      <c r="M25" s="85">
        <f t="shared" si="4"/>
        <v>100</v>
      </c>
    </row>
    <row r="26" spans="1:13" ht="18" customHeight="1">
      <c r="A26" s="10"/>
      <c r="B26" s="149"/>
      <c r="C26" s="140" t="s">
        <v>20</v>
      </c>
      <c r="D26" s="165"/>
      <c r="E26" s="317">
        <v>83535</v>
      </c>
      <c r="F26" s="309">
        <v>0</v>
      </c>
      <c r="G26" s="47">
        <f t="shared" si="0"/>
        <v>83535</v>
      </c>
      <c r="H26" s="308">
        <v>83535</v>
      </c>
      <c r="I26" s="309">
        <v>0</v>
      </c>
      <c r="J26" s="47">
        <f t="shared" si="1"/>
        <v>83535</v>
      </c>
      <c r="K26" s="82">
        <f t="shared" si="2"/>
        <v>100</v>
      </c>
      <c r="L26" s="58" t="str">
        <f t="shared" si="3"/>
        <v>-</v>
      </c>
      <c r="M26" s="83">
        <f t="shared" si="4"/>
        <v>100</v>
      </c>
    </row>
    <row r="27" spans="1:13" ht="18" customHeight="1">
      <c r="A27" s="10"/>
      <c r="B27" s="149"/>
      <c r="C27" s="140" t="s">
        <v>21</v>
      </c>
      <c r="D27" s="165"/>
      <c r="E27" s="317">
        <v>123261</v>
      </c>
      <c r="F27" s="309">
        <v>0</v>
      </c>
      <c r="G27" s="47">
        <f t="shared" si="0"/>
        <v>123261</v>
      </c>
      <c r="H27" s="308">
        <v>123261</v>
      </c>
      <c r="I27" s="309">
        <v>0</v>
      </c>
      <c r="J27" s="47">
        <f t="shared" si="1"/>
        <v>123261</v>
      </c>
      <c r="K27" s="82">
        <f t="shared" si="2"/>
        <v>100</v>
      </c>
      <c r="L27" s="58" t="str">
        <f t="shared" si="3"/>
        <v>-</v>
      </c>
      <c r="M27" s="83">
        <f t="shared" si="4"/>
        <v>100</v>
      </c>
    </row>
    <row r="28" spans="1:13" ht="18" customHeight="1">
      <c r="A28" s="10"/>
      <c r="B28" s="149"/>
      <c r="C28" s="140" t="s">
        <v>22</v>
      </c>
      <c r="D28" s="165"/>
      <c r="E28" s="317">
        <v>142764</v>
      </c>
      <c r="F28" s="309">
        <v>0</v>
      </c>
      <c r="G28" s="47">
        <f t="shared" si="0"/>
        <v>142764</v>
      </c>
      <c r="H28" s="308">
        <v>142764</v>
      </c>
      <c r="I28" s="309">
        <v>0</v>
      </c>
      <c r="J28" s="47">
        <f t="shared" si="1"/>
        <v>142764</v>
      </c>
      <c r="K28" s="82">
        <f t="shared" si="2"/>
        <v>100</v>
      </c>
      <c r="L28" s="58" t="str">
        <f t="shared" si="3"/>
        <v>-</v>
      </c>
      <c r="M28" s="83">
        <f t="shared" si="4"/>
        <v>100</v>
      </c>
    </row>
    <row r="29" spans="1:13" ht="18" customHeight="1">
      <c r="A29" s="10"/>
      <c r="B29" s="150"/>
      <c r="C29" s="141" t="s">
        <v>23</v>
      </c>
      <c r="D29" s="166"/>
      <c r="E29" s="318">
        <v>82810</v>
      </c>
      <c r="F29" s="311">
        <v>0</v>
      </c>
      <c r="G29" s="50">
        <f t="shared" si="0"/>
        <v>82810</v>
      </c>
      <c r="H29" s="310">
        <v>82810</v>
      </c>
      <c r="I29" s="311">
        <v>0</v>
      </c>
      <c r="J29" s="50">
        <f t="shared" si="1"/>
        <v>82810</v>
      </c>
      <c r="K29" s="68">
        <f t="shared" si="2"/>
        <v>100</v>
      </c>
      <c r="L29" s="59" t="str">
        <f t="shared" si="3"/>
        <v>-</v>
      </c>
      <c r="M29" s="69">
        <f t="shared" si="4"/>
        <v>100</v>
      </c>
    </row>
    <row r="30" spans="1:13" ht="18" customHeight="1">
      <c r="A30" s="10"/>
      <c r="B30" s="151"/>
      <c r="C30" s="142" t="s">
        <v>24</v>
      </c>
      <c r="D30" s="167"/>
      <c r="E30" s="319">
        <v>156077</v>
      </c>
      <c r="F30" s="313">
        <v>0</v>
      </c>
      <c r="G30" s="53">
        <f t="shared" si="0"/>
        <v>156077</v>
      </c>
      <c r="H30" s="312">
        <v>156077</v>
      </c>
      <c r="I30" s="313">
        <v>0</v>
      </c>
      <c r="J30" s="53">
        <f t="shared" si="1"/>
        <v>156077</v>
      </c>
      <c r="K30" s="84">
        <f t="shared" si="2"/>
        <v>100</v>
      </c>
      <c r="L30" s="60" t="str">
        <f t="shared" si="3"/>
        <v>-</v>
      </c>
      <c r="M30" s="85">
        <f t="shared" si="4"/>
        <v>100</v>
      </c>
    </row>
    <row r="31" spans="1:13" ht="18" customHeight="1">
      <c r="A31" s="10"/>
      <c r="B31" s="149"/>
      <c r="C31" s="140" t="s">
        <v>25</v>
      </c>
      <c r="D31" s="165"/>
      <c r="E31" s="317">
        <v>81204</v>
      </c>
      <c r="F31" s="309">
        <v>0</v>
      </c>
      <c r="G31" s="47">
        <f t="shared" si="0"/>
        <v>81204</v>
      </c>
      <c r="H31" s="308">
        <v>81204</v>
      </c>
      <c r="I31" s="309">
        <v>0</v>
      </c>
      <c r="J31" s="47">
        <f t="shared" si="1"/>
        <v>81204</v>
      </c>
      <c r="K31" s="82">
        <f t="shared" si="2"/>
        <v>100</v>
      </c>
      <c r="L31" s="58" t="str">
        <f t="shared" si="3"/>
        <v>-</v>
      </c>
      <c r="M31" s="83">
        <f t="shared" si="4"/>
        <v>100</v>
      </c>
    </row>
    <row r="32" spans="1:13" ht="18" customHeight="1">
      <c r="A32" s="10"/>
      <c r="B32" s="149"/>
      <c r="C32" s="140" t="s">
        <v>26</v>
      </c>
      <c r="D32" s="165"/>
      <c r="E32" s="317">
        <v>258088</v>
      </c>
      <c r="F32" s="309">
        <v>0</v>
      </c>
      <c r="G32" s="47">
        <f t="shared" si="0"/>
        <v>258088</v>
      </c>
      <c r="H32" s="308">
        <v>258088</v>
      </c>
      <c r="I32" s="309">
        <v>0</v>
      </c>
      <c r="J32" s="47">
        <f t="shared" si="1"/>
        <v>258088</v>
      </c>
      <c r="K32" s="82">
        <f t="shared" si="2"/>
        <v>100</v>
      </c>
      <c r="L32" s="58" t="str">
        <f t="shared" si="3"/>
        <v>-</v>
      </c>
      <c r="M32" s="83">
        <f t="shared" si="4"/>
        <v>100</v>
      </c>
    </row>
    <row r="33" spans="1:13" ht="18" customHeight="1">
      <c r="A33" s="10"/>
      <c r="B33" s="149"/>
      <c r="C33" s="140" t="s">
        <v>27</v>
      </c>
      <c r="D33" s="165"/>
      <c r="E33" s="317">
        <v>3721</v>
      </c>
      <c r="F33" s="309">
        <v>0</v>
      </c>
      <c r="G33" s="47">
        <f t="shared" si="0"/>
        <v>3721</v>
      </c>
      <c r="H33" s="308">
        <v>3721</v>
      </c>
      <c r="I33" s="309">
        <v>0</v>
      </c>
      <c r="J33" s="47">
        <f t="shared" si="1"/>
        <v>3721</v>
      </c>
      <c r="K33" s="82">
        <f t="shared" si="2"/>
        <v>100</v>
      </c>
      <c r="L33" s="58" t="str">
        <f t="shared" si="3"/>
        <v>-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318">
        <v>4238</v>
      </c>
      <c r="F34" s="311">
        <v>0</v>
      </c>
      <c r="G34" s="50">
        <f t="shared" si="0"/>
        <v>4238</v>
      </c>
      <c r="H34" s="310">
        <v>4238</v>
      </c>
      <c r="I34" s="311">
        <v>0</v>
      </c>
      <c r="J34" s="50">
        <f t="shared" si="1"/>
        <v>4238</v>
      </c>
      <c r="K34" s="68">
        <f t="shared" si="2"/>
        <v>100</v>
      </c>
      <c r="L34" s="59" t="str">
        <f t="shared" si="3"/>
        <v>-</v>
      </c>
      <c r="M34" s="69">
        <f t="shared" si="4"/>
        <v>100</v>
      </c>
    </row>
    <row r="35" spans="1:13" ht="18" customHeight="1">
      <c r="A35" s="10"/>
      <c r="B35" s="151"/>
      <c r="C35" s="142" t="s">
        <v>29</v>
      </c>
      <c r="D35" s="167"/>
      <c r="E35" s="319">
        <v>4700</v>
      </c>
      <c r="F35" s="313">
        <v>0</v>
      </c>
      <c r="G35" s="53">
        <f t="shared" si="0"/>
        <v>4700</v>
      </c>
      <c r="H35" s="312">
        <v>4700</v>
      </c>
      <c r="I35" s="313">
        <v>0</v>
      </c>
      <c r="J35" s="53">
        <f t="shared" si="1"/>
        <v>4700</v>
      </c>
      <c r="K35" s="84">
        <f t="shared" si="2"/>
        <v>100</v>
      </c>
      <c r="L35" s="60" t="str">
        <f t="shared" si="3"/>
        <v>-</v>
      </c>
      <c r="M35" s="85">
        <f t="shared" si="4"/>
        <v>100</v>
      </c>
    </row>
    <row r="36" spans="1:13" ht="18" customHeight="1">
      <c r="A36" s="10"/>
      <c r="B36" s="149"/>
      <c r="C36" s="140" t="s">
        <v>30</v>
      </c>
      <c r="D36" s="165"/>
      <c r="E36" s="317">
        <v>2395</v>
      </c>
      <c r="F36" s="309">
        <v>0</v>
      </c>
      <c r="G36" s="47">
        <f t="shared" si="0"/>
        <v>2395</v>
      </c>
      <c r="H36" s="308">
        <v>2395</v>
      </c>
      <c r="I36" s="309">
        <v>0</v>
      </c>
      <c r="J36" s="47">
        <f t="shared" si="1"/>
        <v>2395</v>
      </c>
      <c r="K36" s="82">
        <f t="shared" si="2"/>
        <v>100</v>
      </c>
      <c r="L36" s="58" t="str">
        <f t="shared" si="3"/>
        <v>-</v>
      </c>
      <c r="M36" s="83">
        <f t="shared" si="4"/>
        <v>100</v>
      </c>
    </row>
    <row r="37" spans="1:13" ht="18" customHeight="1">
      <c r="A37" s="10"/>
      <c r="B37" s="149"/>
      <c r="C37" s="140" t="s">
        <v>31</v>
      </c>
      <c r="D37" s="165"/>
      <c r="E37" s="317">
        <v>12385</v>
      </c>
      <c r="F37" s="309">
        <v>0</v>
      </c>
      <c r="G37" s="47">
        <f t="shared" si="0"/>
        <v>12385</v>
      </c>
      <c r="H37" s="308">
        <v>12385</v>
      </c>
      <c r="I37" s="309">
        <v>0</v>
      </c>
      <c r="J37" s="47">
        <f t="shared" si="1"/>
        <v>12385</v>
      </c>
      <c r="K37" s="82">
        <f t="shared" si="2"/>
        <v>100</v>
      </c>
      <c r="L37" s="58" t="str">
        <f t="shared" si="3"/>
        <v>-</v>
      </c>
      <c r="M37" s="83">
        <f t="shared" si="4"/>
        <v>100</v>
      </c>
    </row>
    <row r="38" spans="1:13" ht="18" customHeight="1">
      <c r="A38" s="10"/>
      <c r="B38" s="149"/>
      <c r="C38" s="140" t="s">
        <v>32</v>
      </c>
      <c r="D38" s="165"/>
      <c r="E38" s="317">
        <v>6055</v>
      </c>
      <c r="F38" s="309">
        <v>0</v>
      </c>
      <c r="G38" s="47">
        <f t="shared" si="0"/>
        <v>6055</v>
      </c>
      <c r="H38" s="308">
        <v>6055</v>
      </c>
      <c r="I38" s="309">
        <v>0</v>
      </c>
      <c r="J38" s="47">
        <f t="shared" si="1"/>
        <v>6055</v>
      </c>
      <c r="K38" s="82">
        <f t="shared" si="2"/>
        <v>100</v>
      </c>
      <c r="L38" s="58" t="str">
        <f t="shared" si="3"/>
        <v>-</v>
      </c>
      <c r="M38" s="83">
        <f t="shared" si="4"/>
        <v>100</v>
      </c>
    </row>
    <row r="39" spans="1:13" ht="18" customHeight="1">
      <c r="A39" s="10"/>
      <c r="B39" s="150"/>
      <c r="C39" s="141" t="s">
        <v>33</v>
      </c>
      <c r="D39" s="166"/>
      <c r="E39" s="318">
        <v>7308</v>
      </c>
      <c r="F39" s="311">
        <v>0</v>
      </c>
      <c r="G39" s="50">
        <f t="shared" si="0"/>
        <v>7308</v>
      </c>
      <c r="H39" s="310">
        <v>7308</v>
      </c>
      <c r="I39" s="311">
        <v>0</v>
      </c>
      <c r="J39" s="50">
        <f t="shared" si="1"/>
        <v>7308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319">
        <v>9793</v>
      </c>
      <c r="F40" s="313">
        <v>0</v>
      </c>
      <c r="G40" s="53">
        <f t="shared" si="0"/>
        <v>9793</v>
      </c>
      <c r="H40" s="312">
        <v>9793</v>
      </c>
      <c r="I40" s="313">
        <v>0</v>
      </c>
      <c r="J40" s="53">
        <f t="shared" si="1"/>
        <v>9793</v>
      </c>
      <c r="K40" s="84">
        <f t="shared" si="2"/>
        <v>100</v>
      </c>
      <c r="L40" s="60" t="str">
        <f t="shared" si="3"/>
        <v>-</v>
      </c>
      <c r="M40" s="85">
        <f t="shared" si="4"/>
        <v>100</v>
      </c>
    </row>
    <row r="41" spans="1:13" ht="18" customHeight="1">
      <c r="A41" s="10"/>
      <c r="B41" s="149"/>
      <c r="C41" s="140" t="s">
        <v>82</v>
      </c>
      <c r="D41" s="165"/>
      <c r="E41" s="317">
        <v>51996</v>
      </c>
      <c r="F41" s="309">
        <v>0</v>
      </c>
      <c r="G41" s="47">
        <f t="shared" si="0"/>
        <v>51996</v>
      </c>
      <c r="H41" s="308">
        <v>51996</v>
      </c>
      <c r="I41" s="309">
        <v>0</v>
      </c>
      <c r="J41" s="47">
        <f t="shared" si="1"/>
        <v>51996</v>
      </c>
      <c r="K41" s="82">
        <f t="shared" si="2"/>
        <v>100</v>
      </c>
      <c r="L41" s="58" t="str">
        <f t="shared" si="3"/>
        <v>-</v>
      </c>
      <c r="M41" s="83">
        <f t="shared" si="4"/>
        <v>100</v>
      </c>
    </row>
    <row r="42" spans="1:13" ht="18" customHeight="1">
      <c r="A42" s="10"/>
      <c r="B42" s="149"/>
      <c r="C42" s="140" t="s">
        <v>83</v>
      </c>
      <c r="D42" s="165"/>
      <c r="E42" s="317">
        <v>120698</v>
      </c>
      <c r="F42" s="309">
        <v>0</v>
      </c>
      <c r="G42" s="47">
        <f t="shared" si="0"/>
        <v>120698</v>
      </c>
      <c r="H42" s="308">
        <v>120698</v>
      </c>
      <c r="I42" s="309">
        <v>0</v>
      </c>
      <c r="J42" s="47">
        <f t="shared" si="1"/>
        <v>120698</v>
      </c>
      <c r="K42" s="82">
        <f t="shared" si="2"/>
        <v>100</v>
      </c>
      <c r="L42" s="58" t="str">
        <f t="shared" si="3"/>
        <v>-</v>
      </c>
      <c r="M42" s="83">
        <f t="shared" si="4"/>
        <v>100</v>
      </c>
    </row>
    <row r="43" spans="1:13" ht="18" customHeight="1">
      <c r="A43" s="10"/>
      <c r="B43" s="149"/>
      <c r="C43" s="140" t="s">
        <v>35</v>
      </c>
      <c r="D43" s="165"/>
      <c r="E43" s="317">
        <v>5702</v>
      </c>
      <c r="F43" s="309">
        <v>0</v>
      </c>
      <c r="G43" s="47">
        <f t="shared" si="0"/>
        <v>5702</v>
      </c>
      <c r="H43" s="308">
        <v>5702</v>
      </c>
      <c r="I43" s="309">
        <v>0</v>
      </c>
      <c r="J43" s="47">
        <f t="shared" si="1"/>
        <v>5702</v>
      </c>
      <c r="K43" s="82">
        <f t="shared" si="2"/>
        <v>100</v>
      </c>
      <c r="L43" s="58" t="str">
        <f t="shared" si="3"/>
        <v>-</v>
      </c>
      <c r="M43" s="83">
        <f t="shared" si="4"/>
        <v>100</v>
      </c>
    </row>
    <row r="44" spans="1:13" ht="18" customHeight="1">
      <c r="A44" s="10"/>
      <c r="B44" s="150"/>
      <c r="C44" s="141" t="s">
        <v>36</v>
      </c>
      <c r="D44" s="166"/>
      <c r="E44" s="318">
        <v>19376</v>
      </c>
      <c r="F44" s="311">
        <v>0</v>
      </c>
      <c r="G44" s="50">
        <f t="shared" si="0"/>
        <v>19376</v>
      </c>
      <c r="H44" s="310">
        <v>19376</v>
      </c>
      <c r="I44" s="311">
        <v>0</v>
      </c>
      <c r="J44" s="50">
        <f t="shared" si="1"/>
        <v>19376</v>
      </c>
      <c r="K44" s="68">
        <f t="shared" si="2"/>
        <v>100</v>
      </c>
      <c r="L44" s="59" t="str">
        <f t="shared" si="3"/>
        <v>-</v>
      </c>
      <c r="M44" s="69">
        <f t="shared" si="4"/>
        <v>100</v>
      </c>
    </row>
    <row r="45" spans="1:13" ht="18" customHeight="1" thickBot="1">
      <c r="A45" s="10"/>
      <c r="B45" s="178"/>
      <c r="C45" s="176" t="s">
        <v>37</v>
      </c>
      <c r="D45" s="188"/>
      <c r="E45" s="320">
        <v>8013</v>
      </c>
      <c r="F45" s="315">
        <v>0</v>
      </c>
      <c r="G45" s="121">
        <f t="shared" si="0"/>
        <v>8013</v>
      </c>
      <c r="H45" s="314">
        <v>8013</v>
      </c>
      <c r="I45" s="315">
        <v>0</v>
      </c>
      <c r="J45" s="121">
        <f t="shared" si="1"/>
        <v>8013</v>
      </c>
      <c r="K45" s="129">
        <f t="shared" si="2"/>
        <v>100</v>
      </c>
      <c r="L45" s="122" t="str">
        <f t="shared" si="3"/>
        <v>-</v>
      </c>
      <c r="M45" s="130">
        <f t="shared" si="4"/>
        <v>100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8227686</v>
      </c>
      <c r="F46" s="72">
        <f t="shared" si="5"/>
        <v>353</v>
      </c>
      <c r="G46" s="73">
        <f t="shared" si="5"/>
        <v>8228039</v>
      </c>
      <c r="H46" s="71">
        <f t="shared" si="5"/>
        <v>8227686</v>
      </c>
      <c r="I46" s="72">
        <f t="shared" si="5"/>
        <v>60</v>
      </c>
      <c r="J46" s="73">
        <f t="shared" si="5"/>
        <v>8227746</v>
      </c>
      <c r="K46" s="123">
        <f t="shared" si="2"/>
        <v>100</v>
      </c>
      <c r="L46" s="74">
        <f t="shared" si="3"/>
        <v>16.997167138810198</v>
      </c>
      <c r="M46" s="124">
        <f t="shared" si="4"/>
        <v>99.99643900569747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1688482</v>
      </c>
      <c r="F47" s="55">
        <f t="shared" si="6"/>
        <v>0</v>
      </c>
      <c r="G47" s="56">
        <f t="shared" si="6"/>
        <v>1688482</v>
      </c>
      <c r="H47" s="54">
        <f t="shared" si="6"/>
        <v>1688482</v>
      </c>
      <c r="I47" s="55">
        <f t="shared" si="6"/>
        <v>0</v>
      </c>
      <c r="J47" s="56">
        <f t="shared" si="6"/>
        <v>1688482</v>
      </c>
      <c r="K47" s="86">
        <f t="shared" si="2"/>
        <v>100</v>
      </c>
      <c r="L47" s="67" t="str">
        <f t="shared" si="3"/>
        <v>-</v>
      </c>
      <c r="M47" s="87">
        <f t="shared" si="4"/>
        <v>100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9916168</v>
      </c>
      <c r="F48" s="63">
        <f t="shared" si="7"/>
        <v>353</v>
      </c>
      <c r="G48" s="64">
        <f t="shared" si="7"/>
        <v>9916521</v>
      </c>
      <c r="H48" s="62">
        <f t="shared" si="7"/>
        <v>9916168</v>
      </c>
      <c r="I48" s="63">
        <f t="shared" si="7"/>
        <v>60</v>
      </c>
      <c r="J48" s="64">
        <f t="shared" si="7"/>
        <v>9916228</v>
      </c>
      <c r="K48" s="112">
        <f t="shared" si="2"/>
        <v>100</v>
      </c>
      <c r="L48" s="70">
        <f t="shared" si="3"/>
        <v>16.997167138810198</v>
      </c>
      <c r="M48" s="113">
        <f t="shared" si="4"/>
        <v>99.99704533474996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46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0</v>
      </c>
      <c r="F5" s="307">
        <v>0</v>
      </c>
      <c r="G5" s="44">
        <f>SUM(E5:F5)</f>
        <v>0</v>
      </c>
      <c r="H5" s="306">
        <v>0</v>
      </c>
      <c r="I5" s="307">
        <v>0</v>
      </c>
      <c r="J5" s="44">
        <f>SUM(H5:I5)</f>
        <v>0</v>
      </c>
      <c r="K5" s="80" t="str">
        <f>IF(E5=0,"-",H5/E5*100)</f>
        <v>-</v>
      </c>
      <c r="L5" s="57" t="str">
        <f>IF(F5=0,"-",I5/F5*100)</f>
        <v>-</v>
      </c>
      <c r="M5" s="81" t="str">
        <f>IF(G5=0,"-",J5/G5*100)</f>
        <v>-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762</v>
      </c>
      <c r="F7" s="309">
        <v>0</v>
      </c>
      <c r="G7" s="47">
        <f t="shared" si="0"/>
        <v>762</v>
      </c>
      <c r="H7" s="308">
        <v>762</v>
      </c>
      <c r="I7" s="309">
        <v>0</v>
      </c>
      <c r="J7" s="47">
        <f t="shared" si="1"/>
        <v>762</v>
      </c>
      <c r="K7" s="82">
        <f t="shared" si="2"/>
        <v>100</v>
      </c>
      <c r="L7" s="58" t="str">
        <f t="shared" si="3"/>
        <v>-</v>
      </c>
      <c r="M7" s="83">
        <f t="shared" si="4"/>
        <v>100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203"/>
      <c r="C9" s="198" t="s">
        <v>8</v>
      </c>
      <c r="D9" s="208"/>
      <c r="E9" s="318">
        <v>17201</v>
      </c>
      <c r="F9" s="311">
        <v>0</v>
      </c>
      <c r="G9" s="50">
        <f t="shared" si="0"/>
        <v>17201</v>
      </c>
      <c r="H9" s="310">
        <v>17199</v>
      </c>
      <c r="I9" s="311">
        <v>0</v>
      </c>
      <c r="J9" s="50">
        <f t="shared" si="1"/>
        <v>17199</v>
      </c>
      <c r="K9" s="68">
        <f t="shared" si="2"/>
        <v>99.98837276902506</v>
      </c>
      <c r="L9" s="59" t="str">
        <f t="shared" si="3"/>
        <v>-</v>
      </c>
      <c r="M9" s="69">
        <f t="shared" si="4"/>
        <v>99.98837276902506</v>
      </c>
    </row>
    <row r="10" spans="1:13" ht="18" customHeight="1">
      <c r="A10" s="10"/>
      <c r="B10" s="204"/>
      <c r="C10" s="199" t="s">
        <v>9</v>
      </c>
      <c r="D10" s="209"/>
      <c r="E10" s="319">
        <v>984</v>
      </c>
      <c r="F10" s="313">
        <v>0</v>
      </c>
      <c r="G10" s="53">
        <f t="shared" si="0"/>
        <v>984</v>
      </c>
      <c r="H10" s="312">
        <v>984</v>
      </c>
      <c r="I10" s="313">
        <v>0</v>
      </c>
      <c r="J10" s="53">
        <f t="shared" si="1"/>
        <v>984</v>
      </c>
      <c r="K10" s="84">
        <f t="shared" si="2"/>
        <v>100</v>
      </c>
      <c r="L10" s="60" t="str">
        <f t="shared" si="3"/>
        <v>-</v>
      </c>
      <c r="M10" s="85">
        <f t="shared" si="4"/>
        <v>100</v>
      </c>
    </row>
    <row r="11" spans="1:13" ht="18" customHeight="1">
      <c r="A11" s="10"/>
      <c r="B11" s="205"/>
      <c r="C11" s="200" t="s">
        <v>77</v>
      </c>
      <c r="D11" s="210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205"/>
      <c r="C12" s="200" t="s">
        <v>78</v>
      </c>
      <c r="D12" s="210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205"/>
      <c r="C13" s="200" t="s">
        <v>79</v>
      </c>
      <c r="D13" s="210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203"/>
      <c r="C14" s="198" t="s">
        <v>80</v>
      </c>
      <c r="D14" s="208"/>
      <c r="E14" s="318">
        <v>702</v>
      </c>
      <c r="F14" s="311">
        <v>0</v>
      </c>
      <c r="G14" s="50">
        <f t="shared" si="0"/>
        <v>702</v>
      </c>
      <c r="H14" s="310">
        <v>702</v>
      </c>
      <c r="I14" s="311">
        <v>0</v>
      </c>
      <c r="J14" s="50">
        <f t="shared" si="1"/>
        <v>702</v>
      </c>
      <c r="K14" s="68">
        <f t="shared" si="2"/>
        <v>100</v>
      </c>
      <c r="L14" s="59" t="str">
        <f t="shared" si="3"/>
        <v>-</v>
      </c>
      <c r="M14" s="69">
        <f t="shared" si="4"/>
        <v>100</v>
      </c>
    </row>
    <row r="15" spans="1:13" ht="18" customHeight="1">
      <c r="A15" s="10"/>
      <c r="B15" s="204"/>
      <c r="C15" s="199" t="s">
        <v>81</v>
      </c>
      <c r="D15" s="209"/>
      <c r="E15" s="319">
        <v>41</v>
      </c>
      <c r="F15" s="313">
        <v>0</v>
      </c>
      <c r="G15" s="53">
        <f t="shared" si="0"/>
        <v>41</v>
      </c>
      <c r="H15" s="312">
        <v>41</v>
      </c>
      <c r="I15" s="313">
        <v>0</v>
      </c>
      <c r="J15" s="53">
        <f t="shared" si="1"/>
        <v>41</v>
      </c>
      <c r="K15" s="84">
        <f t="shared" si="2"/>
        <v>100</v>
      </c>
      <c r="L15" s="60" t="str">
        <f t="shared" si="3"/>
        <v>-</v>
      </c>
      <c r="M15" s="85">
        <f t="shared" si="4"/>
        <v>100</v>
      </c>
    </row>
    <row r="16" spans="1:13" ht="18" customHeight="1">
      <c r="A16" s="10"/>
      <c r="B16" s="206"/>
      <c r="C16" s="201" t="s">
        <v>10</v>
      </c>
      <c r="D16" s="211"/>
      <c r="E16" s="316">
        <v>798</v>
      </c>
      <c r="F16" s="307">
        <v>0</v>
      </c>
      <c r="G16" s="44">
        <f t="shared" si="0"/>
        <v>798</v>
      </c>
      <c r="H16" s="306">
        <v>798</v>
      </c>
      <c r="I16" s="307">
        <v>0</v>
      </c>
      <c r="J16" s="44">
        <f t="shared" si="1"/>
        <v>798</v>
      </c>
      <c r="K16" s="80">
        <f t="shared" si="2"/>
        <v>100</v>
      </c>
      <c r="L16" s="57" t="str">
        <f t="shared" si="3"/>
        <v>-</v>
      </c>
      <c r="M16" s="81">
        <f t="shared" si="4"/>
        <v>100</v>
      </c>
    </row>
    <row r="17" spans="1:13" ht="18" customHeight="1">
      <c r="A17" s="10"/>
      <c r="B17" s="205"/>
      <c r="C17" s="200" t="s">
        <v>11</v>
      </c>
      <c r="D17" s="210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205"/>
      <c r="C18" s="200" t="s">
        <v>12</v>
      </c>
      <c r="D18" s="210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203"/>
      <c r="C19" s="198" t="s">
        <v>13</v>
      </c>
      <c r="D19" s="208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204"/>
      <c r="C20" s="199" t="s">
        <v>14</v>
      </c>
      <c r="D20" s="209"/>
      <c r="E20" s="319">
        <v>9318</v>
      </c>
      <c r="F20" s="313">
        <v>0</v>
      </c>
      <c r="G20" s="53">
        <f t="shared" si="0"/>
        <v>9318</v>
      </c>
      <c r="H20" s="312">
        <v>9318</v>
      </c>
      <c r="I20" s="313">
        <v>0</v>
      </c>
      <c r="J20" s="53">
        <f t="shared" si="1"/>
        <v>9318</v>
      </c>
      <c r="K20" s="84">
        <f t="shared" si="2"/>
        <v>100</v>
      </c>
      <c r="L20" s="60" t="str">
        <f t="shared" si="3"/>
        <v>-</v>
      </c>
      <c r="M20" s="85">
        <f t="shared" si="4"/>
        <v>100</v>
      </c>
    </row>
    <row r="21" spans="1:13" ht="18" customHeight="1">
      <c r="A21" s="10"/>
      <c r="B21" s="205"/>
      <c r="C21" s="200" t="s">
        <v>15</v>
      </c>
      <c r="D21" s="210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205"/>
      <c r="C22" s="200" t="s">
        <v>16</v>
      </c>
      <c r="D22" s="210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205"/>
      <c r="C23" s="200" t="s">
        <v>17</v>
      </c>
      <c r="D23" s="210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203"/>
      <c r="C24" s="198" t="s">
        <v>18</v>
      </c>
      <c r="D24" s="208"/>
      <c r="E24" s="318">
        <v>478</v>
      </c>
      <c r="F24" s="311">
        <v>0</v>
      </c>
      <c r="G24" s="50">
        <f t="shared" si="0"/>
        <v>478</v>
      </c>
      <c r="H24" s="310">
        <v>478</v>
      </c>
      <c r="I24" s="311">
        <v>0</v>
      </c>
      <c r="J24" s="50">
        <f t="shared" si="1"/>
        <v>478</v>
      </c>
      <c r="K24" s="68">
        <f t="shared" si="2"/>
        <v>100</v>
      </c>
      <c r="L24" s="59" t="str">
        <f t="shared" si="3"/>
        <v>-</v>
      </c>
      <c r="M24" s="69">
        <f t="shared" si="4"/>
        <v>100</v>
      </c>
    </row>
    <row r="25" spans="1:13" ht="18" customHeight="1">
      <c r="A25" s="10"/>
      <c r="B25" s="204"/>
      <c r="C25" s="199" t="s">
        <v>19</v>
      </c>
      <c r="D25" s="209"/>
      <c r="E25" s="319">
        <v>6</v>
      </c>
      <c r="F25" s="313">
        <v>0</v>
      </c>
      <c r="G25" s="53">
        <f t="shared" si="0"/>
        <v>6</v>
      </c>
      <c r="H25" s="312">
        <v>6</v>
      </c>
      <c r="I25" s="313">
        <v>0</v>
      </c>
      <c r="J25" s="53">
        <f t="shared" si="1"/>
        <v>6</v>
      </c>
      <c r="K25" s="84">
        <f t="shared" si="2"/>
        <v>100</v>
      </c>
      <c r="L25" s="60" t="str">
        <f t="shared" si="3"/>
        <v>-</v>
      </c>
      <c r="M25" s="85">
        <f t="shared" si="4"/>
        <v>100</v>
      </c>
    </row>
    <row r="26" spans="1:13" ht="18" customHeight="1">
      <c r="A26" s="10"/>
      <c r="B26" s="205"/>
      <c r="C26" s="200" t="s">
        <v>20</v>
      </c>
      <c r="D26" s="210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205"/>
      <c r="C27" s="200" t="s">
        <v>21</v>
      </c>
      <c r="D27" s="210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205"/>
      <c r="C28" s="200" t="s">
        <v>22</v>
      </c>
      <c r="D28" s="210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203"/>
      <c r="C29" s="198" t="s">
        <v>23</v>
      </c>
      <c r="D29" s="208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204"/>
      <c r="C30" s="199" t="s">
        <v>24</v>
      </c>
      <c r="D30" s="209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205"/>
      <c r="C31" s="200" t="s">
        <v>25</v>
      </c>
      <c r="D31" s="210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205"/>
      <c r="C32" s="200" t="s">
        <v>26</v>
      </c>
      <c r="D32" s="210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205"/>
      <c r="C33" s="200" t="s">
        <v>27</v>
      </c>
      <c r="D33" s="210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203"/>
      <c r="C34" s="198" t="s">
        <v>28</v>
      </c>
      <c r="D34" s="208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204"/>
      <c r="C35" s="199" t="s">
        <v>29</v>
      </c>
      <c r="D35" s="209"/>
      <c r="E35" s="319">
        <v>1</v>
      </c>
      <c r="F35" s="313">
        <v>0</v>
      </c>
      <c r="G35" s="53">
        <f t="shared" si="0"/>
        <v>1</v>
      </c>
      <c r="H35" s="312">
        <v>1</v>
      </c>
      <c r="I35" s="313">
        <v>0</v>
      </c>
      <c r="J35" s="53">
        <f t="shared" si="1"/>
        <v>1</v>
      </c>
      <c r="K35" s="84">
        <f t="shared" si="2"/>
        <v>100</v>
      </c>
      <c r="L35" s="60" t="str">
        <f t="shared" si="3"/>
        <v>-</v>
      </c>
      <c r="M35" s="85">
        <f t="shared" si="4"/>
        <v>100</v>
      </c>
    </row>
    <row r="36" spans="1:13" ht="18" customHeight="1">
      <c r="A36" s="10"/>
      <c r="B36" s="205"/>
      <c r="C36" s="200" t="s">
        <v>30</v>
      </c>
      <c r="D36" s="210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205"/>
      <c r="C37" s="200" t="s">
        <v>31</v>
      </c>
      <c r="D37" s="210"/>
      <c r="E37" s="317">
        <v>68</v>
      </c>
      <c r="F37" s="309">
        <v>0</v>
      </c>
      <c r="G37" s="47">
        <f t="shared" si="0"/>
        <v>68</v>
      </c>
      <c r="H37" s="308">
        <v>68</v>
      </c>
      <c r="I37" s="309">
        <v>0</v>
      </c>
      <c r="J37" s="47">
        <f t="shared" si="1"/>
        <v>68</v>
      </c>
      <c r="K37" s="82">
        <f t="shared" si="2"/>
        <v>100</v>
      </c>
      <c r="L37" s="58" t="str">
        <f t="shared" si="3"/>
        <v>-</v>
      </c>
      <c r="M37" s="83">
        <f t="shared" si="4"/>
        <v>100</v>
      </c>
    </row>
    <row r="38" spans="1:13" ht="18" customHeight="1">
      <c r="A38" s="10"/>
      <c r="B38" s="205"/>
      <c r="C38" s="200" t="s">
        <v>32</v>
      </c>
      <c r="D38" s="210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203"/>
      <c r="C39" s="198" t="s">
        <v>33</v>
      </c>
      <c r="D39" s="208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204"/>
      <c r="C40" s="199" t="s">
        <v>34</v>
      </c>
      <c r="D40" s="209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205"/>
      <c r="C41" s="200" t="s">
        <v>82</v>
      </c>
      <c r="D41" s="210"/>
      <c r="E41" s="317">
        <v>146</v>
      </c>
      <c r="F41" s="309">
        <v>76</v>
      </c>
      <c r="G41" s="47">
        <f t="shared" si="0"/>
        <v>222</v>
      </c>
      <c r="H41" s="308">
        <v>146</v>
      </c>
      <c r="I41" s="309">
        <v>76</v>
      </c>
      <c r="J41" s="47">
        <f t="shared" si="1"/>
        <v>222</v>
      </c>
      <c r="K41" s="82">
        <f t="shared" si="2"/>
        <v>100</v>
      </c>
      <c r="L41" s="58">
        <f t="shared" si="3"/>
        <v>100</v>
      </c>
      <c r="M41" s="83">
        <f t="shared" si="4"/>
        <v>100</v>
      </c>
    </row>
    <row r="42" spans="1:13" ht="18" customHeight="1">
      <c r="A42" s="10"/>
      <c r="B42" s="205"/>
      <c r="C42" s="200" t="s">
        <v>83</v>
      </c>
      <c r="D42" s="210"/>
      <c r="E42" s="317">
        <v>330</v>
      </c>
      <c r="F42" s="309">
        <v>0</v>
      </c>
      <c r="G42" s="47">
        <f t="shared" si="0"/>
        <v>330</v>
      </c>
      <c r="H42" s="308">
        <v>330</v>
      </c>
      <c r="I42" s="309">
        <v>0</v>
      </c>
      <c r="J42" s="47">
        <f t="shared" si="1"/>
        <v>330</v>
      </c>
      <c r="K42" s="82">
        <f t="shared" si="2"/>
        <v>100</v>
      </c>
      <c r="L42" s="58" t="str">
        <f t="shared" si="3"/>
        <v>-</v>
      </c>
      <c r="M42" s="83">
        <f t="shared" si="4"/>
        <v>100</v>
      </c>
    </row>
    <row r="43" spans="1:13" ht="18" customHeight="1">
      <c r="A43" s="10"/>
      <c r="B43" s="205"/>
      <c r="C43" s="200" t="s">
        <v>35</v>
      </c>
      <c r="D43" s="210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203"/>
      <c r="C44" s="198" t="s">
        <v>36</v>
      </c>
      <c r="D44" s="208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207"/>
      <c r="C45" s="202" t="s">
        <v>37</v>
      </c>
      <c r="D45" s="212"/>
      <c r="E45" s="320">
        <v>12</v>
      </c>
      <c r="F45" s="315">
        <v>0</v>
      </c>
      <c r="G45" s="121">
        <f t="shared" si="0"/>
        <v>12</v>
      </c>
      <c r="H45" s="314">
        <v>12</v>
      </c>
      <c r="I45" s="315">
        <v>0</v>
      </c>
      <c r="J45" s="121">
        <f t="shared" si="1"/>
        <v>12</v>
      </c>
      <c r="K45" s="129">
        <f t="shared" si="2"/>
        <v>100</v>
      </c>
      <c r="L45" s="122" t="str">
        <f t="shared" si="3"/>
        <v>-</v>
      </c>
      <c r="M45" s="130">
        <f t="shared" si="4"/>
        <v>100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19690</v>
      </c>
      <c r="F46" s="72">
        <f t="shared" si="5"/>
        <v>0</v>
      </c>
      <c r="G46" s="73">
        <f t="shared" si="5"/>
        <v>19690</v>
      </c>
      <c r="H46" s="71">
        <f t="shared" si="5"/>
        <v>19688</v>
      </c>
      <c r="I46" s="72">
        <f t="shared" si="5"/>
        <v>0</v>
      </c>
      <c r="J46" s="73">
        <f t="shared" si="5"/>
        <v>19688</v>
      </c>
      <c r="K46" s="123">
        <f t="shared" si="2"/>
        <v>99.98984255967495</v>
      </c>
      <c r="L46" s="74" t="str">
        <f t="shared" si="3"/>
        <v>-</v>
      </c>
      <c r="M46" s="124">
        <f t="shared" si="4"/>
        <v>99.98984255967495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11157</v>
      </c>
      <c r="F47" s="55">
        <f t="shared" si="6"/>
        <v>76</v>
      </c>
      <c r="G47" s="56">
        <f t="shared" si="6"/>
        <v>11233</v>
      </c>
      <c r="H47" s="54">
        <f t="shared" si="6"/>
        <v>11157</v>
      </c>
      <c r="I47" s="55">
        <f t="shared" si="6"/>
        <v>76</v>
      </c>
      <c r="J47" s="56">
        <f t="shared" si="6"/>
        <v>11233</v>
      </c>
      <c r="K47" s="86">
        <f t="shared" si="2"/>
        <v>100</v>
      </c>
      <c r="L47" s="67">
        <f t="shared" si="3"/>
        <v>100</v>
      </c>
      <c r="M47" s="87">
        <f t="shared" si="4"/>
        <v>100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30847</v>
      </c>
      <c r="F48" s="63">
        <f t="shared" si="7"/>
        <v>76</v>
      </c>
      <c r="G48" s="64">
        <f t="shared" si="7"/>
        <v>30923</v>
      </c>
      <c r="H48" s="62">
        <f t="shared" si="7"/>
        <v>30845</v>
      </c>
      <c r="I48" s="63">
        <f t="shared" si="7"/>
        <v>76</v>
      </c>
      <c r="J48" s="64">
        <f t="shared" si="7"/>
        <v>30921</v>
      </c>
      <c r="K48" s="112">
        <f t="shared" si="2"/>
        <v>99.99351638733101</v>
      </c>
      <c r="L48" s="70">
        <f t="shared" si="3"/>
        <v>100</v>
      </c>
      <c r="M48" s="113">
        <f t="shared" si="4"/>
        <v>99.9935323222197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M48"/>
  <sheetViews>
    <sheetView showGridLines="0" zoomScaleSheetLayoutView="100" workbookViewId="0" topLeftCell="A34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s="1" customFormat="1" ht="14.25" thickBot="1">
      <c r="B1" s="2" t="s">
        <v>47</v>
      </c>
      <c r="C1" s="2"/>
      <c r="D1" s="2"/>
      <c r="E1" s="14"/>
      <c r="F1" s="14"/>
      <c r="G1" s="14"/>
      <c r="H1" s="14"/>
      <c r="I1" s="14"/>
      <c r="J1" s="14"/>
      <c r="K1" s="2"/>
      <c r="L1" s="2"/>
      <c r="M1" s="16" t="s">
        <v>40</v>
      </c>
    </row>
    <row r="2" spans="2:13" s="17" customFormat="1" ht="15" customHeight="1">
      <c r="B2" s="177"/>
      <c r="C2" s="175"/>
      <c r="D2" s="187"/>
      <c r="E2" s="359" t="s">
        <v>0</v>
      </c>
      <c r="F2" s="359"/>
      <c r="G2" s="360"/>
      <c r="H2" s="361" t="s">
        <v>1</v>
      </c>
      <c r="I2" s="359"/>
      <c r="J2" s="360"/>
      <c r="K2" s="362" t="s">
        <v>2</v>
      </c>
      <c r="L2" s="363"/>
      <c r="M2" s="364"/>
    </row>
    <row r="3" spans="2:13" ht="12" customHeight="1">
      <c r="B3" s="146"/>
      <c r="C3" s="137" t="s">
        <v>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48"/>
      <c r="C5" s="139" t="s">
        <v>4</v>
      </c>
      <c r="D5" s="164"/>
      <c r="E5" s="179">
        <f>SUM('(ｲ)保有分:(ﾛ)取得分'!E5)</f>
        <v>0</v>
      </c>
      <c r="F5" s="43">
        <f>SUM('(ｲ)保有分:(ﾛ)取得分'!F5)</f>
        <v>0</v>
      </c>
      <c r="G5" s="44">
        <f>SUM(E5:F5)</f>
        <v>0</v>
      </c>
      <c r="H5" s="42">
        <f>SUM('(ｲ)保有分:(ﾛ)取得分'!H5)</f>
        <v>0</v>
      </c>
      <c r="I5" s="43">
        <f>SUM('(ｲ)保有分:(ﾛ)取得分'!I5)</f>
        <v>0</v>
      </c>
      <c r="J5" s="44">
        <f>SUM(H5:I5)</f>
        <v>0</v>
      </c>
      <c r="K5" s="100" t="str">
        <f>IF(E5=0,"-",H5/E5*100)</f>
        <v>-</v>
      </c>
      <c r="L5" s="101" t="str">
        <f>IF(F5=0,"-",I5/F5*100)</f>
        <v>-</v>
      </c>
      <c r="M5" s="102" t="str">
        <f>IF(G5=0,"-",J5/G5*100)</f>
        <v>-</v>
      </c>
    </row>
    <row r="6" spans="1:13" ht="18" customHeight="1">
      <c r="A6" s="3"/>
      <c r="B6" s="149"/>
      <c r="C6" s="140" t="s">
        <v>5</v>
      </c>
      <c r="D6" s="165"/>
      <c r="E6" s="180">
        <f>SUM('(ｲ)保有分:(ﾛ)取得分'!E6)</f>
        <v>0</v>
      </c>
      <c r="F6" s="46">
        <f>SUM('(ｲ)保有分:(ﾛ)取得分'!F6)</f>
        <v>0</v>
      </c>
      <c r="G6" s="47">
        <f aca="true" t="shared" si="0" ref="G6:G45">SUM(E6:F6)</f>
        <v>0</v>
      </c>
      <c r="H6" s="45">
        <f>SUM('(ｲ)保有分:(ﾛ)取得分'!H6)</f>
        <v>0</v>
      </c>
      <c r="I6" s="46">
        <f>SUM('(ｲ)保有分:(ﾛ)取得分'!I6)</f>
        <v>0</v>
      </c>
      <c r="J6" s="47">
        <f aca="true" t="shared" si="1" ref="J6:J45">SUM(H6:I6)</f>
        <v>0</v>
      </c>
      <c r="K6" s="92" t="str">
        <f aca="true" t="shared" si="2" ref="K6:K48">IF(E6=0,"-",H6/E6*100)</f>
        <v>-</v>
      </c>
      <c r="L6" s="61" t="str">
        <f aca="true" t="shared" si="3" ref="L6:L48">IF(F6=0,"-",I6/F6*100)</f>
        <v>-</v>
      </c>
      <c r="M6" s="93" t="str">
        <f aca="true" t="shared" si="4" ref="M6:M48">IF(G6=0,"-",J6/G6*100)</f>
        <v>-</v>
      </c>
    </row>
    <row r="7" spans="1:13" ht="18" customHeight="1">
      <c r="A7" s="3"/>
      <c r="B7" s="149"/>
      <c r="C7" s="140" t="s">
        <v>6</v>
      </c>
      <c r="D7" s="165"/>
      <c r="E7" s="180">
        <f>SUM('(ｲ)保有分:(ﾛ)取得分'!E7)</f>
        <v>0</v>
      </c>
      <c r="F7" s="46">
        <f>SUM('(ｲ)保有分:(ﾛ)取得分'!F7)</f>
        <v>0</v>
      </c>
      <c r="G7" s="47">
        <f t="shared" si="0"/>
        <v>0</v>
      </c>
      <c r="H7" s="45">
        <f>SUM('(ｲ)保有分:(ﾛ)取得分'!H7)</f>
        <v>0</v>
      </c>
      <c r="I7" s="46">
        <f>SUM('(ｲ)保有分:(ﾛ)取得分'!I7)</f>
        <v>0</v>
      </c>
      <c r="J7" s="47">
        <f t="shared" si="1"/>
        <v>0</v>
      </c>
      <c r="K7" s="92" t="str">
        <f t="shared" si="2"/>
        <v>-</v>
      </c>
      <c r="L7" s="61" t="str">
        <f t="shared" si="3"/>
        <v>-</v>
      </c>
      <c r="M7" s="93" t="str">
        <f t="shared" si="4"/>
        <v>-</v>
      </c>
    </row>
    <row r="8" spans="1:13" ht="18" customHeight="1">
      <c r="A8" s="3"/>
      <c r="B8" s="149"/>
      <c r="C8" s="140" t="s">
        <v>7</v>
      </c>
      <c r="D8" s="165"/>
      <c r="E8" s="180">
        <f>SUM('(ｲ)保有分:(ﾛ)取得分'!E8)</f>
        <v>0</v>
      </c>
      <c r="F8" s="46">
        <f>SUM('(ｲ)保有分:(ﾛ)取得分'!F8)</f>
        <v>0</v>
      </c>
      <c r="G8" s="47">
        <f t="shared" si="0"/>
        <v>0</v>
      </c>
      <c r="H8" s="45">
        <f>SUM('(ｲ)保有分:(ﾛ)取得分'!H8)</f>
        <v>0</v>
      </c>
      <c r="I8" s="46">
        <f>SUM('(ｲ)保有分:(ﾛ)取得分'!I8)</f>
        <v>0</v>
      </c>
      <c r="J8" s="47">
        <f t="shared" si="1"/>
        <v>0</v>
      </c>
      <c r="K8" s="92" t="str">
        <f t="shared" si="2"/>
        <v>-</v>
      </c>
      <c r="L8" s="61" t="str">
        <f t="shared" si="3"/>
        <v>-</v>
      </c>
      <c r="M8" s="93" t="str">
        <f t="shared" si="4"/>
        <v>-</v>
      </c>
    </row>
    <row r="9" spans="1:13" ht="18" customHeight="1">
      <c r="A9" s="3"/>
      <c r="B9" s="150"/>
      <c r="C9" s="141" t="s">
        <v>8</v>
      </c>
      <c r="D9" s="166"/>
      <c r="E9" s="181">
        <f>SUM('(ｲ)保有分:(ﾛ)取得分'!E9)</f>
        <v>0</v>
      </c>
      <c r="F9" s="49">
        <f>SUM('(ｲ)保有分:(ﾛ)取得分'!F9)</f>
        <v>394</v>
      </c>
      <c r="G9" s="50">
        <f t="shared" si="0"/>
        <v>394</v>
      </c>
      <c r="H9" s="48">
        <f>SUM('(ｲ)保有分:(ﾛ)取得分'!H9)</f>
        <v>0</v>
      </c>
      <c r="I9" s="49">
        <f>SUM('(ｲ)保有分:(ﾛ)取得分'!I9)</f>
        <v>0</v>
      </c>
      <c r="J9" s="50">
        <f t="shared" si="1"/>
        <v>0</v>
      </c>
      <c r="K9" s="94" t="str">
        <f t="shared" si="2"/>
        <v>-</v>
      </c>
      <c r="L9" s="95">
        <f t="shared" si="3"/>
        <v>0</v>
      </c>
      <c r="M9" s="96">
        <f t="shared" si="4"/>
        <v>0</v>
      </c>
    </row>
    <row r="10" spans="1:13" ht="18" customHeight="1">
      <c r="A10" s="3"/>
      <c r="B10" s="151"/>
      <c r="C10" s="142" t="s">
        <v>9</v>
      </c>
      <c r="D10" s="167"/>
      <c r="E10" s="182">
        <f>SUM('(ｲ)保有分:(ﾛ)取得分'!E10)</f>
        <v>0</v>
      </c>
      <c r="F10" s="52">
        <f>SUM('(ｲ)保有分:(ﾛ)取得分'!F10)</f>
        <v>0</v>
      </c>
      <c r="G10" s="53">
        <f t="shared" si="0"/>
        <v>0</v>
      </c>
      <c r="H10" s="51">
        <f>SUM('(ｲ)保有分:(ﾛ)取得分'!H10)</f>
        <v>0</v>
      </c>
      <c r="I10" s="52">
        <f>SUM('(ｲ)保有分:(ﾛ)取得分'!I10)</f>
        <v>0</v>
      </c>
      <c r="J10" s="53">
        <f t="shared" si="1"/>
        <v>0</v>
      </c>
      <c r="K10" s="97" t="str">
        <f t="shared" si="2"/>
        <v>-</v>
      </c>
      <c r="L10" s="98" t="str">
        <f t="shared" si="3"/>
        <v>-</v>
      </c>
      <c r="M10" s="99" t="str">
        <f t="shared" si="4"/>
        <v>-</v>
      </c>
    </row>
    <row r="11" spans="1:13" ht="18" customHeight="1">
      <c r="A11" s="3"/>
      <c r="B11" s="149"/>
      <c r="C11" s="140" t="s">
        <v>77</v>
      </c>
      <c r="D11" s="165"/>
      <c r="E11" s="180">
        <f>SUM('(ｲ)保有分:(ﾛ)取得分'!E11)</f>
        <v>0</v>
      </c>
      <c r="F11" s="46">
        <f>SUM('(ｲ)保有分:(ﾛ)取得分'!F11)</f>
        <v>0</v>
      </c>
      <c r="G11" s="47">
        <f t="shared" si="0"/>
        <v>0</v>
      </c>
      <c r="H11" s="45">
        <f>SUM('(ｲ)保有分:(ﾛ)取得分'!H11)</f>
        <v>0</v>
      </c>
      <c r="I11" s="46">
        <f>SUM('(ｲ)保有分:(ﾛ)取得分'!I11)</f>
        <v>0</v>
      </c>
      <c r="J11" s="47">
        <f t="shared" si="1"/>
        <v>0</v>
      </c>
      <c r="K11" s="92" t="str">
        <f t="shared" si="2"/>
        <v>-</v>
      </c>
      <c r="L11" s="61" t="str">
        <f t="shared" si="3"/>
        <v>-</v>
      </c>
      <c r="M11" s="93" t="str">
        <f t="shared" si="4"/>
        <v>-</v>
      </c>
    </row>
    <row r="12" spans="1:13" ht="18" customHeight="1">
      <c r="A12" s="3"/>
      <c r="B12" s="149"/>
      <c r="C12" s="140" t="s">
        <v>78</v>
      </c>
      <c r="D12" s="165"/>
      <c r="E12" s="180">
        <f>SUM('(ｲ)保有分:(ﾛ)取得分'!E12)</f>
        <v>0</v>
      </c>
      <c r="F12" s="46">
        <f>SUM('(ｲ)保有分:(ﾛ)取得分'!F12)</f>
        <v>0</v>
      </c>
      <c r="G12" s="47">
        <f t="shared" si="0"/>
        <v>0</v>
      </c>
      <c r="H12" s="45">
        <f>SUM('(ｲ)保有分:(ﾛ)取得分'!H12)</f>
        <v>0</v>
      </c>
      <c r="I12" s="46">
        <f>SUM('(ｲ)保有分:(ﾛ)取得分'!I12)</f>
        <v>0</v>
      </c>
      <c r="J12" s="47">
        <f t="shared" si="1"/>
        <v>0</v>
      </c>
      <c r="K12" s="92" t="str">
        <f t="shared" si="2"/>
        <v>-</v>
      </c>
      <c r="L12" s="61" t="str">
        <f t="shared" si="3"/>
        <v>-</v>
      </c>
      <c r="M12" s="93" t="str">
        <f t="shared" si="4"/>
        <v>-</v>
      </c>
    </row>
    <row r="13" spans="1:13" ht="18" customHeight="1">
      <c r="A13" s="3"/>
      <c r="B13" s="149"/>
      <c r="C13" s="140" t="s">
        <v>79</v>
      </c>
      <c r="D13" s="165"/>
      <c r="E13" s="180">
        <f>SUM('(ｲ)保有分:(ﾛ)取得分'!E13)</f>
        <v>0</v>
      </c>
      <c r="F13" s="46">
        <f>SUM('(ｲ)保有分:(ﾛ)取得分'!F13)</f>
        <v>0</v>
      </c>
      <c r="G13" s="47">
        <f t="shared" si="0"/>
        <v>0</v>
      </c>
      <c r="H13" s="45">
        <f>SUM('(ｲ)保有分:(ﾛ)取得分'!H13)</f>
        <v>0</v>
      </c>
      <c r="I13" s="46">
        <f>SUM('(ｲ)保有分:(ﾛ)取得分'!I13)</f>
        <v>0</v>
      </c>
      <c r="J13" s="47">
        <f t="shared" si="1"/>
        <v>0</v>
      </c>
      <c r="K13" s="92" t="str">
        <f t="shared" si="2"/>
        <v>-</v>
      </c>
      <c r="L13" s="61" t="str">
        <f t="shared" si="3"/>
        <v>-</v>
      </c>
      <c r="M13" s="93" t="str">
        <f t="shared" si="4"/>
        <v>-</v>
      </c>
    </row>
    <row r="14" spans="1:13" ht="18" customHeight="1">
      <c r="A14" s="3"/>
      <c r="B14" s="150"/>
      <c r="C14" s="141" t="s">
        <v>80</v>
      </c>
      <c r="D14" s="166"/>
      <c r="E14" s="181">
        <f>SUM('(ｲ)保有分:(ﾛ)取得分'!E14)</f>
        <v>0</v>
      </c>
      <c r="F14" s="49">
        <f>SUM('(ｲ)保有分:(ﾛ)取得分'!F14)</f>
        <v>0</v>
      </c>
      <c r="G14" s="50">
        <f t="shared" si="0"/>
        <v>0</v>
      </c>
      <c r="H14" s="48">
        <f>SUM('(ｲ)保有分:(ﾛ)取得分'!H14)</f>
        <v>0</v>
      </c>
      <c r="I14" s="49">
        <f>SUM('(ｲ)保有分:(ﾛ)取得分'!I14)</f>
        <v>0</v>
      </c>
      <c r="J14" s="50">
        <f t="shared" si="1"/>
        <v>0</v>
      </c>
      <c r="K14" s="94" t="str">
        <f t="shared" si="2"/>
        <v>-</v>
      </c>
      <c r="L14" s="95" t="str">
        <f t="shared" si="3"/>
        <v>-</v>
      </c>
      <c r="M14" s="96" t="str">
        <f t="shared" si="4"/>
        <v>-</v>
      </c>
    </row>
    <row r="15" spans="1:13" ht="18" customHeight="1">
      <c r="A15" s="3"/>
      <c r="B15" s="151"/>
      <c r="C15" s="142" t="s">
        <v>81</v>
      </c>
      <c r="D15" s="167"/>
      <c r="E15" s="182">
        <f>SUM('(ｲ)保有分:(ﾛ)取得分'!E15)</f>
        <v>0</v>
      </c>
      <c r="F15" s="52">
        <f>SUM('(ｲ)保有分:(ﾛ)取得分'!F15)</f>
        <v>198</v>
      </c>
      <c r="G15" s="53">
        <f t="shared" si="0"/>
        <v>198</v>
      </c>
      <c r="H15" s="51">
        <f>SUM('(ｲ)保有分:(ﾛ)取得分'!H15)</f>
        <v>0</v>
      </c>
      <c r="I15" s="52">
        <f>SUM('(ｲ)保有分:(ﾛ)取得分'!I15)</f>
        <v>198</v>
      </c>
      <c r="J15" s="53">
        <f t="shared" si="1"/>
        <v>198</v>
      </c>
      <c r="K15" s="97" t="str">
        <f t="shared" si="2"/>
        <v>-</v>
      </c>
      <c r="L15" s="98">
        <f t="shared" si="3"/>
        <v>100</v>
      </c>
      <c r="M15" s="99">
        <f t="shared" si="4"/>
        <v>100</v>
      </c>
    </row>
    <row r="16" spans="1:13" ht="18" customHeight="1">
      <c r="A16" s="3"/>
      <c r="B16" s="148"/>
      <c r="C16" s="139" t="s">
        <v>10</v>
      </c>
      <c r="D16" s="164"/>
      <c r="E16" s="179">
        <f>SUM('(ｲ)保有分:(ﾛ)取得分'!E16)</f>
        <v>0</v>
      </c>
      <c r="F16" s="43">
        <f>SUM('(ｲ)保有分:(ﾛ)取得分'!F16)</f>
        <v>654</v>
      </c>
      <c r="G16" s="44">
        <f t="shared" si="0"/>
        <v>654</v>
      </c>
      <c r="H16" s="42">
        <f>SUM('(ｲ)保有分:(ﾛ)取得分'!H16)</f>
        <v>0</v>
      </c>
      <c r="I16" s="43">
        <f>SUM('(ｲ)保有分:(ﾛ)取得分'!I16)</f>
        <v>10</v>
      </c>
      <c r="J16" s="44">
        <f t="shared" si="1"/>
        <v>10</v>
      </c>
      <c r="K16" s="100" t="str">
        <f t="shared" si="2"/>
        <v>-</v>
      </c>
      <c r="L16" s="101">
        <f t="shared" si="3"/>
        <v>1.529051987767584</v>
      </c>
      <c r="M16" s="102">
        <f t="shared" si="4"/>
        <v>1.529051987767584</v>
      </c>
    </row>
    <row r="17" spans="1:13" ht="18" customHeight="1">
      <c r="A17" s="3"/>
      <c r="B17" s="149"/>
      <c r="C17" s="140" t="s">
        <v>11</v>
      </c>
      <c r="D17" s="165"/>
      <c r="E17" s="180">
        <f>SUM('(ｲ)保有分:(ﾛ)取得分'!E17)</f>
        <v>0</v>
      </c>
      <c r="F17" s="46">
        <f>SUM('(ｲ)保有分:(ﾛ)取得分'!F17)</f>
        <v>0</v>
      </c>
      <c r="G17" s="47">
        <f t="shared" si="0"/>
        <v>0</v>
      </c>
      <c r="H17" s="45">
        <f>SUM('(ｲ)保有分:(ﾛ)取得分'!H17)</f>
        <v>0</v>
      </c>
      <c r="I17" s="46">
        <f>SUM('(ｲ)保有分:(ﾛ)取得分'!I17)</f>
        <v>0</v>
      </c>
      <c r="J17" s="47">
        <f t="shared" si="1"/>
        <v>0</v>
      </c>
      <c r="K17" s="92" t="str">
        <f t="shared" si="2"/>
        <v>-</v>
      </c>
      <c r="L17" s="61" t="str">
        <f t="shared" si="3"/>
        <v>-</v>
      </c>
      <c r="M17" s="93" t="str">
        <f t="shared" si="4"/>
        <v>-</v>
      </c>
    </row>
    <row r="18" spans="1:13" ht="18" customHeight="1">
      <c r="A18" s="3"/>
      <c r="B18" s="149"/>
      <c r="C18" s="140" t="s">
        <v>12</v>
      </c>
      <c r="D18" s="165"/>
      <c r="E18" s="180">
        <f>SUM('(ｲ)保有分:(ﾛ)取得分'!E18)</f>
        <v>0</v>
      </c>
      <c r="F18" s="46">
        <f>SUM('(ｲ)保有分:(ﾛ)取得分'!F18)</f>
        <v>0</v>
      </c>
      <c r="G18" s="47">
        <f t="shared" si="0"/>
        <v>0</v>
      </c>
      <c r="H18" s="45">
        <f>SUM('(ｲ)保有分:(ﾛ)取得分'!H18)</f>
        <v>0</v>
      </c>
      <c r="I18" s="46">
        <f>SUM('(ｲ)保有分:(ﾛ)取得分'!I18)</f>
        <v>0</v>
      </c>
      <c r="J18" s="47">
        <f t="shared" si="1"/>
        <v>0</v>
      </c>
      <c r="K18" s="92" t="str">
        <f t="shared" si="2"/>
        <v>-</v>
      </c>
      <c r="L18" s="61" t="str">
        <f t="shared" si="3"/>
        <v>-</v>
      </c>
      <c r="M18" s="93" t="str">
        <f t="shared" si="4"/>
        <v>-</v>
      </c>
    </row>
    <row r="19" spans="1:13" ht="18" customHeight="1">
      <c r="A19" s="3"/>
      <c r="B19" s="150"/>
      <c r="C19" s="141" t="s">
        <v>13</v>
      </c>
      <c r="D19" s="166"/>
      <c r="E19" s="181">
        <f>SUM('(ｲ)保有分:(ﾛ)取得分'!E19)</f>
        <v>0</v>
      </c>
      <c r="F19" s="49">
        <f>SUM('(ｲ)保有分:(ﾛ)取得分'!F19)</f>
        <v>0</v>
      </c>
      <c r="G19" s="50">
        <f t="shared" si="0"/>
        <v>0</v>
      </c>
      <c r="H19" s="48">
        <f>SUM('(ｲ)保有分:(ﾛ)取得分'!H19)</f>
        <v>0</v>
      </c>
      <c r="I19" s="49">
        <f>SUM('(ｲ)保有分:(ﾛ)取得分'!I19)</f>
        <v>0</v>
      </c>
      <c r="J19" s="50">
        <f t="shared" si="1"/>
        <v>0</v>
      </c>
      <c r="K19" s="94" t="str">
        <f t="shared" si="2"/>
        <v>-</v>
      </c>
      <c r="L19" s="95" t="str">
        <f t="shared" si="3"/>
        <v>-</v>
      </c>
      <c r="M19" s="96" t="str">
        <f t="shared" si="4"/>
        <v>-</v>
      </c>
    </row>
    <row r="20" spans="1:13" ht="18" customHeight="1">
      <c r="A20" s="3"/>
      <c r="B20" s="151"/>
      <c r="C20" s="142" t="s">
        <v>14</v>
      </c>
      <c r="D20" s="167"/>
      <c r="E20" s="182">
        <f>SUM('(ｲ)保有分:(ﾛ)取得分'!E20)</f>
        <v>0</v>
      </c>
      <c r="F20" s="52">
        <f>SUM('(ｲ)保有分:(ﾛ)取得分'!F20)</f>
        <v>0</v>
      </c>
      <c r="G20" s="53">
        <f t="shared" si="0"/>
        <v>0</v>
      </c>
      <c r="H20" s="51">
        <f>SUM('(ｲ)保有分:(ﾛ)取得分'!H20)</f>
        <v>0</v>
      </c>
      <c r="I20" s="52">
        <f>SUM('(ｲ)保有分:(ﾛ)取得分'!I20)</f>
        <v>0</v>
      </c>
      <c r="J20" s="53">
        <f t="shared" si="1"/>
        <v>0</v>
      </c>
      <c r="K20" s="97" t="str">
        <f t="shared" si="2"/>
        <v>-</v>
      </c>
      <c r="L20" s="98" t="str">
        <f t="shared" si="3"/>
        <v>-</v>
      </c>
      <c r="M20" s="99" t="str">
        <f t="shared" si="4"/>
        <v>-</v>
      </c>
    </row>
    <row r="21" spans="1:13" ht="18" customHeight="1">
      <c r="A21" s="3"/>
      <c r="B21" s="149"/>
      <c r="C21" s="140" t="s">
        <v>15</v>
      </c>
      <c r="D21" s="165"/>
      <c r="E21" s="180">
        <f>SUM('(ｲ)保有分:(ﾛ)取得分'!E21)</f>
        <v>0</v>
      </c>
      <c r="F21" s="46">
        <f>SUM('(ｲ)保有分:(ﾛ)取得分'!F21)</f>
        <v>0</v>
      </c>
      <c r="G21" s="47">
        <f t="shared" si="0"/>
        <v>0</v>
      </c>
      <c r="H21" s="45">
        <f>SUM('(ｲ)保有分:(ﾛ)取得分'!H21)</f>
        <v>0</v>
      </c>
      <c r="I21" s="46">
        <f>SUM('(ｲ)保有分:(ﾛ)取得分'!I21)</f>
        <v>0</v>
      </c>
      <c r="J21" s="47">
        <f t="shared" si="1"/>
        <v>0</v>
      </c>
      <c r="K21" s="92" t="str">
        <f t="shared" si="2"/>
        <v>-</v>
      </c>
      <c r="L21" s="61" t="str">
        <f t="shared" si="3"/>
        <v>-</v>
      </c>
      <c r="M21" s="93" t="str">
        <f t="shared" si="4"/>
        <v>-</v>
      </c>
    </row>
    <row r="22" spans="1:13" ht="18" customHeight="1">
      <c r="A22" s="3"/>
      <c r="B22" s="149"/>
      <c r="C22" s="140" t="s">
        <v>16</v>
      </c>
      <c r="D22" s="165"/>
      <c r="E22" s="180">
        <f>SUM('(ｲ)保有分:(ﾛ)取得分'!E22)</f>
        <v>0</v>
      </c>
      <c r="F22" s="46">
        <f>SUM('(ｲ)保有分:(ﾛ)取得分'!F22)</f>
        <v>0</v>
      </c>
      <c r="G22" s="47">
        <f t="shared" si="0"/>
        <v>0</v>
      </c>
      <c r="H22" s="45">
        <f>SUM('(ｲ)保有分:(ﾛ)取得分'!H22)</f>
        <v>0</v>
      </c>
      <c r="I22" s="46">
        <f>SUM('(ｲ)保有分:(ﾛ)取得分'!I22)</f>
        <v>0</v>
      </c>
      <c r="J22" s="47">
        <f t="shared" si="1"/>
        <v>0</v>
      </c>
      <c r="K22" s="92" t="str">
        <f t="shared" si="2"/>
        <v>-</v>
      </c>
      <c r="L22" s="61" t="str">
        <f t="shared" si="3"/>
        <v>-</v>
      </c>
      <c r="M22" s="93" t="str">
        <f t="shared" si="4"/>
        <v>-</v>
      </c>
    </row>
    <row r="23" spans="1:13" ht="18" customHeight="1">
      <c r="A23" s="3"/>
      <c r="B23" s="149"/>
      <c r="C23" s="140" t="s">
        <v>17</v>
      </c>
      <c r="D23" s="165"/>
      <c r="E23" s="180">
        <f>SUM('(ｲ)保有分:(ﾛ)取得分'!E23)</f>
        <v>0</v>
      </c>
      <c r="F23" s="46">
        <f>SUM('(ｲ)保有分:(ﾛ)取得分'!F23)</f>
        <v>0</v>
      </c>
      <c r="G23" s="47">
        <f t="shared" si="0"/>
        <v>0</v>
      </c>
      <c r="H23" s="45">
        <f>SUM('(ｲ)保有分:(ﾛ)取得分'!H23)</f>
        <v>0</v>
      </c>
      <c r="I23" s="46">
        <f>SUM('(ｲ)保有分:(ﾛ)取得分'!I23)</f>
        <v>0</v>
      </c>
      <c r="J23" s="47">
        <f t="shared" si="1"/>
        <v>0</v>
      </c>
      <c r="K23" s="92" t="str">
        <f t="shared" si="2"/>
        <v>-</v>
      </c>
      <c r="L23" s="61" t="str">
        <f t="shared" si="3"/>
        <v>-</v>
      </c>
      <c r="M23" s="93" t="str">
        <f t="shared" si="4"/>
        <v>-</v>
      </c>
    </row>
    <row r="24" spans="1:13" ht="18" customHeight="1">
      <c r="A24" s="3"/>
      <c r="B24" s="150"/>
      <c r="C24" s="141" t="s">
        <v>18</v>
      </c>
      <c r="D24" s="166"/>
      <c r="E24" s="181">
        <f>SUM('(ｲ)保有分:(ﾛ)取得分'!E24)</f>
        <v>0</v>
      </c>
      <c r="F24" s="49">
        <f>SUM('(ｲ)保有分:(ﾛ)取得分'!F24)</f>
        <v>0</v>
      </c>
      <c r="G24" s="50">
        <f t="shared" si="0"/>
        <v>0</v>
      </c>
      <c r="H24" s="48">
        <f>SUM('(ｲ)保有分:(ﾛ)取得分'!H24)</f>
        <v>0</v>
      </c>
      <c r="I24" s="49">
        <f>SUM('(ｲ)保有分:(ﾛ)取得分'!I24)</f>
        <v>0</v>
      </c>
      <c r="J24" s="50">
        <f t="shared" si="1"/>
        <v>0</v>
      </c>
      <c r="K24" s="94" t="str">
        <f t="shared" si="2"/>
        <v>-</v>
      </c>
      <c r="L24" s="95" t="str">
        <f t="shared" si="3"/>
        <v>-</v>
      </c>
      <c r="M24" s="96" t="str">
        <f t="shared" si="4"/>
        <v>-</v>
      </c>
    </row>
    <row r="25" spans="1:13" ht="18" customHeight="1">
      <c r="A25" s="3"/>
      <c r="B25" s="151"/>
      <c r="C25" s="142" t="s">
        <v>19</v>
      </c>
      <c r="D25" s="167"/>
      <c r="E25" s="182">
        <f>SUM('(ｲ)保有分:(ﾛ)取得分'!E25)</f>
        <v>0</v>
      </c>
      <c r="F25" s="52">
        <f>SUM('(ｲ)保有分:(ﾛ)取得分'!F25)</f>
        <v>0</v>
      </c>
      <c r="G25" s="53">
        <f t="shared" si="0"/>
        <v>0</v>
      </c>
      <c r="H25" s="51">
        <f>SUM('(ｲ)保有分:(ﾛ)取得分'!H25)</f>
        <v>0</v>
      </c>
      <c r="I25" s="52">
        <f>SUM('(ｲ)保有分:(ﾛ)取得分'!I25)</f>
        <v>0</v>
      </c>
      <c r="J25" s="53">
        <f t="shared" si="1"/>
        <v>0</v>
      </c>
      <c r="K25" s="97" t="str">
        <f t="shared" si="2"/>
        <v>-</v>
      </c>
      <c r="L25" s="98" t="str">
        <f t="shared" si="3"/>
        <v>-</v>
      </c>
      <c r="M25" s="99" t="str">
        <f t="shared" si="4"/>
        <v>-</v>
      </c>
    </row>
    <row r="26" spans="1:13" ht="18" customHeight="1">
      <c r="A26" s="3"/>
      <c r="B26" s="149"/>
      <c r="C26" s="140" t="s">
        <v>20</v>
      </c>
      <c r="D26" s="165"/>
      <c r="E26" s="180">
        <f>SUM('(ｲ)保有分:(ﾛ)取得分'!E26)</f>
        <v>0</v>
      </c>
      <c r="F26" s="46">
        <f>SUM('(ｲ)保有分:(ﾛ)取得分'!F26)</f>
        <v>0</v>
      </c>
      <c r="G26" s="47">
        <f t="shared" si="0"/>
        <v>0</v>
      </c>
      <c r="H26" s="45">
        <f>SUM('(ｲ)保有分:(ﾛ)取得分'!H26)</f>
        <v>0</v>
      </c>
      <c r="I26" s="46">
        <f>SUM('(ｲ)保有分:(ﾛ)取得分'!I26)</f>
        <v>0</v>
      </c>
      <c r="J26" s="47">
        <f t="shared" si="1"/>
        <v>0</v>
      </c>
      <c r="K26" s="92" t="str">
        <f t="shared" si="2"/>
        <v>-</v>
      </c>
      <c r="L26" s="61" t="str">
        <f t="shared" si="3"/>
        <v>-</v>
      </c>
      <c r="M26" s="93" t="str">
        <f t="shared" si="4"/>
        <v>-</v>
      </c>
    </row>
    <row r="27" spans="1:13" ht="18" customHeight="1">
      <c r="A27" s="3"/>
      <c r="B27" s="149"/>
      <c r="C27" s="140" t="s">
        <v>21</v>
      </c>
      <c r="D27" s="165"/>
      <c r="E27" s="180">
        <f>SUM('(ｲ)保有分:(ﾛ)取得分'!E27)</f>
        <v>0</v>
      </c>
      <c r="F27" s="46">
        <f>SUM('(ｲ)保有分:(ﾛ)取得分'!F27)</f>
        <v>0</v>
      </c>
      <c r="G27" s="47">
        <f t="shared" si="0"/>
        <v>0</v>
      </c>
      <c r="H27" s="45">
        <f>SUM('(ｲ)保有分:(ﾛ)取得分'!H27)</f>
        <v>0</v>
      </c>
      <c r="I27" s="46">
        <f>SUM('(ｲ)保有分:(ﾛ)取得分'!I27)</f>
        <v>0</v>
      </c>
      <c r="J27" s="47">
        <f t="shared" si="1"/>
        <v>0</v>
      </c>
      <c r="K27" s="92" t="str">
        <f t="shared" si="2"/>
        <v>-</v>
      </c>
      <c r="L27" s="61" t="str">
        <f t="shared" si="3"/>
        <v>-</v>
      </c>
      <c r="M27" s="93" t="str">
        <f t="shared" si="4"/>
        <v>-</v>
      </c>
    </row>
    <row r="28" spans="1:13" ht="18" customHeight="1">
      <c r="A28" s="3"/>
      <c r="B28" s="149"/>
      <c r="C28" s="140" t="s">
        <v>22</v>
      </c>
      <c r="D28" s="165"/>
      <c r="E28" s="180">
        <f>SUM('(ｲ)保有分:(ﾛ)取得分'!E28)</f>
        <v>0</v>
      </c>
      <c r="F28" s="46">
        <f>SUM('(ｲ)保有分:(ﾛ)取得分'!F28)</f>
        <v>0</v>
      </c>
      <c r="G28" s="47">
        <f t="shared" si="0"/>
        <v>0</v>
      </c>
      <c r="H28" s="45">
        <f>SUM('(ｲ)保有分:(ﾛ)取得分'!H28)</f>
        <v>0</v>
      </c>
      <c r="I28" s="46">
        <f>SUM('(ｲ)保有分:(ﾛ)取得分'!I28)</f>
        <v>0</v>
      </c>
      <c r="J28" s="47">
        <f t="shared" si="1"/>
        <v>0</v>
      </c>
      <c r="K28" s="92" t="str">
        <f t="shared" si="2"/>
        <v>-</v>
      </c>
      <c r="L28" s="61" t="str">
        <f t="shared" si="3"/>
        <v>-</v>
      </c>
      <c r="M28" s="93" t="str">
        <f t="shared" si="4"/>
        <v>-</v>
      </c>
    </row>
    <row r="29" spans="1:13" ht="18" customHeight="1">
      <c r="A29" s="3"/>
      <c r="B29" s="150"/>
      <c r="C29" s="141" t="s">
        <v>23</v>
      </c>
      <c r="D29" s="166"/>
      <c r="E29" s="181">
        <f>SUM('(ｲ)保有分:(ﾛ)取得分'!E29)</f>
        <v>0</v>
      </c>
      <c r="F29" s="49">
        <f>SUM('(ｲ)保有分:(ﾛ)取得分'!F29)</f>
        <v>5586</v>
      </c>
      <c r="G29" s="50">
        <f t="shared" si="0"/>
        <v>5586</v>
      </c>
      <c r="H29" s="48">
        <f>SUM('(ｲ)保有分:(ﾛ)取得分'!H29)</f>
        <v>0</v>
      </c>
      <c r="I29" s="49">
        <f>SUM('(ｲ)保有分:(ﾛ)取得分'!I29)</f>
        <v>0</v>
      </c>
      <c r="J29" s="50">
        <f t="shared" si="1"/>
        <v>0</v>
      </c>
      <c r="K29" s="94" t="str">
        <f t="shared" si="2"/>
        <v>-</v>
      </c>
      <c r="L29" s="95">
        <f t="shared" si="3"/>
        <v>0</v>
      </c>
      <c r="M29" s="96">
        <f t="shared" si="4"/>
        <v>0</v>
      </c>
    </row>
    <row r="30" spans="1:13" ht="18" customHeight="1">
      <c r="A30" s="3"/>
      <c r="B30" s="151"/>
      <c r="C30" s="142" t="s">
        <v>24</v>
      </c>
      <c r="D30" s="167"/>
      <c r="E30" s="182">
        <f>SUM('(ｲ)保有分:(ﾛ)取得分'!E30)</f>
        <v>0</v>
      </c>
      <c r="F30" s="52">
        <f>SUM('(ｲ)保有分:(ﾛ)取得分'!F30)</f>
        <v>0</v>
      </c>
      <c r="G30" s="53">
        <f t="shared" si="0"/>
        <v>0</v>
      </c>
      <c r="H30" s="51">
        <f>SUM('(ｲ)保有分:(ﾛ)取得分'!H30)</f>
        <v>0</v>
      </c>
      <c r="I30" s="52">
        <f>SUM('(ｲ)保有分:(ﾛ)取得分'!I30)</f>
        <v>0</v>
      </c>
      <c r="J30" s="53">
        <f t="shared" si="1"/>
        <v>0</v>
      </c>
      <c r="K30" s="97" t="str">
        <f t="shared" si="2"/>
        <v>-</v>
      </c>
      <c r="L30" s="98" t="str">
        <f t="shared" si="3"/>
        <v>-</v>
      </c>
      <c r="M30" s="99" t="str">
        <f t="shared" si="4"/>
        <v>-</v>
      </c>
    </row>
    <row r="31" spans="1:13" ht="18" customHeight="1">
      <c r="A31" s="3"/>
      <c r="B31" s="149"/>
      <c r="C31" s="140" t="s">
        <v>25</v>
      </c>
      <c r="D31" s="165"/>
      <c r="E31" s="180">
        <f>SUM('(ｲ)保有分:(ﾛ)取得分'!E31)</f>
        <v>0</v>
      </c>
      <c r="F31" s="46">
        <f>SUM('(ｲ)保有分:(ﾛ)取得分'!F31)</f>
        <v>0</v>
      </c>
      <c r="G31" s="47">
        <f t="shared" si="0"/>
        <v>0</v>
      </c>
      <c r="H31" s="45">
        <f>SUM('(ｲ)保有分:(ﾛ)取得分'!H31)</f>
        <v>0</v>
      </c>
      <c r="I31" s="46">
        <f>SUM('(ｲ)保有分:(ﾛ)取得分'!I31)</f>
        <v>0</v>
      </c>
      <c r="J31" s="47">
        <f t="shared" si="1"/>
        <v>0</v>
      </c>
      <c r="K31" s="92" t="str">
        <f t="shared" si="2"/>
        <v>-</v>
      </c>
      <c r="L31" s="61" t="str">
        <f t="shared" si="3"/>
        <v>-</v>
      </c>
      <c r="M31" s="93" t="str">
        <f t="shared" si="4"/>
        <v>-</v>
      </c>
    </row>
    <row r="32" spans="1:13" ht="18" customHeight="1">
      <c r="A32" s="3"/>
      <c r="B32" s="149"/>
      <c r="C32" s="140" t="s">
        <v>26</v>
      </c>
      <c r="D32" s="165"/>
      <c r="E32" s="180">
        <f>SUM('(ｲ)保有分:(ﾛ)取得分'!E32)</f>
        <v>0</v>
      </c>
      <c r="F32" s="46">
        <f>SUM('(ｲ)保有分:(ﾛ)取得分'!F32)</f>
        <v>0</v>
      </c>
      <c r="G32" s="47">
        <f t="shared" si="0"/>
        <v>0</v>
      </c>
      <c r="H32" s="45">
        <f>SUM('(ｲ)保有分:(ﾛ)取得分'!H32)</f>
        <v>0</v>
      </c>
      <c r="I32" s="46">
        <f>SUM('(ｲ)保有分:(ﾛ)取得分'!I32)</f>
        <v>0</v>
      </c>
      <c r="J32" s="47">
        <f t="shared" si="1"/>
        <v>0</v>
      </c>
      <c r="K32" s="92" t="str">
        <f t="shared" si="2"/>
        <v>-</v>
      </c>
      <c r="L32" s="61" t="str">
        <f t="shared" si="3"/>
        <v>-</v>
      </c>
      <c r="M32" s="93" t="str">
        <f t="shared" si="4"/>
        <v>-</v>
      </c>
    </row>
    <row r="33" spans="1:13" ht="18" customHeight="1">
      <c r="A33" s="3"/>
      <c r="B33" s="149"/>
      <c r="C33" s="140" t="s">
        <v>27</v>
      </c>
      <c r="D33" s="165"/>
      <c r="E33" s="180">
        <f>SUM('(ｲ)保有分:(ﾛ)取得分'!E33)</f>
        <v>0</v>
      </c>
      <c r="F33" s="46">
        <f>SUM('(ｲ)保有分:(ﾛ)取得分'!F33)</f>
        <v>0</v>
      </c>
      <c r="G33" s="47">
        <f t="shared" si="0"/>
        <v>0</v>
      </c>
      <c r="H33" s="45">
        <f>SUM('(ｲ)保有分:(ﾛ)取得分'!H33)</f>
        <v>0</v>
      </c>
      <c r="I33" s="46">
        <f>SUM('(ｲ)保有分:(ﾛ)取得分'!I33)</f>
        <v>0</v>
      </c>
      <c r="J33" s="47">
        <f t="shared" si="1"/>
        <v>0</v>
      </c>
      <c r="K33" s="92" t="str">
        <f t="shared" si="2"/>
        <v>-</v>
      </c>
      <c r="L33" s="61" t="str">
        <f t="shared" si="3"/>
        <v>-</v>
      </c>
      <c r="M33" s="93" t="str">
        <f t="shared" si="4"/>
        <v>-</v>
      </c>
    </row>
    <row r="34" spans="1:13" ht="18" customHeight="1">
      <c r="A34" s="3"/>
      <c r="B34" s="150"/>
      <c r="C34" s="141" t="s">
        <v>28</v>
      </c>
      <c r="D34" s="166"/>
      <c r="E34" s="181">
        <f>SUM('(ｲ)保有分:(ﾛ)取得分'!E34)</f>
        <v>0</v>
      </c>
      <c r="F34" s="49">
        <f>SUM('(ｲ)保有分:(ﾛ)取得分'!F34)</f>
        <v>0</v>
      </c>
      <c r="G34" s="50">
        <f t="shared" si="0"/>
        <v>0</v>
      </c>
      <c r="H34" s="48">
        <f>SUM('(ｲ)保有分:(ﾛ)取得分'!H34)</f>
        <v>0</v>
      </c>
      <c r="I34" s="49">
        <f>SUM('(ｲ)保有分:(ﾛ)取得分'!I34)</f>
        <v>0</v>
      </c>
      <c r="J34" s="50">
        <f t="shared" si="1"/>
        <v>0</v>
      </c>
      <c r="K34" s="94" t="str">
        <f t="shared" si="2"/>
        <v>-</v>
      </c>
      <c r="L34" s="95" t="str">
        <f t="shared" si="3"/>
        <v>-</v>
      </c>
      <c r="M34" s="96" t="str">
        <f t="shared" si="4"/>
        <v>-</v>
      </c>
    </row>
    <row r="35" spans="1:13" ht="18" customHeight="1">
      <c r="A35" s="3"/>
      <c r="B35" s="151"/>
      <c r="C35" s="142" t="s">
        <v>29</v>
      </c>
      <c r="D35" s="167"/>
      <c r="E35" s="182">
        <f>SUM('(ｲ)保有分:(ﾛ)取得分'!E35)</f>
        <v>0</v>
      </c>
      <c r="F35" s="52">
        <f>SUM('(ｲ)保有分:(ﾛ)取得分'!F35)</f>
        <v>0</v>
      </c>
      <c r="G35" s="53">
        <f t="shared" si="0"/>
        <v>0</v>
      </c>
      <c r="H35" s="51">
        <f>SUM('(ｲ)保有分:(ﾛ)取得分'!H35)</f>
        <v>0</v>
      </c>
      <c r="I35" s="52">
        <f>SUM('(ｲ)保有分:(ﾛ)取得分'!I35)</f>
        <v>0</v>
      </c>
      <c r="J35" s="53">
        <f t="shared" si="1"/>
        <v>0</v>
      </c>
      <c r="K35" s="97" t="str">
        <f t="shared" si="2"/>
        <v>-</v>
      </c>
      <c r="L35" s="98" t="str">
        <f t="shared" si="3"/>
        <v>-</v>
      </c>
      <c r="M35" s="99" t="str">
        <f t="shared" si="4"/>
        <v>-</v>
      </c>
    </row>
    <row r="36" spans="1:13" ht="18" customHeight="1">
      <c r="A36" s="3"/>
      <c r="B36" s="149"/>
      <c r="C36" s="140" t="s">
        <v>30</v>
      </c>
      <c r="D36" s="165"/>
      <c r="E36" s="180">
        <f>SUM('(ｲ)保有分:(ﾛ)取得分'!E36)</f>
        <v>0</v>
      </c>
      <c r="F36" s="46">
        <f>SUM('(ｲ)保有分:(ﾛ)取得分'!F36)</f>
        <v>0</v>
      </c>
      <c r="G36" s="47">
        <f t="shared" si="0"/>
        <v>0</v>
      </c>
      <c r="H36" s="45">
        <f>SUM('(ｲ)保有分:(ﾛ)取得分'!H36)</f>
        <v>0</v>
      </c>
      <c r="I36" s="46">
        <f>SUM('(ｲ)保有分:(ﾛ)取得分'!I36)</f>
        <v>0</v>
      </c>
      <c r="J36" s="47">
        <f t="shared" si="1"/>
        <v>0</v>
      </c>
      <c r="K36" s="92" t="str">
        <f t="shared" si="2"/>
        <v>-</v>
      </c>
      <c r="L36" s="61" t="str">
        <f t="shared" si="3"/>
        <v>-</v>
      </c>
      <c r="M36" s="93" t="str">
        <f t="shared" si="4"/>
        <v>-</v>
      </c>
    </row>
    <row r="37" spans="1:13" ht="18" customHeight="1">
      <c r="A37" s="3"/>
      <c r="B37" s="149"/>
      <c r="C37" s="140" t="s">
        <v>31</v>
      </c>
      <c r="D37" s="165"/>
      <c r="E37" s="180">
        <f>SUM('(ｲ)保有分:(ﾛ)取得分'!E37)</f>
        <v>0</v>
      </c>
      <c r="F37" s="46">
        <f>SUM('(ｲ)保有分:(ﾛ)取得分'!F37)</f>
        <v>0</v>
      </c>
      <c r="G37" s="47">
        <f t="shared" si="0"/>
        <v>0</v>
      </c>
      <c r="H37" s="45">
        <f>SUM('(ｲ)保有分:(ﾛ)取得分'!H37)</f>
        <v>0</v>
      </c>
      <c r="I37" s="46">
        <f>SUM('(ｲ)保有分:(ﾛ)取得分'!I37)</f>
        <v>0</v>
      </c>
      <c r="J37" s="47">
        <f t="shared" si="1"/>
        <v>0</v>
      </c>
      <c r="K37" s="92" t="str">
        <f t="shared" si="2"/>
        <v>-</v>
      </c>
      <c r="L37" s="61" t="str">
        <f t="shared" si="3"/>
        <v>-</v>
      </c>
      <c r="M37" s="93" t="str">
        <f t="shared" si="4"/>
        <v>-</v>
      </c>
    </row>
    <row r="38" spans="1:13" ht="18" customHeight="1">
      <c r="A38" s="3"/>
      <c r="B38" s="149"/>
      <c r="C38" s="140" t="s">
        <v>32</v>
      </c>
      <c r="D38" s="165"/>
      <c r="E38" s="180">
        <f>SUM('(ｲ)保有分:(ﾛ)取得分'!E38)</f>
        <v>0</v>
      </c>
      <c r="F38" s="46">
        <f>SUM('(ｲ)保有分:(ﾛ)取得分'!F38)</f>
        <v>0</v>
      </c>
      <c r="G38" s="47">
        <f t="shared" si="0"/>
        <v>0</v>
      </c>
      <c r="H38" s="45">
        <f>SUM('(ｲ)保有分:(ﾛ)取得分'!H38)</f>
        <v>0</v>
      </c>
      <c r="I38" s="46">
        <f>SUM('(ｲ)保有分:(ﾛ)取得分'!I38)</f>
        <v>0</v>
      </c>
      <c r="J38" s="47">
        <f t="shared" si="1"/>
        <v>0</v>
      </c>
      <c r="K38" s="92" t="str">
        <f t="shared" si="2"/>
        <v>-</v>
      </c>
      <c r="L38" s="61" t="str">
        <f t="shared" si="3"/>
        <v>-</v>
      </c>
      <c r="M38" s="93" t="str">
        <f t="shared" si="4"/>
        <v>-</v>
      </c>
    </row>
    <row r="39" spans="1:13" ht="18" customHeight="1">
      <c r="A39" s="3"/>
      <c r="B39" s="150"/>
      <c r="C39" s="141" t="s">
        <v>33</v>
      </c>
      <c r="D39" s="166"/>
      <c r="E39" s="181">
        <f>SUM('(ｲ)保有分:(ﾛ)取得分'!E39)</f>
        <v>0</v>
      </c>
      <c r="F39" s="49">
        <f>SUM('(ｲ)保有分:(ﾛ)取得分'!F39)</f>
        <v>0</v>
      </c>
      <c r="G39" s="50">
        <f t="shared" si="0"/>
        <v>0</v>
      </c>
      <c r="H39" s="48">
        <f>SUM('(ｲ)保有分:(ﾛ)取得分'!H39)</f>
        <v>0</v>
      </c>
      <c r="I39" s="49">
        <f>SUM('(ｲ)保有分:(ﾛ)取得分'!I39)</f>
        <v>0</v>
      </c>
      <c r="J39" s="50">
        <f t="shared" si="1"/>
        <v>0</v>
      </c>
      <c r="K39" s="94" t="str">
        <f t="shared" si="2"/>
        <v>-</v>
      </c>
      <c r="L39" s="95" t="str">
        <f t="shared" si="3"/>
        <v>-</v>
      </c>
      <c r="M39" s="96" t="str">
        <f t="shared" si="4"/>
        <v>-</v>
      </c>
    </row>
    <row r="40" spans="1:13" ht="18" customHeight="1">
      <c r="A40" s="3"/>
      <c r="B40" s="151"/>
      <c r="C40" s="142" t="s">
        <v>34</v>
      </c>
      <c r="D40" s="167"/>
      <c r="E40" s="182">
        <f>SUM('(ｲ)保有分:(ﾛ)取得分'!E40)</f>
        <v>0</v>
      </c>
      <c r="F40" s="52">
        <f>SUM('(ｲ)保有分:(ﾛ)取得分'!F40)</f>
        <v>0</v>
      </c>
      <c r="G40" s="53">
        <f t="shared" si="0"/>
        <v>0</v>
      </c>
      <c r="H40" s="51">
        <f>SUM('(ｲ)保有分:(ﾛ)取得分'!H40)</f>
        <v>0</v>
      </c>
      <c r="I40" s="52">
        <f>SUM('(ｲ)保有分:(ﾛ)取得分'!I40)</f>
        <v>0</v>
      </c>
      <c r="J40" s="53">
        <f t="shared" si="1"/>
        <v>0</v>
      </c>
      <c r="K40" s="97" t="str">
        <f t="shared" si="2"/>
        <v>-</v>
      </c>
      <c r="L40" s="98" t="str">
        <f t="shared" si="3"/>
        <v>-</v>
      </c>
      <c r="M40" s="99" t="str">
        <f t="shared" si="4"/>
        <v>-</v>
      </c>
    </row>
    <row r="41" spans="1:13" ht="18" customHeight="1">
      <c r="A41" s="3"/>
      <c r="B41" s="149"/>
      <c r="C41" s="140" t="s">
        <v>82</v>
      </c>
      <c r="D41" s="165"/>
      <c r="E41" s="180">
        <f>SUM('(ｲ)保有分:(ﾛ)取得分'!E41)</f>
        <v>0</v>
      </c>
      <c r="F41" s="46">
        <f>SUM('(ｲ)保有分:(ﾛ)取得分'!F41)</f>
        <v>0</v>
      </c>
      <c r="G41" s="47">
        <f t="shared" si="0"/>
        <v>0</v>
      </c>
      <c r="H41" s="45">
        <f>SUM('(ｲ)保有分:(ﾛ)取得分'!H41)</f>
        <v>0</v>
      </c>
      <c r="I41" s="46">
        <f>SUM('(ｲ)保有分:(ﾛ)取得分'!I41)</f>
        <v>0</v>
      </c>
      <c r="J41" s="47">
        <f t="shared" si="1"/>
        <v>0</v>
      </c>
      <c r="K41" s="92" t="str">
        <f t="shared" si="2"/>
        <v>-</v>
      </c>
      <c r="L41" s="61" t="str">
        <f t="shared" si="3"/>
        <v>-</v>
      </c>
      <c r="M41" s="93" t="str">
        <f t="shared" si="4"/>
        <v>-</v>
      </c>
    </row>
    <row r="42" spans="1:13" ht="18" customHeight="1">
      <c r="A42" s="3"/>
      <c r="B42" s="149"/>
      <c r="C42" s="140" t="s">
        <v>83</v>
      </c>
      <c r="D42" s="165"/>
      <c r="E42" s="180">
        <f>SUM('(ｲ)保有分:(ﾛ)取得分'!E42)</f>
        <v>0</v>
      </c>
      <c r="F42" s="46">
        <f>SUM('(ｲ)保有分:(ﾛ)取得分'!F42)</f>
        <v>0</v>
      </c>
      <c r="G42" s="47">
        <f t="shared" si="0"/>
        <v>0</v>
      </c>
      <c r="H42" s="45">
        <f>SUM('(ｲ)保有分:(ﾛ)取得分'!H42)</f>
        <v>0</v>
      </c>
      <c r="I42" s="46">
        <f>SUM('(ｲ)保有分:(ﾛ)取得分'!I42)</f>
        <v>0</v>
      </c>
      <c r="J42" s="47">
        <f t="shared" si="1"/>
        <v>0</v>
      </c>
      <c r="K42" s="92" t="str">
        <f t="shared" si="2"/>
        <v>-</v>
      </c>
      <c r="L42" s="61" t="str">
        <f t="shared" si="3"/>
        <v>-</v>
      </c>
      <c r="M42" s="93" t="str">
        <f t="shared" si="4"/>
        <v>-</v>
      </c>
    </row>
    <row r="43" spans="1:13" ht="18" customHeight="1">
      <c r="A43" s="3"/>
      <c r="B43" s="149"/>
      <c r="C43" s="140" t="s">
        <v>35</v>
      </c>
      <c r="D43" s="165"/>
      <c r="E43" s="180">
        <f>SUM('(ｲ)保有分:(ﾛ)取得分'!E43)</f>
        <v>0</v>
      </c>
      <c r="F43" s="46">
        <f>SUM('(ｲ)保有分:(ﾛ)取得分'!F43)</f>
        <v>0</v>
      </c>
      <c r="G43" s="47">
        <f t="shared" si="0"/>
        <v>0</v>
      </c>
      <c r="H43" s="45">
        <f>SUM('(ｲ)保有分:(ﾛ)取得分'!H43)</f>
        <v>0</v>
      </c>
      <c r="I43" s="46">
        <f>SUM('(ｲ)保有分:(ﾛ)取得分'!I43)</f>
        <v>0</v>
      </c>
      <c r="J43" s="47">
        <f t="shared" si="1"/>
        <v>0</v>
      </c>
      <c r="K43" s="92" t="str">
        <f t="shared" si="2"/>
        <v>-</v>
      </c>
      <c r="L43" s="61" t="str">
        <f t="shared" si="3"/>
        <v>-</v>
      </c>
      <c r="M43" s="93" t="str">
        <f t="shared" si="4"/>
        <v>-</v>
      </c>
    </row>
    <row r="44" spans="1:13" ht="18" customHeight="1">
      <c r="A44" s="3"/>
      <c r="B44" s="150"/>
      <c r="C44" s="141" t="s">
        <v>36</v>
      </c>
      <c r="D44" s="166"/>
      <c r="E44" s="181">
        <f>SUM('(ｲ)保有分:(ﾛ)取得分'!E44)</f>
        <v>0</v>
      </c>
      <c r="F44" s="49">
        <f>SUM('(ｲ)保有分:(ﾛ)取得分'!F44)</f>
        <v>0</v>
      </c>
      <c r="G44" s="50">
        <f t="shared" si="0"/>
        <v>0</v>
      </c>
      <c r="H44" s="48">
        <f>SUM('(ｲ)保有分:(ﾛ)取得分'!H44)</f>
        <v>0</v>
      </c>
      <c r="I44" s="49">
        <f>SUM('(ｲ)保有分:(ﾛ)取得分'!I44)</f>
        <v>0</v>
      </c>
      <c r="J44" s="50">
        <f t="shared" si="1"/>
        <v>0</v>
      </c>
      <c r="K44" s="94" t="str">
        <f t="shared" si="2"/>
        <v>-</v>
      </c>
      <c r="L44" s="95" t="str">
        <f t="shared" si="3"/>
        <v>-</v>
      </c>
      <c r="M44" s="96" t="str">
        <f t="shared" si="4"/>
        <v>-</v>
      </c>
    </row>
    <row r="45" spans="1:13" ht="18" customHeight="1" thickBot="1">
      <c r="A45" s="3"/>
      <c r="B45" s="151"/>
      <c r="C45" s="142" t="s">
        <v>37</v>
      </c>
      <c r="D45" s="167"/>
      <c r="E45" s="182">
        <f>SUM('(ｲ)保有分:(ﾛ)取得分'!E45)</f>
        <v>0</v>
      </c>
      <c r="F45" s="52">
        <f>SUM('(ｲ)保有分:(ﾛ)取得分'!F45)</f>
        <v>0</v>
      </c>
      <c r="G45" s="53">
        <f t="shared" si="0"/>
        <v>0</v>
      </c>
      <c r="H45" s="51">
        <f>SUM('(ｲ)保有分:(ﾛ)取得分'!H45)</f>
        <v>0</v>
      </c>
      <c r="I45" s="52">
        <f>SUM('(ｲ)保有分:(ﾛ)取得分'!I45)</f>
        <v>0</v>
      </c>
      <c r="J45" s="53">
        <f t="shared" si="1"/>
        <v>0</v>
      </c>
      <c r="K45" s="97" t="str">
        <f t="shared" si="2"/>
        <v>-</v>
      </c>
      <c r="L45" s="98" t="str">
        <f t="shared" si="3"/>
        <v>-</v>
      </c>
      <c r="M45" s="99" t="str">
        <f t="shared" si="4"/>
        <v>-</v>
      </c>
    </row>
    <row r="46" spans="1:13" ht="18" customHeight="1" thickTop="1">
      <c r="A46" s="4"/>
      <c r="B46" s="152"/>
      <c r="C46" s="143" t="s">
        <v>57</v>
      </c>
      <c r="D46" s="168"/>
      <c r="E46" s="184">
        <f aca="true" t="shared" si="5" ref="E46:J46">SUM(E5:E15)</f>
        <v>0</v>
      </c>
      <c r="F46" s="72">
        <f t="shared" si="5"/>
        <v>592</v>
      </c>
      <c r="G46" s="73">
        <f t="shared" si="5"/>
        <v>592</v>
      </c>
      <c r="H46" s="71">
        <f t="shared" si="5"/>
        <v>0</v>
      </c>
      <c r="I46" s="72">
        <f t="shared" si="5"/>
        <v>198</v>
      </c>
      <c r="J46" s="73">
        <f t="shared" si="5"/>
        <v>198</v>
      </c>
      <c r="K46" s="109" t="str">
        <f t="shared" si="2"/>
        <v>-</v>
      </c>
      <c r="L46" s="110">
        <f t="shared" si="3"/>
        <v>33.44594594594595</v>
      </c>
      <c r="M46" s="111">
        <f t="shared" si="4"/>
        <v>33.44594594594595</v>
      </c>
    </row>
    <row r="47" spans="1:13" ht="18" customHeight="1" thickBot="1">
      <c r="A47" s="4"/>
      <c r="B47" s="153"/>
      <c r="C47" s="144" t="s">
        <v>58</v>
      </c>
      <c r="D47" s="169"/>
      <c r="E47" s="185">
        <f aca="true" t="shared" si="6" ref="E47:J47">SUM(E16:E45)</f>
        <v>0</v>
      </c>
      <c r="F47" s="55">
        <f t="shared" si="6"/>
        <v>6240</v>
      </c>
      <c r="G47" s="56">
        <f t="shared" si="6"/>
        <v>6240</v>
      </c>
      <c r="H47" s="54">
        <f t="shared" si="6"/>
        <v>0</v>
      </c>
      <c r="I47" s="55">
        <f t="shared" si="6"/>
        <v>10</v>
      </c>
      <c r="J47" s="56">
        <f t="shared" si="6"/>
        <v>10</v>
      </c>
      <c r="K47" s="106" t="str">
        <f t="shared" si="2"/>
        <v>-</v>
      </c>
      <c r="L47" s="107">
        <f t="shared" si="3"/>
        <v>0.16025641025641024</v>
      </c>
      <c r="M47" s="108">
        <f t="shared" si="4"/>
        <v>0.16025641025641024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0</v>
      </c>
      <c r="F48" s="63">
        <f t="shared" si="7"/>
        <v>6832</v>
      </c>
      <c r="G48" s="64">
        <f t="shared" si="7"/>
        <v>6832</v>
      </c>
      <c r="H48" s="62">
        <f t="shared" si="7"/>
        <v>0</v>
      </c>
      <c r="I48" s="63">
        <f t="shared" si="7"/>
        <v>208</v>
      </c>
      <c r="J48" s="64">
        <f t="shared" si="7"/>
        <v>208</v>
      </c>
      <c r="K48" s="114" t="str">
        <f t="shared" si="2"/>
        <v>-</v>
      </c>
      <c r="L48" s="115">
        <f t="shared" si="3"/>
        <v>3.0444964871194378</v>
      </c>
      <c r="M48" s="116">
        <f t="shared" si="4"/>
        <v>3.0444964871194378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48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0</v>
      </c>
      <c r="F5" s="307">
        <v>0</v>
      </c>
      <c r="G5" s="44">
        <f>SUM(E5:F5)</f>
        <v>0</v>
      </c>
      <c r="H5" s="306">
        <v>0</v>
      </c>
      <c r="I5" s="307">
        <v>0</v>
      </c>
      <c r="J5" s="44">
        <f>SUM(H5:I5)</f>
        <v>0</v>
      </c>
      <c r="K5" s="80" t="str">
        <f>IF(E5=0,"-",H5/E5*100)</f>
        <v>-</v>
      </c>
      <c r="L5" s="57" t="str">
        <f>IF(F5=0,"-",I5/F5*100)</f>
        <v>-</v>
      </c>
      <c r="M5" s="81" t="str">
        <f>IF(G5=0,"-",J5/G5*100)</f>
        <v>-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394</v>
      </c>
      <c r="G9" s="50">
        <f t="shared" si="0"/>
        <v>394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>
        <f t="shared" si="3"/>
        <v>0</v>
      </c>
      <c r="M9" s="69">
        <f t="shared" si="4"/>
        <v>0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0</v>
      </c>
      <c r="F14" s="311">
        <v>0</v>
      </c>
      <c r="G14" s="50">
        <f t="shared" si="0"/>
        <v>0</v>
      </c>
      <c r="H14" s="310">
        <v>0</v>
      </c>
      <c r="I14" s="311">
        <v>0</v>
      </c>
      <c r="J14" s="50">
        <f t="shared" si="1"/>
        <v>0</v>
      </c>
      <c r="K14" s="68" t="str">
        <f t="shared" si="2"/>
        <v>-</v>
      </c>
      <c r="L14" s="59" t="str">
        <f t="shared" si="3"/>
        <v>-</v>
      </c>
      <c r="M14" s="69" t="str">
        <f t="shared" si="4"/>
        <v>-</v>
      </c>
    </row>
    <row r="15" spans="1:13" ht="18" customHeight="1">
      <c r="A15" s="10"/>
      <c r="B15" s="151"/>
      <c r="C15" s="142" t="s">
        <v>81</v>
      </c>
      <c r="D15" s="167"/>
      <c r="E15" s="319">
        <v>0</v>
      </c>
      <c r="F15" s="313">
        <v>198</v>
      </c>
      <c r="G15" s="53">
        <f t="shared" si="0"/>
        <v>198</v>
      </c>
      <c r="H15" s="312">
        <v>0</v>
      </c>
      <c r="I15" s="313">
        <v>198</v>
      </c>
      <c r="J15" s="53">
        <f t="shared" si="1"/>
        <v>198</v>
      </c>
      <c r="K15" s="84" t="str">
        <f t="shared" si="2"/>
        <v>-</v>
      </c>
      <c r="L15" s="60">
        <f t="shared" si="3"/>
        <v>100</v>
      </c>
      <c r="M15" s="85">
        <f t="shared" si="4"/>
        <v>100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654</v>
      </c>
      <c r="G16" s="44">
        <f t="shared" si="0"/>
        <v>654</v>
      </c>
      <c r="H16" s="306">
        <v>0</v>
      </c>
      <c r="I16" s="307">
        <v>10</v>
      </c>
      <c r="J16" s="44">
        <f t="shared" si="1"/>
        <v>10</v>
      </c>
      <c r="K16" s="80" t="str">
        <f t="shared" si="2"/>
        <v>-</v>
      </c>
      <c r="L16" s="57">
        <f t="shared" si="3"/>
        <v>1.529051987767584</v>
      </c>
      <c r="M16" s="81">
        <f t="shared" si="4"/>
        <v>1.529051987767584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5586</v>
      </c>
      <c r="G29" s="50">
        <f t="shared" si="0"/>
        <v>5586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>
        <f t="shared" si="3"/>
        <v>0</v>
      </c>
      <c r="M29" s="69">
        <f t="shared" si="4"/>
        <v>0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151"/>
      <c r="C40" s="142" t="s">
        <v>34</v>
      </c>
      <c r="D40" s="167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0</v>
      </c>
      <c r="F46" s="72">
        <f t="shared" si="5"/>
        <v>592</v>
      </c>
      <c r="G46" s="73">
        <f t="shared" si="5"/>
        <v>592</v>
      </c>
      <c r="H46" s="71">
        <f t="shared" si="5"/>
        <v>0</v>
      </c>
      <c r="I46" s="72">
        <f t="shared" si="5"/>
        <v>198</v>
      </c>
      <c r="J46" s="73">
        <f t="shared" si="5"/>
        <v>198</v>
      </c>
      <c r="K46" s="123" t="str">
        <f t="shared" si="2"/>
        <v>-</v>
      </c>
      <c r="L46" s="74">
        <f t="shared" si="3"/>
        <v>33.44594594594595</v>
      </c>
      <c r="M46" s="124">
        <f t="shared" si="4"/>
        <v>33.44594594594595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0</v>
      </c>
      <c r="F47" s="55">
        <f t="shared" si="6"/>
        <v>6240</v>
      </c>
      <c r="G47" s="56">
        <f t="shared" si="6"/>
        <v>6240</v>
      </c>
      <c r="H47" s="54">
        <f t="shared" si="6"/>
        <v>0</v>
      </c>
      <c r="I47" s="55">
        <f t="shared" si="6"/>
        <v>10</v>
      </c>
      <c r="J47" s="56">
        <f t="shared" si="6"/>
        <v>10</v>
      </c>
      <c r="K47" s="86" t="str">
        <f t="shared" si="2"/>
        <v>-</v>
      </c>
      <c r="L47" s="67">
        <f t="shared" si="3"/>
        <v>0.16025641025641024</v>
      </c>
      <c r="M47" s="87">
        <f t="shared" si="4"/>
        <v>0.16025641025641024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0</v>
      </c>
      <c r="F48" s="63">
        <f t="shared" si="7"/>
        <v>6832</v>
      </c>
      <c r="G48" s="64">
        <f t="shared" si="7"/>
        <v>6832</v>
      </c>
      <c r="H48" s="62">
        <f t="shared" si="7"/>
        <v>0</v>
      </c>
      <c r="I48" s="63">
        <f t="shared" si="7"/>
        <v>208</v>
      </c>
      <c r="J48" s="64">
        <f t="shared" si="7"/>
        <v>208</v>
      </c>
      <c r="K48" s="112" t="str">
        <f t="shared" si="2"/>
        <v>-</v>
      </c>
      <c r="L48" s="70">
        <f t="shared" si="3"/>
        <v>3.0444964871194378</v>
      </c>
      <c r="M48" s="113">
        <f t="shared" si="4"/>
        <v>3.0444964871194378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49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0</v>
      </c>
      <c r="F5" s="307">
        <v>0</v>
      </c>
      <c r="G5" s="44">
        <f>SUM(E5:F5)</f>
        <v>0</v>
      </c>
      <c r="H5" s="306">
        <v>0</v>
      </c>
      <c r="I5" s="307">
        <v>0</v>
      </c>
      <c r="J5" s="44">
        <f>SUM(H5:I5)</f>
        <v>0</v>
      </c>
      <c r="K5" s="80" t="str">
        <f>IF(E5=0,"-",H5/E5*100)</f>
        <v>-</v>
      </c>
      <c r="L5" s="57" t="str">
        <f>IF(F5=0,"-",I5/F5*100)</f>
        <v>-</v>
      </c>
      <c r="M5" s="81" t="str">
        <f>IF(G5=0,"-",J5/G5*100)</f>
        <v>-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0</v>
      </c>
      <c r="G9" s="50">
        <f t="shared" si="0"/>
        <v>0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 t="str">
        <f t="shared" si="3"/>
        <v>-</v>
      </c>
      <c r="M9" s="69" t="str">
        <f t="shared" si="4"/>
        <v>-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0</v>
      </c>
      <c r="F14" s="311">
        <v>0</v>
      </c>
      <c r="G14" s="50">
        <f t="shared" si="0"/>
        <v>0</v>
      </c>
      <c r="H14" s="310">
        <v>0</v>
      </c>
      <c r="I14" s="311">
        <v>0</v>
      </c>
      <c r="J14" s="50">
        <f t="shared" si="1"/>
        <v>0</v>
      </c>
      <c r="K14" s="68" t="str">
        <f t="shared" si="2"/>
        <v>-</v>
      </c>
      <c r="L14" s="59" t="str">
        <f t="shared" si="3"/>
        <v>-</v>
      </c>
      <c r="M14" s="69" t="str">
        <f t="shared" si="4"/>
        <v>-</v>
      </c>
    </row>
    <row r="15" spans="1:13" ht="18" customHeight="1">
      <c r="A15" s="10"/>
      <c r="B15" s="151"/>
      <c r="C15" s="142" t="s">
        <v>81</v>
      </c>
      <c r="D15" s="167"/>
      <c r="E15" s="319">
        <v>0</v>
      </c>
      <c r="F15" s="313">
        <v>0</v>
      </c>
      <c r="G15" s="53">
        <f t="shared" si="0"/>
        <v>0</v>
      </c>
      <c r="H15" s="312">
        <v>0</v>
      </c>
      <c r="I15" s="313">
        <v>0</v>
      </c>
      <c r="J15" s="53">
        <f t="shared" si="1"/>
        <v>0</v>
      </c>
      <c r="K15" s="84" t="str">
        <f t="shared" si="2"/>
        <v>-</v>
      </c>
      <c r="L15" s="60" t="str">
        <f t="shared" si="3"/>
        <v>-</v>
      </c>
      <c r="M15" s="85" t="str">
        <f t="shared" si="4"/>
        <v>-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0</v>
      </c>
      <c r="G16" s="44">
        <f t="shared" si="0"/>
        <v>0</v>
      </c>
      <c r="H16" s="306">
        <v>0</v>
      </c>
      <c r="I16" s="307">
        <v>0</v>
      </c>
      <c r="J16" s="44">
        <f t="shared" si="1"/>
        <v>0</v>
      </c>
      <c r="K16" s="80" t="str">
        <f t="shared" si="2"/>
        <v>-</v>
      </c>
      <c r="L16" s="57" t="str">
        <f t="shared" si="3"/>
        <v>-</v>
      </c>
      <c r="M16" s="81" t="str">
        <f t="shared" si="4"/>
        <v>-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151"/>
      <c r="C40" s="142" t="s">
        <v>34</v>
      </c>
      <c r="D40" s="167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0</v>
      </c>
      <c r="F46" s="72">
        <f t="shared" si="5"/>
        <v>0</v>
      </c>
      <c r="G46" s="73">
        <f t="shared" si="5"/>
        <v>0</v>
      </c>
      <c r="H46" s="71">
        <f t="shared" si="5"/>
        <v>0</v>
      </c>
      <c r="I46" s="72">
        <f t="shared" si="5"/>
        <v>0</v>
      </c>
      <c r="J46" s="73">
        <f t="shared" si="5"/>
        <v>0</v>
      </c>
      <c r="K46" s="123" t="str">
        <f t="shared" si="2"/>
        <v>-</v>
      </c>
      <c r="L46" s="74" t="str">
        <f t="shared" si="3"/>
        <v>-</v>
      </c>
      <c r="M46" s="124" t="str">
        <f t="shared" si="4"/>
        <v>-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0</v>
      </c>
      <c r="F47" s="55">
        <f t="shared" si="6"/>
        <v>0</v>
      </c>
      <c r="G47" s="56">
        <f t="shared" si="6"/>
        <v>0</v>
      </c>
      <c r="H47" s="54">
        <f t="shared" si="6"/>
        <v>0</v>
      </c>
      <c r="I47" s="55">
        <f t="shared" si="6"/>
        <v>0</v>
      </c>
      <c r="J47" s="56">
        <f t="shared" si="6"/>
        <v>0</v>
      </c>
      <c r="K47" s="86" t="str">
        <f t="shared" si="2"/>
        <v>-</v>
      </c>
      <c r="L47" s="67" t="str">
        <f t="shared" si="3"/>
        <v>-</v>
      </c>
      <c r="M47" s="87" t="str">
        <f t="shared" si="4"/>
        <v>-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0</v>
      </c>
      <c r="F48" s="63">
        <f t="shared" si="7"/>
        <v>0</v>
      </c>
      <c r="G48" s="64">
        <f t="shared" si="7"/>
        <v>0</v>
      </c>
      <c r="H48" s="62">
        <f t="shared" si="7"/>
        <v>0</v>
      </c>
      <c r="I48" s="63">
        <f t="shared" si="7"/>
        <v>0</v>
      </c>
      <c r="J48" s="64">
        <f t="shared" si="7"/>
        <v>0</v>
      </c>
      <c r="K48" s="112" t="str">
        <f t="shared" si="2"/>
        <v>-</v>
      </c>
      <c r="L48" s="70" t="str">
        <f t="shared" si="3"/>
        <v>-</v>
      </c>
      <c r="M48" s="113" t="str">
        <f t="shared" si="4"/>
        <v>-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tabColor indexed="13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s="1" customFormat="1" ht="14.25" thickBot="1">
      <c r="B1" s="2" t="s">
        <v>50</v>
      </c>
      <c r="C1" s="2"/>
      <c r="D1" s="2"/>
      <c r="E1" s="14"/>
      <c r="F1" s="14"/>
      <c r="G1" s="14"/>
      <c r="H1" s="14"/>
      <c r="I1" s="14"/>
      <c r="J1" s="14"/>
      <c r="K1" s="2"/>
      <c r="L1" s="2"/>
      <c r="M1" s="16" t="s">
        <v>40</v>
      </c>
    </row>
    <row r="2" spans="2:13" s="17" customFormat="1" ht="15" customHeight="1">
      <c r="B2" s="177"/>
      <c r="C2" s="175"/>
      <c r="D2" s="187"/>
      <c r="E2" s="359" t="s">
        <v>0</v>
      </c>
      <c r="F2" s="359"/>
      <c r="G2" s="360"/>
      <c r="H2" s="361" t="s">
        <v>1</v>
      </c>
      <c r="I2" s="359"/>
      <c r="J2" s="360"/>
      <c r="K2" s="362" t="s">
        <v>2</v>
      </c>
      <c r="L2" s="363"/>
      <c r="M2" s="364"/>
    </row>
    <row r="3" spans="2:13" ht="12" customHeight="1">
      <c r="B3" s="146"/>
      <c r="C3" s="137" t="s">
        <v>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48"/>
      <c r="C5" s="139" t="s">
        <v>4</v>
      </c>
      <c r="D5" s="164"/>
      <c r="E5" s="155">
        <f>SUM('(1)入湯税:(3)法定外目的税'!E5)</f>
        <v>850959</v>
      </c>
      <c r="F5" s="19">
        <f>SUM('(1)入湯税:(3)法定外目的税'!F5)</f>
        <v>5111</v>
      </c>
      <c r="G5" s="20">
        <f>SUM(E5:F5)</f>
        <v>856070</v>
      </c>
      <c r="H5" s="18">
        <f>SUM('(1)入湯税:(3)法定外目的税'!H5)</f>
        <v>850959</v>
      </c>
      <c r="I5" s="19">
        <f>SUM('(1)入湯税:(3)法定外目的税'!I5)</f>
        <v>1376</v>
      </c>
      <c r="J5" s="20">
        <f>SUM(H5:I5)</f>
        <v>852335</v>
      </c>
      <c r="K5" s="100">
        <f>IF(E5=0,"-",H5/E5*100)</f>
        <v>100</v>
      </c>
      <c r="L5" s="101">
        <f>IF(F5=0,"-",I5/F5*100)</f>
        <v>26.922324398356483</v>
      </c>
      <c r="M5" s="102">
        <f>IF(G5=0,"-",J5/G5*100)</f>
        <v>99.56370390271823</v>
      </c>
    </row>
    <row r="6" spans="1:13" ht="18" customHeight="1">
      <c r="A6" s="3"/>
      <c r="B6" s="149"/>
      <c r="C6" s="140" t="s">
        <v>5</v>
      </c>
      <c r="D6" s="165"/>
      <c r="E6" s="156">
        <f>SUM('(1)入湯税:(3)法定外目的税'!E6)</f>
        <v>3268</v>
      </c>
      <c r="F6" s="22">
        <f>SUM('(1)入湯税:(3)法定外目的税'!F6)</f>
        <v>0</v>
      </c>
      <c r="G6" s="23">
        <f aca="true" t="shared" si="0" ref="G6:G45">SUM(E6:F6)</f>
        <v>3268</v>
      </c>
      <c r="H6" s="21">
        <f>SUM('(1)入湯税:(3)法定外目的税'!H6)</f>
        <v>3268</v>
      </c>
      <c r="I6" s="22">
        <f>SUM('(1)入湯税:(3)法定外目的税'!I6)</f>
        <v>0</v>
      </c>
      <c r="J6" s="23">
        <f aca="true" t="shared" si="1" ref="J6:J45">SUM(H6:I6)</f>
        <v>3268</v>
      </c>
      <c r="K6" s="92">
        <f aca="true" t="shared" si="2" ref="K6:K48">IF(E6=0,"-",H6/E6*100)</f>
        <v>100</v>
      </c>
      <c r="L6" s="61" t="str">
        <f aca="true" t="shared" si="3" ref="L6:L48">IF(F6=0,"-",I6/F6*100)</f>
        <v>-</v>
      </c>
      <c r="M6" s="93">
        <f aca="true" t="shared" si="4" ref="M6:M48">IF(G6=0,"-",J6/G6*100)</f>
        <v>100</v>
      </c>
    </row>
    <row r="7" spans="1:13" ht="18" customHeight="1">
      <c r="A7" s="3"/>
      <c r="B7" s="149"/>
      <c r="C7" s="140" t="s">
        <v>6</v>
      </c>
      <c r="D7" s="165"/>
      <c r="E7" s="156">
        <f>SUM('(1)入湯税:(3)法定外目的税'!E7)</f>
        <v>0</v>
      </c>
      <c r="F7" s="22">
        <f>SUM('(1)入湯税:(3)法定外目的税'!F7)</f>
        <v>0</v>
      </c>
      <c r="G7" s="23">
        <f t="shared" si="0"/>
        <v>0</v>
      </c>
      <c r="H7" s="21">
        <f>SUM('(1)入湯税:(3)法定外目的税'!H7)</f>
        <v>0</v>
      </c>
      <c r="I7" s="22">
        <f>SUM('(1)入湯税:(3)法定外目的税'!I7)</f>
        <v>0</v>
      </c>
      <c r="J7" s="23">
        <f t="shared" si="1"/>
        <v>0</v>
      </c>
      <c r="K7" s="92" t="str">
        <f t="shared" si="2"/>
        <v>-</v>
      </c>
      <c r="L7" s="61" t="str">
        <f t="shared" si="3"/>
        <v>-</v>
      </c>
      <c r="M7" s="93" t="str">
        <f t="shared" si="4"/>
        <v>-</v>
      </c>
    </row>
    <row r="8" spans="1:13" ht="18" customHeight="1">
      <c r="A8" s="3"/>
      <c r="B8" s="149"/>
      <c r="C8" s="140" t="s">
        <v>7</v>
      </c>
      <c r="D8" s="165"/>
      <c r="E8" s="156">
        <f>SUM('(1)入湯税:(3)法定外目的税'!E8)</f>
        <v>7540</v>
      </c>
      <c r="F8" s="22">
        <f>SUM('(1)入湯税:(3)法定外目的税'!F8)</f>
        <v>0</v>
      </c>
      <c r="G8" s="23">
        <f t="shared" si="0"/>
        <v>7540</v>
      </c>
      <c r="H8" s="21">
        <f>SUM('(1)入湯税:(3)法定外目的税'!H8)</f>
        <v>7540</v>
      </c>
      <c r="I8" s="22">
        <f>SUM('(1)入湯税:(3)法定外目的税'!I8)</f>
        <v>0</v>
      </c>
      <c r="J8" s="23">
        <f t="shared" si="1"/>
        <v>7540</v>
      </c>
      <c r="K8" s="92">
        <f t="shared" si="2"/>
        <v>100</v>
      </c>
      <c r="L8" s="61" t="str">
        <f t="shared" si="3"/>
        <v>-</v>
      </c>
      <c r="M8" s="93">
        <f t="shared" si="4"/>
        <v>100</v>
      </c>
    </row>
    <row r="9" spans="1:13" ht="18" customHeight="1">
      <c r="A9" s="3"/>
      <c r="B9" s="150"/>
      <c r="C9" s="141" t="s">
        <v>8</v>
      </c>
      <c r="D9" s="166"/>
      <c r="E9" s="157">
        <f>SUM('(1)入湯税:(3)法定外目的税'!E9)</f>
        <v>0</v>
      </c>
      <c r="F9" s="25">
        <f>SUM('(1)入湯税:(3)法定外目的税'!F9)</f>
        <v>0</v>
      </c>
      <c r="G9" s="26">
        <f t="shared" si="0"/>
        <v>0</v>
      </c>
      <c r="H9" s="24">
        <f>SUM('(1)入湯税:(3)法定外目的税'!H9)</f>
        <v>0</v>
      </c>
      <c r="I9" s="25">
        <f>SUM('(1)入湯税:(3)法定外目的税'!I9)</f>
        <v>0</v>
      </c>
      <c r="J9" s="26">
        <f t="shared" si="1"/>
        <v>0</v>
      </c>
      <c r="K9" s="94" t="str">
        <f t="shared" si="2"/>
        <v>-</v>
      </c>
      <c r="L9" s="95" t="str">
        <f t="shared" si="3"/>
        <v>-</v>
      </c>
      <c r="M9" s="96" t="str">
        <f t="shared" si="4"/>
        <v>-</v>
      </c>
    </row>
    <row r="10" spans="1:13" ht="18" customHeight="1">
      <c r="A10" s="3"/>
      <c r="B10" s="151"/>
      <c r="C10" s="142" t="s">
        <v>9</v>
      </c>
      <c r="D10" s="167"/>
      <c r="E10" s="158">
        <f>SUM('(1)入湯税:(3)法定外目的税'!E10)</f>
        <v>0</v>
      </c>
      <c r="F10" s="28">
        <f>SUM('(1)入湯税:(3)法定外目的税'!F10)</f>
        <v>0</v>
      </c>
      <c r="G10" s="29">
        <f t="shared" si="0"/>
        <v>0</v>
      </c>
      <c r="H10" s="27">
        <f>SUM('(1)入湯税:(3)法定外目的税'!H10)</f>
        <v>0</v>
      </c>
      <c r="I10" s="28">
        <f>SUM('(1)入湯税:(3)法定外目的税'!I10)</f>
        <v>0</v>
      </c>
      <c r="J10" s="29">
        <f t="shared" si="1"/>
        <v>0</v>
      </c>
      <c r="K10" s="97" t="str">
        <f t="shared" si="2"/>
        <v>-</v>
      </c>
      <c r="L10" s="98" t="str">
        <f t="shared" si="3"/>
        <v>-</v>
      </c>
      <c r="M10" s="99" t="str">
        <f t="shared" si="4"/>
        <v>-</v>
      </c>
    </row>
    <row r="11" spans="1:13" ht="18" customHeight="1">
      <c r="A11" s="3"/>
      <c r="B11" s="149"/>
      <c r="C11" s="140" t="s">
        <v>77</v>
      </c>
      <c r="D11" s="165"/>
      <c r="E11" s="156">
        <f>SUM('(1)入湯税:(3)法定外目的税'!E11)</f>
        <v>0</v>
      </c>
      <c r="F11" s="22">
        <f>SUM('(1)入湯税:(3)法定外目的税'!F11)</f>
        <v>0</v>
      </c>
      <c r="G11" s="23">
        <f t="shared" si="0"/>
        <v>0</v>
      </c>
      <c r="H11" s="21">
        <f>SUM('(1)入湯税:(3)法定外目的税'!H11)</f>
        <v>0</v>
      </c>
      <c r="I11" s="22">
        <f>SUM('(1)入湯税:(3)法定外目的税'!I11)</f>
        <v>0</v>
      </c>
      <c r="J11" s="23">
        <f t="shared" si="1"/>
        <v>0</v>
      </c>
      <c r="K11" s="92" t="str">
        <f t="shared" si="2"/>
        <v>-</v>
      </c>
      <c r="L11" s="61" t="str">
        <f t="shared" si="3"/>
        <v>-</v>
      </c>
      <c r="M11" s="93" t="str">
        <f t="shared" si="4"/>
        <v>-</v>
      </c>
    </row>
    <row r="12" spans="1:13" ht="18" customHeight="1">
      <c r="A12" s="3"/>
      <c r="B12" s="149"/>
      <c r="C12" s="140" t="s">
        <v>78</v>
      </c>
      <c r="D12" s="165"/>
      <c r="E12" s="156">
        <f>SUM('(1)入湯税:(3)法定外目的税'!E12)</f>
        <v>3475</v>
      </c>
      <c r="F12" s="22">
        <f>SUM('(1)入湯税:(3)法定外目的税'!F12)</f>
        <v>0</v>
      </c>
      <c r="G12" s="23">
        <f t="shared" si="0"/>
        <v>3475</v>
      </c>
      <c r="H12" s="21">
        <f>SUM('(1)入湯税:(3)法定外目的税'!H12)</f>
        <v>3475</v>
      </c>
      <c r="I12" s="22">
        <f>SUM('(1)入湯税:(3)法定外目的税'!I12)</f>
        <v>0</v>
      </c>
      <c r="J12" s="23">
        <f t="shared" si="1"/>
        <v>3475</v>
      </c>
      <c r="K12" s="92">
        <f t="shared" si="2"/>
        <v>100</v>
      </c>
      <c r="L12" s="61" t="str">
        <f t="shared" si="3"/>
        <v>-</v>
      </c>
      <c r="M12" s="93">
        <f t="shared" si="4"/>
        <v>100</v>
      </c>
    </row>
    <row r="13" spans="1:13" ht="18" customHeight="1">
      <c r="A13" s="3"/>
      <c r="B13" s="149"/>
      <c r="C13" s="140" t="s">
        <v>79</v>
      </c>
      <c r="D13" s="165"/>
      <c r="E13" s="156">
        <f>SUM('(1)入湯税:(3)法定外目的税'!E13)</f>
        <v>0</v>
      </c>
      <c r="F13" s="22">
        <f>SUM('(1)入湯税:(3)法定外目的税'!F13)</f>
        <v>0</v>
      </c>
      <c r="G13" s="23">
        <f t="shared" si="0"/>
        <v>0</v>
      </c>
      <c r="H13" s="21">
        <f>SUM('(1)入湯税:(3)法定外目的税'!H13)</f>
        <v>0</v>
      </c>
      <c r="I13" s="22">
        <f>SUM('(1)入湯税:(3)法定外目的税'!I13)</f>
        <v>0</v>
      </c>
      <c r="J13" s="23">
        <f t="shared" si="1"/>
        <v>0</v>
      </c>
      <c r="K13" s="92" t="str">
        <f t="shared" si="2"/>
        <v>-</v>
      </c>
      <c r="L13" s="61" t="str">
        <f t="shared" si="3"/>
        <v>-</v>
      </c>
      <c r="M13" s="93" t="str">
        <f t="shared" si="4"/>
        <v>-</v>
      </c>
    </row>
    <row r="14" spans="1:13" ht="18" customHeight="1">
      <c r="A14" s="3"/>
      <c r="B14" s="150"/>
      <c r="C14" s="141" t="s">
        <v>80</v>
      </c>
      <c r="D14" s="166"/>
      <c r="E14" s="157">
        <f>SUM('(1)入湯税:(3)法定外目的税'!E14)</f>
        <v>6061</v>
      </c>
      <c r="F14" s="25">
        <f>SUM('(1)入湯税:(3)法定外目的税'!F14)</f>
        <v>0</v>
      </c>
      <c r="G14" s="26">
        <f t="shared" si="0"/>
        <v>6061</v>
      </c>
      <c r="H14" s="24">
        <f>SUM('(1)入湯税:(3)法定外目的税'!H14)</f>
        <v>6061</v>
      </c>
      <c r="I14" s="25">
        <f>SUM('(1)入湯税:(3)法定外目的税'!I14)</f>
        <v>0</v>
      </c>
      <c r="J14" s="26">
        <f t="shared" si="1"/>
        <v>6061</v>
      </c>
      <c r="K14" s="94">
        <f t="shared" si="2"/>
        <v>100</v>
      </c>
      <c r="L14" s="95" t="str">
        <f t="shared" si="3"/>
        <v>-</v>
      </c>
      <c r="M14" s="96">
        <f t="shared" si="4"/>
        <v>100</v>
      </c>
    </row>
    <row r="15" spans="1:13" ht="18" customHeight="1">
      <c r="A15" s="3"/>
      <c r="B15" s="151"/>
      <c r="C15" s="142" t="s">
        <v>81</v>
      </c>
      <c r="D15" s="167"/>
      <c r="E15" s="158">
        <f>SUM('(1)入湯税:(3)法定外目的税'!E15)</f>
        <v>4067</v>
      </c>
      <c r="F15" s="28">
        <f>SUM('(1)入湯税:(3)法定外目的税'!F15)</f>
        <v>0</v>
      </c>
      <c r="G15" s="29">
        <f t="shared" si="0"/>
        <v>4067</v>
      </c>
      <c r="H15" s="27">
        <f>SUM('(1)入湯税:(3)法定外目的税'!H15)</f>
        <v>4067</v>
      </c>
      <c r="I15" s="28">
        <f>SUM('(1)入湯税:(3)法定外目的税'!I15)</f>
        <v>0</v>
      </c>
      <c r="J15" s="29">
        <f t="shared" si="1"/>
        <v>4067</v>
      </c>
      <c r="K15" s="97">
        <f t="shared" si="2"/>
        <v>100</v>
      </c>
      <c r="L15" s="98" t="str">
        <f t="shared" si="3"/>
        <v>-</v>
      </c>
      <c r="M15" s="99">
        <f t="shared" si="4"/>
        <v>100</v>
      </c>
    </row>
    <row r="16" spans="1:13" ht="18" customHeight="1">
      <c r="A16" s="3"/>
      <c r="B16" s="148"/>
      <c r="C16" s="139" t="s">
        <v>10</v>
      </c>
      <c r="D16" s="164"/>
      <c r="E16" s="155">
        <f>SUM('(1)入湯税:(3)法定外目的税'!E16)</f>
        <v>0</v>
      </c>
      <c r="F16" s="19">
        <f>SUM('(1)入湯税:(3)法定外目的税'!F16)</f>
        <v>0</v>
      </c>
      <c r="G16" s="20">
        <f t="shared" si="0"/>
        <v>0</v>
      </c>
      <c r="H16" s="18">
        <f>SUM('(1)入湯税:(3)法定外目的税'!H16)</f>
        <v>0</v>
      </c>
      <c r="I16" s="19">
        <f>SUM('(1)入湯税:(3)法定外目的税'!I16)</f>
        <v>0</v>
      </c>
      <c r="J16" s="20">
        <f t="shared" si="1"/>
        <v>0</v>
      </c>
      <c r="K16" s="100" t="str">
        <f t="shared" si="2"/>
        <v>-</v>
      </c>
      <c r="L16" s="101" t="str">
        <f t="shared" si="3"/>
        <v>-</v>
      </c>
      <c r="M16" s="102" t="str">
        <f t="shared" si="4"/>
        <v>-</v>
      </c>
    </row>
    <row r="17" spans="1:13" ht="18" customHeight="1">
      <c r="A17" s="3"/>
      <c r="B17" s="149"/>
      <c r="C17" s="140" t="s">
        <v>11</v>
      </c>
      <c r="D17" s="165"/>
      <c r="E17" s="156">
        <f>SUM('(1)入湯税:(3)法定外目的税'!E17)</f>
        <v>0</v>
      </c>
      <c r="F17" s="22">
        <f>SUM('(1)入湯税:(3)法定外目的税'!F17)</f>
        <v>0</v>
      </c>
      <c r="G17" s="23">
        <f t="shared" si="0"/>
        <v>0</v>
      </c>
      <c r="H17" s="21">
        <f>SUM('(1)入湯税:(3)法定外目的税'!H17)</f>
        <v>0</v>
      </c>
      <c r="I17" s="22">
        <f>SUM('(1)入湯税:(3)法定外目的税'!I17)</f>
        <v>0</v>
      </c>
      <c r="J17" s="23">
        <f t="shared" si="1"/>
        <v>0</v>
      </c>
      <c r="K17" s="92" t="str">
        <f t="shared" si="2"/>
        <v>-</v>
      </c>
      <c r="L17" s="61" t="str">
        <f t="shared" si="3"/>
        <v>-</v>
      </c>
      <c r="M17" s="93" t="str">
        <f t="shared" si="4"/>
        <v>-</v>
      </c>
    </row>
    <row r="18" spans="1:13" ht="18" customHeight="1">
      <c r="A18" s="3"/>
      <c r="B18" s="149"/>
      <c r="C18" s="140" t="s">
        <v>12</v>
      </c>
      <c r="D18" s="165"/>
      <c r="E18" s="156">
        <f>SUM('(1)入湯税:(3)法定外目的税'!E18)</f>
        <v>0</v>
      </c>
      <c r="F18" s="22">
        <f>SUM('(1)入湯税:(3)法定外目的税'!F18)</f>
        <v>0</v>
      </c>
      <c r="G18" s="23">
        <f t="shared" si="0"/>
        <v>0</v>
      </c>
      <c r="H18" s="21">
        <f>SUM('(1)入湯税:(3)法定外目的税'!H18)</f>
        <v>0</v>
      </c>
      <c r="I18" s="22">
        <f>SUM('(1)入湯税:(3)法定外目的税'!I18)</f>
        <v>0</v>
      </c>
      <c r="J18" s="23">
        <f t="shared" si="1"/>
        <v>0</v>
      </c>
      <c r="K18" s="92" t="str">
        <f t="shared" si="2"/>
        <v>-</v>
      </c>
      <c r="L18" s="61" t="str">
        <f t="shared" si="3"/>
        <v>-</v>
      </c>
      <c r="M18" s="93" t="str">
        <f t="shared" si="4"/>
        <v>-</v>
      </c>
    </row>
    <row r="19" spans="1:13" ht="18" customHeight="1">
      <c r="A19" s="3"/>
      <c r="B19" s="150"/>
      <c r="C19" s="141" t="s">
        <v>13</v>
      </c>
      <c r="D19" s="166"/>
      <c r="E19" s="157">
        <f>SUM('(1)入湯税:(3)法定外目的税'!E19)</f>
        <v>0</v>
      </c>
      <c r="F19" s="25">
        <f>SUM('(1)入湯税:(3)法定外目的税'!F19)</f>
        <v>0</v>
      </c>
      <c r="G19" s="26">
        <f t="shared" si="0"/>
        <v>0</v>
      </c>
      <c r="H19" s="24">
        <f>SUM('(1)入湯税:(3)法定外目的税'!H19)</f>
        <v>0</v>
      </c>
      <c r="I19" s="25">
        <f>SUM('(1)入湯税:(3)法定外目的税'!I19)</f>
        <v>0</v>
      </c>
      <c r="J19" s="26">
        <f t="shared" si="1"/>
        <v>0</v>
      </c>
      <c r="K19" s="94" t="str">
        <f t="shared" si="2"/>
        <v>-</v>
      </c>
      <c r="L19" s="95" t="str">
        <f t="shared" si="3"/>
        <v>-</v>
      </c>
      <c r="M19" s="96" t="str">
        <f t="shared" si="4"/>
        <v>-</v>
      </c>
    </row>
    <row r="20" spans="1:13" ht="18" customHeight="1">
      <c r="A20" s="3"/>
      <c r="B20" s="151"/>
      <c r="C20" s="142" t="s">
        <v>14</v>
      </c>
      <c r="D20" s="167"/>
      <c r="E20" s="158">
        <f>SUM('(1)入湯税:(3)法定外目的税'!E20)</f>
        <v>0</v>
      </c>
      <c r="F20" s="28">
        <f>SUM('(1)入湯税:(3)法定外目的税'!F20)</f>
        <v>0</v>
      </c>
      <c r="G20" s="29">
        <f t="shared" si="0"/>
        <v>0</v>
      </c>
      <c r="H20" s="27">
        <f>SUM('(1)入湯税:(3)法定外目的税'!H20)</f>
        <v>0</v>
      </c>
      <c r="I20" s="28">
        <f>SUM('(1)入湯税:(3)法定外目的税'!I20)</f>
        <v>0</v>
      </c>
      <c r="J20" s="29">
        <f t="shared" si="1"/>
        <v>0</v>
      </c>
      <c r="K20" s="97" t="str">
        <f t="shared" si="2"/>
        <v>-</v>
      </c>
      <c r="L20" s="98" t="str">
        <f t="shared" si="3"/>
        <v>-</v>
      </c>
      <c r="M20" s="99" t="str">
        <f t="shared" si="4"/>
        <v>-</v>
      </c>
    </row>
    <row r="21" spans="1:13" ht="18" customHeight="1">
      <c r="A21" s="3"/>
      <c r="B21" s="149"/>
      <c r="C21" s="140" t="s">
        <v>15</v>
      </c>
      <c r="D21" s="165"/>
      <c r="E21" s="156">
        <f>SUM('(1)入湯税:(3)法定外目的税'!E21)</f>
        <v>0</v>
      </c>
      <c r="F21" s="22">
        <f>SUM('(1)入湯税:(3)法定外目的税'!F21)</f>
        <v>0</v>
      </c>
      <c r="G21" s="23">
        <f t="shared" si="0"/>
        <v>0</v>
      </c>
      <c r="H21" s="21">
        <f>SUM('(1)入湯税:(3)法定外目的税'!H21)</f>
        <v>0</v>
      </c>
      <c r="I21" s="22">
        <f>SUM('(1)入湯税:(3)法定外目的税'!I21)</f>
        <v>0</v>
      </c>
      <c r="J21" s="23">
        <f t="shared" si="1"/>
        <v>0</v>
      </c>
      <c r="K21" s="92" t="str">
        <f t="shared" si="2"/>
        <v>-</v>
      </c>
      <c r="L21" s="61" t="str">
        <f t="shared" si="3"/>
        <v>-</v>
      </c>
      <c r="M21" s="93" t="str">
        <f t="shared" si="4"/>
        <v>-</v>
      </c>
    </row>
    <row r="22" spans="1:13" ht="18" customHeight="1">
      <c r="A22" s="3"/>
      <c r="B22" s="149"/>
      <c r="C22" s="140" t="s">
        <v>16</v>
      </c>
      <c r="D22" s="165"/>
      <c r="E22" s="156">
        <f>SUM('(1)入湯税:(3)法定外目的税'!E22)</f>
        <v>0</v>
      </c>
      <c r="F22" s="22">
        <f>SUM('(1)入湯税:(3)法定外目的税'!F22)</f>
        <v>0</v>
      </c>
      <c r="G22" s="23">
        <f t="shared" si="0"/>
        <v>0</v>
      </c>
      <c r="H22" s="21">
        <f>SUM('(1)入湯税:(3)法定外目的税'!H22)</f>
        <v>0</v>
      </c>
      <c r="I22" s="22">
        <f>SUM('(1)入湯税:(3)法定外目的税'!I22)</f>
        <v>0</v>
      </c>
      <c r="J22" s="23">
        <f t="shared" si="1"/>
        <v>0</v>
      </c>
      <c r="K22" s="92" t="str">
        <f t="shared" si="2"/>
        <v>-</v>
      </c>
      <c r="L22" s="61" t="str">
        <f t="shared" si="3"/>
        <v>-</v>
      </c>
      <c r="M22" s="93" t="str">
        <f t="shared" si="4"/>
        <v>-</v>
      </c>
    </row>
    <row r="23" spans="1:13" ht="18" customHeight="1">
      <c r="A23" s="3"/>
      <c r="B23" s="149"/>
      <c r="C23" s="140" t="s">
        <v>17</v>
      </c>
      <c r="D23" s="165"/>
      <c r="E23" s="156">
        <f>SUM('(1)入湯税:(3)法定外目的税'!E23)</f>
        <v>0</v>
      </c>
      <c r="F23" s="22">
        <f>SUM('(1)入湯税:(3)法定外目的税'!F23)</f>
        <v>0</v>
      </c>
      <c r="G23" s="23">
        <f t="shared" si="0"/>
        <v>0</v>
      </c>
      <c r="H23" s="21">
        <f>SUM('(1)入湯税:(3)法定外目的税'!H23)</f>
        <v>0</v>
      </c>
      <c r="I23" s="22">
        <f>SUM('(1)入湯税:(3)法定外目的税'!I23)</f>
        <v>0</v>
      </c>
      <c r="J23" s="23">
        <f t="shared" si="1"/>
        <v>0</v>
      </c>
      <c r="K23" s="92" t="str">
        <f t="shared" si="2"/>
        <v>-</v>
      </c>
      <c r="L23" s="61" t="str">
        <f t="shared" si="3"/>
        <v>-</v>
      </c>
      <c r="M23" s="93" t="str">
        <f t="shared" si="4"/>
        <v>-</v>
      </c>
    </row>
    <row r="24" spans="1:13" ht="18" customHeight="1">
      <c r="A24" s="3"/>
      <c r="B24" s="150"/>
      <c r="C24" s="141" t="s">
        <v>18</v>
      </c>
      <c r="D24" s="166"/>
      <c r="E24" s="157">
        <f>SUM('(1)入湯税:(3)法定外目的税'!E24)</f>
        <v>0</v>
      </c>
      <c r="F24" s="25">
        <f>SUM('(1)入湯税:(3)法定外目的税'!F24)</f>
        <v>0</v>
      </c>
      <c r="G24" s="26">
        <f t="shared" si="0"/>
        <v>0</v>
      </c>
      <c r="H24" s="24">
        <f>SUM('(1)入湯税:(3)法定外目的税'!H24)</f>
        <v>0</v>
      </c>
      <c r="I24" s="25">
        <f>SUM('(1)入湯税:(3)法定外目的税'!I24)</f>
        <v>0</v>
      </c>
      <c r="J24" s="26">
        <f t="shared" si="1"/>
        <v>0</v>
      </c>
      <c r="K24" s="94" t="str">
        <f t="shared" si="2"/>
        <v>-</v>
      </c>
      <c r="L24" s="95" t="str">
        <f t="shared" si="3"/>
        <v>-</v>
      </c>
      <c r="M24" s="96" t="str">
        <f t="shared" si="4"/>
        <v>-</v>
      </c>
    </row>
    <row r="25" spans="1:13" ht="18" customHeight="1">
      <c r="A25" s="3"/>
      <c r="B25" s="151"/>
      <c r="C25" s="142" t="s">
        <v>19</v>
      </c>
      <c r="D25" s="167"/>
      <c r="E25" s="158">
        <f>SUM('(1)入湯税:(3)法定外目的税'!E25)</f>
        <v>0</v>
      </c>
      <c r="F25" s="28">
        <f>SUM('(1)入湯税:(3)法定外目的税'!F25)</f>
        <v>0</v>
      </c>
      <c r="G25" s="29">
        <f t="shared" si="0"/>
        <v>0</v>
      </c>
      <c r="H25" s="27">
        <f>SUM('(1)入湯税:(3)法定外目的税'!H25)</f>
        <v>0</v>
      </c>
      <c r="I25" s="28">
        <f>SUM('(1)入湯税:(3)法定外目的税'!I25)</f>
        <v>0</v>
      </c>
      <c r="J25" s="29">
        <f t="shared" si="1"/>
        <v>0</v>
      </c>
      <c r="K25" s="97" t="str">
        <f t="shared" si="2"/>
        <v>-</v>
      </c>
      <c r="L25" s="98" t="str">
        <f t="shared" si="3"/>
        <v>-</v>
      </c>
      <c r="M25" s="99" t="str">
        <f t="shared" si="4"/>
        <v>-</v>
      </c>
    </row>
    <row r="26" spans="1:13" ht="18" customHeight="1">
      <c r="A26" s="3"/>
      <c r="B26" s="149"/>
      <c r="C26" s="140" t="s">
        <v>20</v>
      </c>
      <c r="D26" s="165"/>
      <c r="E26" s="156">
        <f>SUM('(1)入湯税:(3)法定外目的税'!E26)</f>
        <v>0</v>
      </c>
      <c r="F26" s="22">
        <f>SUM('(1)入湯税:(3)法定外目的税'!F26)</f>
        <v>0</v>
      </c>
      <c r="G26" s="23">
        <f t="shared" si="0"/>
        <v>0</v>
      </c>
      <c r="H26" s="21">
        <f>SUM('(1)入湯税:(3)法定外目的税'!H26)</f>
        <v>0</v>
      </c>
      <c r="I26" s="22">
        <f>SUM('(1)入湯税:(3)法定外目的税'!I26)</f>
        <v>0</v>
      </c>
      <c r="J26" s="23">
        <f t="shared" si="1"/>
        <v>0</v>
      </c>
      <c r="K26" s="92" t="str">
        <f t="shared" si="2"/>
        <v>-</v>
      </c>
      <c r="L26" s="61" t="str">
        <f t="shared" si="3"/>
        <v>-</v>
      </c>
      <c r="M26" s="93" t="str">
        <f t="shared" si="4"/>
        <v>-</v>
      </c>
    </row>
    <row r="27" spans="1:13" ht="18" customHeight="1">
      <c r="A27" s="3"/>
      <c r="B27" s="149"/>
      <c r="C27" s="140" t="s">
        <v>21</v>
      </c>
      <c r="D27" s="165"/>
      <c r="E27" s="156">
        <f>SUM('(1)入湯税:(3)法定外目的税'!E27)</f>
        <v>18753</v>
      </c>
      <c r="F27" s="22">
        <f>SUM('(1)入湯税:(3)法定外目的税'!F27)</f>
        <v>0</v>
      </c>
      <c r="G27" s="23">
        <f t="shared" si="0"/>
        <v>18753</v>
      </c>
      <c r="H27" s="21">
        <f>SUM('(1)入湯税:(3)法定外目的税'!H27)</f>
        <v>18753</v>
      </c>
      <c r="I27" s="22">
        <f>SUM('(1)入湯税:(3)法定外目的税'!I27)</f>
        <v>0</v>
      </c>
      <c r="J27" s="23">
        <f t="shared" si="1"/>
        <v>18753</v>
      </c>
      <c r="K27" s="92">
        <f t="shared" si="2"/>
        <v>100</v>
      </c>
      <c r="L27" s="61" t="str">
        <f t="shared" si="3"/>
        <v>-</v>
      </c>
      <c r="M27" s="93">
        <f t="shared" si="4"/>
        <v>100</v>
      </c>
    </row>
    <row r="28" spans="1:13" ht="18" customHeight="1">
      <c r="A28" s="3"/>
      <c r="B28" s="149"/>
      <c r="C28" s="140" t="s">
        <v>22</v>
      </c>
      <c r="D28" s="165"/>
      <c r="E28" s="156">
        <f>SUM('(1)入湯税:(3)法定外目的税'!E28)</f>
        <v>0</v>
      </c>
      <c r="F28" s="22">
        <f>SUM('(1)入湯税:(3)法定外目的税'!F28)</f>
        <v>0</v>
      </c>
      <c r="G28" s="23">
        <f t="shared" si="0"/>
        <v>0</v>
      </c>
      <c r="H28" s="21">
        <f>SUM('(1)入湯税:(3)法定外目的税'!H28)</f>
        <v>0</v>
      </c>
      <c r="I28" s="22">
        <f>SUM('(1)入湯税:(3)法定外目的税'!I28)</f>
        <v>0</v>
      </c>
      <c r="J28" s="23">
        <f t="shared" si="1"/>
        <v>0</v>
      </c>
      <c r="K28" s="92" t="str">
        <f t="shared" si="2"/>
        <v>-</v>
      </c>
      <c r="L28" s="61" t="str">
        <f t="shared" si="3"/>
        <v>-</v>
      </c>
      <c r="M28" s="93" t="str">
        <f t="shared" si="4"/>
        <v>-</v>
      </c>
    </row>
    <row r="29" spans="1:13" ht="18" customHeight="1">
      <c r="A29" s="3"/>
      <c r="B29" s="150"/>
      <c r="C29" s="213" t="s">
        <v>23</v>
      </c>
      <c r="D29" s="221"/>
      <c r="E29" s="218">
        <f>SUM('(1)入湯税:(3)法定外目的税'!E29)</f>
        <v>0</v>
      </c>
      <c r="F29" s="88">
        <f>SUM('(1)入湯税:(3)法定外目的税'!F29)</f>
        <v>0</v>
      </c>
      <c r="G29" s="26">
        <f t="shared" si="0"/>
        <v>0</v>
      </c>
      <c r="H29" s="24">
        <f>SUM('(1)入湯税:(3)法定外目的税'!H29)</f>
        <v>0</v>
      </c>
      <c r="I29" s="25">
        <f>SUM('(1)入湯税:(3)法定外目的税'!I29)</f>
        <v>0</v>
      </c>
      <c r="J29" s="26">
        <f t="shared" si="1"/>
        <v>0</v>
      </c>
      <c r="K29" s="68" t="str">
        <f t="shared" si="2"/>
        <v>-</v>
      </c>
      <c r="L29" s="95" t="str">
        <f t="shared" si="3"/>
        <v>-</v>
      </c>
      <c r="M29" s="96" t="str">
        <f t="shared" si="4"/>
        <v>-</v>
      </c>
    </row>
    <row r="30" spans="1:13" ht="18" customHeight="1">
      <c r="A30" s="3"/>
      <c r="B30" s="151"/>
      <c r="C30" s="142" t="s">
        <v>24</v>
      </c>
      <c r="D30" s="167"/>
      <c r="E30" s="158">
        <f>SUM('(1)入湯税:(3)法定外目的税'!E30)</f>
        <v>0</v>
      </c>
      <c r="F30" s="28">
        <f>SUM('(1)入湯税:(3)法定外目的税'!F30)</f>
        <v>0</v>
      </c>
      <c r="G30" s="29">
        <f t="shared" si="0"/>
        <v>0</v>
      </c>
      <c r="H30" s="27">
        <f>SUM('(1)入湯税:(3)法定外目的税'!H30)</f>
        <v>0</v>
      </c>
      <c r="I30" s="28">
        <f>SUM('(1)入湯税:(3)法定外目的税'!I30)</f>
        <v>0</v>
      </c>
      <c r="J30" s="29">
        <f t="shared" si="1"/>
        <v>0</v>
      </c>
      <c r="K30" s="97" t="str">
        <f t="shared" si="2"/>
        <v>-</v>
      </c>
      <c r="L30" s="98" t="str">
        <f t="shared" si="3"/>
        <v>-</v>
      </c>
      <c r="M30" s="99" t="str">
        <f t="shared" si="4"/>
        <v>-</v>
      </c>
    </row>
    <row r="31" spans="1:13" ht="18" customHeight="1">
      <c r="A31" s="3"/>
      <c r="B31" s="149"/>
      <c r="C31" s="140" t="s">
        <v>25</v>
      </c>
      <c r="D31" s="165"/>
      <c r="E31" s="156">
        <f>SUM('(1)入湯税:(3)法定外目的税'!E31)</f>
        <v>0</v>
      </c>
      <c r="F31" s="22">
        <f>SUM('(1)入湯税:(3)法定外目的税'!F31)</f>
        <v>0</v>
      </c>
      <c r="G31" s="23">
        <f t="shared" si="0"/>
        <v>0</v>
      </c>
      <c r="H31" s="21">
        <f>SUM('(1)入湯税:(3)法定外目的税'!H31)</f>
        <v>0</v>
      </c>
      <c r="I31" s="22">
        <f>SUM('(1)入湯税:(3)法定外目的税'!I31)</f>
        <v>0</v>
      </c>
      <c r="J31" s="23">
        <f t="shared" si="1"/>
        <v>0</v>
      </c>
      <c r="K31" s="92" t="str">
        <f t="shared" si="2"/>
        <v>-</v>
      </c>
      <c r="L31" s="61" t="str">
        <f t="shared" si="3"/>
        <v>-</v>
      </c>
      <c r="M31" s="93" t="str">
        <f t="shared" si="4"/>
        <v>-</v>
      </c>
    </row>
    <row r="32" spans="1:13" ht="18" customHeight="1">
      <c r="A32" s="3"/>
      <c r="B32" s="149"/>
      <c r="C32" s="140" t="s">
        <v>26</v>
      </c>
      <c r="D32" s="165"/>
      <c r="E32" s="156">
        <f>SUM('(1)入湯税:(3)法定外目的税'!E32)</f>
        <v>0</v>
      </c>
      <c r="F32" s="22">
        <f>SUM('(1)入湯税:(3)法定外目的税'!F32)</f>
        <v>0</v>
      </c>
      <c r="G32" s="23">
        <f t="shared" si="0"/>
        <v>0</v>
      </c>
      <c r="H32" s="21">
        <f>SUM('(1)入湯税:(3)法定外目的税'!H32)</f>
        <v>0</v>
      </c>
      <c r="I32" s="22">
        <f>SUM('(1)入湯税:(3)法定外目的税'!I32)</f>
        <v>0</v>
      </c>
      <c r="J32" s="23">
        <f t="shared" si="1"/>
        <v>0</v>
      </c>
      <c r="K32" s="92" t="str">
        <f t="shared" si="2"/>
        <v>-</v>
      </c>
      <c r="L32" s="61" t="str">
        <f t="shared" si="3"/>
        <v>-</v>
      </c>
      <c r="M32" s="93" t="str">
        <f t="shared" si="4"/>
        <v>-</v>
      </c>
    </row>
    <row r="33" spans="1:13" ht="18" customHeight="1">
      <c r="A33" s="3"/>
      <c r="B33" s="149"/>
      <c r="C33" s="140" t="s">
        <v>27</v>
      </c>
      <c r="D33" s="165"/>
      <c r="E33" s="156">
        <f>SUM('(1)入湯税:(3)法定外目的税'!E33)</f>
        <v>9133</v>
      </c>
      <c r="F33" s="22">
        <f>SUM('(1)入湯税:(3)法定外目的税'!F33)</f>
        <v>12</v>
      </c>
      <c r="G33" s="23">
        <f t="shared" si="0"/>
        <v>9145</v>
      </c>
      <c r="H33" s="21">
        <f>SUM('(1)入湯税:(3)法定外目的税'!H33)</f>
        <v>9133</v>
      </c>
      <c r="I33" s="22">
        <f>SUM('(1)入湯税:(3)法定外目的税'!I33)</f>
        <v>12</v>
      </c>
      <c r="J33" s="23">
        <f t="shared" si="1"/>
        <v>9145</v>
      </c>
      <c r="K33" s="92">
        <f t="shared" si="2"/>
        <v>100</v>
      </c>
      <c r="L33" s="61">
        <f t="shared" si="3"/>
        <v>100</v>
      </c>
      <c r="M33" s="93">
        <f t="shared" si="4"/>
        <v>100</v>
      </c>
    </row>
    <row r="34" spans="1:13" ht="18" customHeight="1">
      <c r="A34" s="3"/>
      <c r="B34" s="150"/>
      <c r="C34" s="141" t="s">
        <v>28</v>
      </c>
      <c r="D34" s="166"/>
      <c r="E34" s="157">
        <f>SUM('(1)入湯税:(3)法定外目的税'!E34)</f>
        <v>0</v>
      </c>
      <c r="F34" s="25">
        <f>SUM('(1)入湯税:(3)法定外目的税'!F34)</f>
        <v>0</v>
      </c>
      <c r="G34" s="26">
        <f t="shared" si="0"/>
        <v>0</v>
      </c>
      <c r="H34" s="24">
        <f>SUM('(1)入湯税:(3)法定外目的税'!H34)</f>
        <v>0</v>
      </c>
      <c r="I34" s="25">
        <f>SUM('(1)入湯税:(3)法定外目的税'!I34)</f>
        <v>0</v>
      </c>
      <c r="J34" s="26">
        <f t="shared" si="1"/>
        <v>0</v>
      </c>
      <c r="K34" s="94" t="str">
        <f t="shared" si="2"/>
        <v>-</v>
      </c>
      <c r="L34" s="95" t="str">
        <f t="shared" si="3"/>
        <v>-</v>
      </c>
      <c r="M34" s="96" t="str">
        <f t="shared" si="4"/>
        <v>-</v>
      </c>
    </row>
    <row r="35" spans="1:13" ht="18" customHeight="1">
      <c r="A35" s="3"/>
      <c r="B35" s="151"/>
      <c r="C35" s="142" t="s">
        <v>29</v>
      </c>
      <c r="D35" s="167"/>
      <c r="E35" s="158">
        <f>SUM('(1)入湯税:(3)法定外目的税'!E35)</f>
        <v>0</v>
      </c>
      <c r="F35" s="28">
        <f>SUM('(1)入湯税:(3)法定外目的税'!F35)</f>
        <v>0</v>
      </c>
      <c r="G35" s="29">
        <f t="shared" si="0"/>
        <v>0</v>
      </c>
      <c r="H35" s="27">
        <f>SUM('(1)入湯税:(3)法定外目的税'!H35)</f>
        <v>0</v>
      </c>
      <c r="I35" s="28">
        <f>SUM('(1)入湯税:(3)法定外目的税'!I35)</f>
        <v>0</v>
      </c>
      <c r="J35" s="29">
        <f t="shared" si="1"/>
        <v>0</v>
      </c>
      <c r="K35" s="97" t="str">
        <f t="shared" si="2"/>
        <v>-</v>
      </c>
      <c r="L35" s="98" t="str">
        <f t="shared" si="3"/>
        <v>-</v>
      </c>
      <c r="M35" s="99" t="str">
        <f t="shared" si="4"/>
        <v>-</v>
      </c>
    </row>
    <row r="36" spans="1:13" ht="18" customHeight="1">
      <c r="A36" s="3"/>
      <c r="B36" s="149"/>
      <c r="C36" s="140" t="s">
        <v>30</v>
      </c>
      <c r="D36" s="165"/>
      <c r="E36" s="156">
        <f>SUM('(1)入湯税:(3)法定外目的税'!E36)</f>
        <v>0</v>
      </c>
      <c r="F36" s="22">
        <f>SUM('(1)入湯税:(3)法定外目的税'!F36)</f>
        <v>0</v>
      </c>
      <c r="G36" s="23">
        <f t="shared" si="0"/>
        <v>0</v>
      </c>
      <c r="H36" s="21">
        <f>SUM('(1)入湯税:(3)法定外目的税'!H36)</f>
        <v>0</v>
      </c>
      <c r="I36" s="22">
        <f>SUM('(1)入湯税:(3)法定外目的税'!I36)</f>
        <v>0</v>
      </c>
      <c r="J36" s="23">
        <f t="shared" si="1"/>
        <v>0</v>
      </c>
      <c r="K36" s="92" t="str">
        <f t="shared" si="2"/>
        <v>-</v>
      </c>
      <c r="L36" s="61" t="str">
        <f t="shared" si="3"/>
        <v>-</v>
      </c>
      <c r="M36" s="93" t="str">
        <f t="shared" si="4"/>
        <v>-</v>
      </c>
    </row>
    <row r="37" spans="1:13" ht="18" customHeight="1">
      <c r="A37" s="3"/>
      <c r="B37" s="149"/>
      <c r="C37" s="140" t="s">
        <v>31</v>
      </c>
      <c r="D37" s="165"/>
      <c r="E37" s="156">
        <f>SUM('(1)入湯税:(3)法定外目的税'!E37)</f>
        <v>0</v>
      </c>
      <c r="F37" s="22">
        <f>SUM('(1)入湯税:(3)法定外目的税'!F37)</f>
        <v>0</v>
      </c>
      <c r="G37" s="23">
        <f t="shared" si="0"/>
        <v>0</v>
      </c>
      <c r="H37" s="21">
        <f>SUM('(1)入湯税:(3)法定外目的税'!H37)</f>
        <v>0</v>
      </c>
      <c r="I37" s="22">
        <f>SUM('(1)入湯税:(3)法定外目的税'!I37)</f>
        <v>0</v>
      </c>
      <c r="J37" s="23">
        <f t="shared" si="1"/>
        <v>0</v>
      </c>
      <c r="K37" s="92" t="str">
        <f t="shared" si="2"/>
        <v>-</v>
      </c>
      <c r="L37" s="61" t="str">
        <f t="shared" si="3"/>
        <v>-</v>
      </c>
      <c r="M37" s="93" t="str">
        <f t="shared" si="4"/>
        <v>-</v>
      </c>
    </row>
    <row r="38" spans="1:13" ht="18" customHeight="1">
      <c r="A38" s="3"/>
      <c r="B38" s="149"/>
      <c r="C38" s="140" t="s">
        <v>32</v>
      </c>
      <c r="D38" s="165"/>
      <c r="E38" s="156">
        <f>SUM('(1)入湯税:(3)法定外目的税'!E38)</f>
        <v>0</v>
      </c>
      <c r="F38" s="22">
        <f>SUM('(1)入湯税:(3)法定外目的税'!F38)</f>
        <v>0</v>
      </c>
      <c r="G38" s="23">
        <f t="shared" si="0"/>
        <v>0</v>
      </c>
      <c r="H38" s="21">
        <f>SUM('(1)入湯税:(3)法定外目的税'!H38)</f>
        <v>0</v>
      </c>
      <c r="I38" s="22">
        <f>SUM('(1)入湯税:(3)法定外目的税'!I38)</f>
        <v>0</v>
      </c>
      <c r="J38" s="23">
        <f t="shared" si="1"/>
        <v>0</v>
      </c>
      <c r="K38" s="92" t="str">
        <f t="shared" si="2"/>
        <v>-</v>
      </c>
      <c r="L38" s="61" t="str">
        <f t="shared" si="3"/>
        <v>-</v>
      </c>
      <c r="M38" s="93" t="str">
        <f t="shared" si="4"/>
        <v>-</v>
      </c>
    </row>
    <row r="39" spans="1:13" ht="18" customHeight="1">
      <c r="A39" s="3"/>
      <c r="B39" s="150"/>
      <c r="C39" s="141" t="s">
        <v>33</v>
      </c>
      <c r="D39" s="166"/>
      <c r="E39" s="157">
        <f>SUM('(1)入湯税:(3)法定外目的税'!E39)</f>
        <v>2812</v>
      </c>
      <c r="F39" s="88">
        <f>SUM('(1)入湯税:(3)法定外目的税'!F39)</f>
        <v>0</v>
      </c>
      <c r="G39" s="26">
        <f t="shared" si="0"/>
        <v>2812</v>
      </c>
      <c r="H39" s="24">
        <f>SUM('(1)入湯税:(3)法定外目的税'!H39)</f>
        <v>2812</v>
      </c>
      <c r="I39" s="25">
        <f>SUM('(1)入湯税:(3)法定外目的税'!I39)</f>
        <v>0</v>
      </c>
      <c r="J39" s="26">
        <f t="shared" si="1"/>
        <v>2812</v>
      </c>
      <c r="K39" s="94">
        <f t="shared" si="2"/>
        <v>100</v>
      </c>
      <c r="L39" s="95" t="str">
        <f t="shared" si="3"/>
        <v>-</v>
      </c>
      <c r="M39" s="96">
        <f t="shared" si="4"/>
        <v>100</v>
      </c>
    </row>
    <row r="40" spans="1:13" ht="18" customHeight="1">
      <c r="A40" s="3"/>
      <c r="B40" s="151"/>
      <c r="C40" s="142" t="s">
        <v>34</v>
      </c>
      <c r="D40" s="167"/>
      <c r="E40" s="158">
        <f>SUM('(1)入湯税:(3)法定外目的税'!E40)</f>
        <v>3596</v>
      </c>
      <c r="F40" s="28">
        <f>SUM('(1)入湯税:(3)法定外目的税'!F40)</f>
        <v>0</v>
      </c>
      <c r="G40" s="29">
        <f t="shared" si="0"/>
        <v>3596</v>
      </c>
      <c r="H40" s="27">
        <f>SUM('(1)入湯税:(3)法定外目的税'!H40)</f>
        <v>3596</v>
      </c>
      <c r="I40" s="28">
        <f>SUM('(1)入湯税:(3)法定外目的税'!I40)</f>
        <v>0</v>
      </c>
      <c r="J40" s="29">
        <f t="shared" si="1"/>
        <v>3596</v>
      </c>
      <c r="K40" s="97">
        <f t="shared" si="2"/>
        <v>100</v>
      </c>
      <c r="L40" s="98" t="str">
        <f t="shared" si="3"/>
        <v>-</v>
      </c>
      <c r="M40" s="99">
        <f t="shared" si="4"/>
        <v>100</v>
      </c>
    </row>
    <row r="41" spans="1:13" ht="18" customHeight="1">
      <c r="A41" s="3"/>
      <c r="B41" s="149"/>
      <c r="C41" s="140" t="s">
        <v>82</v>
      </c>
      <c r="D41" s="165"/>
      <c r="E41" s="156">
        <f>SUM('(1)入湯税:(3)法定外目的税'!E41)</f>
        <v>0</v>
      </c>
      <c r="F41" s="22">
        <f>SUM('(1)入湯税:(3)法定外目的税'!F41)</f>
        <v>0</v>
      </c>
      <c r="G41" s="23">
        <f t="shared" si="0"/>
        <v>0</v>
      </c>
      <c r="H41" s="21">
        <f>SUM('(1)入湯税:(3)法定外目的税'!H41)</f>
        <v>0</v>
      </c>
      <c r="I41" s="22">
        <f>SUM('(1)入湯税:(3)法定外目的税'!I41)</f>
        <v>0</v>
      </c>
      <c r="J41" s="23">
        <f t="shared" si="1"/>
        <v>0</v>
      </c>
      <c r="K41" s="92" t="str">
        <f t="shared" si="2"/>
        <v>-</v>
      </c>
      <c r="L41" s="61" t="str">
        <f t="shared" si="3"/>
        <v>-</v>
      </c>
      <c r="M41" s="93" t="str">
        <f t="shared" si="4"/>
        <v>-</v>
      </c>
    </row>
    <row r="42" spans="1:13" ht="18" customHeight="1">
      <c r="A42" s="3"/>
      <c r="B42" s="149"/>
      <c r="C42" s="140" t="s">
        <v>83</v>
      </c>
      <c r="D42" s="165"/>
      <c r="E42" s="156">
        <f>SUM('(1)入湯税:(3)法定外目的税'!E42)</f>
        <v>0</v>
      </c>
      <c r="F42" s="22">
        <f>SUM('(1)入湯税:(3)法定外目的税'!F42)</f>
        <v>0</v>
      </c>
      <c r="G42" s="23">
        <f t="shared" si="0"/>
        <v>0</v>
      </c>
      <c r="H42" s="21">
        <f>SUM('(1)入湯税:(3)法定外目的税'!H42)</f>
        <v>0</v>
      </c>
      <c r="I42" s="22">
        <f>SUM('(1)入湯税:(3)法定外目的税'!I42)</f>
        <v>0</v>
      </c>
      <c r="J42" s="23">
        <f t="shared" si="1"/>
        <v>0</v>
      </c>
      <c r="K42" s="92" t="str">
        <f t="shared" si="2"/>
        <v>-</v>
      </c>
      <c r="L42" s="61" t="str">
        <f t="shared" si="3"/>
        <v>-</v>
      </c>
      <c r="M42" s="93" t="str">
        <f t="shared" si="4"/>
        <v>-</v>
      </c>
    </row>
    <row r="43" spans="1:13" ht="18" customHeight="1">
      <c r="A43" s="3"/>
      <c r="B43" s="149"/>
      <c r="C43" s="140" t="s">
        <v>35</v>
      </c>
      <c r="D43" s="165"/>
      <c r="E43" s="156">
        <f>SUM('(1)入湯税:(3)法定外目的税'!E43)</f>
        <v>0</v>
      </c>
      <c r="F43" s="22">
        <f>SUM('(1)入湯税:(3)法定外目的税'!F43)</f>
        <v>0</v>
      </c>
      <c r="G43" s="23">
        <f t="shared" si="0"/>
        <v>0</v>
      </c>
      <c r="H43" s="21">
        <f>SUM('(1)入湯税:(3)法定外目的税'!H43)</f>
        <v>0</v>
      </c>
      <c r="I43" s="22">
        <f>SUM('(1)入湯税:(3)法定外目的税'!I43)</f>
        <v>0</v>
      </c>
      <c r="J43" s="23">
        <f t="shared" si="1"/>
        <v>0</v>
      </c>
      <c r="K43" s="92" t="str">
        <f t="shared" si="2"/>
        <v>-</v>
      </c>
      <c r="L43" s="61" t="str">
        <f t="shared" si="3"/>
        <v>-</v>
      </c>
      <c r="M43" s="93" t="str">
        <f t="shared" si="4"/>
        <v>-</v>
      </c>
    </row>
    <row r="44" spans="1:13" ht="18" customHeight="1">
      <c r="A44" s="3"/>
      <c r="B44" s="150"/>
      <c r="C44" s="141" t="s">
        <v>36</v>
      </c>
      <c r="D44" s="166"/>
      <c r="E44" s="157">
        <f>SUM('(1)入湯税:(3)法定外目的税'!E44)</f>
        <v>2505</v>
      </c>
      <c r="F44" s="25">
        <f>SUM('(1)入湯税:(3)法定外目的税'!F44)</f>
        <v>0</v>
      </c>
      <c r="G44" s="26">
        <f t="shared" si="0"/>
        <v>2505</v>
      </c>
      <c r="H44" s="24">
        <f>SUM('(1)入湯税:(3)法定外目的税'!H44)</f>
        <v>2505</v>
      </c>
      <c r="I44" s="25">
        <f>SUM('(1)入湯税:(3)法定外目的税'!I44)</f>
        <v>0</v>
      </c>
      <c r="J44" s="26">
        <f t="shared" si="1"/>
        <v>2505</v>
      </c>
      <c r="K44" s="94">
        <f t="shared" si="2"/>
        <v>100</v>
      </c>
      <c r="L44" s="95" t="str">
        <f t="shared" si="3"/>
        <v>-</v>
      </c>
      <c r="M44" s="96">
        <f t="shared" si="4"/>
        <v>100</v>
      </c>
    </row>
    <row r="45" spans="1:13" ht="18" customHeight="1" thickBot="1">
      <c r="A45" s="3"/>
      <c r="B45" s="216"/>
      <c r="C45" s="214" t="s">
        <v>37</v>
      </c>
      <c r="D45" s="222"/>
      <c r="E45" s="219">
        <f>SUM('(1)入湯税:(3)法定外目的税'!E45)</f>
        <v>0</v>
      </c>
      <c r="F45" s="132">
        <f>SUM('(1)入湯税:(3)法定外目的税'!F45)</f>
        <v>0</v>
      </c>
      <c r="G45" s="133">
        <f t="shared" si="0"/>
        <v>0</v>
      </c>
      <c r="H45" s="131">
        <f>SUM('(1)入湯税:(3)法定外目的税'!H45)</f>
        <v>0</v>
      </c>
      <c r="I45" s="132">
        <f>SUM('(1)入湯税:(3)法定外目的税'!I45)</f>
        <v>0</v>
      </c>
      <c r="J45" s="133">
        <f t="shared" si="1"/>
        <v>0</v>
      </c>
      <c r="K45" s="134" t="str">
        <f t="shared" si="2"/>
        <v>-</v>
      </c>
      <c r="L45" s="135" t="str">
        <f t="shared" si="3"/>
        <v>-</v>
      </c>
      <c r="M45" s="136" t="str">
        <f t="shared" si="4"/>
        <v>-</v>
      </c>
    </row>
    <row r="46" spans="1:13" ht="18" customHeight="1" thickTop="1">
      <c r="A46" s="4"/>
      <c r="B46" s="217"/>
      <c r="C46" s="215" t="s">
        <v>57</v>
      </c>
      <c r="D46" s="223"/>
      <c r="E46" s="220">
        <f aca="true" t="shared" si="5" ref="E46:J46">SUM(E5:E15)</f>
        <v>875370</v>
      </c>
      <c r="F46" s="90">
        <f t="shared" si="5"/>
        <v>5111</v>
      </c>
      <c r="G46" s="91">
        <f t="shared" si="5"/>
        <v>880481</v>
      </c>
      <c r="H46" s="89">
        <f t="shared" si="5"/>
        <v>875370</v>
      </c>
      <c r="I46" s="90">
        <f t="shared" si="5"/>
        <v>1376</v>
      </c>
      <c r="J46" s="91">
        <f t="shared" si="5"/>
        <v>876746</v>
      </c>
      <c r="K46" s="103">
        <f t="shared" si="2"/>
        <v>100</v>
      </c>
      <c r="L46" s="104">
        <f t="shared" si="3"/>
        <v>26.922324398356483</v>
      </c>
      <c r="M46" s="105">
        <f t="shared" si="4"/>
        <v>99.57580004565686</v>
      </c>
    </row>
    <row r="47" spans="1:13" ht="18" customHeight="1" thickBot="1">
      <c r="A47" s="4"/>
      <c r="B47" s="153"/>
      <c r="C47" s="144" t="s">
        <v>58</v>
      </c>
      <c r="D47" s="169"/>
      <c r="E47" s="160">
        <f aca="true" t="shared" si="6" ref="E47:J47">SUM(E16:E45)</f>
        <v>36799</v>
      </c>
      <c r="F47" s="34">
        <f t="shared" si="6"/>
        <v>12</v>
      </c>
      <c r="G47" s="35">
        <f t="shared" si="6"/>
        <v>36811</v>
      </c>
      <c r="H47" s="33">
        <f t="shared" si="6"/>
        <v>36799</v>
      </c>
      <c r="I47" s="34">
        <f t="shared" si="6"/>
        <v>12</v>
      </c>
      <c r="J47" s="35">
        <f t="shared" si="6"/>
        <v>36811</v>
      </c>
      <c r="K47" s="106">
        <f t="shared" si="2"/>
        <v>100</v>
      </c>
      <c r="L47" s="107">
        <f t="shared" si="3"/>
        <v>100</v>
      </c>
      <c r="M47" s="108">
        <f t="shared" si="4"/>
        <v>100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912169</v>
      </c>
      <c r="F48" s="37">
        <f t="shared" si="7"/>
        <v>5123</v>
      </c>
      <c r="G48" s="38">
        <f t="shared" si="7"/>
        <v>917292</v>
      </c>
      <c r="H48" s="36">
        <f t="shared" si="7"/>
        <v>912169</v>
      </c>
      <c r="I48" s="37">
        <f t="shared" si="7"/>
        <v>1388</v>
      </c>
      <c r="J48" s="38">
        <f t="shared" si="7"/>
        <v>913557</v>
      </c>
      <c r="K48" s="114">
        <f t="shared" si="2"/>
        <v>100</v>
      </c>
      <c r="L48" s="115">
        <f t="shared" si="3"/>
        <v>27.093499902400936</v>
      </c>
      <c r="M48" s="116">
        <f t="shared" si="4"/>
        <v>99.59282322313942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51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15741</v>
      </c>
      <c r="F5" s="307">
        <v>0</v>
      </c>
      <c r="G5" s="44">
        <f>SUM(E5:F5)</f>
        <v>15741</v>
      </c>
      <c r="H5" s="306">
        <v>15741</v>
      </c>
      <c r="I5" s="307">
        <v>0</v>
      </c>
      <c r="J5" s="44">
        <f>SUM(H5:I5)</f>
        <v>15741</v>
      </c>
      <c r="K5" s="80">
        <f>IF(E5=0,"-",H5/E5*100)</f>
        <v>100</v>
      </c>
      <c r="L5" s="57" t="str">
        <f>IF(F5=0,"-",I5/F5*100)</f>
        <v>-</v>
      </c>
      <c r="M5" s="81">
        <f>IF(G5=0,"-",J5/G5*100)</f>
        <v>100</v>
      </c>
    </row>
    <row r="6" spans="1:13" ht="18" customHeight="1">
      <c r="A6" s="10"/>
      <c r="B6" s="149"/>
      <c r="C6" s="140" t="s">
        <v>5</v>
      </c>
      <c r="D6" s="165"/>
      <c r="E6" s="317">
        <v>3268</v>
      </c>
      <c r="F6" s="309">
        <v>0</v>
      </c>
      <c r="G6" s="47">
        <f aca="true" t="shared" si="0" ref="G6:G45">SUM(E6:F6)</f>
        <v>3268</v>
      </c>
      <c r="H6" s="308">
        <v>3268</v>
      </c>
      <c r="I6" s="309">
        <v>0</v>
      </c>
      <c r="J6" s="47">
        <f aca="true" t="shared" si="1" ref="J6:J45">SUM(H6:I6)</f>
        <v>3268</v>
      </c>
      <c r="K6" s="82">
        <f aca="true" t="shared" si="2" ref="K6:K48">IF(E6=0,"-",H6/E6*100)</f>
        <v>100</v>
      </c>
      <c r="L6" s="58" t="str">
        <f aca="true" t="shared" si="3" ref="L6:L48">IF(F6=0,"-",I6/F6*100)</f>
        <v>-</v>
      </c>
      <c r="M6" s="83">
        <f aca="true" t="shared" si="4" ref="M6:M48">IF(G6=0,"-",J6/G6*100)</f>
        <v>100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7540</v>
      </c>
      <c r="F8" s="309">
        <v>0</v>
      </c>
      <c r="G8" s="47">
        <f t="shared" si="0"/>
        <v>7540</v>
      </c>
      <c r="H8" s="308">
        <v>7540</v>
      </c>
      <c r="I8" s="309">
        <v>0</v>
      </c>
      <c r="J8" s="47">
        <f t="shared" si="1"/>
        <v>7540</v>
      </c>
      <c r="K8" s="82">
        <f t="shared" si="2"/>
        <v>100</v>
      </c>
      <c r="L8" s="58" t="str">
        <f t="shared" si="3"/>
        <v>-</v>
      </c>
      <c r="M8" s="83">
        <f t="shared" si="4"/>
        <v>100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0</v>
      </c>
      <c r="G9" s="50">
        <f t="shared" si="0"/>
        <v>0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 t="str">
        <f t="shared" si="3"/>
        <v>-</v>
      </c>
      <c r="M9" s="69" t="str">
        <f t="shared" si="4"/>
        <v>-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17">
        <v>3475</v>
      </c>
      <c r="F12" s="309">
        <v>0</v>
      </c>
      <c r="G12" s="47">
        <f t="shared" si="0"/>
        <v>3475</v>
      </c>
      <c r="H12" s="308">
        <v>3475</v>
      </c>
      <c r="I12" s="309">
        <v>0</v>
      </c>
      <c r="J12" s="47">
        <f t="shared" si="1"/>
        <v>3475</v>
      </c>
      <c r="K12" s="82">
        <f t="shared" si="2"/>
        <v>100</v>
      </c>
      <c r="L12" s="58" t="str">
        <f t="shared" si="3"/>
        <v>-</v>
      </c>
      <c r="M12" s="83">
        <f t="shared" si="4"/>
        <v>100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6061</v>
      </c>
      <c r="F14" s="311">
        <v>0</v>
      </c>
      <c r="G14" s="50">
        <f t="shared" si="0"/>
        <v>6061</v>
      </c>
      <c r="H14" s="310">
        <v>6061</v>
      </c>
      <c r="I14" s="311">
        <v>0</v>
      </c>
      <c r="J14" s="50">
        <f t="shared" si="1"/>
        <v>6061</v>
      </c>
      <c r="K14" s="68">
        <f t="shared" si="2"/>
        <v>100</v>
      </c>
      <c r="L14" s="59" t="str">
        <f t="shared" si="3"/>
        <v>-</v>
      </c>
      <c r="M14" s="69">
        <f t="shared" si="4"/>
        <v>100</v>
      </c>
    </row>
    <row r="15" spans="1:13" ht="18" customHeight="1">
      <c r="A15" s="10"/>
      <c r="B15" s="151"/>
      <c r="C15" s="142" t="s">
        <v>81</v>
      </c>
      <c r="D15" s="167"/>
      <c r="E15" s="319">
        <v>4067</v>
      </c>
      <c r="F15" s="313">
        <v>0</v>
      </c>
      <c r="G15" s="53">
        <f t="shared" si="0"/>
        <v>4067</v>
      </c>
      <c r="H15" s="312">
        <v>4067</v>
      </c>
      <c r="I15" s="313">
        <v>0</v>
      </c>
      <c r="J15" s="53">
        <f t="shared" si="1"/>
        <v>4067</v>
      </c>
      <c r="K15" s="84">
        <f t="shared" si="2"/>
        <v>100</v>
      </c>
      <c r="L15" s="60" t="str">
        <f t="shared" si="3"/>
        <v>-</v>
      </c>
      <c r="M15" s="85">
        <f t="shared" si="4"/>
        <v>100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0</v>
      </c>
      <c r="G16" s="44">
        <f t="shared" si="0"/>
        <v>0</v>
      </c>
      <c r="H16" s="306">
        <v>0</v>
      </c>
      <c r="I16" s="307">
        <v>0</v>
      </c>
      <c r="J16" s="44">
        <f t="shared" si="1"/>
        <v>0</v>
      </c>
      <c r="K16" s="80" t="str">
        <f t="shared" si="2"/>
        <v>-</v>
      </c>
      <c r="L16" s="57" t="str">
        <f t="shared" si="3"/>
        <v>-</v>
      </c>
      <c r="M16" s="81" t="str">
        <f t="shared" si="4"/>
        <v>-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18753</v>
      </c>
      <c r="F27" s="309">
        <v>0</v>
      </c>
      <c r="G27" s="47">
        <f t="shared" si="0"/>
        <v>18753</v>
      </c>
      <c r="H27" s="308">
        <v>18753</v>
      </c>
      <c r="I27" s="309">
        <v>0</v>
      </c>
      <c r="J27" s="47">
        <f t="shared" si="1"/>
        <v>18753</v>
      </c>
      <c r="K27" s="82">
        <f t="shared" si="2"/>
        <v>100</v>
      </c>
      <c r="L27" s="58" t="str">
        <f t="shared" si="3"/>
        <v>-</v>
      </c>
      <c r="M27" s="83">
        <f t="shared" si="4"/>
        <v>100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151"/>
      <c r="C40" s="142" t="s">
        <v>34</v>
      </c>
      <c r="D40" s="167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2505</v>
      </c>
      <c r="F44" s="311">
        <v>0</v>
      </c>
      <c r="G44" s="50">
        <f t="shared" si="0"/>
        <v>2505</v>
      </c>
      <c r="H44" s="310">
        <v>2505</v>
      </c>
      <c r="I44" s="311">
        <v>0</v>
      </c>
      <c r="J44" s="50">
        <f t="shared" si="1"/>
        <v>2505</v>
      </c>
      <c r="K44" s="68">
        <f t="shared" si="2"/>
        <v>100</v>
      </c>
      <c r="L44" s="59" t="str">
        <f t="shared" si="3"/>
        <v>-</v>
      </c>
      <c r="M44" s="69">
        <f t="shared" si="4"/>
        <v>100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40152</v>
      </c>
      <c r="F46" s="72">
        <f t="shared" si="5"/>
        <v>0</v>
      </c>
      <c r="G46" s="73">
        <f t="shared" si="5"/>
        <v>40152</v>
      </c>
      <c r="H46" s="71">
        <f t="shared" si="5"/>
        <v>40152</v>
      </c>
      <c r="I46" s="72">
        <f t="shared" si="5"/>
        <v>0</v>
      </c>
      <c r="J46" s="73">
        <f t="shared" si="5"/>
        <v>40152</v>
      </c>
      <c r="K46" s="123">
        <f t="shared" si="2"/>
        <v>100</v>
      </c>
      <c r="L46" s="74" t="str">
        <f t="shared" si="3"/>
        <v>-</v>
      </c>
      <c r="M46" s="124">
        <f t="shared" si="4"/>
        <v>100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21258</v>
      </c>
      <c r="F47" s="55">
        <f t="shared" si="6"/>
        <v>0</v>
      </c>
      <c r="G47" s="56">
        <f t="shared" si="6"/>
        <v>21258</v>
      </c>
      <c r="H47" s="54">
        <f t="shared" si="6"/>
        <v>21258</v>
      </c>
      <c r="I47" s="55">
        <f t="shared" si="6"/>
        <v>0</v>
      </c>
      <c r="J47" s="56">
        <f t="shared" si="6"/>
        <v>21258</v>
      </c>
      <c r="K47" s="86">
        <f t="shared" si="2"/>
        <v>100</v>
      </c>
      <c r="L47" s="67" t="str">
        <f t="shared" si="3"/>
        <v>-</v>
      </c>
      <c r="M47" s="87">
        <f t="shared" si="4"/>
        <v>100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61410</v>
      </c>
      <c r="F48" s="63">
        <f t="shared" si="7"/>
        <v>0</v>
      </c>
      <c r="G48" s="64">
        <f t="shared" si="7"/>
        <v>61410</v>
      </c>
      <c r="H48" s="62">
        <f t="shared" si="7"/>
        <v>61410</v>
      </c>
      <c r="I48" s="63">
        <f t="shared" si="7"/>
        <v>0</v>
      </c>
      <c r="J48" s="64">
        <f t="shared" si="7"/>
        <v>61410</v>
      </c>
      <c r="K48" s="112">
        <f t="shared" si="2"/>
        <v>100</v>
      </c>
      <c r="L48" s="70" t="str">
        <f t="shared" si="3"/>
        <v>-</v>
      </c>
      <c r="M48" s="113">
        <f t="shared" si="4"/>
        <v>100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52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835218</v>
      </c>
      <c r="F5" s="307">
        <v>5111</v>
      </c>
      <c r="G5" s="44">
        <f>SUM(E5:F5)</f>
        <v>840329</v>
      </c>
      <c r="H5" s="306">
        <v>835218</v>
      </c>
      <c r="I5" s="307">
        <v>1376</v>
      </c>
      <c r="J5" s="44">
        <f>SUM(H5:I5)</f>
        <v>836594</v>
      </c>
      <c r="K5" s="80">
        <f>IF(E5=0,"-",H5/E5*100)</f>
        <v>100</v>
      </c>
      <c r="L5" s="57">
        <f>IF(F5=0,"-",I5/F5*100)</f>
        <v>26.922324398356483</v>
      </c>
      <c r="M5" s="81">
        <f>IF(G5=0,"-",J5/G5*100)</f>
        <v>99.55553122646012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0</v>
      </c>
      <c r="G9" s="50">
        <f t="shared" si="0"/>
        <v>0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 t="str">
        <f t="shared" si="3"/>
        <v>-</v>
      </c>
      <c r="M9" s="69" t="str">
        <f t="shared" si="4"/>
        <v>-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0</v>
      </c>
      <c r="F14" s="311">
        <v>0</v>
      </c>
      <c r="G14" s="50">
        <f t="shared" si="0"/>
        <v>0</v>
      </c>
      <c r="H14" s="310">
        <v>0</v>
      </c>
      <c r="I14" s="311">
        <v>0</v>
      </c>
      <c r="J14" s="50">
        <f t="shared" si="1"/>
        <v>0</v>
      </c>
      <c r="K14" s="68" t="str">
        <f t="shared" si="2"/>
        <v>-</v>
      </c>
      <c r="L14" s="59" t="str">
        <f t="shared" si="3"/>
        <v>-</v>
      </c>
      <c r="M14" s="69" t="str">
        <f t="shared" si="4"/>
        <v>-</v>
      </c>
    </row>
    <row r="15" spans="1:13" ht="18" customHeight="1">
      <c r="A15" s="10"/>
      <c r="B15" s="151"/>
      <c r="C15" s="142" t="s">
        <v>81</v>
      </c>
      <c r="D15" s="167"/>
      <c r="E15" s="319">
        <v>0</v>
      </c>
      <c r="F15" s="313">
        <v>0</v>
      </c>
      <c r="G15" s="53">
        <f t="shared" si="0"/>
        <v>0</v>
      </c>
      <c r="H15" s="312">
        <v>0</v>
      </c>
      <c r="I15" s="313">
        <v>0</v>
      </c>
      <c r="J15" s="53">
        <f t="shared" si="1"/>
        <v>0</v>
      </c>
      <c r="K15" s="84" t="str">
        <f t="shared" si="2"/>
        <v>-</v>
      </c>
      <c r="L15" s="60" t="str">
        <f t="shared" si="3"/>
        <v>-</v>
      </c>
      <c r="M15" s="85" t="str">
        <f t="shared" si="4"/>
        <v>-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0</v>
      </c>
      <c r="G16" s="44">
        <f t="shared" si="0"/>
        <v>0</v>
      </c>
      <c r="H16" s="306">
        <v>0</v>
      </c>
      <c r="I16" s="307">
        <v>0</v>
      </c>
      <c r="J16" s="44">
        <f t="shared" si="1"/>
        <v>0</v>
      </c>
      <c r="K16" s="80" t="str">
        <f t="shared" si="2"/>
        <v>-</v>
      </c>
      <c r="L16" s="57" t="str">
        <f t="shared" si="3"/>
        <v>-</v>
      </c>
      <c r="M16" s="81" t="str">
        <f t="shared" si="4"/>
        <v>-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151"/>
      <c r="C40" s="142" t="s">
        <v>34</v>
      </c>
      <c r="D40" s="167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835218</v>
      </c>
      <c r="F46" s="72">
        <f t="shared" si="5"/>
        <v>5111</v>
      </c>
      <c r="G46" s="73">
        <f t="shared" si="5"/>
        <v>840329</v>
      </c>
      <c r="H46" s="71">
        <f t="shared" si="5"/>
        <v>835218</v>
      </c>
      <c r="I46" s="72">
        <f t="shared" si="5"/>
        <v>1376</v>
      </c>
      <c r="J46" s="73">
        <f t="shared" si="5"/>
        <v>836594</v>
      </c>
      <c r="K46" s="123">
        <f t="shared" si="2"/>
        <v>100</v>
      </c>
      <c r="L46" s="74">
        <f t="shared" si="3"/>
        <v>26.922324398356483</v>
      </c>
      <c r="M46" s="124">
        <f t="shared" si="4"/>
        <v>99.55553122646012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0</v>
      </c>
      <c r="F47" s="55">
        <f t="shared" si="6"/>
        <v>0</v>
      </c>
      <c r="G47" s="56">
        <f t="shared" si="6"/>
        <v>0</v>
      </c>
      <c r="H47" s="54">
        <f t="shared" si="6"/>
        <v>0</v>
      </c>
      <c r="I47" s="55">
        <f t="shared" si="6"/>
        <v>0</v>
      </c>
      <c r="J47" s="56">
        <f t="shared" si="6"/>
        <v>0</v>
      </c>
      <c r="K47" s="86" t="str">
        <f t="shared" si="2"/>
        <v>-</v>
      </c>
      <c r="L47" s="67" t="str">
        <f t="shared" si="3"/>
        <v>-</v>
      </c>
      <c r="M47" s="87" t="str">
        <f t="shared" si="4"/>
        <v>-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835218</v>
      </c>
      <c r="F48" s="63">
        <f t="shared" si="7"/>
        <v>5111</v>
      </c>
      <c r="G48" s="64">
        <f t="shared" si="7"/>
        <v>840329</v>
      </c>
      <c r="H48" s="62">
        <f t="shared" si="7"/>
        <v>835218</v>
      </c>
      <c r="I48" s="63">
        <f t="shared" si="7"/>
        <v>1376</v>
      </c>
      <c r="J48" s="64">
        <f t="shared" si="7"/>
        <v>836594</v>
      </c>
      <c r="K48" s="112">
        <f t="shared" si="2"/>
        <v>100</v>
      </c>
      <c r="L48" s="70">
        <f t="shared" si="3"/>
        <v>26.922324398356483</v>
      </c>
      <c r="M48" s="113">
        <f t="shared" si="4"/>
        <v>99.55553122646012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84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0</v>
      </c>
      <c r="F5" s="307">
        <v>0</v>
      </c>
      <c r="G5" s="44">
        <f>SUM(E5:F5)</f>
        <v>0</v>
      </c>
      <c r="H5" s="306">
        <v>0</v>
      </c>
      <c r="I5" s="307">
        <v>0</v>
      </c>
      <c r="J5" s="44">
        <f>SUM(H5:I5)</f>
        <v>0</v>
      </c>
      <c r="K5" s="80" t="str">
        <f>IF(E5=0,"-",H5/E5*100)</f>
        <v>-</v>
      </c>
      <c r="L5" s="57" t="str">
        <f>IF(F5=0,"-",I5/F5*100)</f>
        <v>-</v>
      </c>
      <c r="M5" s="81" t="str">
        <f>IF(G5=0,"-",J5/G5*100)</f>
        <v>-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0</v>
      </c>
      <c r="G9" s="50">
        <f t="shared" si="0"/>
        <v>0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 t="str">
        <f t="shared" si="3"/>
        <v>-</v>
      </c>
      <c r="M9" s="69" t="str">
        <f t="shared" si="4"/>
        <v>-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0</v>
      </c>
      <c r="F14" s="311">
        <v>0</v>
      </c>
      <c r="G14" s="50">
        <f t="shared" si="0"/>
        <v>0</v>
      </c>
      <c r="H14" s="310">
        <v>0</v>
      </c>
      <c r="I14" s="311">
        <v>0</v>
      </c>
      <c r="J14" s="50">
        <f t="shared" si="1"/>
        <v>0</v>
      </c>
      <c r="K14" s="68" t="str">
        <f t="shared" si="2"/>
        <v>-</v>
      </c>
      <c r="L14" s="59" t="str">
        <f t="shared" si="3"/>
        <v>-</v>
      </c>
      <c r="M14" s="69" t="str">
        <f t="shared" si="4"/>
        <v>-</v>
      </c>
    </row>
    <row r="15" spans="1:13" ht="18" customHeight="1">
      <c r="A15" s="10"/>
      <c r="B15" s="151"/>
      <c r="C15" s="142" t="s">
        <v>81</v>
      </c>
      <c r="D15" s="167"/>
      <c r="E15" s="319">
        <v>0</v>
      </c>
      <c r="F15" s="313">
        <v>0</v>
      </c>
      <c r="G15" s="53">
        <f t="shared" si="0"/>
        <v>0</v>
      </c>
      <c r="H15" s="312">
        <v>0</v>
      </c>
      <c r="I15" s="313">
        <v>0</v>
      </c>
      <c r="J15" s="53">
        <f t="shared" si="1"/>
        <v>0</v>
      </c>
      <c r="K15" s="84" t="str">
        <f t="shared" si="2"/>
        <v>-</v>
      </c>
      <c r="L15" s="60" t="str">
        <f t="shared" si="3"/>
        <v>-</v>
      </c>
      <c r="M15" s="85" t="str">
        <f t="shared" si="4"/>
        <v>-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0</v>
      </c>
      <c r="G16" s="44">
        <f t="shared" si="0"/>
        <v>0</v>
      </c>
      <c r="H16" s="306">
        <v>0</v>
      </c>
      <c r="I16" s="307">
        <v>0</v>
      </c>
      <c r="J16" s="44">
        <f t="shared" si="1"/>
        <v>0</v>
      </c>
      <c r="K16" s="80" t="str">
        <f t="shared" si="2"/>
        <v>-</v>
      </c>
      <c r="L16" s="57" t="str">
        <f t="shared" si="3"/>
        <v>-</v>
      </c>
      <c r="M16" s="81" t="str">
        <f t="shared" si="4"/>
        <v>-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9133</v>
      </c>
      <c r="F33" s="309">
        <v>12</v>
      </c>
      <c r="G33" s="47">
        <f t="shared" si="0"/>
        <v>9145</v>
      </c>
      <c r="H33" s="308">
        <v>9133</v>
      </c>
      <c r="I33" s="309">
        <v>12</v>
      </c>
      <c r="J33" s="47">
        <f t="shared" si="1"/>
        <v>9145</v>
      </c>
      <c r="K33" s="82">
        <f t="shared" si="2"/>
        <v>100</v>
      </c>
      <c r="L33" s="58">
        <f t="shared" si="3"/>
        <v>100</v>
      </c>
      <c r="M33" s="83">
        <f t="shared" si="4"/>
        <v>100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2812</v>
      </c>
      <c r="F39" s="311">
        <v>0</v>
      </c>
      <c r="G39" s="50">
        <f t="shared" si="0"/>
        <v>2812</v>
      </c>
      <c r="H39" s="310">
        <v>2812</v>
      </c>
      <c r="I39" s="311">
        <v>0</v>
      </c>
      <c r="J39" s="50">
        <f t="shared" si="1"/>
        <v>2812</v>
      </c>
      <c r="K39" s="68">
        <f t="shared" si="2"/>
        <v>100</v>
      </c>
      <c r="L39" s="59" t="str">
        <f t="shared" si="3"/>
        <v>-</v>
      </c>
      <c r="M39" s="69">
        <f t="shared" si="4"/>
        <v>100</v>
      </c>
    </row>
    <row r="40" spans="1:13" ht="18" customHeight="1">
      <c r="A40" s="10"/>
      <c r="B40" s="151"/>
      <c r="C40" s="142" t="s">
        <v>34</v>
      </c>
      <c r="D40" s="167"/>
      <c r="E40" s="319">
        <v>3596</v>
      </c>
      <c r="F40" s="313">
        <v>0</v>
      </c>
      <c r="G40" s="53">
        <f t="shared" si="0"/>
        <v>3596</v>
      </c>
      <c r="H40" s="312">
        <v>3596</v>
      </c>
      <c r="I40" s="313">
        <v>0</v>
      </c>
      <c r="J40" s="53">
        <f t="shared" si="1"/>
        <v>3596</v>
      </c>
      <c r="K40" s="84">
        <f t="shared" si="2"/>
        <v>100</v>
      </c>
      <c r="L40" s="60" t="str">
        <f t="shared" si="3"/>
        <v>-</v>
      </c>
      <c r="M40" s="85">
        <f t="shared" si="4"/>
        <v>100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0</v>
      </c>
      <c r="F46" s="72">
        <f t="shared" si="5"/>
        <v>0</v>
      </c>
      <c r="G46" s="73">
        <f t="shared" si="5"/>
        <v>0</v>
      </c>
      <c r="H46" s="71">
        <f t="shared" si="5"/>
        <v>0</v>
      </c>
      <c r="I46" s="72">
        <f t="shared" si="5"/>
        <v>0</v>
      </c>
      <c r="J46" s="73">
        <f t="shared" si="5"/>
        <v>0</v>
      </c>
      <c r="K46" s="123" t="str">
        <f t="shared" si="2"/>
        <v>-</v>
      </c>
      <c r="L46" s="74" t="str">
        <f t="shared" si="3"/>
        <v>-</v>
      </c>
      <c r="M46" s="124" t="str">
        <f t="shared" si="4"/>
        <v>-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15541</v>
      </c>
      <c r="F47" s="55">
        <f t="shared" si="6"/>
        <v>12</v>
      </c>
      <c r="G47" s="56">
        <f t="shared" si="6"/>
        <v>15553</v>
      </c>
      <c r="H47" s="54">
        <f t="shared" si="6"/>
        <v>15541</v>
      </c>
      <c r="I47" s="55">
        <f t="shared" si="6"/>
        <v>12</v>
      </c>
      <c r="J47" s="56">
        <f t="shared" si="6"/>
        <v>15553</v>
      </c>
      <c r="K47" s="86">
        <f t="shared" si="2"/>
        <v>100</v>
      </c>
      <c r="L47" s="67">
        <f t="shared" si="3"/>
        <v>100</v>
      </c>
      <c r="M47" s="87">
        <f t="shared" si="4"/>
        <v>100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15541</v>
      </c>
      <c r="F48" s="63">
        <f t="shared" si="7"/>
        <v>12</v>
      </c>
      <c r="G48" s="64">
        <f t="shared" si="7"/>
        <v>15553</v>
      </c>
      <c r="H48" s="62">
        <f t="shared" si="7"/>
        <v>15541</v>
      </c>
      <c r="I48" s="63">
        <f t="shared" si="7"/>
        <v>12</v>
      </c>
      <c r="J48" s="64">
        <f t="shared" si="7"/>
        <v>15553</v>
      </c>
      <c r="K48" s="112">
        <f t="shared" si="2"/>
        <v>100</v>
      </c>
      <c r="L48" s="70">
        <f t="shared" si="3"/>
        <v>100</v>
      </c>
      <c r="M48" s="113">
        <f t="shared" si="4"/>
        <v>100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2:AG46"/>
  <sheetViews>
    <sheetView zoomScaleSheetLayoutView="100" workbookViewId="0" topLeftCell="A1">
      <selection activeCell="A48" sqref="A48"/>
    </sheetView>
  </sheetViews>
  <sheetFormatPr defaultColWidth="9.00390625" defaultRowHeight="13.5"/>
  <cols>
    <col min="1" max="16384" width="2.625" style="228" customWidth="1"/>
  </cols>
  <sheetData>
    <row r="2" ht="24">
      <c r="C2" s="242" t="s">
        <v>127</v>
      </c>
    </row>
    <row r="4" spans="2:32" ht="13.5">
      <c r="B4" s="331" t="s">
        <v>153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3.5"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2" ht="13.5"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</row>
    <row r="7" spans="2:32" ht="13.5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</row>
    <row r="9" spans="1:33" ht="13.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</row>
    <row r="10" spans="1:33" ht="13.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</row>
    <row r="11" spans="1:33" ht="13.5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</row>
    <row r="16" spans="1:33" ht="13.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</row>
    <row r="17" spans="1:33" ht="13.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</row>
    <row r="41" spans="1:33" ht="13.5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</row>
    <row r="42" spans="1:33" ht="13.5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</row>
    <row r="45" spans="1:33" ht="13.5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</row>
    <row r="46" spans="1:33" ht="13.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</row>
  </sheetData>
  <mergeCells count="5">
    <mergeCell ref="A45:AG46"/>
    <mergeCell ref="B4:AF7"/>
    <mergeCell ref="A9:AG11"/>
    <mergeCell ref="A16:AG17"/>
    <mergeCell ref="A41:AG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tabColor indexed="15"/>
  </sheetPr>
  <dimension ref="A1:M446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76" customFormat="1" ht="13.5" customHeight="1" thickBot="1">
      <c r="B1" s="77" t="s">
        <v>53</v>
      </c>
      <c r="C1" s="77"/>
      <c r="D1" s="77"/>
      <c r="E1" s="78"/>
      <c r="F1" s="78"/>
      <c r="G1" s="78"/>
      <c r="H1" s="78"/>
      <c r="I1" s="78"/>
      <c r="J1" s="78"/>
      <c r="K1" s="243"/>
      <c r="L1" s="243"/>
      <c r="M1" s="79" t="s">
        <v>40</v>
      </c>
    </row>
    <row r="2" spans="2:13" s="75" customFormat="1" ht="15" customHeight="1">
      <c r="B2" s="192"/>
      <c r="C2" s="189"/>
      <c r="D2" s="195"/>
      <c r="E2" s="391" t="s">
        <v>0</v>
      </c>
      <c r="F2" s="392"/>
      <c r="G2" s="393"/>
      <c r="H2" s="391" t="s">
        <v>1</v>
      </c>
      <c r="I2" s="392"/>
      <c r="J2" s="393"/>
      <c r="K2" s="394" t="s">
        <v>2</v>
      </c>
      <c r="L2" s="395"/>
      <c r="M2" s="396"/>
    </row>
    <row r="3" spans="2:13" ht="12" customHeight="1" thickBot="1">
      <c r="B3" s="193"/>
      <c r="C3" s="190" t="s">
        <v>3</v>
      </c>
      <c r="D3" s="196"/>
      <c r="E3" s="372" t="s">
        <v>65</v>
      </c>
      <c r="F3" s="368" t="s">
        <v>66</v>
      </c>
      <c r="G3" s="370" t="s">
        <v>67</v>
      </c>
      <c r="H3" s="372" t="s">
        <v>65</v>
      </c>
      <c r="I3" s="368" t="s">
        <v>66</v>
      </c>
      <c r="J3" s="370" t="s">
        <v>67</v>
      </c>
      <c r="K3" s="376" t="s">
        <v>68</v>
      </c>
      <c r="L3" s="378" t="s">
        <v>75</v>
      </c>
      <c r="M3" s="374" t="s">
        <v>67</v>
      </c>
    </row>
    <row r="4" spans="2:13" ht="11.25" customHeight="1" thickBot="1" thickTop="1">
      <c r="B4" s="194"/>
      <c r="C4" s="191"/>
      <c r="D4" s="197"/>
      <c r="E4" s="372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06">
        <v>6778659</v>
      </c>
      <c r="F5" s="307">
        <v>2698734</v>
      </c>
      <c r="G5" s="44">
        <f>SUM(E5:F5)</f>
        <v>9477393</v>
      </c>
      <c r="H5" s="306">
        <v>6251452</v>
      </c>
      <c r="I5" s="307">
        <v>223680</v>
      </c>
      <c r="J5" s="44">
        <f>SUM(H5:I5)</f>
        <v>6475132</v>
      </c>
      <c r="K5" s="80">
        <f>IF(E5=0,"-",H5/E5*100)</f>
        <v>92.22254726192894</v>
      </c>
      <c r="L5" s="57">
        <f>IF(F5=0,"-",I5/F5*100)</f>
        <v>8.288330750640856</v>
      </c>
      <c r="M5" s="81">
        <f>IF(G5=0,"-",J5/G5*100)</f>
        <v>68.3218686826641</v>
      </c>
    </row>
    <row r="6" spans="1:13" ht="18" customHeight="1">
      <c r="A6" s="10"/>
      <c r="B6" s="149"/>
      <c r="C6" s="140" t="s">
        <v>5</v>
      </c>
      <c r="D6" s="165"/>
      <c r="E6" s="308">
        <v>1979972</v>
      </c>
      <c r="F6" s="309">
        <v>586772</v>
      </c>
      <c r="G6" s="47">
        <f aca="true" t="shared" si="0" ref="G6:G45">SUM(E6:F6)</f>
        <v>2566744</v>
      </c>
      <c r="H6" s="308">
        <v>1852624</v>
      </c>
      <c r="I6" s="309">
        <v>65716</v>
      </c>
      <c r="J6" s="47">
        <f aca="true" t="shared" si="1" ref="J6:J45">SUM(H6:I6)</f>
        <v>1918340</v>
      </c>
      <c r="K6" s="82">
        <f aca="true" t="shared" si="2" ref="K6:K48">IF(E6=0,"-",H6/E6*100)</f>
        <v>93.56819187342043</v>
      </c>
      <c r="L6" s="58">
        <f aca="true" t="shared" si="3" ref="L6:L48">IF(F6=0,"-",I6/F6*100)</f>
        <v>11.199580075395554</v>
      </c>
      <c r="M6" s="83">
        <f aca="true" t="shared" si="4" ref="M6:M48">IF(G6=0,"-",J6/G6*100)</f>
        <v>74.73826762622217</v>
      </c>
    </row>
    <row r="7" spans="1:13" ht="18" customHeight="1">
      <c r="A7" s="10"/>
      <c r="B7" s="149"/>
      <c r="C7" s="140" t="s">
        <v>6</v>
      </c>
      <c r="D7" s="165"/>
      <c r="E7" s="308">
        <v>1190395</v>
      </c>
      <c r="F7" s="309">
        <v>314916</v>
      </c>
      <c r="G7" s="47">
        <f t="shared" si="0"/>
        <v>1505311</v>
      </c>
      <c r="H7" s="308">
        <v>1086525</v>
      </c>
      <c r="I7" s="309">
        <v>74744</v>
      </c>
      <c r="J7" s="47">
        <f t="shared" si="1"/>
        <v>1161269</v>
      </c>
      <c r="K7" s="82">
        <f t="shared" si="2"/>
        <v>91.27432490895879</v>
      </c>
      <c r="L7" s="58">
        <f t="shared" si="3"/>
        <v>23.734583190438087</v>
      </c>
      <c r="M7" s="83">
        <f t="shared" si="4"/>
        <v>77.14478934917767</v>
      </c>
    </row>
    <row r="8" spans="1:13" ht="18" customHeight="1">
      <c r="A8" s="10"/>
      <c r="B8" s="149"/>
      <c r="C8" s="140" t="s">
        <v>7</v>
      </c>
      <c r="D8" s="165"/>
      <c r="E8" s="308">
        <v>2286799</v>
      </c>
      <c r="F8" s="309">
        <v>497227</v>
      </c>
      <c r="G8" s="47">
        <f t="shared" si="0"/>
        <v>2784026</v>
      </c>
      <c r="H8" s="308">
        <v>2158533</v>
      </c>
      <c r="I8" s="309">
        <v>75973</v>
      </c>
      <c r="J8" s="47">
        <f t="shared" si="1"/>
        <v>2234506</v>
      </c>
      <c r="K8" s="82">
        <f t="shared" si="2"/>
        <v>94.3910243095261</v>
      </c>
      <c r="L8" s="58">
        <f t="shared" si="3"/>
        <v>15.279339215287987</v>
      </c>
      <c r="M8" s="83">
        <f t="shared" si="4"/>
        <v>80.26167859064535</v>
      </c>
    </row>
    <row r="9" spans="1:13" ht="18" customHeight="1">
      <c r="A9" s="10"/>
      <c r="B9" s="150"/>
      <c r="C9" s="141" t="s">
        <v>8</v>
      </c>
      <c r="D9" s="166"/>
      <c r="E9" s="310">
        <v>1088086</v>
      </c>
      <c r="F9" s="311">
        <v>349225</v>
      </c>
      <c r="G9" s="50">
        <f t="shared" si="0"/>
        <v>1437311</v>
      </c>
      <c r="H9" s="310">
        <v>1008955</v>
      </c>
      <c r="I9" s="311">
        <v>74698</v>
      </c>
      <c r="J9" s="50">
        <f t="shared" si="1"/>
        <v>1083653</v>
      </c>
      <c r="K9" s="68">
        <f t="shared" si="2"/>
        <v>92.7275049950096</v>
      </c>
      <c r="L9" s="59">
        <f t="shared" si="3"/>
        <v>21.389648507409266</v>
      </c>
      <c r="M9" s="69">
        <f t="shared" si="4"/>
        <v>75.39446925543601</v>
      </c>
    </row>
    <row r="10" spans="1:13" ht="18" customHeight="1">
      <c r="A10" s="10"/>
      <c r="B10" s="151"/>
      <c r="C10" s="142" t="s">
        <v>9</v>
      </c>
      <c r="D10" s="167"/>
      <c r="E10" s="312">
        <v>1107518</v>
      </c>
      <c r="F10" s="313">
        <v>347428</v>
      </c>
      <c r="G10" s="53">
        <f t="shared" si="0"/>
        <v>1454946</v>
      </c>
      <c r="H10" s="312">
        <v>1052257</v>
      </c>
      <c r="I10" s="313">
        <v>50347</v>
      </c>
      <c r="J10" s="53">
        <f t="shared" si="1"/>
        <v>1102604</v>
      </c>
      <c r="K10" s="84">
        <f t="shared" si="2"/>
        <v>95.01037454921726</v>
      </c>
      <c r="L10" s="60">
        <f t="shared" si="3"/>
        <v>14.491347847611591</v>
      </c>
      <c r="M10" s="85">
        <f t="shared" si="4"/>
        <v>75.78315621335776</v>
      </c>
    </row>
    <row r="11" spans="1:13" ht="18" customHeight="1">
      <c r="A11" s="10"/>
      <c r="B11" s="149"/>
      <c r="C11" s="140" t="s">
        <v>77</v>
      </c>
      <c r="D11" s="165"/>
      <c r="E11" s="308">
        <v>0</v>
      </c>
      <c r="F11" s="309">
        <v>0</v>
      </c>
      <c r="G11" s="47">
        <f t="shared" si="0"/>
        <v>0</v>
      </c>
      <c r="H11" s="308">
        <v>0</v>
      </c>
      <c r="I11" s="309">
        <v>0</v>
      </c>
      <c r="J11" s="47">
        <f t="shared" si="1"/>
        <v>0</v>
      </c>
      <c r="K11" s="82" t="str">
        <f t="shared" si="2"/>
        <v>-</v>
      </c>
      <c r="L11" s="58" t="str">
        <f t="shared" si="3"/>
        <v>-</v>
      </c>
      <c r="M11" s="83" t="str">
        <f t="shared" si="4"/>
        <v>-</v>
      </c>
    </row>
    <row r="12" spans="1:13" ht="18" customHeight="1">
      <c r="A12" s="10"/>
      <c r="B12" s="149"/>
      <c r="C12" s="140" t="s">
        <v>78</v>
      </c>
      <c r="D12" s="165"/>
      <c r="E12" s="308">
        <v>1197049</v>
      </c>
      <c r="F12" s="309">
        <v>381627</v>
      </c>
      <c r="G12" s="47">
        <f t="shared" si="0"/>
        <v>1578676</v>
      </c>
      <c r="H12" s="308">
        <v>1128795</v>
      </c>
      <c r="I12" s="309">
        <v>45984</v>
      </c>
      <c r="J12" s="47">
        <f t="shared" si="1"/>
        <v>1174779</v>
      </c>
      <c r="K12" s="82">
        <f t="shared" si="2"/>
        <v>94.29814485455482</v>
      </c>
      <c r="L12" s="58">
        <f t="shared" si="3"/>
        <v>12.049461909141648</v>
      </c>
      <c r="M12" s="83">
        <f t="shared" si="4"/>
        <v>74.41545953697909</v>
      </c>
    </row>
    <row r="13" spans="1:13" ht="18" customHeight="1">
      <c r="A13" s="10"/>
      <c r="B13" s="149"/>
      <c r="C13" s="140" t="s">
        <v>79</v>
      </c>
      <c r="D13" s="165"/>
      <c r="E13" s="308">
        <v>2394613</v>
      </c>
      <c r="F13" s="309">
        <v>1411865</v>
      </c>
      <c r="G13" s="47">
        <f t="shared" si="0"/>
        <v>3806478</v>
      </c>
      <c r="H13" s="308">
        <v>2150617</v>
      </c>
      <c r="I13" s="309">
        <v>176334</v>
      </c>
      <c r="J13" s="47">
        <f t="shared" si="1"/>
        <v>2326951</v>
      </c>
      <c r="K13" s="82">
        <f t="shared" si="2"/>
        <v>89.81062910791849</v>
      </c>
      <c r="L13" s="58">
        <f t="shared" si="3"/>
        <v>12.489437729527966</v>
      </c>
      <c r="M13" s="83">
        <f t="shared" si="4"/>
        <v>61.13133978444115</v>
      </c>
    </row>
    <row r="14" spans="1:13" ht="18" customHeight="1">
      <c r="A14" s="10"/>
      <c r="B14" s="150"/>
      <c r="C14" s="141" t="s">
        <v>80</v>
      </c>
      <c r="D14" s="166"/>
      <c r="E14" s="310">
        <v>1105105</v>
      </c>
      <c r="F14" s="311">
        <v>542502</v>
      </c>
      <c r="G14" s="50">
        <f t="shared" si="0"/>
        <v>1647607</v>
      </c>
      <c r="H14" s="310">
        <v>991296</v>
      </c>
      <c r="I14" s="311">
        <v>90018</v>
      </c>
      <c r="J14" s="50">
        <f t="shared" si="1"/>
        <v>1081314</v>
      </c>
      <c r="K14" s="68">
        <f t="shared" si="2"/>
        <v>89.70152157487298</v>
      </c>
      <c r="L14" s="59">
        <f t="shared" si="3"/>
        <v>16.59311855071502</v>
      </c>
      <c r="M14" s="69">
        <f t="shared" si="4"/>
        <v>65.62936428407988</v>
      </c>
    </row>
    <row r="15" spans="1:13" ht="18" customHeight="1">
      <c r="A15" s="10"/>
      <c r="B15" s="151"/>
      <c r="C15" s="142" t="s">
        <v>81</v>
      </c>
      <c r="D15" s="167"/>
      <c r="E15" s="312">
        <v>798965</v>
      </c>
      <c r="F15" s="313">
        <v>189237</v>
      </c>
      <c r="G15" s="53">
        <f t="shared" si="0"/>
        <v>988202</v>
      </c>
      <c r="H15" s="312">
        <v>762307</v>
      </c>
      <c r="I15" s="313">
        <v>25854</v>
      </c>
      <c r="J15" s="53">
        <f t="shared" si="1"/>
        <v>788161</v>
      </c>
      <c r="K15" s="84">
        <f t="shared" si="2"/>
        <v>95.41181403440702</v>
      </c>
      <c r="L15" s="60">
        <f t="shared" si="3"/>
        <v>13.662233072813457</v>
      </c>
      <c r="M15" s="85">
        <f t="shared" si="4"/>
        <v>79.75707395856313</v>
      </c>
    </row>
    <row r="16" spans="1:13" ht="18" customHeight="1">
      <c r="A16" s="10"/>
      <c r="B16" s="148"/>
      <c r="C16" s="139" t="s">
        <v>10</v>
      </c>
      <c r="D16" s="164"/>
      <c r="E16" s="306">
        <v>106746</v>
      </c>
      <c r="F16" s="307">
        <v>21681</v>
      </c>
      <c r="G16" s="44">
        <f t="shared" si="0"/>
        <v>128427</v>
      </c>
      <c r="H16" s="306">
        <v>98580</v>
      </c>
      <c r="I16" s="307">
        <v>3699</v>
      </c>
      <c r="J16" s="44">
        <f t="shared" si="1"/>
        <v>102279</v>
      </c>
      <c r="K16" s="80">
        <f t="shared" si="2"/>
        <v>92.35006463942442</v>
      </c>
      <c r="L16" s="57">
        <f t="shared" si="3"/>
        <v>17.06102117061021</v>
      </c>
      <c r="M16" s="81">
        <f t="shared" si="4"/>
        <v>79.63979537013245</v>
      </c>
    </row>
    <row r="17" spans="1:13" ht="18" customHeight="1">
      <c r="A17" s="10"/>
      <c r="B17" s="149"/>
      <c r="C17" s="140" t="s">
        <v>11</v>
      </c>
      <c r="D17" s="165"/>
      <c r="E17" s="308">
        <v>61510</v>
      </c>
      <c r="F17" s="309">
        <v>26892</v>
      </c>
      <c r="G17" s="47">
        <f t="shared" si="0"/>
        <v>88402</v>
      </c>
      <c r="H17" s="308">
        <v>57149</v>
      </c>
      <c r="I17" s="309">
        <v>3640</v>
      </c>
      <c r="J17" s="47">
        <f t="shared" si="1"/>
        <v>60789</v>
      </c>
      <c r="K17" s="82">
        <f t="shared" si="2"/>
        <v>92.9100959193627</v>
      </c>
      <c r="L17" s="58">
        <f t="shared" si="3"/>
        <v>13.535623977391046</v>
      </c>
      <c r="M17" s="83">
        <f t="shared" si="4"/>
        <v>68.76428135110065</v>
      </c>
    </row>
    <row r="18" spans="1:13" ht="18" customHeight="1">
      <c r="A18" s="10"/>
      <c r="B18" s="149"/>
      <c r="C18" s="140" t="s">
        <v>12</v>
      </c>
      <c r="D18" s="165"/>
      <c r="E18" s="308">
        <v>37789</v>
      </c>
      <c r="F18" s="309">
        <v>23022</v>
      </c>
      <c r="G18" s="47">
        <f t="shared" si="0"/>
        <v>60811</v>
      </c>
      <c r="H18" s="308">
        <v>35801</v>
      </c>
      <c r="I18" s="309">
        <v>4517</v>
      </c>
      <c r="J18" s="47">
        <f t="shared" si="1"/>
        <v>40318</v>
      </c>
      <c r="K18" s="82">
        <f t="shared" si="2"/>
        <v>94.73920982296436</v>
      </c>
      <c r="L18" s="58">
        <f t="shared" si="3"/>
        <v>19.620363130918253</v>
      </c>
      <c r="M18" s="83">
        <f t="shared" si="4"/>
        <v>66.30050484287382</v>
      </c>
    </row>
    <row r="19" spans="1:13" ht="18" customHeight="1">
      <c r="A19" s="10"/>
      <c r="B19" s="150"/>
      <c r="C19" s="141" t="s">
        <v>13</v>
      </c>
      <c r="D19" s="166"/>
      <c r="E19" s="310">
        <v>221215</v>
      </c>
      <c r="F19" s="311">
        <v>76975</v>
      </c>
      <c r="G19" s="50">
        <f t="shared" si="0"/>
        <v>298190</v>
      </c>
      <c r="H19" s="310">
        <v>207709</v>
      </c>
      <c r="I19" s="311">
        <v>18091</v>
      </c>
      <c r="J19" s="50">
        <f t="shared" si="1"/>
        <v>225800</v>
      </c>
      <c r="K19" s="68">
        <f t="shared" si="2"/>
        <v>93.89462739868453</v>
      </c>
      <c r="L19" s="59">
        <f t="shared" si="3"/>
        <v>23.502435855797337</v>
      </c>
      <c r="M19" s="69">
        <f t="shared" si="4"/>
        <v>75.72353197625675</v>
      </c>
    </row>
    <row r="20" spans="1:13" ht="18" customHeight="1">
      <c r="A20" s="10"/>
      <c r="B20" s="151"/>
      <c r="C20" s="142" t="s">
        <v>14</v>
      </c>
      <c r="D20" s="167"/>
      <c r="E20" s="312">
        <v>286525</v>
      </c>
      <c r="F20" s="313">
        <v>69933</v>
      </c>
      <c r="G20" s="53">
        <f t="shared" si="0"/>
        <v>356458</v>
      </c>
      <c r="H20" s="312">
        <v>272667</v>
      </c>
      <c r="I20" s="313">
        <v>13890</v>
      </c>
      <c r="J20" s="53">
        <f t="shared" si="1"/>
        <v>286557</v>
      </c>
      <c r="K20" s="84">
        <f t="shared" si="2"/>
        <v>95.16342378501004</v>
      </c>
      <c r="L20" s="60">
        <f t="shared" si="3"/>
        <v>19.861867787739694</v>
      </c>
      <c r="M20" s="85">
        <f t="shared" si="4"/>
        <v>80.39011608660768</v>
      </c>
    </row>
    <row r="21" spans="1:13" ht="18" customHeight="1">
      <c r="A21" s="10"/>
      <c r="B21" s="149"/>
      <c r="C21" s="140" t="s">
        <v>15</v>
      </c>
      <c r="D21" s="165"/>
      <c r="E21" s="308">
        <v>213777</v>
      </c>
      <c r="F21" s="309">
        <v>17899</v>
      </c>
      <c r="G21" s="47">
        <f t="shared" si="0"/>
        <v>231676</v>
      </c>
      <c r="H21" s="308">
        <v>208415</v>
      </c>
      <c r="I21" s="309">
        <v>4147</v>
      </c>
      <c r="J21" s="47">
        <f t="shared" si="1"/>
        <v>212562</v>
      </c>
      <c r="K21" s="82">
        <f t="shared" si="2"/>
        <v>97.49177881624308</v>
      </c>
      <c r="L21" s="58">
        <f t="shared" si="3"/>
        <v>23.168892116878038</v>
      </c>
      <c r="M21" s="83">
        <f t="shared" si="4"/>
        <v>91.74968490478082</v>
      </c>
    </row>
    <row r="22" spans="1:13" ht="18" customHeight="1">
      <c r="A22" s="10"/>
      <c r="B22" s="149"/>
      <c r="C22" s="140" t="s">
        <v>16</v>
      </c>
      <c r="D22" s="165"/>
      <c r="E22" s="308">
        <v>108160</v>
      </c>
      <c r="F22" s="309">
        <v>20821</v>
      </c>
      <c r="G22" s="47">
        <f t="shared" si="0"/>
        <v>128981</v>
      </c>
      <c r="H22" s="308">
        <v>103071</v>
      </c>
      <c r="I22" s="309">
        <v>4741</v>
      </c>
      <c r="J22" s="47">
        <f t="shared" si="1"/>
        <v>107812</v>
      </c>
      <c r="K22" s="82">
        <f t="shared" si="2"/>
        <v>95.29493343195267</v>
      </c>
      <c r="L22" s="58">
        <f t="shared" si="3"/>
        <v>22.770280005763414</v>
      </c>
      <c r="M22" s="83">
        <f t="shared" si="4"/>
        <v>83.58750513641544</v>
      </c>
    </row>
    <row r="23" spans="1:13" ht="18" customHeight="1">
      <c r="A23" s="10"/>
      <c r="B23" s="149"/>
      <c r="C23" s="140" t="s">
        <v>17</v>
      </c>
      <c r="D23" s="165"/>
      <c r="E23" s="308">
        <v>268510</v>
      </c>
      <c r="F23" s="309">
        <v>89018</v>
      </c>
      <c r="G23" s="47">
        <f t="shared" si="0"/>
        <v>357528</v>
      </c>
      <c r="H23" s="308">
        <v>251795</v>
      </c>
      <c r="I23" s="309">
        <v>17059</v>
      </c>
      <c r="J23" s="47">
        <f t="shared" si="1"/>
        <v>268854</v>
      </c>
      <c r="K23" s="82">
        <f t="shared" si="2"/>
        <v>93.77490596253398</v>
      </c>
      <c r="L23" s="58">
        <f t="shared" si="3"/>
        <v>19.1635399582107</v>
      </c>
      <c r="M23" s="83">
        <f t="shared" si="4"/>
        <v>75.19802644827817</v>
      </c>
    </row>
    <row r="24" spans="1:13" ht="18" customHeight="1">
      <c r="A24" s="10"/>
      <c r="B24" s="150"/>
      <c r="C24" s="141" t="s">
        <v>18</v>
      </c>
      <c r="D24" s="166"/>
      <c r="E24" s="310">
        <v>122005</v>
      </c>
      <c r="F24" s="311">
        <v>21495</v>
      </c>
      <c r="G24" s="50">
        <f t="shared" si="0"/>
        <v>143500</v>
      </c>
      <c r="H24" s="310">
        <v>119242</v>
      </c>
      <c r="I24" s="311">
        <v>3415</v>
      </c>
      <c r="J24" s="50">
        <f t="shared" si="1"/>
        <v>122657</v>
      </c>
      <c r="K24" s="68">
        <f t="shared" si="2"/>
        <v>97.73533871562641</v>
      </c>
      <c r="L24" s="59">
        <f t="shared" si="3"/>
        <v>15.887415678064668</v>
      </c>
      <c r="M24" s="69">
        <f t="shared" si="4"/>
        <v>85.47526132404181</v>
      </c>
    </row>
    <row r="25" spans="1:13" ht="18" customHeight="1">
      <c r="A25" s="10"/>
      <c r="B25" s="151"/>
      <c r="C25" s="142" t="s">
        <v>19</v>
      </c>
      <c r="D25" s="167"/>
      <c r="E25" s="312">
        <v>871871</v>
      </c>
      <c r="F25" s="313">
        <v>202454</v>
      </c>
      <c r="G25" s="53">
        <f t="shared" si="0"/>
        <v>1074325</v>
      </c>
      <c r="H25" s="312">
        <v>813542</v>
      </c>
      <c r="I25" s="313">
        <v>34382</v>
      </c>
      <c r="J25" s="53">
        <f t="shared" si="1"/>
        <v>847924</v>
      </c>
      <c r="K25" s="84">
        <f t="shared" si="2"/>
        <v>93.30990479096106</v>
      </c>
      <c r="L25" s="60">
        <f t="shared" si="3"/>
        <v>16.98262321317435</v>
      </c>
      <c r="M25" s="85">
        <f t="shared" si="4"/>
        <v>78.9262094803714</v>
      </c>
    </row>
    <row r="26" spans="1:13" ht="18" customHeight="1">
      <c r="A26" s="10"/>
      <c r="B26" s="149"/>
      <c r="C26" s="140" t="s">
        <v>20</v>
      </c>
      <c r="D26" s="165"/>
      <c r="E26" s="308">
        <v>377632</v>
      </c>
      <c r="F26" s="309">
        <v>116055</v>
      </c>
      <c r="G26" s="47">
        <f t="shared" si="0"/>
        <v>493687</v>
      </c>
      <c r="H26" s="308">
        <v>354445</v>
      </c>
      <c r="I26" s="309">
        <v>19316</v>
      </c>
      <c r="J26" s="47">
        <f t="shared" si="1"/>
        <v>373761</v>
      </c>
      <c r="K26" s="82">
        <f t="shared" si="2"/>
        <v>93.85989534785188</v>
      </c>
      <c r="L26" s="58">
        <f t="shared" si="3"/>
        <v>16.64383266554651</v>
      </c>
      <c r="M26" s="83">
        <f t="shared" si="4"/>
        <v>75.70809034874323</v>
      </c>
    </row>
    <row r="27" spans="1:13" ht="18" customHeight="1">
      <c r="A27" s="10"/>
      <c r="B27" s="149"/>
      <c r="C27" s="140" t="s">
        <v>21</v>
      </c>
      <c r="D27" s="165"/>
      <c r="E27" s="308">
        <v>780932</v>
      </c>
      <c r="F27" s="309">
        <v>248896</v>
      </c>
      <c r="G27" s="47">
        <f t="shared" si="0"/>
        <v>1029828</v>
      </c>
      <c r="H27" s="308">
        <v>722259</v>
      </c>
      <c r="I27" s="309">
        <v>43933</v>
      </c>
      <c r="J27" s="47">
        <f t="shared" si="1"/>
        <v>766192</v>
      </c>
      <c r="K27" s="82">
        <f t="shared" si="2"/>
        <v>92.48679782618717</v>
      </c>
      <c r="L27" s="58">
        <f t="shared" si="3"/>
        <v>17.65114746721522</v>
      </c>
      <c r="M27" s="83">
        <f t="shared" si="4"/>
        <v>74.399996892685</v>
      </c>
    </row>
    <row r="28" spans="1:13" ht="18" customHeight="1">
      <c r="A28" s="10"/>
      <c r="B28" s="149"/>
      <c r="C28" s="140" t="s">
        <v>22</v>
      </c>
      <c r="D28" s="165"/>
      <c r="E28" s="308">
        <v>391180</v>
      </c>
      <c r="F28" s="309">
        <v>112147</v>
      </c>
      <c r="G28" s="47">
        <f t="shared" si="0"/>
        <v>503327</v>
      </c>
      <c r="H28" s="308">
        <v>363692</v>
      </c>
      <c r="I28" s="309">
        <v>16015</v>
      </c>
      <c r="J28" s="47">
        <f t="shared" si="1"/>
        <v>379707</v>
      </c>
      <c r="K28" s="82">
        <f t="shared" si="2"/>
        <v>92.97305588220257</v>
      </c>
      <c r="L28" s="58">
        <f t="shared" si="3"/>
        <v>14.280364164890724</v>
      </c>
      <c r="M28" s="83">
        <f t="shared" si="4"/>
        <v>75.4394260590034</v>
      </c>
    </row>
    <row r="29" spans="1:13" ht="18" customHeight="1">
      <c r="A29" s="10"/>
      <c r="B29" s="150"/>
      <c r="C29" s="141" t="s">
        <v>23</v>
      </c>
      <c r="D29" s="166"/>
      <c r="E29" s="310">
        <v>345833</v>
      </c>
      <c r="F29" s="311">
        <v>81873</v>
      </c>
      <c r="G29" s="50">
        <f t="shared" si="0"/>
        <v>427706</v>
      </c>
      <c r="H29" s="310">
        <v>329489</v>
      </c>
      <c r="I29" s="311">
        <v>12323</v>
      </c>
      <c r="J29" s="50">
        <f t="shared" si="1"/>
        <v>341812</v>
      </c>
      <c r="K29" s="68">
        <f t="shared" si="2"/>
        <v>95.27401954122365</v>
      </c>
      <c r="L29" s="59">
        <f t="shared" si="3"/>
        <v>15.051360033222187</v>
      </c>
      <c r="M29" s="69">
        <f t="shared" si="4"/>
        <v>79.91751343212393</v>
      </c>
    </row>
    <row r="30" spans="1:13" ht="18" customHeight="1">
      <c r="A30" s="10"/>
      <c r="B30" s="151"/>
      <c r="C30" s="142" t="s">
        <v>24</v>
      </c>
      <c r="D30" s="167"/>
      <c r="E30" s="312">
        <v>631553</v>
      </c>
      <c r="F30" s="313">
        <v>171825</v>
      </c>
      <c r="G30" s="53">
        <f t="shared" si="0"/>
        <v>803378</v>
      </c>
      <c r="H30" s="312">
        <v>589372</v>
      </c>
      <c r="I30" s="313">
        <v>22904</v>
      </c>
      <c r="J30" s="53">
        <f t="shared" si="1"/>
        <v>612276</v>
      </c>
      <c r="K30" s="84">
        <f t="shared" si="2"/>
        <v>93.32106727384716</v>
      </c>
      <c r="L30" s="60">
        <f t="shared" si="3"/>
        <v>13.32984140840972</v>
      </c>
      <c r="M30" s="85">
        <f t="shared" si="4"/>
        <v>76.2126919084167</v>
      </c>
    </row>
    <row r="31" spans="1:13" ht="18" customHeight="1">
      <c r="A31" s="10"/>
      <c r="B31" s="149"/>
      <c r="C31" s="140" t="s">
        <v>25</v>
      </c>
      <c r="D31" s="165"/>
      <c r="E31" s="308">
        <v>331183</v>
      </c>
      <c r="F31" s="309">
        <v>87559</v>
      </c>
      <c r="G31" s="47">
        <f t="shared" si="0"/>
        <v>418742</v>
      </c>
      <c r="H31" s="308">
        <v>312999</v>
      </c>
      <c r="I31" s="309">
        <v>10708</v>
      </c>
      <c r="J31" s="47">
        <f t="shared" si="1"/>
        <v>323707</v>
      </c>
      <c r="K31" s="82">
        <f t="shared" si="2"/>
        <v>94.5093800104474</v>
      </c>
      <c r="L31" s="58">
        <f t="shared" si="3"/>
        <v>12.229468130060873</v>
      </c>
      <c r="M31" s="83">
        <f t="shared" si="4"/>
        <v>77.3046410438886</v>
      </c>
    </row>
    <row r="32" spans="1:13" ht="18" customHeight="1">
      <c r="A32" s="10"/>
      <c r="B32" s="149"/>
      <c r="C32" s="140" t="s">
        <v>26</v>
      </c>
      <c r="D32" s="165"/>
      <c r="E32" s="308">
        <v>663905</v>
      </c>
      <c r="F32" s="309">
        <v>171670</v>
      </c>
      <c r="G32" s="47">
        <f t="shared" si="0"/>
        <v>835575</v>
      </c>
      <c r="H32" s="308">
        <v>634828</v>
      </c>
      <c r="I32" s="309">
        <v>21028</v>
      </c>
      <c r="J32" s="47">
        <f t="shared" si="1"/>
        <v>655856</v>
      </c>
      <c r="K32" s="82">
        <f t="shared" si="2"/>
        <v>95.62030712225393</v>
      </c>
      <c r="L32" s="58">
        <f t="shared" si="3"/>
        <v>12.249082542086562</v>
      </c>
      <c r="M32" s="83">
        <f t="shared" si="4"/>
        <v>78.49157765610508</v>
      </c>
    </row>
    <row r="33" spans="1:13" ht="18" customHeight="1">
      <c r="A33" s="10"/>
      <c r="B33" s="149"/>
      <c r="C33" s="140" t="s">
        <v>27</v>
      </c>
      <c r="D33" s="165"/>
      <c r="E33" s="308">
        <v>13584</v>
      </c>
      <c r="F33" s="309">
        <v>2096</v>
      </c>
      <c r="G33" s="47">
        <f t="shared" si="0"/>
        <v>15680</v>
      </c>
      <c r="H33" s="308">
        <v>12939</v>
      </c>
      <c r="I33" s="309">
        <v>551</v>
      </c>
      <c r="J33" s="47">
        <f t="shared" si="1"/>
        <v>13490</v>
      </c>
      <c r="K33" s="82">
        <f t="shared" si="2"/>
        <v>95.2517667844523</v>
      </c>
      <c r="L33" s="58">
        <f t="shared" si="3"/>
        <v>26.288167938931295</v>
      </c>
      <c r="M33" s="83">
        <f t="shared" si="4"/>
        <v>86.03316326530613</v>
      </c>
    </row>
    <row r="34" spans="1:13" ht="18" customHeight="1">
      <c r="A34" s="10"/>
      <c r="B34" s="150"/>
      <c r="C34" s="141" t="s">
        <v>28</v>
      </c>
      <c r="D34" s="166"/>
      <c r="E34" s="310">
        <v>26357</v>
      </c>
      <c r="F34" s="311">
        <v>7119</v>
      </c>
      <c r="G34" s="50">
        <f t="shared" si="0"/>
        <v>33476</v>
      </c>
      <c r="H34" s="310">
        <v>25150</v>
      </c>
      <c r="I34" s="311">
        <v>696</v>
      </c>
      <c r="J34" s="50">
        <f t="shared" si="1"/>
        <v>25846</v>
      </c>
      <c r="K34" s="68">
        <f t="shared" si="2"/>
        <v>95.42057138521076</v>
      </c>
      <c r="L34" s="59">
        <f t="shared" si="3"/>
        <v>9.776654024441635</v>
      </c>
      <c r="M34" s="69">
        <f t="shared" si="4"/>
        <v>77.20755167881468</v>
      </c>
    </row>
    <row r="35" spans="1:13" ht="18" customHeight="1">
      <c r="A35" s="10"/>
      <c r="B35" s="151"/>
      <c r="C35" s="142" t="s">
        <v>29</v>
      </c>
      <c r="D35" s="167"/>
      <c r="E35" s="312">
        <v>9745</v>
      </c>
      <c r="F35" s="313">
        <v>1437</v>
      </c>
      <c r="G35" s="53">
        <f t="shared" si="0"/>
        <v>11182</v>
      </c>
      <c r="H35" s="312">
        <v>9220</v>
      </c>
      <c r="I35" s="313">
        <v>438</v>
      </c>
      <c r="J35" s="53">
        <f t="shared" si="1"/>
        <v>9658</v>
      </c>
      <c r="K35" s="84">
        <f t="shared" si="2"/>
        <v>94.61262185736275</v>
      </c>
      <c r="L35" s="60">
        <f t="shared" si="3"/>
        <v>30.48016701461378</v>
      </c>
      <c r="M35" s="85">
        <f t="shared" si="4"/>
        <v>86.37095331783223</v>
      </c>
    </row>
    <row r="36" spans="1:13" ht="18" customHeight="1">
      <c r="A36" s="10"/>
      <c r="B36" s="149"/>
      <c r="C36" s="140" t="s">
        <v>30</v>
      </c>
      <c r="D36" s="165"/>
      <c r="E36" s="308">
        <v>6934</v>
      </c>
      <c r="F36" s="309">
        <v>343</v>
      </c>
      <c r="G36" s="47">
        <f t="shared" si="0"/>
        <v>7277</v>
      </c>
      <c r="H36" s="308">
        <v>5981</v>
      </c>
      <c r="I36" s="309">
        <v>343</v>
      </c>
      <c r="J36" s="47">
        <f t="shared" si="1"/>
        <v>6324</v>
      </c>
      <c r="K36" s="82">
        <f t="shared" si="2"/>
        <v>86.25612921834438</v>
      </c>
      <c r="L36" s="58">
        <f t="shared" si="3"/>
        <v>100</v>
      </c>
      <c r="M36" s="83">
        <f t="shared" si="4"/>
        <v>86.9039439329394</v>
      </c>
    </row>
    <row r="37" spans="1:13" ht="18" customHeight="1">
      <c r="A37" s="10"/>
      <c r="B37" s="149"/>
      <c r="C37" s="140" t="s">
        <v>31</v>
      </c>
      <c r="D37" s="165"/>
      <c r="E37" s="308">
        <v>34619</v>
      </c>
      <c r="F37" s="309">
        <v>5076</v>
      </c>
      <c r="G37" s="47">
        <f t="shared" si="0"/>
        <v>39695</v>
      </c>
      <c r="H37" s="308">
        <v>33096</v>
      </c>
      <c r="I37" s="309">
        <v>2039</v>
      </c>
      <c r="J37" s="47">
        <f t="shared" si="1"/>
        <v>35135</v>
      </c>
      <c r="K37" s="82">
        <f t="shared" si="2"/>
        <v>95.60068170657732</v>
      </c>
      <c r="L37" s="58">
        <f t="shared" si="3"/>
        <v>40.169424743892826</v>
      </c>
      <c r="M37" s="83">
        <f t="shared" si="4"/>
        <v>88.51240710416928</v>
      </c>
    </row>
    <row r="38" spans="1:13" ht="18" customHeight="1">
      <c r="A38" s="10"/>
      <c r="B38" s="149"/>
      <c r="C38" s="140" t="s">
        <v>32</v>
      </c>
      <c r="D38" s="165"/>
      <c r="E38" s="308">
        <v>12740</v>
      </c>
      <c r="F38" s="309">
        <v>216</v>
      </c>
      <c r="G38" s="47">
        <f t="shared" si="0"/>
        <v>12956</v>
      </c>
      <c r="H38" s="308">
        <v>12724</v>
      </c>
      <c r="I38" s="309">
        <v>53</v>
      </c>
      <c r="J38" s="47">
        <f t="shared" si="1"/>
        <v>12777</v>
      </c>
      <c r="K38" s="82">
        <f t="shared" si="2"/>
        <v>99.87441130298274</v>
      </c>
      <c r="L38" s="58">
        <f t="shared" si="3"/>
        <v>24.537037037037038</v>
      </c>
      <c r="M38" s="83">
        <f t="shared" si="4"/>
        <v>98.61840074096943</v>
      </c>
    </row>
    <row r="39" spans="1:13" ht="18" customHeight="1">
      <c r="A39" s="10"/>
      <c r="B39" s="150"/>
      <c r="C39" s="141" t="s">
        <v>33</v>
      </c>
      <c r="D39" s="166"/>
      <c r="E39" s="310">
        <v>16715</v>
      </c>
      <c r="F39" s="321">
        <v>1727</v>
      </c>
      <c r="G39" s="50">
        <f t="shared" si="0"/>
        <v>18442</v>
      </c>
      <c r="H39" s="310">
        <v>15871</v>
      </c>
      <c r="I39" s="311">
        <v>373</v>
      </c>
      <c r="J39" s="50">
        <f t="shared" si="1"/>
        <v>16244</v>
      </c>
      <c r="K39" s="68">
        <f t="shared" si="2"/>
        <v>94.95064313490876</v>
      </c>
      <c r="L39" s="59">
        <f t="shared" si="3"/>
        <v>21.598147075854083</v>
      </c>
      <c r="M39" s="69">
        <f t="shared" si="4"/>
        <v>88.08155297690055</v>
      </c>
    </row>
    <row r="40" spans="1:13" ht="18" customHeight="1">
      <c r="A40" s="10"/>
      <c r="B40" s="151"/>
      <c r="C40" s="142" t="s">
        <v>34</v>
      </c>
      <c r="D40" s="167"/>
      <c r="E40" s="312">
        <v>23308</v>
      </c>
      <c r="F40" s="313">
        <v>13806</v>
      </c>
      <c r="G40" s="53">
        <f t="shared" si="0"/>
        <v>37114</v>
      </c>
      <c r="H40" s="312">
        <v>19878</v>
      </c>
      <c r="I40" s="313">
        <v>2419</v>
      </c>
      <c r="J40" s="53">
        <f t="shared" si="1"/>
        <v>22297</v>
      </c>
      <c r="K40" s="84">
        <f t="shared" si="2"/>
        <v>85.28402265316629</v>
      </c>
      <c r="L40" s="60">
        <f t="shared" si="3"/>
        <v>17.52136752136752</v>
      </c>
      <c r="M40" s="85">
        <f t="shared" si="4"/>
        <v>60.07705986959099</v>
      </c>
    </row>
    <row r="41" spans="1:13" ht="18" customHeight="1">
      <c r="A41" s="10"/>
      <c r="B41" s="149"/>
      <c r="C41" s="140" t="s">
        <v>82</v>
      </c>
      <c r="D41" s="165"/>
      <c r="E41" s="308">
        <v>170406</v>
      </c>
      <c r="F41" s="309">
        <v>63977</v>
      </c>
      <c r="G41" s="47">
        <f t="shared" si="0"/>
        <v>234383</v>
      </c>
      <c r="H41" s="308">
        <v>152662</v>
      </c>
      <c r="I41" s="309">
        <v>15955</v>
      </c>
      <c r="J41" s="47">
        <f t="shared" si="1"/>
        <v>168617</v>
      </c>
      <c r="K41" s="82">
        <f t="shared" si="2"/>
        <v>89.58722110723801</v>
      </c>
      <c r="L41" s="58">
        <f t="shared" si="3"/>
        <v>24.93864982728168</v>
      </c>
      <c r="M41" s="83">
        <f t="shared" si="4"/>
        <v>71.94079775410333</v>
      </c>
    </row>
    <row r="42" spans="1:13" ht="18" customHeight="1">
      <c r="A42" s="10"/>
      <c r="B42" s="149"/>
      <c r="C42" s="140" t="s">
        <v>83</v>
      </c>
      <c r="D42" s="165"/>
      <c r="E42" s="308">
        <v>499537</v>
      </c>
      <c r="F42" s="309">
        <v>146498</v>
      </c>
      <c r="G42" s="47">
        <f t="shared" si="0"/>
        <v>646035</v>
      </c>
      <c r="H42" s="308">
        <v>468406</v>
      </c>
      <c r="I42" s="309">
        <v>29412</v>
      </c>
      <c r="J42" s="47">
        <f t="shared" si="1"/>
        <v>497818</v>
      </c>
      <c r="K42" s="82">
        <f t="shared" si="2"/>
        <v>93.7680291950346</v>
      </c>
      <c r="L42" s="58">
        <f t="shared" si="3"/>
        <v>20.076724596922823</v>
      </c>
      <c r="M42" s="83">
        <f t="shared" si="4"/>
        <v>77.05743496869366</v>
      </c>
    </row>
    <row r="43" spans="1:13" ht="18" customHeight="1">
      <c r="A43" s="10"/>
      <c r="B43" s="149"/>
      <c r="C43" s="140" t="s">
        <v>35</v>
      </c>
      <c r="D43" s="165"/>
      <c r="E43" s="308">
        <v>31311</v>
      </c>
      <c r="F43" s="309">
        <v>1781</v>
      </c>
      <c r="G43" s="47">
        <f t="shared" si="0"/>
        <v>33092</v>
      </c>
      <c r="H43" s="308">
        <v>29879</v>
      </c>
      <c r="I43" s="309">
        <v>975</v>
      </c>
      <c r="J43" s="47">
        <f t="shared" si="1"/>
        <v>30854</v>
      </c>
      <c r="K43" s="82">
        <f t="shared" si="2"/>
        <v>95.42652741847913</v>
      </c>
      <c r="L43" s="58">
        <f t="shared" si="3"/>
        <v>54.74452554744526</v>
      </c>
      <c r="M43" s="83">
        <f t="shared" si="4"/>
        <v>93.23703614166567</v>
      </c>
    </row>
    <row r="44" spans="1:13" ht="18" customHeight="1">
      <c r="A44" s="10"/>
      <c r="B44" s="150"/>
      <c r="C44" s="141" t="s">
        <v>36</v>
      </c>
      <c r="D44" s="166"/>
      <c r="E44" s="310">
        <v>115556</v>
      </c>
      <c r="F44" s="311">
        <v>30576</v>
      </c>
      <c r="G44" s="50">
        <f t="shared" si="0"/>
        <v>146132</v>
      </c>
      <c r="H44" s="310">
        <v>107562</v>
      </c>
      <c r="I44" s="311">
        <v>6485</v>
      </c>
      <c r="J44" s="50">
        <f t="shared" si="1"/>
        <v>114047</v>
      </c>
      <c r="K44" s="68">
        <f t="shared" si="2"/>
        <v>93.08214199176157</v>
      </c>
      <c r="L44" s="59">
        <f t="shared" si="3"/>
        <v>21.209445316588173</v>
      </c>
      <c r="M44" s="69">
        <f t="shared" si="4"/>
        <v>78.0438233925492</v>
      </c>
    </row>
    <row r="45" spans="1:13" ht="18" customHeight="1" thickBot="1">
      <c r="A45" s="10"/>
      <c r="B45" s="178"/>
      <c r="C45" s="176" t="s">
        <v>37</v>
      </c>
      <c r="D45" s="188"/>
      <c r="E45" s="314">
        <v>33661</v>
      </c>
      <c r="F45" s="315">
        <v>16374</v>
      </c>
      <c r="G45" s="121">
        <f t="shared" si="0"/>
        <v>50035</v>
      </c>
      <c r="H45" s="314">
        <v>28857</v>
      </c>
      <c r="I45" s="315">
        <v>1288</v>
      </c>
      <c r="J45" s="121">
        <f t="shared" si="1"/>
        <v>30145</v>
      </c>
      <c r="K45" s="129">
        <f t="shared" si="2"/>
        <v>85.72829090044858</v>
      </c>
      <c r="L45" s="122">
        <f t="shared" si="3"/>
        <v>7.86612922926591</v>
      </c>
      <c r="M45" s="130">
        <f t="shared" si="4"/>
        <v>60.247826521435</v>
      </c>
    </row>
    <row r="46" spans="1:13" ht="18" customHeight="1" thickTop="1">
      <c r="A46" s="13"/>
      <c r="B46" s="152"/>
      <c r="C46" s="143" t="s">
        <v>57</v>
      </c>
      <c r="D46" s="168"/>
      <c r="E46" s="71">
        <f aca="true" t="shared" si="5" ref="E46:J46">SUM(E5:E15)</f>
        <v>19927161</v>
      </c>
      <c r="F46" s="72">
        <f t="shared" si="5"/>
        <v>7319533</v>
      </c>
      <c r="G46" s="73">
        <f t="shared" si="5"/>
        <v>27246694</v>
      </c>
      <c r="H46" s="71">
        <f t="shared" si="5"/>
        <v>18443361</v>
      </c>
      <c r="I46" s="72">
        <f t="shared" si="5"/>
        <v>903348</v>
      </c>
      <c r="J46" s="73">
        <f t="shared" si="5"/>
        <v>19346709</v>
      </c>
      <c r="K46" s="123">
        <f t="shared" si="2"/>
        <v>92.55388160912635</v>
      </c>
      <c r="L46" s="74">
        <f t="shared" si="3"/>
        <v>12.34160703968409</v>
      </c>
      <c r="M46" s="124">
        <f t="shared" si="4"/>
        <v>71.00571173882601</v>
      </c>
    </row>
    <row r="47" spans="1:13" ht="18" customHeight="1" thickBot="1">
      <c r="A47" s="13"/>
      <c r="B47" s="153"/>
      <c r="C47" s="144" t="s">
        <v>58</v>
      </c>
      <c r="D47" s="169"/>
      <c r="E47" s="54">
        <f aca="true" t="shared" si="6" ref="E47:J47">SUM(E16:E45)</f>
        <v>6814799</v>
      </c>
      <c r="F47" s="55">
        <f t="shared" si="6"/>
        <v>1851241</v>
      </c>
      <c r="G47" s="56">
        <f t="shared" si="6"/>
        <v>8666040</v>
      </c>
      <c r="H47" s="54">
        <f t="shared" si="6"/>
        <v>6397280</v>
      </c>
      <c r="I47" s="55">
        <f t="shared" si="6"/>
        <v>314835</v>
      </c>
      <c r="J47" s="56">
        <f t="shared" si="6"/>
        <v>6712115</v>
      </c>
      <c r="K47" s="86">
        <f t="shared" si="2"/>
        <v>93.87334828217237</v>
      </c>
      <c r="L47" s="67">
        <f t="shared" si="3"/>
        <v>17.006699830005925</v>
      </c>
      <c r="M47" s="87">
        <f t="shared" si="4"/>
        <v>77.4530812227961</v>
      </c>
    </row>
    <row r="48" spans="2:13" ht="18" customHeight="1" thickBot="1">
      <c r="B48" s="154"/>
      <c r="C48" s="145" t="s">
        <v>85</v>
      </c>
      <c r="D48" s="170"/>
      <c r="E48" s="117">
        <f aca="true" t="shared" si="7" ref="E48:J48">SUM(E46:E47)</f>
        <v>26741960</v>
      </c>
      <c r="F48" s="249">
        <f t="shared" si="7"/>
        <v>9170774</v>
      </c>
      <c r="G48" s="118">
        <f t="shared" si="7"/>
        <v>35912734</v>
      </c>
      <c r="H48" s="117">
        <f t="shared" si="7"/>
        <v>24840641</v>
      </c>
      <c r="I48" s="249">
        <f t="shared" si="7"/>
        <v>1218183</v>
      </c>
      <c r="J48" s="118">
        <f t="shared" si="7"/>
        <v>26058824</v>
      </c>
      <c r="K48" s="126">
        <f t="shared" si="2"/>
        <v>92.89012847225858</v>
      </c>
      <c r="L48" s="127">
        <f t="shared" si="3"/>
        <v>13.283317198744621</v>
      </c>
      <c r="M48" s="128">
        <f t="shared" si="4"/>
        <v>72.56151536666631</v>
      </c>
    </row>
    <row r="49" spans="5:10" s="247" customFormat="1" ht="11.25">
      <c r="E49" s="11"/>
      <c r="F49" s="11"/>
      <c r="G49" s="11"/>
      <c r="H49" s="11"/>
      <c r="I49" s="11"/>
      <c r="J49" s="11"/>
    </row>
    <row r="50" spans="5:10" s="247" customFormat="1" ht="11.25">
      <c r="E50" s="11"/>
      <c r="F50" s="11"/>
      <c r="G50" s="11"/>
      <c r="H50" s="11"/>
      <c r="I50" s="11"/>
      <c r="J50" s="11"/>
    </row>
    <row r="51" spans="8:10" ht="13.5">
      <c r="H51" s="11"/>
      <c r="I51" s="11"/>
      <c r="J51" s="11"/>
    </row>
    <row r="52" spans="8:10" ht="13.5">
      <c r="H52" s="11"/>
      <c r="I52" s="11"/>
      <c r="J52" s="11"/>
    </row>
    <row r="53" spans="8:10" ht="13.5">
      <c r="H53" s="11"/>
      <c r="I53" s="11"/>
      <c r="J53" s="11"/>
    </row>
    <row r="54" spans="8:10" ht="13.5">
      <c r="H54" s="11"/>
      <c r="I54" s="11"/>
      <c r="J54" s="11"/>
    </row>
    <row r="55" spans="8:10" ht="13.5">
      <c r="H55" s="11"/>
      <c r="I55" s="11"/>
      <c r="J55" s="11"/>
    </row>
    <row r="56" spans="8:10" ht="13.5">
      <c r="H56" s="11"/>
      <c r="I56" s="11"/>
      <c r="J56" s="11"/>
    </row>
    <row r="57" spans="8:10" ht="13.5">
      <c r="H57" s="11"/>
      <c r="I57" s="11"/>
      <c r="J57" s="11"/>
    </row>
    <row r="58" spans="8:10" ht="13.5">
      <c r="H58" s="11"/>
      <c r="I58" s="11"/>
      <c r="J58" s="11"/>
    </row>
    <row r="59" spans="8:10" ht="13.5">
      <c r="H59" s="11"/>
      <c r="I59" s="11"/>
      <c r="J59" s="11"/>
    </row>
    <row r="60" spans="8:10" ht="13.5">
      <c r="H60" s="11"/>
      <c r="I60" s="11"/>
      <c r="J60" s="11"/>
    </row>
    <row r="61" spans="8:10" ht="13.5">
      <c r="H61" s="11"/>
      <c r="I61" s="11"/>
      <c r="J61" s="11"/>
    </row>
    <row r="62" spans="8:10" ht="13.5">
      <c r="H62" s="11"/>
      <c r="I62" s="11"/>
      <c r="J62" s="11"/>
    </row>
    <row r="63" spans="8:10" ht="13.5">
      <c r="H63" s="11"/>
      <c r="I63" s="11"/>
      <c r="J63" s="11"/>
    </row>
    <row r="64" spans="8:10" ht="13.5">
      <c r="H64" s="11"/>
      <c r="I64" s="11"/>
      <c r="J64" s="11"/>
    </row>
    <row r="65" spans="8:10" ht="13.5">
      <c r="H65" s="11"/>
      <c r="I65" s="11"/>
      <c r="J65" s="11"/>
    </row>
    <row r="66" spans="8:10" ht="13.5">
      <c r="H66" s="11"/>
      <c r="I66" s="11"/>
      <c r="J66" s="11"/>
    </row>
    <row r="67" spans="8:10" ht="13.5">
      <c r="H67" s="11"/>
      <c r="I67" s="11"/>
      <c r="J67" s="11"/>
    </row>
    <row r="68" spans="8:10" ht="13.5">
      <c r="H68" s="11"/>
      <c r="I68" s="11"/>
      <c r="J68" s="11"/>
    </row>
    <row r="69" spans="8:10" ht="13.5">
      <c r="H69" s="11"/>
      <c r="I69" s="11"/>
      <c r="J69" s="11"/>
    </row>
    <row r="70" spans="8:10" ht="13.5">
      <c r="H70" s="11"/>
      <c r="I70" s="11"/>
      <c r="J70" s="11"/>
    </row>
    <row r="71" spans="8:10" ht="13.5">
      <c r="H71" s="11"/>
      <c r="I71" s="11"/>
      <c r="J71" s="11"/>
    </row>
    <row r="72" spans="8:10" ht="13.5">
      <c r="H72" s="11"/>
      <c r="I72" s="11"/>
      <c r="J72" s="11"/>
    </row>
    <row r="73" spans="8:10" ht="13.5">
      <c r="H73" s="11"/>
      <c r="I73" s="11"/>
      <c r="J73" s="11"/>
    </row>
    <row r="74" spans="8:10" ht="13.5">
      <c r="H74" s="11"/>
      <c r="I74" s="11"/>
      <c r="J74" s="11"/>
    </row>
    <row r="75" spans="8:10" ht="13.5">
      <c r="H75" s="11"/>
      <c r="I75" s="11"/>
      <c r="J75" s="11"/>
    </row>
    <row r="76" spans="8:10" ht="13.5">
      <c r="H76" s="11"/>
      <c r="I76" s="11"/>
      <c r="J76" s="11"/>
    </row>
    <row r="77" spans="8:10" ht="13.5">
      <c r="H77" s="11"/>
      <c r="I77" s="11"/>
      <c r="J77" s="11"/>
    </row>
    <row r="78" spans="8:10" ht="13.5">
      <c r="H78" s="11"/>
      <c r="I78" s="11"/>
      <c r="J78" s="11"/>
    </row>
    <row r="79" spans="8:10" ht="13.5">
      <c r="H79" s="11"/>
      <c r="I79" s="11"/>
      <c r="J79" s="11"/>
    </row>
    <row r="80" spans="8:10" ht="13.5">
      <c r="H80" s="11"/>
      <c r="I80" s="11"/>
      <c r="J80" s="11"/>
    </row>
    <row r="81" spans="8:10" ht="13.5">
      <c r="H81" s="11"/>
      <c r="I81" s="11"/>
      <c r="J81" s="11"/>
    </row>
    <row r="82" spans="8:10" ht="13.5">
      <c r="H82" s="11"/>
      <c r="I82" s="11"/>
      <c r="J82" s="11"/>
    </row>
    <row r="83" spans="8:10" ht="13.5">
      <c r="H83" s="11"/>
      <c r="I83" s="11"/>
      <c r="J83" s="11"/>
    </row>
    <row r="84" spans="8:10" ht="13.5">
      <c r="H84" s="11"/>
      <c r="I84" s="11"/>
      <c r="J84" s="11"/>
    </row>
    <row r="85" spans="8:10" ht="13.5">
      <c r="H85" s="11"/>
      <c r="I85" s="11"/>
      <c r="J85" s="11"/>
    </row>
    <row r="86" spans="8:10" ht="13.5">
      <c r="H86" s="11"/>
      <c r="I86" s="11"/>
      <c r="J86" s="11"/>
    </row>
    <row r="87" spans="8:10" ht="13.5">
      <c r="H87" s="11"/>
      <c r="I87" s="11"/>
      <c r="J87" s="11"/>
    </row>
    <row r="88" spans="8:10" ht="13.5">
      <c r="H88" s="11"/>
      <c r="I88" s="11"/>
      <c r="J88" s="11"/>
    </row>
    <row r="89" spans="8:10" ht="13.5">
      <c r="H89" s="11"/>
      <c r="I89" s="11"/>
      <c r="J89" s="11"/>
    </row>
    <row r="90" spans="8:10" ht="13.5">
      <c r="H90" s="11"/>
      <c r="I90" s="11"/>
      <c r="J90" s="11"/>
    </row>
    <row r="91" spans="8:10" ht="13.5">
      <c r="H91" s="11"/>
      <c r="I91" s="11"/>
      <c r="J91" s="11"/>
    </row>
    <row r="92" spans="8:10" ht="13.5">
      <c r="H92" s="11"/>
      <c r="I92" s="11"/>
      <c r="J92" s="11"/>
    </row>
    <row r="93" spans="8:10" ht="13.5">
      <c r="H93" s="11"/>
      <c r="I93" s="11"/>
      <c r="J93" s="11"/>
    </row>
    <row r="94" spans="8:10" ht="13.5">
      <c r="H94" s="11"/>
      <c r="I94" s="11"/>
      <c r="J94" s="11"/>
    </row>
    <row r="95" spans="8:10" ht="13.5">
      <c r="H95" s="11"/>
      <c r="I95" s="11"/>
      <c r="J95" s="11"/>
    </row>
    <row r="96" spans="8:10" ht="13.5">
      <c r="H96" s="11"/>
      <c r="I96" s="11"/>
      <c r="J96" s="11"/>
    </row>
    <row r="97" spans="8:10" ht="13.5">
      <c r="H97" s="11"/>
      <c r="I97" s="11"/>
      <c r="J97" s="11"/>
    </row>
    <row r="98" spans="8:10" ht="13.5">
      <c r="H98" s="11"/>
      <c r="I98" s="11"/>
      <c r="J98" s="11"/>
    </row>
    <row r="99" spans="8:10" ht="13.5">
      <c r="H99" s="11"/>
      <c r="I99" s="11"/>
      <c r="J99" s="11"/>
    </row>
    <row r="100" spans="8:10" ht="13.5">
      <c r="H100" s="11"/>
      <c r="I100" s="11"/>
      <c r="J100" s="11"/>
    </row>
    <row r="101" spans="8:10" ht="13.5">
      <c r="H101" s="11"/>
      <c r="I101" s="11"/>
      <c r="J101" s="11"/>
    </row>
    <row r="102" spans="8:10" ht="13.5">
      <c r="H102" s="11"/>
      <c r="I102" s="11"/>
      <c r="J102" s="11"/>
    </row>
    <row r="103" spans="8:10" ht="13.5">
      <c r="H103" s="11"/>
      <c r="I103" s="11"/>
      <c r="J103" s="11"/>
    </row>
    <row r="104" spans="8:10" ht="13.5">
      <c r="H104" s="11"/>
      <c r="I104" s="11"/>
      <c r="J104" s="11"/>
    </row>
    <row r="105" spans="8:10" ht="13.5">
      <c r="H105" s="11"/>
      <c r="I105" s="11"/>
      <c r="J105" s="11"/>
    </row>
    <row r="106" spans="8:10" ht="13.5">
      <c r="H106" s="11"/>
      <c r="I106" s="11"/>
      <c r="J106" s="11"/>
    </row>
    <row r="107" spans="8:10" ht="13.5">
      <c r="H107" s="11"/>
      <c r="I107" s="11"/>
      <c r="J107" s="11"/>
    </row>
    <row r="108" spans="8:10" ht="13.5">
      <c r="H108" s="11"/>
      <c r="I108" s="11"/>
      <c r="J108" s="11"/>
    </row>
    <row r="109" spans="8:10" ht="13.5">
      <c r="H109" s="11"/>
      <c r="I109" s="11"/>
      <c r="J109" s="11"/>
    </row>
    <row r="110" spans="8:10" ht="13.5">
      <c r="H110" s="11"/>
      <c r="I110" s="11"/>
      <c r="J110" s="11"/>
    </row>
    <row r="111" spans="8:10" ht="13.5">
      <c r="H111" s="11"/>
      <c r="I111" s="11"/>
      <c r="J111" s="11"/>
    </row>
    <row r="112" spans="8:10" ht="13.5">
      <c r="H112" s="11"/>
      <c r="I112" s="11"/>
      <c r="J112" s="11"/>
    </row>
    <row r="113" spans="8:10" ht="13.5">
      <c r="H113" s="11"/>
      <c r="I113" s="11"/>
      <c r="J113" s="11"/>
    </row>
    <row r="114" spans="8:10" ht="13.5">
      <c r="H114" s="11"/>
      <c r="I114" s="11"/>
      <c r="J114" s="11"/>
    </row>
    <row r="115" spans="8:10" ht="13.5">
      <c r="H115" s="11"/>
      <c r="I115" s="11"/>
      <c r="J115" s="11"/>
    </row>
    <row r="116" spans="8:10" ht="13.5">
      <c r="H116" s="11"/>
      <c r="I116" s="11"/>
      <c r="J116" s="11"/>
    </row>
    <row r="117" spans="8:10" ht="13.5">
      <c r="H117" s="11"/>
      <c r="I117" s="11"/>
      <c r="J117" s="11"/>
    </row>
    <row r="118" spans="8:10" ht="13.5">
      <c r="H118" s="11"/>
      <c r="I118" s="11"/>
      <c r="J118" s="11"/>
    </row>
    <row r="119" spans="8:10" ht="13.5">
      <c r="H119" s="11"/>
      <c r="I119" s="11"/>
      <c r="J119" s="11"/>
    </row>
    <row r="120" spans="8:10" ht="13.5">
      <c r="H120" s="11"/>
      <c r="I120" s="11"/>
      <c r="J120" s="11"/>
    </row>
    <row r="121" spans="8:10" ht="13.5">
      <c r="H121" s="11"/>
      <c r="I121" s="11"/>
      <c r="J121" s="11"/>
    </row>
    <row r="122" spans="8:10" ht="13.5">
      <c r="H122" s="11"/>
      <c r="I122" s="11"/>
      <c r="J122" s="11"/>
    </row>
    <row r="123" spans="8:10" ht="13.5">
      <c r="H123" s="11"/>
      <c r="I123" s="11"/>
      <c r="J123" s="11"/>
    </row>
    <row r="124" spans="8:10" ht="13.5">
      <c r="H124" s="11"/>
      <c r="I124" s="11"/>
      <c r="J124" s="11"/>
    </row>
    <row r="125" spans="8:10" ht="13.5">
      <c r="H125" s="11"/>
      <c r="I125" s="11"/>
      <c r="J125" s="11"/>
    </row>
    <row r="126" spans="8:10" ht="13.5">
      <c r="H126" s="11"/>
      <c r="I126" s="11"/>
      <c r="J126" s="11"/>
    </row>
    <row r="127" spans="8:10" ht="13.5">
      <c r="H127" s="11"/>
      <c r="I127" s="11"/>
      <c r="J127" s="11"/>
    </row>
    <row r="128" spans="8:10" ht="13.5">
      <c r="H128" s="11"/>
      <c r="I128" s="11"/>
      <c r="J128" s="11"/>
    </row>
    <row r="129" spans="8:10" ht="13.5">
      <c r="H129" s="11"/>
      <c r="I129" s="11"/>
      <c r="J129" s="11"/>
    </row>
    <row r="130" spans="8:10" ht="13.5">
      <c r="H130" s="11"/>
      <c r="I130" s="11"/>
      <c r="J130" s="11"/>
    </row>
    <row r="131" spans="8:10" ht="13.5">
      <c r="H131" s="11"/>
      <c r="I131" s="11"/>
      <c r="J131" s="11"/>
    </row>
    <row r="132" spans="8:10" ht="13.5">
      <c r="H132" s="11"/>
      <c r="I132" s="11"/>
      <c r="J132" s="11"/>
    </row>
    <row r="133" spans="8:10" ht="13.5">
      <c r="H133" s="11"/>
      <c r="I133" s="11"/>
      <c r="J133" s="11"/>
    </row>
    <row r="134" spans="8:10" ht="13.5">
      <c r="H134" s="11"/>
      <c r="I134" s="11"/>
      <c r="J134" s="11"/>
    </row>
    <row r="135" spans="8:10" ht="13.5">
      <c r="H135" s="11"/>
      <c r="I135" s="11"/>
      <c r="J135" s="11"/>
    </row>
    <row r="136" spans="8:10" ht="13.5">
      <c r="H136" s="11"/>
      <c r="I136" s="11"/>
      <c r="J136" s="11"/>
    </row>
    <row r="137" spans="8:10" ht="13.5">
      <c r="H137" s="11"/>
      <c r="I137" s="11"/>
      <c r="J137" s="11"/>
    </row>
    <row r="138" spans="8:10" ht="13.5">
      <c r="H138" s="11"/>
      <c r="I138" s="11"/>
      <c r="J138" s="11"/>
    </row>
    <row r="139" spans="8:10" ht="13.5">
      <c r="H139" s="11"/>
      <c r="I139" s="11"/>
      <c r="J139" s="11"/>
    </row>
    <row r="140" spans="8:10" ht="13.5">
      <c r="H140" s="11"/>
      <c r="I140" s="11"/>
      <c r="J140" s="11"/>
    </row>
    <row r="141" spans="8:10" ht="13.5">
      <c r="H141" s="11"/>
      <c r="I141" s="11"/>
      <c r="J141" s="11"/>
    </row>
    <row r="142" spans="8:10" ht="13.5">
      <c r="H142" s="11"/>
      <c r="I142" s="11"/>
      <c r="J142" s="11"/>
    </row>
    <row r="143" spans="8:10" ht="13.5">
      <c r="H143" s="11"/>
      <c r="I143" s="11"/>
      <c r="J143" s="11"/>
    </row>
    <row r="144" spans="8:10" ht="13.5">
      <c r="H144" s="11"/>
      <c r="I144" s="11"/>
      <c r="J144" s="11"/>
    </row>
    <row r="145" spans="8:10" ht="13.5">
      <c r="H145" s="11"/>
      <c r="I145" s="11"/>
      <c r="J145" s="11"/>
    </row>
    <row r="146" spans="8:10" ht="13.5">
      <c r="H146" s="11"/>
      <c r="I146" s="11"/>
      <c r="J146" s="11"/>
    </row>
    <row r="147" spans="8:10" ht="13.5">
      <c r="H147" s="11"/>
      <c r="I147" s="11"/>
      <c r="J147" s="11"/>
    </row>
    <row r="148" spans="8:10" ht="13.5">
      <c r="H148" s="11"/>
      <c r="I148" s="11"/>
      <c r="J148" s="11"/>
    </row>
    <row r="149" spans="8:10" ht="13.5">
      <c r="H149" s="11"/>
      <c r="I149" s="11"/>
      <c r="J149" s="11"/>
    </row>
    <row r="150" spans="8:10" ht="13.5">
      <c r="H150" s="11"/>
      <c r="I150" s="11"/>
      <c r="J150" s="11"/>
    </row>
    <row r="151" spans="8:10" ht="13.5">
      <c r="H151" s="11"/>
      <c r="I151" s="11"/>
      <c r="J151" s="11"/>
    </row>
    <row r="152" spans="8:10" ht="13.5">
      <c r="H152" s="11"/>
      <c r="I152" s="11"/>
      <c r="J152" s="11"/>
    </row>
    <row r="153" spans="8:10" ht="13.5">
      <c r="H153" s="11"/>
      <c r="I153" s="11"/>
      <c r="J153" s="11"/>
    </row>
    <row r="154" spans="8:10" ht="13.5">
      <c r="H154" s="11"/>
      <c r="I154" s="11"/>
      <c r="J154" s="11"/>
    </row>
    <row r="155" spans="8:10" ht="13.5">
      <c r="H155" s="11"/>
      <c r="I155" s="11"/>
      <c r="J155" s="11"/>
    </row>
    <row r="156" spans="8:10" ht="13.5">
      <c r="H156" s="11"/>
      <c r="I156" s="11"/>
      <c r="J156" s="11"/>
    </row>
    <row r="157" spans="8:10" ht="13.5">
      <c r="H157" s="11"/>
      <c r="I157" s="11"/>
      <c r="J157" s="11"/>
    </row>
    <row r="158" spans="8:10" ht="13.5">
      <c r="H158" s="11"/>
      <c r="I158" s="11"/>
      <c r="J158" s="11"/>
    </row>
    <row r="159" spans="8:10" ht="13.5">
      <c r="H159" s="11"/>
      <c r="I159" s="11"/>
      <c r="J159" s="11"/>
    </row>
    <row r="160" spans="8:10" ht="13.5">
      <c r="H160" s="11"/>
      <c r="I160" s="11"/>
      <c r="J160" s="11"/>
    </row>
    <row r="161" spans="8:10" ht="13.5">
      <c r="H161" s="11"/>
      <c r="I161" s="11"/>
      <c r="J161" s="11"/>
    </row>
    <row r="162" spans="8:10" ht="13.5">
      <c r="H162" s="11"/>
      <c r="I162" s="11"/>
      <c r="J162" s="11"/>
    </row>
    <row r="163" spans="8:10" ht="13.5">
      <c r="H163" s="11"/>
      <c r="I163" s="11"/>
      <c r="J163" s="11"/>
    </row>
    <row r="164" spans="8:10" ht="13.5">
      <c r="H164" s="11"/>
      <c r="I164" s="11"/>
      <c r="J164" s="11"/>
    </row>
    <row r="165" spans="8:10" ht="13.5">
      <c r="H165" s="11"/>
      <c r="I165" s="11"/>
      <c r="J165" s="11"/>
    </row>
    <row r="166" spans="8:10" ht="13.5">
      <c r="H166" s="11"/>
      <c r="I166" s="11"/>
      <c r="J166" s="11"/>
    </row>
    <row r="167" spans="8:10" ht="13.5">
      <c r="H167" s="11"/>
      <c r="I167" s="11"/>
      <c r="J167" s="11"/>
    </row>
    <row r="168" spans="8:10" ht="13.5">
      <c r="H168" s="11"/>
      <c r="I168" s="11"/>
      <c r="J168" s="11"/>
    </row>
    <row r="169" spans="8:10" ht="13.5">
      <c r="H169" s="11"/>
      <c r="I169" s="11"/>
      <c r="J169" s="11"/>
    </row>
    <row r="170" spans="8:10" ht="13.5">
      <c r="H170" s="11"/>
      <c r="I170" s="11"/>
      <c r="J170" s="11"/>
    </row>
    <row r="171" spans="8:10" ht="13.5">
      <c r="H171" s="11"/>
      <c r="I171" s="11"/>
      <c r="J171" s="11"/>
    </row>
    <row r="172" spans="8:10" ht="13.5">
      <c r="H172" s="11"/>
      <c r="I172" s="11"/>
      <c r="J172" s="11"/>
    </row>
    <row r="173" spans="8:10" ht="13.5">
      <c r="H173" s="11"/>
      <c r="I173" s="11"/>
      <c r="J173" s="11"/>
    </row>
    <row r="174" spans="8:10" ht="13.5">
      <c r="H174" s="11"/>
      <c r="I174" s="11"/>
      <c r="J174" s="11"/>
    </row>
    <row r="175" spans="8:10" ht="13.5">
      <c r="H175" s="11"/>
      <c r="I175" s="11"/>
      <c r="J175" s="11"/>
    </row>
    <row r="176" spans="8:10" ht="13.5">
      <c r="H176" s="11"/>
      <c r="I176" s="11"/>
      <c r="J176" s="11"/>
    </row>
    <row r="177" spans="8:10" ht="13.5">
      <c r="H177" s="11"/>
      <c r="I177" s="11"/>
      <c r="J177" s="11"/>
    </row>
    <row r="178" spans="8:10" ht="13.5">
      <c r="H178" s="11"/>
      <c r="I178" s="11"/>
      <c r="J178" s="11"/>
    </row>
    <row r="179" spans="8:10" ht="13.5">
      <c r="H179" s="11"/>
      <c r="I179" s="11"/>
      <c r="J179" s="11"/>
    </row>
    <row r="180" spans="8:10" ht="13.5">
      <c r="H180" s="11"/>
      <c r="I180" s="11"/>
      <c r="J180" s="11"/>
    </row>
    <row r="181" spans="8:10" ht="13.5">
      <c r="H181" s="11"/>
      <c r="I181" s="11"/>
      <c r="J181" s="11"/>
    </row>
    <row r="182" spans="8:10" ht="13.5">
      <c r="H182" s="11"/>
      <c r="I182" s="11"/>
      <c r="J182" s="11"/>
    </row>
    <row r="183" spans="8:10" ht="13.5">
      <c r="H183" s="11"/>
      <c r="I183" s="11"/>
      <c r="J183" s="11"/>
    </row>
    <row r="184" spans="8:10" ht="13.5">
      <c r="H184" s="11"/>
      <c r="I184" s="11"/>
      <c r="J184" s="11"/>
    </row>
    <row r="185" spans="8:10" ht="13.5">
      <c r="H185" s="11"/>
      <c r="I185" s="11"/>
      <c r="J185" s="11"/>
    </row>
    <row r="186" spans="8:10" ht="13.5">
      <c r="H186" s="11"/>
      <c r="I186" s="11"/>
      <c r="J186" s="11"/>
    </row>
    <row r="187" spans="8:10" ht="13.5">
      <c r="H187" s="11"/>
      <c r="I187" s="11"/>
      <c r="J187" s="11"/>
    </row>
    <row r="188" spans="8:10" ht="13.5">
      <c r="H188" s="11"/>
      <c r="I188" s="11"/>
      <c r="J188" s="11"/>
    </row>
    <row r="189" spans="8:10" ht="13.5">
      <c r="H189" s="11"/>
      <c r="I189" s="11"/>
      <c r="J189" s="11"/>
    </row>
    <row r="190" spans="8:10" ht="13.5">
      <c r="H190" s="11"/>
      <c r="I190" s="11"/>
      <c r="J190" s="11"/>
    </row>
    <row r="191" spans="8:10" ht="13.5">
      <c r="H191" s="11"/>
      <c r="I191" s="11"/>
      <c r="J191" s="11"/>
    </row>
    <row r="192" spans="8:10" ht="13.5">
      <c r="H192" s="11"/>
      <c r="I192" s="11"/>
      <c r="J192" s="11"/>
    </row>
    <row r="193" spans="8:10" ht="13.5">
      <c r="H193" s="11"/>
      <c r="I193" s="11"/>
      <c r="J193" s="11"/>
    </row>
    <row r="194" spans="8:10" ht="13.5">
      <c r="H194" s="11"/>
      <c r="I194" s="11"/>
      <c r="J194" s="11"/>
    </row>
    <row r="195" spans="8:10" ht="13.5">
      <c r="H195" s="11"/>
      <c r="I195" s="11"/>
      <c r="J195" s="11"/>
    </row>
    <row r="196" spans="8:10" ht="13.5">
      <c r="H196" s="11"/>
      <c r="I196" s="11"/>
      <c r="J196" s="11"/>
    </row>
    <row r="197" spans="8:10" ht="13.5">
      <c r="H197" s="11"/>
      <c r="I197" s="11"/>
      <c r="J197" s="11"/>
    </row>
    <row r="198" spans="8:10" ht="13.5">
      <c r="H198" s="11"/>
      <c r="I198" s="11"/>
      <c r="J198" s="11"/>
    </row>
    <row r="199" spans="8:10" ht="13.5">
      <c r="H199" s="11"/>
      <c r="I199" s="11"/>
      <c r="J199" s="11"/>
    </row>
    <row r="200" spans="8:10" ht="13.5">
      <c r="H200" s="11"/>
      <c r="I200" s="11"/>
      <c r="J200" s="11"/>
    </row>
    <row r="201" spans="8:10" ht="13.5">
      <c r="H201" s="11"/>
      <c r="I201" s="11"/>
      <c r="J201" s="11"/>
    </row>
    <row r="202" spans="8:10" ht="13.5">
      <c r="H202" s="11"/>
      <c r="I202" s="11"/>
      <c r="J202" s="11"/>
    </row>
    <row r="203" spans="8:10" ht="13.5">
      <c r="H203" s="11"/>
      <c r="I203" s="11"/>
      <c r="J203" s="11"/>
    </row>
    <row r="204" spans="8:10" ht="13.5">
      <c r="H204" s="11"/>
      <c r="I204" s="11"/>
      <c r="J204" s="11"/>
    </row>
    <row r="205" spans="8:10" ht="13.5">
      <c r="H205" s="11"/>
      <c r="I205" s="11"/>
      <c r="J205" s="11"/>
    </row>
    <row r="206" spans="8:10" ht="13.5">
      <c r="H206" s="11"/>
      <c r="I206" s="11"/>
      <c r="J206" s="11"/>
    </row>
    <row r="207" spans="8:10" ht="13.5">
      <c r="H207" s="11"/>
      <c r="I207" s="11"/>
      <c r="J207" s="11"/>
    </row>
    <row r="208" spans="8:10" ht="13.5">
      <c r="H208" s="11"/>
      <c r="I208" s="11"/>
      <c r="J208" s="11"/>
    </row>
    <row r="209" spans="8:10" ht="13.5">
      <c r="H209" s="11"/>
      <c r="I209" s="11"/>
      <c r="J209" s="11"/>
    </row>
    <row r="210" spans="8:10" ht="13.5">
      <c r="H210" s="11"/>
      <c r="I210" s="11"/>
      <c r="J210" s="11"/>
    </row>
    <row r="211" spans="8:10" ht="13.5">
      <c r="H211" s="11"/>
      <c r="I211" s="11"/>
      <c r="J211" s="11"/>
    </row>
    <row r="212" spans="8:10" ht="13.5">
      <c r="H212" s="11"/>
      <c r="I212" s="11"/>
      <c r="J212" s="11"/>
    </row>
    <row r="213" spans="8:10" ht="13.5">
      <c r="H213" s="11"/>
      <c r="I213" s="11"/>
      <c r="J213" s="11"/>
    </row>
    <row r="214" spans="8:10" ht="13.5">
      <c r="H214" s="11"/>
      <c r="I214" s="11"/>
      <c r="J214" s="11"/>
    </row>
    <row r="215" spans="8:10" ht="13.5">
      <c r="H215" s="11"/>
      <c r="I215" s="11"/>
      <c r="J215" s="11"/>
    </row>
    <row r="216" spans="8:10" ht="13.5">
      <c r="H216" s="11"/>
      <c r="I216" s="11"/>
      <c r="J216" s="11"/>
    </row>
    <row r="217" spans="8:10" ht="13.5">
      <c r="H217" s="11"/>
      <c r="I217" s="11"/>
      <c r="J217" s="11"/>
    </row>
    <row r="218" spans="8:10" ht="13.5">
      <c r="H218" s="11"/>
      <c r="I218" s="11"/>
      <c r="J218" s="11"/>
    </row>
    <row r="219" spans="8:10" ht="13.5">
      <c r="H219" s="11"/>
      <c r="I219" s="11"/>
      <c r="J219" s="11"/>
    </row>
    <row r="220" spans="8:10" ht="13.5">
      <c r="H220" s="11"/>
      <c r="I220" s="11"/>
      <c r="J220" s="11"/>
    </row>
    <row r="221" spans="8:10" ht="13.5">
      <c r="H221" s="11"/>
      <c r="I221" s="11"/>
      <c r="J221" s="11"/>
    </row>
    <row r="222" spans="8:10" ht="13.5">
      <c r="H222" s="11"/>
      <c r="I222" s="11"/>
      <c r="J222" s="11"/>
    </row>
    <row r="223" spans="8:10" ht="13.5">
      <c r="H223" s="11"/>
      <c r="I223" s="11"/>
      <c r="J223" s="11"/>
    </row>
    <row r="224" spans="8:10" ht="13.5">
      <c r="H224" s="11"/>
      <c r="I224" s="11"/>
      <c r="J224" s="11"/>
    </row>
    <row r="225" spans="8:10" ht="13.5">
      <c r="H225" s="11"/>
      <c r="I225" s="11"/>
      <c r="J225" s="11"/>
    </row>
    <row r="226" spans="8:10" ht="13.5">
      <c r="H226" s="11"/>
      <c r="I226" s="11"/>
      <c r="J226" s="11"/>
    </row>
    <row r="227" spans="8:10" ht="13.5">
      <c r="H227" s="11"/>
      <c r="I227" s="11"/>
      <c r="J227" s="11"/>
    </row>
    <row r="228" spans="8:10" ht="13.5">
      <c r="H228" s="11"/>
      <c r="I228" s="11"/>
      <c r="J228" s="11"/>
    </row>
    <row r="229" spans="8:10" ht="13.5">
      <c r="H229" s="11"/>
      <c r="I229" s="11"/>
      <c r="J229" s="11"/>
    </row>
    <row r="230" spans="8:10" ht="13.5">
      <c r="H230" s="11"/>
      <c r="I230" s="11"/>
      <c r="J230" s="11"/>
    </row>
    <row r="231" spans="8:10" ht="13.5">
      <c r="H231" s="11"/>
      <c r="I231" s="11"/>
      <c r="J231" s="11"/>
    </row>
    <row r="232" spans="8:10" ht="13.5">
      <c r="H232" s="11"/>
      <c r="I232" s="11"/>
      <c r="J232" s="11"/>
    </row>
    <row r="233" spans="8:10" ht="13.5">
      <c r="H233" s="11"/>
      <c r="I233" s="11"/>
      <c r="J233" s="11"/>
    </row>
    <row r="234" spans="8:10" ht="13.5">
      <c r="H234" s="11"/>
      <c r="I234" s="11"/>
      <c r="J234" s="11"/>
    </row>
    <row r="235" spans="8:10" ht="13.5">
      <c r="H235" s="11"/>
      <c r="I235" s="11"/>
      <c r="J235" s="11"/>
    </row>
    <row r="236" spans="8:10" ht="13.5">
      <c r="H236" s="11"/>
      <c r="I236" s="11"/>
      <c r="J236" s="11"/>
    </row>
    <row r="237" spans="8:10" ht="13.5">
      <c r="H237" s="11"/>
      <c r="I237" s="11"/>
      <c r="J237" s="11"/>
    </row>
    <row r="238" spans="8:10" ht="13.5">
      <c r="H238" s="11"/>
      <c r="I238" s="11"/>
      <c r="J238" s="11"/>
    </row>
    <row r="239" spans="8:10" ht="13.5">
      <c r="H239" s="11"/>
      <c r="I239" s="11"/>
      <c r="J239" s="11"/>
    </row>
    <row r="240" spans="8:10" ht="13.5">
      <c r="H240" s="11"/>
      <c r="I240" s="11"/>
      <c r="J240" s="11"/>
    </row>
    <row r="241" spans="8:10" ht="13.5">
      <c r="H241" s="11"/>
      <c r="I241" s="11"/>
      <c r="J241" s="11"/>
    </row>
    <row r="242" spans="8:10" ht="13.5">
      <c r="H242" s="11"/>
      <c r="I242" s="11"/>
      <c r="J242" s="11"/>
    </row>
    <row r="243" spans="8:10" ht="13.5">
      <c r="H243" s="11"/>
      <c r="I243" s="11"/>
      <c r="J243" s="11"/>
    </row>
    <row r="244" spans="8:10" ht="13.5">
      <c r="H244" s="11"/>
      <c r="I244" s="11"/>
      <c r="J244" s="11"/>
    </row>
    <row r="245" spans="8:10" ht="13.5">
      <c r="H245" s="11"/>
      <c r="I245" s="11"/>
      <c r="J245" s="11"/>
    </row>
    <row r="246" spans="8:10" ht="13.5">
      <c r="H246" s="11"/>
      <c r="I246" s="11"/>
      <c r="J246" s="11"/>
    </row>
    <row r="247" spans="8:10" ht="13.5">
      <c r="H247" s="11"/>
      <c r="I247" s="11"/>
      <c r="J247" s="11"/>
    </row>
    <row r="248" spans="8:10" ht="13.5">
      <c r="H248" s="11"/>
      <c r="I248" s="11"/>
      <c r="J248" s="11"/>
    </row>
    <row r="249" spans="8:10" ht="13.5">
      <c r="H249" s="11"/>
      <c r="I249" s="11"/>
      <c r="J249" s="11"/>
    </row>
    <row r="250" spans="8:10" ht="13.5">
      <c r="H250" s="11"/>
      <c r="I250" s="11"/>
      <c r="J250" s="11"/>
    </row>
    <row r="251" spans="8:10" ht="13.5">
      <c r="H251" s="11"/>
      <c r="I251" s="11"/>
      <c r="J251" s="11"/>
    </row>
    <row r="252" spans="8:10" ht="13.5">
      <c r="H252" s="11"/>
      <c r="I252" s="11"/>
      <c r="J252" s="11"/>
    </row>
    <row r="253" spans="8:10" ht="13.5">
      <c r="H253" s="11"/>
      <c r="I253" s="11"/>
      <c r="J253" s="11"/>
    </row>
    <row r="254" spans="8:10" ht="13.5">
      <c r="H254" s="11"/>
      <c r="I254" s="11"/>
      <c r="J254" s="11"/>
    </row>
    <row r="255" spans="8:10" ht="13.5">
      <c r="H255" s="11"/>
      <c r="I255" s="11"/>
      <c r="J255" s="11"/>
    </row>
    <row r="256" spans="8:10" ht="13.5">
      <c r="H256" s="11"/>
      <c r="I256" s="11"/>
      <c r="J256" s="11"/>
    </row>
    <row r="257" spans="8:10" ht="13.5">
      <c r="H257" s="11"/>
      <c r="I257" s="11"/>
      <c r="J257" s="11"/>
    </row>
    <row r="258" spans="8:10" ht="13.5">
      <c r="H258" s="11"/>
      <c r="I258" s="11"/>
      <c r="J258" s="11"/>
    </row>
    <row r="259" spans="8:10" ht="13.5">
      <c r="H259" s="11"/>
      <c r="I259" s="11"/>
      <c r="J259" s="11"/>
    </row>
    <row r="260" spans="8:10" ht="13.5">
      <c r="H260" s="11"/>
      <c r="I260" s="11"/>
      <c r="J260" s="11"/>
    </row>
    <row r="261" spans="8:10" ht="13.5">
      <c r="H261" s="11"/>
      <c r="I261" s="11"/>
      <c r="J261" s="11"/>
    </row>
    <row r="262" spans="8:10" ht="13.5">
      <c r="H262" s="11"/>
      <c r="I262" s="11"/>
      <c r="J262" s="11"/>
    </row>
    <row r="263" spans="8:10" ht="13.5">
      <c r="H263" s="11"/>
      <c r="I263" s="11"/>
      <c r="J263" s="11"/>
    </row>
    <row r="264" spans="8:10" ht="13.5">
      <c r="H264" s="11"/>
      <c r="I264" s="11"/>
      <c r="J264" s="11"/>
    </row>
    <row r="265" spans="8:10" ht="13.5">
      <c r="H265" s="11"/>
      <c r="I265" s="11"/>
      <c r="J265" s="11"/>
    </row>
    <row r="266" spans="8:10" ht="13.5">
      <c r="H266" s="11"/>
      <c r="I266" s="11"/>
      <c r="J266" s="11"/>
    </row>
    <row r="267" spans="8:10" ht="13.5">
      <c r="H267" s="11"/>
      <c r="I267" s="11"/>
      <c r="J267" s="11"/>
    </row>
    <row r="268" spans="8:10" ht="13.5">
      <c r="H268" s="11"/>
      <c r="I268" s="11"/>
      <c r="J268" s="11"/>
    </row>
    <row r="269" spans="8:10" ht="13.5">
      <c r="H269" s="11"/>
      <c r="I269" s="11"/>
      <c r="J269" s="11"/>
    </row>
    <row r="270" spans="8:10" ht="13.5">
      <c r="H270" s="11"/>
      <c r="I270" s="11"/>
      <c r="J270" s="11"/>
    </row>
    <row r="271" spans="8:10" ht="13.5">
      <c r="H271" s="11"/>
      <c r="I271" s="11"/>
      <c r="J271" s="11"/>
    </row>
    <row r="272" spans="8:10" ht="13.5">
      <c r="H272" s="11"/>
      <c r="I272" s="11"/>
      <c r="J272" s="11"/>
    </row>
    <row r="273" spans="8:10" ht="13.5">
      <c r="H273" s="11"/>
      <c r="I273" s="11"/>
      <c r="J273" s="11"/>
    </row>
    <row r="274" spans="8:10" ht="13.5">
      <c r="H274" s="11"/>
      <c r="I274" s="11"/>
      <c r="J274" s="11"/>
    </row>
    <row r="275" spans="8:10" ht="13.5">
      <c r="H275" s="11"/>
      <c r="I275" s="11"/>
      <c r="J275" s="11"/>
    </row>
    <row r="276" spans="8:10" ht="13.5">
      <c r="H276" s="11"/>
      <c r="I276" s="11"/>
      <c r="J276" s="11"/>
    </row>
    <row r="277" spans="8:10" ht="13.5">
      <c r="H277" s="11"/>
      <c r="I277" s="11"/>
      <c r="J277" s="11"/>
    </row>
    <row r="278" spans="8:10" ht="13.5">
      <c r="H278" s="11"/>
      <c r="I278" s="11"/>
      <c r="J278" s="11"/>
    </row>
    <row r="279" spans="8:10" ht="13.5">
      <c r="H279" s="11"/>
      <c r="I279" s="11"/>
      <c r="J279" s="11"/>
    </row>
    <row r="280" spans="8:10" ht="13.5">
      <c r="H280" s="11"/>
      <c r="I280" s="11"/>
      <c r="J280" s="11"/>
    </row>
    <row r="281" spans="8:10" ht="13.5">
      <c r="H281" s="11"/>
      <c r="I281" s="11"/>
      <c r="J281" s="11"/>
    </row>
    <row r="282" spans="8:10" ht="13.5">
      <c r="H282" s="11"/>
      <c r="I282" s="11"/>
      <c r="J282" s="11"/>
    </row>
    <row r="283" spans="8:10" ht="13.5">
      <c r="H283" s="11"/>
      <c r="I283" s="11"/>
      <c r="J283" s="11"/>
    </row>
    <row r="284" spans="8:10" ht="13.5">
      <c r="H284" s="11"/>
      <c r="I284" s="11"/>
      <c r="J284" s="11"/>
    </row>
    <row r="285" spans="8:10" ht="13.5">
      <c r="H285" s="11"/>
      <c r="I285" s="11"/>
      <c r="J285" s="11"/>
    </row>
    <row r="286" spans="8:10" ht="13.5">
      <c r="H286" s="11"/>
      <c r="I286" s="11"/>
      <c r="J286" s="11"/>
    </row>
    <row r="287" spans="8:10" ht="13.5">
      <c r="H287" s="11"/>
      <c r="I287" s="11"/>
      <c r="J287" s="11"/>
    </row>
    <row r="288" spans="8:10" ht="13.5">
      <c r="H288" s="11"/>
      <c r="I288" s="11"/>
      <c r="J288" s="11"/>
    </row>
    <row r="289" spans="8:10" ht="13.5">
      <c r="H289" s="11"/>
      <c r="I289" s="11"/>
      <c r="J289" s="11"/>
    </row>
    <row r="290" spans="8:10" ht="13.5">
      <c r="H290" s="11"/>
      <c r="I290" s="11"/>
      <c r="J290" s="11"/>
    </row>
    <row r="291" spans="8:10" ht="13.5">
      <c r="H291" s="11"/>
      <c r="I291" s="11"/>
      <c r="J291" s="11"/>
    </row>
    <row r="292" spans="8:10" ht="13.5">
      <c r="H292" s="11"/>
      <c r="I292" s="11"/>
      <c r="J292" s="11"/>
    </row>
    <row r="293" spans="8:10" ht="13.5">
      <c r="H293" s="11"/>
      <c r="I293" s="11"/>
      <c r="J293" s="11"/>
    </row>
    <row r="294" spans="8:10" ht="13.5">
      <c r="H294" s="11"/>
      <c r="I294" s="11"/>
      <c r="J294" s="11"/>
    </row>
    <row r="295" spans="8:10" ht="13.5">
      <c r="H295" s="11"/>
      <c r="I295" s="11"/>
      <c r="J295" s="11"/>
    </row>
    <row r="296" spans="8:10" ht="13.5">
      <c r="H296" s="11"/>
      <c r="I296" s="11"/>
      <c r="J296" s="11"/>
    </row>
    <row r="297" spans="8:10" ht="13.5">
      <c r="H297" s="11"/>
      <c r="I297" s="11"/>
      <c r="J297" s="11"/>
    </row>
    <row r="298" spans="8:10" ht="13.5">
      <c r="H298" s="11"/>
      <c r="I298" s="11"/>
      <c r="J298" s="11"/>
    </row>
    <row r="299" spans="8:10" ht="13.5">
      <c r="H299" s="11"/>
      <c r="I299" s="11"/>
      <c r="J299" s="11"/>
    </row>
    <row r="300" spans="8:10" ht="13.5">
      <c r="H300" s="11"/>
      <c r="I300" s="11"/>
      <c r="J300" s="11"/>
    </row>
    <row r="301" spans="8:10" ht="13.5">
      <c r="H301" s="11"/>
      <c r="I301" s="11"/>
      <c r="J301" s="11"/>
    </row>
    <row r="302" spans="8:10" ht="13.5">
      <c r="H302" s="11"/>
      <c r="I302" s="11"/>
      <c r="J302" s="11"/>
    </row>
    <row r="303" spans="8:10" ht="13.5">
      <c r="H303" s="11"/>
      <c r="I303" s="11"/>
      <c r="J303" s="11"/>
    </row>
    <row r="304" spans="8:10" ht="13.5">
      <c r="H304" s="11"/>
      <c r="I304" s="11"/>
      <c r="J304" s="11"/>
    </row>
    <row r="305" spans="8:10" ht="13.5">
      <c r="H305" s="11"/>
      <c r="I305" s="11"/>
      <c r="J305" s="11"/>
    </row>
    <row r="306" spans="8:10" ht="13.5">
      <c r="H306" s="11"/>
      <c r="I306" s="11"/>
      <c r="J306" s="11"/>
    </row>
    <row r="307" spans="8:10" ht="13.5">
      <c r="H307" s="11"/>
      <c r="I307" s="11"/>
      <c r="J307" s="11"/>
    </row>
    <row r="308" spans="8:10" ht="13.5">
      <c r="H308" s="11"/>
      <c r="I308" s="11"/>
      <c r="J308" s="11"/>
    </row>
    <row r="309" spans="8:10" ht="13.5">
      <c r="H309" s="11"/>
      <c r="I309" s="11"/>
      <c r="J309" s="11"/>
    </row>
    <row r="310" spans="8:10" ht="13.5">
      <c r="H310" s="11"/>
      <c r="I310" s="11"/>
      <c r="J310" s="11"/>
    </row>
    <row r="311" spans="8:10" ht="13.5">
      <c r="H311" s="11"/>
      <c r="I311" s="11"/>
      <c r="J311" s="11"/>
    </row>
    <row r="312" spans="8:10" ht="13.5">
      <c r="H312" s="11"/>
      <c r="I312" s="11"/>
      <c r="J312" s="11"/>
    </row>
    <row r="313" spans="8:10" ht="13.5">
      <c r="H313" s="11"/>
      <c r="I313" s="11"/>
      <c r="J313" s="11"/>
    </row>
    <row r="314" spans="8:10" ht="13.5">
      <c r="H314" s="11"/>
      <c r="I314" s="11"/>
      <c r="J314" s="11"/>
    </row>
    <row r="315" spans="8:10" ht="13.5">
      <c r="H315" s="11"/>
      <c r="I315" s="11"/>
      <c r="J315" s="11"/>
    </row>
    <row r="316" spans="8:10" ht="13.5">
      <c r="H316" s="11"/>
      <c r="I316" s="11"/>
      <c r="J316" s="11"/>
    </row>
    <row r="317" spans="8:10" ht="13.5">
      <c r="H317" s="11"/>
      <c r="I317" s="11"/>
      <c r="J317" s="11"/>
    </row>
    <row r="318" spans="8:10" ht="13.5">
      <c r="H318" s="11"/>
      <c r="I318" s="11"/>
      <c r="J318" s="11"/>
    </row>
    <row r="319" spans="8:10" ht="13.5">
      <c r="H319" s="11"/>
      <c r="I319" s="11"/>
      <c r="J319" s="11"/>
    </row>
    <row r="320" spans="8:10" ht="13.5">
      <c r="H320" s="11"/>
      <c r="I320" s="11"/>
      <c r="J320" s="11"/>
    </row>
    <row r="321" spans="8:10" ht="13.5">
      <c r="H321" s="11"/>
      <c r="I321" s="11"/>
      <c r="J321" s="11"/>
    </row>
    <row r="322" spans="8:10" ht="13.5">
      <c r="H322" s="11"/>
      <c r="I322" s="11"/>
      <c r="J322" s="11"/>
    </row>
    <row r="323" spans="8:10" ht="13.5">
      <c r="H323" s="11"/>
      <c r="I323" s="11"/>
      <c r="J323" s="11"/>
    </row>
    <row r="324" spans="8:10" ht="13.5">
      <c r="H324" s="11"/>
      <c r="I324" s="11"/>
      <c r="J324" s="11"/>
    </row>
    <row r="325" spans="8:10" ht="13.5">
      <c r="H325" s="11"/>
      <c r="I325" s="11"/>
      <c r="J325" s="11"/>
    </row>
    <row r="326" spans="8:10" ht="13.5">
      <c r="H326" s="11"/>
      <c r="I326" s="11"/>
      <c r="J326" s="11"/>
    </row>
    <row r="327" spans="8:10" ht="13.5">
      <c r="H327" s="11"/>
      <c r="I327" s="11"/>
      <c r="J327" s="11"/>
    </row>
    <row r="328" spans="8:10" ht="13.5">
      <c r="H328" s="11"/>
      <c r="I328" s="11"/>
      <c r="J328" s="11"/>
    </row>
    <row r="329" spans="8:10" ht="13.5">
      <c r="H329" s="11"/>
      <c r="I329" s="11"/>
      <c r="J329" s="11"/>
    </row>
    <row r="330" spans="8:10" ht="13.5">
      <c r="H330" s="11"/>
      <c r="I330" s="11"/>
      <c r="J330" s="11"/>
    </row>
    <row r="331" spans="8:10" ht="13.5">
      <c r="H331" s="11"/>
      <c r="I331" s="11"/>
      <c r="J331" s="11"/>
    </row>
    <row r="332" spans="8:10" ht="13.5">
      <c r="H332" s="11"/>
      <c r="I332" s="11"/>
      <c r="J332" s="11"/>
    </row>
    <row r="333" spans="8:10" ht="13.5">
      <c r="H333" s="11"/>
      <c r="I333" s="11"/>
      <c r="J333" s="11"/>
    </row>
    <row r="334" spans="8:10" ht="13.5">
      <c r="H334" s="11"/>
      <c r="I334" s="11"/>
      <c r="J334" s="11"/>
    </row>
    <row r="335" spans="8:10" ht="13.5">
      <c r="H335" s="11"/>
      <c r="I335" s="11"/>
      <c r="J335" s="11"/>
    </row>
    <row r="336" spans="8:10" ht="13.5">
      <c r="H336" s="11"/>
      <c r="I336" s="11"/>
      <c r="J336" s="11"/>
    </row>
    <row r="337" spans="8:10" ht="13.5">
      <c r="H337" s="11"/>
      <c r="I337" s="11"/>
      <c r="J337" s="11"/>
    </row>
    <row r="338" spans="8:10" ht="13.5">
      <c r="H338" s="11"/>
      <c r="I338" s="11"/>
      <c r="J338" s="11"/>
    </row>
    <row r="339" spans="8:10" ht="13.5">
      <c r="H339" s="11"/>
      <c r="I339" s="11"/>
      <c r="J339" s="11"/>
    </row>
    <row r="340" spans="8:10" ht="13.5">
      <c r="H340" s="11"/>
      <c r="I340" s="11"/>
      <c r="J340" s="11"/>
    </row>
    <row r="341" spans="8:10" ht="13.5">
      <c r="H341" s="11"/>
      <c r="I341" s="11"/>
      <c r="J341" s="11"/>
    </row>
    <row r="342" spans="8:10" ht="13.5">
      <c r="H342" s="11"/>
      <c r="I342" s="11"/>
      <c r="J342" s="11"/>
    </row>
    <row r="343" spans="8:10" ht="13.5">
      <c r="H343" s="11"/>
      <c r="I343" s="11"/>
      <c r="J343" s="11"/>
    </row>
    <row r="344" spans="8:10" ht="13.5">
      <c r="H344" s="11"/>
      <c r="I344" s="11"/>
      <c r="J344" s="11"/>
    </row>
    <row r="345" spans="8:10" ht="13.5">
      <c r="H345" s="11"/>
      <c r="I345" s="11"/>
      <c r="J345" s="11"/>
    </row>
    <row r="346" spans="8:10" ht="13.5">
      <c r="H346" s="11"/>
      <c r="I346" s="11"/>
      <c r="J346" s="11"/>
    </row>
    <row r="347" spans="8:10" ht="13.5">
      <c r="H347" s="11"/>
      <c r="I347" s="11"/>
      <c r="J347" s="11"/>
    </row>
    <row r="348" spans="8:10" ht="13.5">
      <c r="H348" s="11"/>
      <c r="I348" s="11"/>
      <c r="J348" s="11"/>
    </row>
    <row r="349" spans="8:10" ht="13.5">
      <c r="H349" s="11"/>
      <c r="I349" s="11"/>
      <c r="J349" s="11"/>
    </row>
    <row r="350" spans="8:10" ht="13.5">
      <c r="H350" s="11"/>
      <c r="I350" s="11"/>
      <c r="J350" s="11"/>
    </row>
    <row r="351" spans="8:10" ht="13.5">
      <c r="H351" s="11"/>
      <c r="I351" s="11"/>
      <c r="J351" s="11"/>
    </row>
    <row r="352" spans="8:10" ht="13.5">
      <c r="H352" s="11"/>
      <c r="I352" s="11"/>
      <c r="J352" s="11"/>
    </row>
    <row r="353" spans="8:10" ht="13.5">
      <c r="H353" s="11"/>
      <c r="I353" s="11"/>
      <c r="J353" s="11"/>
    </row>
    <row r="354" spans="8:10" ht="13.5">
      <c r="H354" s="11"/>
      <c r="I354" s="11"/>
      <c r="J354" s="11"/>
    </row>
    <row r="355" spans="8:10" ht="13.5">
      <c r="H355" s="11"/>
      <c r="I355" s="11"/>
      <c r="J355" s="11"/>
    </row>
    <row r="356" spans="8:10" ht="13.5">
      <c r="H356" s="11"/>
      <c r="I356" s="11"/>
      <c r="J356" s="11"/>
    </row>
    <row r="357" spans="8:10" ht="13.5">
      <c r="H357" s="11"/>
      <c r="I357" s="11"/>
      <c r="J357" s="11"/>
    </row>
    <row r="358" spans="8:10" ht="13.5">
      <c r="H358" s="11"/>
      <c r="I358" s="11"/>
      <c r="J358" s="11"/>
    </row>
    <row r="359" spans="8:10" ht="13.5">
      <c r="H359" s="11"/>
      <c r="I359" s="11"/>
      <c r="J359" s="11"/>
    </row>
    <row r="360" spans="8:10" ht="13.5">
      <c r="H360" s="11"/>
      <c r="I360" s="11"/>
      <c r="J360" s="11"/>
    </row>
    <row r="361" spans="8:10" ht="13.5">
      <c r="H361" s="11"/>
      <c r="I361" s="11"/>
      <c r="J361" s="11"/>
    </row>
    <row r="362" spans="8:10" ht="13.5">
      <c r="H362" s="11"/>
      <c r="I362" s="11"/>
      <c r="J362" s="11"/>
    </row>
    <row r="363" spans="8:10" ht="13.5">
      <c r="H363" s="11"/>
      <c r="I363" s="11"/>
      <c r="J363" s="11"/>
    </row>
    <row r="364" spans="8:10" ht="13.5">
      <c r="H364" s="11"/>
      <c r="I364" s="11"/>
      <c r="J364" s="11"/>
    </row>
    <row r="365" spans="8:10" ht="13.5">
      <c r="H365" s="11"/>
      <c r="I365" s="11"/>
      <c r="J365" s="11"/>
    </row>
    <row r="366" spans="8:10" ht="13.5">
      <c r="H366" s="11"/>
      <c r="I366" s="11"/>
      <c r="J366" s="11"/>
    </row>
    <row r="367" spans="8:10" ht="13.5">
      <c r="H367" s="11"/>
      <c r="I367" s="11"/>
      <c r="J367" s="11"/>
    </row>
    <row r="368" spans="8:10" ht="13.5">
      <c r="H368" s="11"/>
      <c r="I368" s="11"/>
      <c r="J368" s="11"/>
    </row>
    <row r="369" spans="8:10" ht="13.5">
      <c r="H369" s="11"/>
      <c r="I369" s="11"/>
      <c r="J369" s="11"/>
    </row>
    <row r="370" spans="8:10" ht="13.5">
      <c r="H370" s="11"/>
      <c r="I370" s="11"/>
      <c r="J370" s="11"/>
    </row>
    <row r="371" spans="8:10" ht="13.5">
      <c r="H371" s="11"/>
      <c r="I371" s="11"/>
      <c r="J371" s="11"/>
    </row>
    <row r="372" spans="8:10" ht="13.5">
      <c r="H372" s="11"/>
      <c r="I372" s="11"/>
      <c r="J372" s="11"/>
    </row>
    <row r="373" spans="8:10" ht="13.5">
      <c r="H373" s="11"/>
      <c r="I373" s="11"/>
      <c r="J373" s="11"/>
    </row>
    <row r="374" spans="8:10" ht="13.5">
      <c r="H374" s="11"/>
      <c r="I374" s="11"/>
      <c r="J374" s="11"/>
    </row>
    <row r="375" spans="8:10" ht="13.5">
      <c r="H375" s="11"/>
      <c r="I375" s="11"/>
      <c r="J375" s="11"/>
    </row>
    <row r="376" spans="8:10" ht="13.5">
      <c r="H376" s="11"/>
      <c r="I376" s="11"/>
      <c r="J376" s="11"/>
    </row>
    <row r="377" spans="8:10" ht="13.5">
      <c r="H377" s="11"/>
      <c r="I377" s="11"/>
      <c r="J377" s="11"/>
    </row>
    <row r="378" spans="8:10" ht="13.5">
      <c r="H378" s="11"/>
      <c r="I378" s="11"/>
      <c r="J378" s="11"/>
    </row>
    <row r="379" spans="8:10" ht="13.5">
      <c r="H379" s="11"/>
      <c r="I379" s="11"/>
      <c r="J379" s="11"/>
    </row>
    <row r="380" spans="8:10" ht="13.5">
      <c r="H380" s="11"/>
      <c r="I380" s="11"/>
      <c r="J380" s="11"/>
    </row>
    <row r="381" spans="8:10" ht="13.5">
      <c r="H381" s="11"/>
      <c r="I381" s="11"/>
      <c r="J381" s="11"/>
    </row>
    <row r="382" spans="8:10" ht="13.5">
      <c r="H382" s="11"/>
      <c r="I382" s="11"/>
      <c r="J382" s="11"/>
    </row>
    <row r="383" spans="8:10" ht="13.5">
      <c r="H383" s="11"/>
      <c r="I383" s="11"/>
      <c r="J383" s="11"/>
    </row>
    <row r="384" spans="8:10" ht="13.5">
      <c r="H384" s="11"/>
      <c r="I384" s="11"/>
      <c r="J384" s="11"/>
    </row>
    <row r="385" spans="8:10" ht="13.5">
      <c r="H385" s="11"/>
      <c r="I385" s="11"/>
      <c r="J385" s="11"/>
    </row>
    <row r="386" spans="8:10" ht="13.5">
      <c r="H386" s="11"/>
      <c r="I386" s="11"/>
      <c r="J386" s="11"/>
    </row>
    <row r="387" spans="8:10" ht="13.5">
      <c r="H387" s="11"/>
      <c r="I387" s="11"/>
      <c r="J387" s="11"/>
    </row>
    <row r="388" spans="8:10" ht="13.5">
      <c r="H388" s="11"/>
      <c r="I388" s="11"/>
      <c r="J388" s="11"/>
    </row>
    <row r="389" spans="8:10" ht="13.5">
      <c r="H389" s="11"/>
      <c r="I389" s="11"/>
      <c r="J389" s="11"/>
    </row>
    <row r="390" spans="8:10" ht="13.5">
      <c r="H390" s="11"/>
      <c r="I390" s="11"/>
      <c r="J390" s="11"/>
    </row>
    <row r="391" spans="8:10" ht="13.5">
      <c r="H391" s="11"/>
      <c r="I391" s="11"/>
      <c r="J391" s="11"/>
    </row>
    <row r="392" spans="8:10" ht="13.5">
      <c r="H392" s="11"/>
      <c r="I392" s="11"/>
      <c r="J392" s="11"/>
    </row>
    <row r="393" spans="8:10" ht="13.5">
      <c r="H393" s="11"/>
      <c r="I393" s="11"/>
      <c r="J393" s="11"/>
    </row>
    <row r="394" spans="8:10" ht="13.5">
      <c r="H394" s="11"/>
      <c r="I394" s="11"/>
      <c r="J394" s="11"/>
    </row>
    <row r="395" spans="8:10" ht="13.5">
      <c r="H395" s="11"/>
      <c r="I395" s="11"/>
      <c r="J395" s="11"/>
    </row>
    <row r="396" spans="8:10" ht="13.5">
      <c r="H396" s="11"/>
      <c r="I396" s="11"/>
      <c r="J396" s="11"/>
    </row>
    <row r="397" spans="8:10" ht="13.5">
      <c r="H397" s="11"/>
      <c r="I397" s="11"/>
      <c r="J397" s="11"/>
    </row>
    <row r="398" spans="8:10" ht="13.5">
      <c r="H398" s="11"/>
      <c r="I398" s="11"/>
      <c r="J398" s="11"/>
    </row>
    <row r="399" spans="8:10" ht="13.5">
      <c r="H399" s="11"/>
      <c r="I399" s="11"/>
      <c r="J399" s="11"/>
    </row>
    <row r="400" spans="8:10" ht="13.5">
      <c r="H400" s="11"/>
      <c r="I400" s="11"/>
      <c r="J400" s="11"/>
    </row>
    <row r="401" spans="8:10" ht="13.5">
      <c r="H401" s="11"/>
      <c r="I401" s="11"/>
      <c r="J401" s="11"/>
    </row>
    <row r="402" spans="8:10" ht="13.5">
      <c r="H402" s="11"/>
      <c r="I402" s="11"/>
      <c r="J402" s="11"/>
    </row>
    <row r="403" spans="8:10" ht="13.5">
      <c r="H403" s="11"/>
      <c r="I403" s="11"/>
      <c r="J403" s="11"/>
    </row>
    <row r="404" spans="8:10" ht="13.5">
      <c r="H404" s="11"/>
      <c r="I404" s="11"/>
      <c r="J404" s="11"/>
    </row>
    <row r="405" spans="8:10" ht="13.5">
      <c r="H405" s="11"/>
      <c r="I405" s="11"/>
      <c r="J405" s="11"/>
    </row>
    <row r="406" spans="8:10" ht="13.5">
      <c r="H406" s="11"/>
      <c r="I406" s="11"/>
      <c r="J406" s="11"/>
    </row>
    <row r="407" spans="8:10" ht="13.5">
      <c r="H407" s="11"/>
      <c r="I407" s="11"/>
      <c r="J407" s="11"/>
    </row>
    <row r="408" spans="8:10" ht="13.5">
      <c r="H408" s="11"/>
      <c r="I408" s="11"/>
      <c r="J408" s="11"/>
    </row>
    <row r="409" spans="8:10" ht="13.5">
      <c r="H409" s="11"/>
      <c r="I409" s="11"/>
      <c r="J409" s="11"/>
    </row>
    <row r="410" spans="8:10" ht="13.5">
      <c r="H410" s="11"/>
      <c r="I410" s="11"/>
      <c r="J410" s="11"/>
    </row>
    <row r="411" spans="8:10" ht="13.5">
      <c r="H411" s="11"/>
      <c r="I411" s="11"/>
      <c r="J411" s="11"/>
    </row>
    <row r="412" spans="8:10" ht="13.5">
      <c r="H412" s="11"/>
      <c r="I412" s="11"/>
      <c r="J412" s="11"/>
    </row>
    <row r="413" spans="8:10" ht="13.5">
      <c r="H413" s="11"/>
      <c r="I413" s="11"/>
      <c r="J413" s="11"/>
    </row>
    <row r="414" spans="8:10" ht="13.5">
      <c r="H414" s="11"/>
      <c r="I414" s="11"/>
      <c r="J414" s="11"/>
    </row>
    <row r="415" spans="8:10" ht="13.5">
      <c r="H415" s="11"/>
      <c r="I415" s="11"/>
      <c r="J415" s="11"/>
    </row>
    <row r="416" spans="8:10" ht="13.5">
      <c r="H416" s="11"/>
      <c r="I416" s="11"/>
      <c r="J416" s="11"/>
    </row>
    <row r="417" spans="8:10" ht="13.5">
      <c r="H417" s="11"/>
      <c r="I417" s="11"/>
      <c r="J417" s="11"/>
    </row>
    <row r="418" spans="8:10" ht="13.5">
      <c r="H418" s="11"/>
      <c r="I418" s="11"/>
      <c r="J418" s="11"/>
    </row>
    <row r="419" spans="8:10" ht="13.5">
      <c r="H419" s="11"/>
      <c r="I419" s="11"/>
      <c r="J419" s="11"/>
    </row>
    <row r="420" spans="8:10" ht="13.5">
      <c r="H420" s="11"/>
      <c r="I420" s="11"/>
      <c r="J420" s="11"/>
    </row>
    <row r="421" spans="8:10" ht="13.5">
      <c r="H421" s="11"/>
      <c r="I421" s="11"/>
      <c r="J421" s="11"/>
    </row>
    <row r="422" spans="8:10" ht="13.5">
      <c r="H422" s="11"/>
      <c r="I422" s="11"/>
      <c r="J422" s="11"/>
    </row>
    <row r="423" spans="8:10" ht="13.5">
      <c r="H423" s="11"/>
      <c r="I423" s="11"/>
      <c r="J423" s="11"/>
    </row>
    <row r="424" spans="8:10" ht="13.5">
      <c r="H424" s="11"/>
      <c r="I424" s="11"/>
      <c r="J424" s="11"/>
    </row>
    <row r="425" spans="8:10" ht="13.5">
      <c r="H425" s="11"/>
      <c r="I425" s="11"/>
      <c r="J425" s="11"/>
    </row>
    <row r="426" spans="8:10" ht="13.5">
      <c r="H426" s="11"/>
      <c r="I426" s="11"/>
      <c r="J426" s="11"/>
    </row>
    <row r="427" spans="8:10" ht="13.5">
      <c r="H427" s="11"/>
      <c r="I427" s="11"/>
      <c r="J427" s="11"/>
    </row>
    <row r="428" spans="8:10" ht="13.5">
      <c r="H428" s="11"/>
      <c r="I428" s="11"/>
      <c r="J428" s="11"/>
    </row>
    <row r="429" spans="8:10" ht="13.5">
      <c r="H429" s="11"/>
      <c r="I429" s="11"/>
      <c r="J429" s="11"/>
    </row>
    <row r="430" spans="8:10" ht="13.5">
      <c r="H430" s="11"/>
      <c r="I430" s="11"/>
      <c r="J430" s="11"/>
    </row>
    <row r="431" spans="8:10" ht="13.5">
      <c r="H431" s="11"/>
      <c r="I431" s="11"/>
      <c r="J431" s="11"/>
    </row>
    <row r="432" spans="8:10" ht="13.5">
      <c r="H432" s="11"/>
      <c r="I432" s="11"/>
      <c r="J432" s="11"/>
    </row>
    <row r="433" spans="8:10" ht="13.5">
      <c r="H433" s="11"/>
      <c r="I433" s="11"/>
      <c r="J433" s="11"/>
    </row>
    <row r="434" spans="8:10" ht="13.5">
      <c r="H434" s="11"/>
      <c r="I434" s="11"/>
      <c r="J434" s="11"/>
    </row>
    <row r="435" spans="8:10" ht="13.5">
      <c r="H435" s="11"/>
      <c r="I435" s="11"/>
      <c r="J435" s="11"/>
    </row>
    <row r="436" spans="8:10" ht="13.5">
      <c r="H436" s="11"/>
      <c r="I436" s="11"/>
      <c r="J436" s="11"/>
    </row>
    <row r="437" spans="8:10" ht="13.5">
      <c r="H437" s="11"/>
      <c r="I437" s="11"/>
      <c r="J437" s="11"/>
    </row>
    <row r="438" spans="8:10" ht="13.5">
      <c r="H438" s="11"/>
      <c r="I438" s="11"/>
      <c r="J438" s="11"/>
    </row>
    <row r="439" spans="8:10" ht="13.5">
      <c r="H439" s="11"/>
      <c r="I439" s="11"/>
      <c r="J439" s="11"/>
    </row>
    <row r="440" spans="8:10" ht="13.5">
      <c r="H440" s="11"/>
      <c r="I440" s="11"/>
      <c r="J440" s="11"/>
    </row>
    <row r="441" spans="8:10" ht="13.5">
      <c r="H441" s="11"/>
      <c r="I441" s="11"/>
      <c r="J441" s="11"/>
    </row>
    <row r="442" spans="8:10" ht="13.5">
      <c r="H442" s="11"/>
      <c r="I442" s="11"/>
      <c r="J442" s="11"/>
    </row>
    <row r="443" spans="8:10" ht="13.5">
      <c r="H443" s="11"/>
      <c r="I443" s="11"/>
      <c r="J443" s="11"/>
    </row>
    <row r="444" spans="8:10" ht="13.5">
      <c r="H444" s="11"/>
      <c r="I444" s="11"/>
      <c r="J444" s="11"/>
    </row>
    <row r="445" spans="8:10" ht="13.5">
      <c r="H445" s="11"/>
      <c r="I445" s="11"/>
      <c r="J445" s="11"/>
    </row>
    <row r="446" spans="8:10" ht="13.5">
      <c r="H446" s="11"/>
      <c r="I446" s="11"/>
      <c r="J446" s="11"/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tabColor indexed="15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54</v>
      </c>
      <c r="C1" s="12"/>
      <c r="D1" s="12"/>
      <c r="E1" s="7"/>
      <c r="F1" s="7"/>
      <c r="G1" s="7"/>
      <c r="H1" s="7"/>
      <c r="I1" s="7"/>
      <c r="J1" s="7"/>
      <c r="K1" s="2"/>
      <c r="L1" s="2"/>
      <c r="M1" s="16" t="s">
        <v>40</v>
      </c>
    </row>
    <row r="2" spans="2:13" s="75" customFormat="1" ht="15" customHeight="1">
      <c r="B2" s="192"/>
      <c r="C2" s="189"/>
      <c r="D2" s="195"/>
      <c r="E2" s="379" t="s">
        <v>0</v>
      </c>
      <c r="F2" s="379"/>
      <c r="G2" s="380"/>
      <c r="H2" s="381" t="s">
        <v>1</v>
      </c>
      <c r="I2" s="379"/>
      <c r="J2" s="380"/>
      <c r="K2" s="382" t="s">
        <v>2</v>
      </c>
      <c r="L2" s="383"/>
      <c r="M2" s="384"/>
    </row>
    <row r="3" spans="2:13" ht="12" customHeight="1">
      <c r="B3" s="193"/>
      <c r="C3" s="190" t="s">
        <v>3</v>
      </c>
      <c r="D3" s="196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94"/>
      <c r="C4" s="191"/>
      <c r="D4" s="197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0</v>
      </c>
      <c r="F5" s="307">
        <v>0</v>
      </c>
      <c r="G5" s="44">
        <f>SUM(E5:F5)</f>
        <v>0</v>
      </c>
      <c r="H5" s="306">
        <v>0</v>
      </c>
      <c r="I5" s="307">
        <v>0</v>
      </c>
      <c r="J5" s="44">
        <f>SUM(H5:I5)</f>
        <v>0</v>
      </c>
      <c r="K5" s="80" t="str">
        <f>IF(E5=0,"-",H5/E5*100)</f>
        <v>-</v>
      </c>
      <c r="L5" s="57" t="str">
        <f>IF(F5=0,"-",I5/F5*100)</f>
        <v>-</v>
      </c>
      <c r="M5" s="81" t="str">
        <f>IF(G5=0,"-",J5/G5*100)</f>
        <v>-</v>
      </c>
    </row>
    <row r="6" spans="1:13" ht="18" customHeight="1">
      <c r="A6" s="10"/>
      <c r="B6" s="149"/>
      <c r="C6" s="140" t="s">
        <v>5</v>
      </c>
      <c r="D6" s="165"/>
      <c r="E6" s="317">
        <v>0</v>
      </c>
      <c r="F6" s="309">
        <v>0</v>
      </c>
      <c r="G6" s="47">
        <f aca="true" t="shared" si="0" ref="G6:G45">SUM(E6:F6)</f>
        <v>0</v>
      </c>
      <c r="H6" s="308">
        <v>0</v>
      </c>
      <c r="I6" s="309">
        <v>0</v>
      </c>
      <c r="J6" s="47">
        <f aca="true" t="shared" si="1" ref="J6:J45">SUM(H6:I6)</f>
        <v>0</v>
      </c>
      <c r="K6" s="82" t="str">
        <f aca="true" t="shared" si="2" ref="K6:K48">IF(E6=0,"-",H6/E6*100)</f>
        <v>-</v>
      </c>
      <c r="L6" s="58" t="str">
        <f aca="true" t="shared" si="3" ref="L6:L48">IF(F6=0,"-",I6/F6*100)</f>
        <v>-</v>
      </c>
      <c r="M6" s="83" t="str">
        <f aca="true" t="shared" si="4" ref="M6:M48">IF(G6=0,"-",J6/G6*100)</f>
        <v>-</v>
      </c>
    </row>
    <row r="7" spans="1:13" ht="18" customHeight="1">
      <c r="A7" s="10"/>
      <c r="B7" s="149"/>
      <c r="C7" s="140" t="s">
        <v>6</v>
      </c>
      <c r="D7" s="165"/>
      <c r="E7" s="317">
        <v>0</v>
      </c>
      <c r="F7" s="309">
        <v>0</v>
      </c>
      <c r="G7" s="47">
        <f t="shared" si="0"/>
        <v>0</v>
      </c>
      <c r="H7" s="308">
        <v>0</v>
      </c>
      <c r="I7" s="309">
        <v>0</v>
      </c>
      <c r="J7" s="47">
        <f t="shared" si="1"/>
        <v>0</v>
      </c>
      <c r="K7" s="82" t="str">
        <f t="shared" si="2"/>
        <v>-</v>
      </c>
      <c r="L7" s="58" t="str">
        <f t="shared" si="3"/>
        <v>-</v>
      </c>
      <c r="M7" s="83" t="str">
        <f t="shared" si="4"/>
        <v>-</v>
      </c>
    </row>
    <row r="8" spans="1:13" ht="18" customHeight="1">
      <c r="A8" s="10"/>
      <c r="B8" s="149"/>
      <c r="C8" s="140" t="s">
        <v>7</v>
      </c>
      <c r="D8" s="165"/>
      <c r="E8" s="317">
        <v>0</v>
      </c>
      <c r="F8" s="309">
        <v>0</v>
      </c>
      <c r="G8" s="47">
        <f t="shared" si="0"/>
        <v>0</v>
      </c>
      <c r="H8" s="308">
        <v>0</v>
      </c>
      <c r="I8" s="309">
        <v>0</v>
      </c>
      <c r="J8" s="47">
        <f t="shared" si="1"/>
        <v>0</v>
      </c>
      <c r="K8" s="82" t="str">
        <f t="shared" si="2"/>
        <v>-</v>
      </c>
      <c r="L8" s="58" t="str">
        <f t="shared" si="3"/>
        <v>-</v>
      </c>
      <c r="M8" s="83" t="str">
        <f t="shared" si="4"/>
        <v>-</v>
      </c>
    </row>
    <row r="9" spans="1:13" ht="18" customHeight="1">
      <c r="A9" s="10"/>
      <c r="B9" s="150"/>
      <c r="C9" s="141" t="s">
        <v>8</v>
      </c>
      <c r="D9" s="166"/>
      <c r="E9" s="318">
        <v>0</v>
      </c>
      <c r="F9" s="311">
        <v>0</v>
      </c>
      <c r="G9" s="50">
        <f t="shared" si="0"/>
        <v>0</v>
      </c>
      <c r="H9" s="310">
        <v>0</v>
      </c>
      <c r="I9" s="311">
        <v>0</v>
      </c>
      <c r="J9" s="50">
        <f t="shared" si="1"/>
        <v>0</v>
      </c>
      <c r="K9" s="68" t="str">
        <f t="shared" si="2"/>
        <v>-</v>
      </c>
      <c r="L9" s="59" t="str">
        <f t="shared" si="3"/>
        <v>-</v>
      </c>
      <c r="M9" s="69" t="str">
        <f t="shared" si="4"/>
        <v>-</v>
      </c>
    </row>
    <row r="10" spans="1:13" ht="18" customHeight="1">
      <c r="A10" s="10"/>
      <c r="B10" s="151"/>
      <c r="C10" s="142" t="s">
        <v>9</v>
      </c>
      <c r="D10" s="167"/>
      <c r="E10" s="319">
        <v>0</v>
      </c>
      <c r="F10" s="313">
        <v>0</v>
      </c>
      <c r="G10" s="53">
        <f t="shared" si="0"/>
        <v>0</v>
      </c>
      <c r="H10" s="312">
        <v>0</v>
      </c>
      <c r="I10" s="313">
        <v>0</v>
      </c>
      <c r="J10" s="53">
        <f t="shared" si="1"/>
        <v>0</v>
      </c>
      <c r="K10" s="84" t="str">
        <f t="shared" si="2"/>
        <v>-</v>
      </c>
      <c r="L10" s="60" t="str">
        <f t="shared" si="3"/>
        <v>-</v>
      </c>
      <c r="M10" s="85" t="str">
        <f t="shared" si="4"/>
        <v>-</v>
      </c>
    </row>
    <row r="11" spans="1:13" ht="18" customHeight="1">
      <c r="A11" s="10"/>
      <c r="B11" s="149"/>
      <c r="C11" s="140" t="s">
        <v>77</v>
      </c>
      <c r="D11" s="165"/>
      <c r="E11" s="317">
        <v>3012168</v>
      </c>
      <c r="F11" s="309">
        <v>1536565</v>
      </c>
      <c r="G11" s="47">
        <f t="shared" si="0"/>
        <v>4548733</v>
      </c>
      <c r="H11" s="308">
        <v>2786460</v>
      </c>
      <c r="I11" s="309">
        <v>241938</v>
      </c>
      <c r="J11" s="47">
        <f t="shared" si="1"/>
        <v>3028398</v>
      </c>
      <c r="K11" s="82">
        <f t="shared" si="2"/>
        <v>92.50679244982352</v>
      </c>
      <c r="L11" s="58">
        <f t="shared" si="3"/>
        <v>15.74538011733965</v>
      </c>
      <c r="M11" s="83">
        <f t="shared" si="4"/>
        <v>66.57673686277036</v>
      </c>
    </row>
    <row r="12" spans="1:13" ht="18" customHeight="1">
      <c r="A12" s="10"/>
      <c r="B12" s="149"/>
      <c r="C12" s="140" t="s">
        <v>78</v>
      </c>
      <c r="D12" s="165"/>
      <c r="E12" s="317">
        <v>0</v>
      </c>
      <c r="F12" s="309">
        <v>0</v>
      </c>
      <c r="G12" s="47">
        <f t="shared" si="0"/>
        <v>0</v>
      </c>
      <c r="H12" s="308">
        <v>0</v>
      </c>
      <c r="I12" s="309">
        <v>0</v>
      </c>
      <c r="J12" s="47">
        <f t="shared" si="1"/>
        <v>0</v>
      </c>
      <c r="K12" s="82" t="str">
        <f t="shared" si="2"/>
        <v>-</v>
      </c>
      <c r="L12" s="58" t="str">
        <f t="shared" si="3"/>
        <v>-</v>
      </c>
      <c r="M12" s="83" t="str">
        <f t="shared" si="4"/>
        <v>-</v>
      </c>
    </row>
    <row r="13" spans="1:13" ht="18" customHeight="1">
      <c r="A13" s="10"/>
      <c r="B13" s="149"/>
      <c r="C13" s="140" t="s">
        <v>79</v>
      </c>
      <c r="D13" s="165"/>
      <c r="E13" s="317">
        <v>0</v>
      </c>
      <c r="F13" s="309">
        <v>0</v>
      </c>
      <c r="G13" s="47">
        <f t="shared" si="0"/>
        <v>0</v>
      </c>
      <c r="H13" s="308">
        <v>0</v>
      </c>
      <c r="I13" s="309">
        <v>0</v>
      </c>
      <c r="J13" s="47">
        <f t="shared" si="1"/>
        <v>0</v>
      </c>
      <c r="K13" s="82" t="str">
        <f t="shared" si="2"/>
        <v>-</v>
      </c>
      <c r="L13" s="58" t="str">
        <f t="shared" si="3"/>
        <v>-</v>
      </c>
      <c r="M13" s="83" t="str">
        <f t="shared" si="4"/>
        <v>-</v>
      </c>
    </row>
    <row r="14" spans="1:13" ht="18" customHeight="1">
      <c r="A14" s="10"/>
      <c r="B14" s="150"/>
      <c r="C14" s="141" t="s">
        <v>80</v>
      </c>
      <c r="D14" s="166"/>
      <c r="E14" s="318">
        <v>0</v>
      </c>
      <c r="F14" s="311">
        <v>0</v>
      </c>
      <c r="G14" s="50">
        <f t="shared" si="0"/>
        <v>0</v>
      </c>
      <c r="H14" s="310">
        <v>0</v>
      </c>
      <c r="I14" s="311">
        <v>0</v>
      </c>
      <c r="J14" s="50">
        <f t="shared" si="1"/>
        <v>0</v>
      </c>
      <c r="K14" s="68" t="str">
        <f t="shared" si="2"/>
        <v>-</v>
      </c>
      <c r="L14" s="59" t="str">
        <f t="shared" si="3"/>
        <v>-</v>
      </c>
      <c r="M14" s="69" t="str">
        <f t="shared" si="4"/>
        <v>-</v>
      </c>
    </row>
    <row r="15" spans="1:13" ht="18" customHeight="1">
      <c r="A15" s="10"/>
      <c r="B15" s="151"/>
      <c r="C15" s="142" t="s">
        <v>81</v>
      </c>
      <c r="D15" s="167"/>
      <c r="E15" s="319">
        <v>0</v>
      </c>
      <c r="F15" s="313">
        <v>0</v>
      </c>
      <c r="G15" s="53">
        <f t="shared" si="0"/>
        <v>0</v>
      </c>
      <c r="H15" s="312">
        <v>0</v>
      </c>
      <c r="I15" s="313">
        <v>0</v>
      </c>
      <c r="J15" s="53">
        <f t="shared" si="1"/>
        <v>0</v>
      </c>
      <c r="K15" s="84" t="str">
        <f t="shared" si="2"/>
        <v>-</v>
      </c>
      <c r="L15" s="60" t="str">
        <f t="shared" si="3"/>
        <v>-</v>
      </c>
      <c r="M15" s="85" t="str">
        <f t="shared" si="4"/>
        <v>-</v>
      </c>
    </row>
    <row r="16" spans="1:13" ht="18" customHeight="1">
      <c r="A16" s="10"/>
      <c r="B16" s="148"/>
      <c r="C16" s="139" t="s">
        <v>10</v>
      </c>
      <c r="D16" s="164"/>
      <c r="E16" s="316">
        <v>0</v>
      </c>
      <c r="F16" s="307">
        <v>0</v>
      </c>
      <c r="G16" s="44">
        <f t="shared" si="0"/>
        <v>0</v>
      </c>
      <c r="H16" s="306">
        <v>0</v>
      </c>
      <c r="I16" s="307">
        <v>0</v>
      </c>
      <c r="J16" s="44">
        <f t="shared" si="1"/>
        <v>0</v>
      </c>
      <c r="K16" s="80" t="str">
        <f t="shared" si="2"/>
        <v>-</v>
      </c>
      <c r="L16" s="57" t="str">
        <f t="shared" si="3"/>
        <v>-</v>
      </c>
      <c r="M16" s="81" t="str">
        <f t="shared" si="4"/>
        <v>-</v>
      </c>
    </row>
    <row r="17" spans="1:13" ht="18" customHeight="1">
      <c r="A17" s="10"/>
      <c r="B17" s="149"/>
      <c r="C17" s="140" t="s">
        <v>11</v>
      </c>
      <c r="D17" s="165"/>
      <c r="E17" s="317">
        <v>0</v>
      </c>
      <c r="F17" s="309">
        <v>0</v>
      </c>
      <c r="G17" s="47">
        <f t="shared" si="0"/>
        <v>0</v>
      </c>
      <c r="H17" s="308">
        <v>0</v>
      </c>
      <c r="I17" s="309">
        <v>0</v>
      </c>
      <c r="J17" s="47">
        <f t="shared" si="1"/>
        <v>0</v>
      </c>
      <c r="K17" s="82" t="str">
        <f t="shared" si="2"/>
        <v>-</v>
      </c>
      <c r="L17" s="58" t="str">
        <f t="shared" si="3"/>
        <v>-</v>
      </c>
      <c r="M17" s="83" t="str">
        <f t="shared" si="4"/>
        <v>-</v>
      </c>
    </row>
    <row r="18" spans="1:13" ht="18" customHeight="1">
      <c r="A18" s="10"/>
      <c r="B18" s="149"/>
      <c r="C18" s="140" t="s">
        <v>12</v>
      </c>
      <c r="D18" s="165"/>
      <c r="E18" s="317">
        <v>0</v>
      </c>
      <c r="F18" s="309">
        <v>0</v>
      </c>
      <c r="G18" s="47">
        <f t="shared" si="0"/>
        <v>0</v>
      </c>
      <c r="H18" s="308">
        <v>0</v>
      </c>
      <c r="I18" s="309">
        <v>0</v>
      </c>
      <c r="J18" s="47">
        <f t="shared" si="1"/>
        <v>0</v>
      </c>
      <c r="K18" s="82" t="str">
        <f t="shared" si="2"/>
        <v>-</v>
      </c>
      <c r="L18" s="58" t="str">
        <f t="shared" si="3"/>
        <v>-</v>
      </c>
      <c r="M18" s="83" t="str">
        <f t="shared" si="4"/>
        <v>-</v>
      </c>
    </row>
    <row r="19" spans="1:13" ht="18" customHeight="1">
      <c r="A19" s="10"/>
      <c r="B19" s="150"/>
      <c r="C19" s="141" t="s">
        <v>13</v>
      </c>
      <c r="D19" s="166"/>
      <c r="E19" s="318">
        <v>0</v>
      </c>
      <c r="F19" s="311">
        <v>0</v>
      </c>
      <c r="G19" s="50">
        <f t="shared" si="0"/>
        <v>0</v>
      </c>
      <c r="H19" s="310">
        <v>0</v>
      </c>
      <c r="I19" s="311">
        <v>0</v>
      </c>
      <c r="J19" s="50">
        <f t="shared" si="1"/>
        <v>0</v>
      </c>
      <c r="K19" s="68" t="str">
        <f t="shared" si="2"/>
        <v>-</v>
      </c>
      <c r="L19" s="59" t="str">
        <f t="shared" si="3"/>
        <v>-</v>
      </c>
      <c r="M19" s="69" t="str">
        <f t="shared" si="4"/>
        <v>-</v>
      </c>
    </row>
    <row r="20" spans="1:13" ht="18" customHeight="1">
      <c r="A20" s="10"/>
      <c r="B20" s="151"/>
      <c r="C20" s="142" t="s">
        <v>14</v>
      </c>
      <c r="D20" s="167"/>
      <c r="E20" s="319">
        <v>0</v>
      </c>
      <c r="F20" s="313">
        <v>0</v>
      </c>
      <c r="G20" s="53">
        <f t="shared" si="0"/>
        <v>0</v>
      </c>
      <c r="H20" s="312">
        <v>0</v>
      </c>
      <c r="I20" s="313">
        <v>0</v>
      </c>
      <c r="J20" s="53">
        <f t="shared" si="1"/>
        <v>0</v>
      </c>
      <c r="K20" s="84" t="str">
        <f t="shared" si="2"/>
        <v>-</v>
      </c>
      <c r="L20" s="60" t="str">
        <f t="shared" si="3"/>
        <v>-</v>
      </c>
      <c r="M20" s="85" t="str">
        <f t="shared" si="4"/>
        <v>-</v>
      </c>
    </row>
    <row r="21" spans="1:13" ht="18" customHeight="1">
      <c r="A21" s="10"/>
      <c r="B21" s="149"/>
      <c r="C21" s="140" t="s">
        <v>15</v>
      </c>
      <c r="D21" s="165"/>
      <c r="E21" s="317">
        <v>0</v>
      </c>
      <c r="F21" s="309">
        <v>0</v>
      </c>
      <c r="G21" s="47">
        <f t="shared" si="0"/>
        <v>0</v>
      </c>
      <c r="H21" s="308">
        <v>0</v>
      </c>
      <c r="I21" s="309">
        <v>0</v>
      </c>
      <c r="J21" s="47">
        <f t="shared" si="1"/>
        <v>0</v>
      </c>
      <c r="K21" s="82" t="str">
        <f t="shared" si="2"/>
        <v>-</v>
      </c>
      <c r="L21" s="58" t="str">
        <f t="shared" si="3"/>
        <v>-</v>
      </c>
      <c r="M21" s="83" t="str">
        <f t="shared" si="4"/>
        <v>-</v>
      </c>
    </row>
    <row r="22" spans="1:13" ht="18" customHeight="1">
      <c r="A22" s="10"/>
      <c r="B22" s="149"/>
      <c r="C22" s="140" t="s">
        <v>16</v>
      </c>
      <c r="D22" s="165"/>
      <c r="E22" s="317">
        <v>0</v>
      </c>
      <c r="F22" s="309">
        <v>0</v>
      </c>
      <c r="G22" s="47">
        <f t="shared" si="0"/>
        <v>0</v>
      </c>
      <c r="H22" s="308">
        <v>0</v>
      </c>
      <c r="I22" s="309">
        <v>0</v>
      </c>
      <c r="J22" s="47">
        <f t="shared" si="1"/>
        <v>0</v>
      </c>
      <c r="K22" s="82" t="str">
        <f t="shared" si="2"/>
        <v>-</v>
      </c>
      <c r="L22" s="58" t="str">
        <f t="shared" si="3"/>
        <v>-</v>
      </c>
      <c r="M22" s="83" t="str">
        <f t="shared" si="4"/>
        <v>-</v>
      </c>
    </row>
    <row r="23" spans="1:13" ht="18" customHeight="1">
      <c r="A23" s="10"/>
      <c r="B23" s="149"/>
      <c r="C23" s="140" t="s">
        <v>17</v>
      </c>
      <c r="D23" s="165"/>
      <c r="E23" s="317">
        <v>0</v>
      </c>
      <c r="F23" s="309">
        <v>0</v>
      </c>
      <c r="G23" s="47">
        <f t="shared" si="0"/>
        <v>0</v>
      </c>
      <c r="H23" s="308">
        <v>0</v>
      </c>
      <c r="I23" s="309">
        <v>0</v>
      </c>
      <c r="J23" s="47">
        <f t="shared" si="1"/>
        <v>0</v>
      </c>
      <c r="K23" s="82" t="str">
        <f t="shared" si="2"/>
        <v>-</v>
      </c>
      <c r="L23" s="58" t="str">
        <f t="shared" si="3"/>
        <v>-</v>
      </c>
      <c r="M23" s="83" t="str">
        <f t="shared" si="4"/>
        <v>-</v>
      </c>
    </row>
    <row r="24" spans="1:13" ht="18" customHeight="1">
      <c r="A24" s="10"/>
      <c r="B24" s="150"/>
      <c r="C24" s="141" t="s">
        <v>18</v>
      </c>
      <c r="D24" s="166"/>
      <c r="E24" s="318">
        <v>0</v>
      </c>
      <c r="F24" s="311">
        <v>0</v>
      </c>
      <c r="G24" s="50">
        <f t="shared" si="0"/>
        <v>0</v>
      </c>
      <c r="H24" s="310">
        <v>0</v>
      </c>
      <c r="I24" s="311">
        <v>0</v>
      </c>
      <c r="J24" s="50">
        <f t="shared" si="1"/>
        <v>0</v>
      </c>
      <c r="K24" s="68" t="str">
        <f t="shared" si="2"/>
        <v>-</v>
      </c>
      <c r="L24" s="59" t="str">
        <f t="shared" si="3"/>
        <v>-</v>
      </c>
      <c r="M24" s="69" t="str">
        <f t="shared" si="4"/>
        <v>-</v>
      </c>
    </row>
    <row r="25" spans="1:13" ht="18" customHeight="1">
      <c r="A25" s="10"/>
      <c r="B25" s="151"/>
      <c r="C25" s="142" t="s">
        <v>19</v>
      </c>
      <c r="D25" s="167"/>
      <c r="E25" s="319">
        <v>0</v>
      </c>
      <c r="F25" s="313">
        <v>0</v>
      </c>
      <c r="G25" s="53">
        <f t="shared" si="0"/>
        <v>0</v>
      </c>
      <c r="H25" s="312">
        <v>0</v>
      </c>
      <c r="I25" s="313">
        <v>0</v>
      </c>
      <c r="J25" s="53">
        <f t="shared" si="1"/>
        <v>0</v>
      </c>
      <c r="K25" s="84" t="str">
        <f t="shared" si="2"/>
        <v>-</v>
      </c>
      <c r="L25" s="60" t="str">
        <f t="shared" si="3"/>
        <v>-</v>
      </c>
      <c r="M25" s="85" t="str">
        <f t="shared" si="4"/>
        <v>-</v>
      </c>
    </row>
    <row r="26" spans="1:13" ht="18" customHeight="1">
      <c r="A26" s="10"/>
      <c r="B26" s="149"/>
      <c r="C26" s="140" t="s">
        <v>20</v>
      </c>
      <c r="D26" s="165"/>
      <c r="E26" s="317">
        <v>0</v>
      </c>
      <c r="F26" s="309">
        <v>0</v>
      </c>
      <c r="G26" s="47">
        <f t="shared" si="0"/>
        <v>0</v>
      </c>
      <c r="H26" s="308">
        <v>0</v>
      </c>
      <c r="I26" s="309">
        <v>0</v>
      </c>
      <c r="J26" s="47">
        <f t="shared" si="1"/>
        <v>0</v>
      </c>
      <c r="K26" s="82" t="str">
        <f t="shared" si="2"/>
        <v>-</v>
      </c>
      <c r="L26" s="58" t="str">
        <f t="shared" si="3"/>
        <v>-</v>
      </c>
      <c r="M26" s="83" t="str">
        <f t="shared" si="4"/>
        <v>-</v>
      </c>
    </row>
    <row r="27" spans="1:13" ht="18" customHeight="1">
      <c r="A27" s="10"/>
      <c r="B27" s="149"/>
      <c r="C27" s="140" t="s">
        <v>21</v>
      </c>
      <c r="D27" s="165"/>
      <c r="E27" s="317">
        <v>0</v>
      </c>
      <c r="F27" s="309">
        <v>0</v>
      </c>
      <c r="G27" s="47">
        <f t="shared" si="0"/>
        <v>0</v>
      </c>
      <c r="H27" s="308">
        <v>0</v>
      </c>
      <c r="I27" s="309">
        <v>0</v>
      </c>
      <c r="J27" s="47">
        <f t="shared" si="1"/>
        <v>0</v>
      </c>
      <c r="K27" s="82" t="str">
        <f t="shared" si="2"/>
        <v>-</v>
      </c>
      <c r="L27" s="58" t="str">
        <f t="shared" si="3"/>
        <v>-</v>
      </c>
      <c r="M27" s="83" t="str">
        <f t="shared" si="4"/>
        <v>-</v>
      </c>
    </row>
    <row r="28" spans="1:13" ht="18" customHeight="1">
      <c r="A28" s="10"/>
      <c r="B28" s="149"/>
      <c r="C28" s="140" t="s">
        <v>22</v>
      </c>
      <c r="D28" s="165"/>
      <c r="E28" s="317">
        <v>0</v>
      </c>
      <c r="F28" s="309">
        <v>0</v>
      </c>
      <c r="G28" s="47">
        <f t="shared" si="0"/>
        <v>0</v>
      </c>
      <c r="H28" s="308">
        <v>0</v>
      </c>
      <c r="I28" s="309">
        <v>0</v>
      </c>
      <c r="J28" s="47">
        <f t="shared" si="1"/>
        <v>0</v>
      </c>
      <c r="K28" s="82" t="str">
        <f t="shared" si="2"/>
        <v>-</v>
      </c>
      <c r="L28" s="58" t="str">
        <f t="shared" si="3"/>
        <v>-</v>
      </c>
      <c r="M28" s="83" t="str">
        <f t="shared" si="4"/>
        <v>-</v>
      </c>
    </row>
    <row r="29" spans="1:13" ht="18" customHeight="1">
      <c r="A29" s="10"/>
      <c r="B29" s="150"/>
      <c r="C29" s="141" t="s">
        <v>23</v>
      </c>
      <c r="D29" s="166"/>
      <c r="E29" s="318">
        <v>0</v>
      </c>
      <c r="F29" s="311">
        <v>0</v>
      </c>
      <c r="G29" s="50">
        <f t="shared" si="0"/>
        <v>0</v>
      </c>
      <c r="H29" s="310">
        <v>0</v>
      </c>
      <c r="I29" s="311">
        <v>0</v>
      </c>
      <c r="J29" s="50">
        <f t="shared" si="1"/>
        <v>0</v>
      </c>
      <c r="K29" s="68" t="str">
        <f t="shared" si="2"/>
        <v>-</v>
      </c>
      <c r="L29" s="59" t="str">
        <f t="shared" si="3"/>
        <v>-</v>
      </c>
      <c r="M29" s="69" t="str">
        <f t="shared" si="4"/>
        <v>-</v>
      </c>
    </row>
    <row r="30" spans="1:13" ht="18" customHeight="1">
      <c r="A30" s="10"/>
      <c r="B30" s="151"/>
      <c r="C30" s="142" t="s">
        <v>24</v>
      </c>
      <c r="D30" s="167"/>
      <c r="E30" s="319">
        <v>0</v>
      </c>
      <c r="F30" s="313">
        <v>0</v>
      </c>
      <c r="G30" s="53">
        <f t="shared" si="0"/>
        <v>0</v>
      </c>
      <c r="H30" s="312">
        <v>0</v>
      </c>
      <c r="I30" s="313">
        <v>0</v>
      </c>
      <c r="J30" s="53">
        <f t="shared" si="1"/>
        <v>0</v>
      </c>
      <c r="K30" s="84" t="str">
        <f t="shared" si="2"/>
        <v>-</v>
      </c>
      <c r="L30" s="60" t="str">
        <f t="shared" si="3"/>
        <v>-</v>
      </c>
      <c r="M30" s="85" t="str">
        <f t="shared" si="4"/>
        <v>-</v>
      </c>
    </row>
    <row r="31" spans="1:13" ht="18" customHeight="1">
      <c r="A31" s="10"/>
      <c r="B31" s="149"/>
      <c r="C31" s="140" t="s">
        <v>25</v>
      </c>
      <c r="D31" s="165"/>
      <c r="E31" s="317">
        <v>0</v>
      </c>
      <c r="F31" s="309">
        <v>0</v>
      </c>
      <c r="G31" s="47">
        <f t="shared" si="0"/>
        <v>0</v>
      </c>
      <c r="H31" s="308">
        <v>0</v>
      </c>
      <c r="I31" s="309">
        <v>0</v>
      </c>
      <c r="J31" s="47">
        <f t="shared" si="1"/>
        <v>0</v>
      </c>
      <c r="K31" s="82" t="str">
        <f t="shared" si="2"/>
        <v>-</v>
      </c>
      <c r="L31" s="58" t="str">
        <f t="shared" si="3"/>
        <v>-</v>
      </c>
      <c r="M31" s="83" t="str">
        <f t="shared" si="4"/>
        <v>-</v>
      </c>
    </row>
    <row r="32" spans="1:13" ht="18" customHeight="1">
      <c r="A32" s="10"/>
      <c r="B32" s="149"/>
      <c r="C32" s="140" t="s">
        <v>26</v>
      </c>
      <c r="D32" s="165"/>
      <c r="E32" s="317">
        <v>0</v>
      </c>
      <c r="F32" s="309">
        <v>0</v>
      </c>
      <c r="G32" s="47">
        <f t="shared" si="0"/>
        <v>0</v>
      </c>
      <c r="H32" s="308">
        <v>0</v>
      </c>
      <c r="I32" s="309">
        <v>0</v>
      </c>
      <c r="J32" s="47">
        <f t="shared" si="1"/>
        <v>0</v>
      </c>
      <c r="K32" s="82" t="str">
        <f t="shared" si="2"/>
        <v>-</v>
      </c>
      <c r="L32" s="58" t="str">
        <f t="shared" si="3"/>
        <v>-</v>
      </c>
      <c r="M32" s="83" t="str">
        <f t="shared" si="4"/>
        <v>-</v>
      </c>
    </row>
    <row r="33" spans="1:13" ht="18" customHeight="1">
      <c r="A33" s="10"/>
      <c r="B33" s="149"/>
      <c r="C33" s="140" t="s">
        <v>27</v>
      </c>
      <c r="D33" s="165"/>
      <c r="E33" s="317">
        <v>0</v>
      </c>
      <c r="F33" s="309">
        <v>0</v>
      </c>
      <c r="G33" s="47">
        <f t="shared" si="0"/>
        <v>0</v>
      </c>
      <c r="H33" s="308">
        <v>0</v>
      </c>
      <c r="I33" s="309">
        <v>0</v>
      </c>
      <c r="J33" s="47">
        <f t="shared" si="1"/>
        <v>0</v>
      </c>
      <c r="K33" s="82" t="str">
        <f t="shared" si="2"/>
        <v>-</v>
      </c>
      <c r="L33" s="58" t="str">
        <f t="shared" si="3"/>
        <v>-</v>
      </c>
      <c r="M33" s="83" t="str">
        <f t="shared" si="4"/>
        <v>-</v>
      </c>
    </row>
    <row r="34" spans="1:13" ht="18" customHeight="1">
      <c r="A34" s="10"/>
      <c r="B34" s="150"/>
      <c r="C34" s="141" t="s">
        <v>28</v>
      </c>
      <c r="D34" s="166"/>
      <c r="E34" s="318">
        <v>0</v>
      </c>
      <c r="F34" s="311">
        <v>0</v>
      </c>
      <c r="G34" s="50">
        <f t="shared" si="0"/>
        <v>0</v>
      </c>
      <c r="H34" s="310">
        <v>0</v>
      </c>
      <c r="I34" s="311">
        <v>0</v>
      </c>
      <c r="J34" s="50">
        <f t="shared" si="1"/>
        <v>0</v>
      </c>
      <c r="K34" s="68" t="str">
        <f t="shared" si="2"/>
        <v>-</v>
      </c>
      <c r="L34" s="59" t="str">
        <f t="shared" si="3"/>
        <v>-</v>
      </c>
      <c r="M34" s="69" t="str">
        <f t="shared" si="4"/>
        <v>-</v>
      </c>
    </row>
    <row r="35" spans="1:13" ht="18" customHeight="1">
      <c r="A35" s="10"/>
      <c r="B35" s="151"/>
      <c r="C35" s="142" t="s">
        <v>29</v>
      </c>
      <c r="D35" s="167"/>
      <c r="E35" s="319">
        <v>0</v>
      </c>
      <c r="F35" s="313">
        <v>0</v>
      </c>
      <c r="G35" s="53">
        <f t="shared" si="0"/>
        <v>0</v>
      </c>
      <c r="H35" s="312">
        <v>0</v>
      </c>
      <c r="I35" s="313">
        <v>0</v>
      </c>
      <c r="J35" s="53">
        <f t="shared" si="1"/>
        <v>0</v>
      </c>
      <c r="K35" s="84" t="str">
        <f t="shared" si="2"/>
        <v>-</v>
      </c>
      <c r="L35" s="60" t="str">
        <f t="shared" si="3"/>
        <v>-</v>
      </c>
      <c r="M35" s="85" t="str">
        <f t="shared" si="4"/>
        <v>-</v>
      </c>
    </row>
    <row r="36" spans="1:13" ht="18" customHeight="1">
      <c r="A36" s="10"/>
      <c r="B36" s="149"/>
      <c r="C36" s="140" t="s">
        <v>30</v>
      </c>
      <c r="D36" s="165"/>
      <c r="E36" s="317">
        <v>0</v>
      </c>
      <c r="F36" s="309">
        <v>0</v>
      </c>
      <c r="G36" s="47">
        <f t="shared" si="0"/>
        <v>0</v>
      </c>
      <c r="H36" s="308">
        <v>0</v>
      </c>
      <c r="I36" s="309">
        <v>0</v>
      </c>
      <c r="J36" s="47">
        <f t="shared" si="1"/>
        <v>0</v>
      </c>
      <c r="K36" s="82" t="str">
        <f t="shared" si="2"/>
        <v>-</v>
      </c>
      <c r="L36" s="58" t="str">
        <f t="shared" si="3"/>
        <v>-</v>
      </c>
      <c r="M36" s="83" t="str">
        <f t="shared" si="4"/>
        <v>-</v>
      </c>
    </row>
    <row r="37" spans="1:13" ht="18" customHeight="1">
      <c r="A37" s="10"/>
      <c r="B37" s="149"/>
      <c r="C37" s="140" t="s">
        <v>31</v>
      </c>
      <c r="D37" s="165"/>
      <c r="E37" s="317">
        <v>0</v>
      </c>
      <c r="F37" s="309">
        <v>0</v>
      </c>
      <c r="G37" s="47">
        <f t="shared" si="0"/>
        <v>0</v>
      </c>
      <c r="H37" s="308">
        <v>0</v>
      </c>
      <c r="I37" s="309">
        <v>0</v>
      </c>
      <c r="J37" s="47">
        <f t="shared" si="1"/>
        <v>0</v>
      </c>
      <c r="K37" s="82" t="str">
        <f t="shared" si="2"/>
        <v>-</v>
      </c>
      <c r="L37" s="58" t="str">
        <f t="shared" si="3"/>
        <v>-</v>
      </c>
      <c r="M37" s="83" t="str">
        <f t="shared" si="4"/>
        <v>-</v>
      </c>
    </row>
    <row r="38" spans="1:13" ht="18" customHeight="1">
      <c r="A38" s="10"/>
      <c r="B38" s="149"/>
      <c r="C38" s="140" t="s">
        <v>32</v>
      </c>
      <c r="D38" s="165"/>
      <c r="E38" s="317">
        <v>0</v>
      </c>
      <c r="F38" s="309">
        <v>0</v>
      </c>
      <c r="G38" s="47">
        <f t="shared" si="0"/>
        <v>0</v>
      </c>
      <c r="H38" s="308">
        <v>0</v>
      </c>
      <c r="I38" s="309">
        <v>0</v>
      </c>
      <c r="J38" s="47">
        <f t="shared" si="1"/>
        <v>0</v>
      </c>
      <c r="K38" s="82" t="str">
        <f t="shared" si="2"/>
        <v>-</v>
      </c>
      <c r="L38" s="58" t="str">
        <f t="shared" si="3"/>
        <v>-</v>
      </c>
      <c r="M38" s="83" t="str">
        <f t="shared" si="4"/>
        <v>-</v>
      </c>
    </row>
    <row r="39" spans="1:13" ht="18" customHeight="1">
      <c r="A39" s="10"/>
      <c r="B39" s="150"/>
      <c r="C39" s="141" t="s">
        <v>33</v>
      </c>
      <c r="D39" s="166"/>
      <c r="E39" s="318">
        <v>0</v>
      </c>
      <c r="F39" s="311">
        <v>0</v>
      </c>
      <c r="G39" s="50">
        <f t="shared" si="0"/>
        <v>0</v>
      </c>
      <c r="H39" s="310">
        <v>0</v>
      </c>
      <c r="I39" s="311">
        <v>0</v>
      </c>
      <c r="J39" s="50">
        <f t="shared" si="1"/>
        <v>0</v>
      </c>
      <c r="K39" s="68" t="str">
        <f t="shared" si="2"/>
        <v>-</v>
      </c>
      <c r="L39" s="59" t="str">
        <f t="shared" si="3"/>
        <v>-</v>
      </c>
      <c r="M39" s="69" t="str">
        <f t="shared" si="4"/>
        <v>-</v>
      </c>
    </row>
    <row r="40" spans="1:13" ht="18" customHeight="1">
      <c r="A40" s="10"/>
      <c r="B40" s="151"/>
      <c r="C40" s="142" t="s">
        <v>34</v>
      </c>
      <c r="D40" s="167"/>
      <c r="E40" s="319">
        <v>0</v>
      </c>
      <c r="F40" s="313">
        <v>0</v>
      </c>
      <c r="G40" s="53">
        <f t="shared" si="0"/>
        <v>0</v>
      </c>
      <c r="H40" s="312">
        <v>0</v>
      </c>
      <c r="I40" s="313">
        <v>0</v>
      </c>
      <c r="J40" s="53">
        <f t="shared" si="1"/>
        <v>0</v>
      </c>
      <c r="K40" s="84" t="str">
        <f t="shared" si="2"/>
        <v>-</v>
      </c>
      <c r="L40" s="60" t="str">
        <f t="shared" si="3"/>
        <v>-</v>
      </c>
      <c r="M40" s="85" t="str">
        <f t="shared" si="4"/>
        <v>-</v>
      </c>
    </row>
    <row r="41" spans="1:13" ht="18" customHeight="1">
      <c r="A41" s="10"/>
      <c r="B41" s="149"/>
      <c r="C41" s="140" t="s">
        <v>82</v>
      </c>
      <c r="D41" s="165"/>
      <c r="E41" s="317">
        <v>0</v>
      </c>
      <c r="F41" s="309">
        <v>0</v>
      </c>
      <c r="G41" s="47">
        <f t="shared" si="0"/>
        <v>0</v>
      </c>
      <c r="H41" s="308">
        <v>0</v>
      </c>
      <c r="I41" s="309">
        <v>0</v>
      </c>
      <c r="J41" s="47">
        <f t="shared" si="1"/>
        <v>0</v>
      </c>
      <c r="K41" s="82" t="str">
        <f t="shared" si="2"/>
        <v>-</v>
      </c>
      <c r="L41" s="58" t="str">
        <f t="shared" si="3"/>
        <v>-</v>
      </c>
      <c r="M41" s="83" t="str">
        <f t="shared" si="4"/>
        <v>-</v>
      </c>
    </row>
    <row r="42" spans="1:13" ht="18" customHeight="1">
      <c r="A42" s="10"/>
      <c r="B42" s="149"/>
      <c r="C42" s="140" t="s">
        <v>83</v>
      </c>
      <c r="D42" s="165"/>
      <c r="E42" s="317">
        <v>0</v>
      </c>
      <c r="F42" s="309">
        <v>0</v>
      </c>
      <c r="G42" s="47">
        <f t="shared" si="0"/>
        <v>0</v>
      </c>
      <c r="H42" s="308">
        <v>0</v>
      </c>
      <c r="I42" s="309">
        <v>0</v>
      </c>
      <c r="J42" s="47">
        <f t="shared" si="1"/>
        <v>0</v>
      </c>
      <c r="K42" s="82" t="str">
        <f t="shared" si="2"/>
        <v>-</v>
      </c>
      <c r="L42" s="58" t="str">
        <f t="shared" si="3"/>
        <v>-</v>
      </c>
      <c r="M42" s="83" t="str">
        <f t="shared" si="4"/>
        <v>-</v>
      </c>
    </row>
    <row r="43" spans="1:13" ht="18" customHeight="1">
      <c r="A43" s="10"/>
      <c r="B43" s="149"/>
      <c r="C43" s="140" t="s">
        <v>35</v>
      </c>
      <c r="D43" s="165"/>
      <c r="E43" s="317">
        <v>0</v>
      </c>
      <c r="F43" s="309">
        <v>0</v>
      </c>
      <c r="G43" s="47">
        <f t="shared" si="0"/>
        <v>0</v>
      </c>
      <c r="H43" s="308">
        <v>0</v>
      </c>
      <c r="I43" s="309">
        <v>0</v>
      </c>
      <c r="J43" s="47">
        <f t="shared" si="1"/>
        <v>0</v>
      </c>
      <c r="K43" s="82" t="str">
        <f t="shared" si="2"/>
        <v>-</v>
      </c>
      <c r="L43" s="58" t="str">
        <f t="shared" si="3"/>
        <v>-</v>
      </c>
      <c r="M43" s="83" t="str">
        <f t="shared" si="4"/>
        <v>-</v>
      </c>
    </row>
    <row r="44" spans="1:13" ht="18" customHeight="1">
      <c r="A44" s="10"/>
      <c r="B44" s="150"/>
      <c r="C44" s="141" t="s">
        <v>36</v>
      </c>
      <c r="D44" s="166"/>
      <c r="E44" s="318">
        <v>0</v>
      </c>
      <c r="F44" s="311">
        <v>0</v>
      </c>
      <c r="G44" s="50">
        <f t="shared" si="0"/>
        <v>0</v>
      </c>
      <c r="H44" s="310">
        <v>0</v>
      </c>
      <c r="I44" s="311">
        <v>0</v>
      </c>
      <c r="J44" s="50">
        <f t="shared" si="1"/>
        <v>0</v>
      </c>
      <c r="K44" s="68" t="str">
        <f t="shared" si="2"/>
        <v>-</v>
      </c>
      <c r="L44" s="59" t="str">
        <f t="shared" si="3"/>
        <v>-</v>
      </c>
      <c r="M44" s="69" t="str">
        <f t="shared" si="4"/>
        <v>-</v>
      </c>
    </row>
    <row r="45" spans="1:13" ht="18" customHeight="1" thickBot="1">
      <c r="A45" s="10"/>
      <c r="B45" s="178"/>
      <c r="C45" s="176" t="s">
        <v>37</v>
      </c>
      <c r="D45" s="188"/>
      <c r="E45" s="320">
        <v>0</v>
      </c>
      <c r="F45" s="315">
        <v>0</v>
      </c>
      <c r="G45" s="121">
        <f t="shared" si="0"/>
        <v>0</v>
      </c>
      <c r="H45" s="314">
        <v>0</v>
      </c>
      <c r="I45" s="315">
        <v>0</v>
      </c>
      <c r="J45" s="121">
        <f t="shared" si="1"/>
        <v>0</v>
      </c>
      <c r="K45" s="129" t="str">
        <f t="shared" si="2"/>
        <v>-</v>
      </c>
      <c r="L45" s="122" t="str">
        <f t="shared" si="3"/>
        <v>-</v>
      </c>
      <c r="M45" s="130" t="str">
        <f t="shared" si="4"/>
        <v>-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3012168</v>
      </c>
      <c r="F46" s="72">
        <f t="shared" si="5"/>
        <v>1536565</v>
      </c>
      <c r="G46" s="73">
        <f t="shared" si="5"/>
        <v>4548733</v>
      </c>
      <c r="H46" s="71">
        <f t="shared" si="5"/>
        <v>2786460</v>
      </c>
      <c r="I46" s="72">
        <f t="shared" si="5"/>
        <v>241938</v>
      </c>
      <c r="J46" s="73">
        <f t="shared" si="5"/>
        <v>3028398</v>
      </c>
      <c r="K46" s="123">
        <f t="shared" si="2"/>
        <v>92.50679244982352</v>
      </c>
      <c r="L46" s="74">
        <f t="shared" si="3"/>
        <v>15.74538011733965</v>
      </c>
      <c r="M46" s="124">
        <f t="shared" si="4"/>
        <v>66.57673686277036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0</v>
      </c>
      <c r="F47" s="55">
        <f t="shared" si="6"/>
        <v>0</v>
      </c>
      <c r="G47" s="56">
        <f t="shared" si="6"/>
        <v>0</v>
      </c>
      <c r="H47" s="54">
        <f t="shared" si="6"/>
        <v>0</v>
      </c>
      <c r="I47" s="55">
        <f t="shared" si="6"/>
        <v>0</v>
      </c>
      <c r="J47" s="56">
        <f t="shared" si="6"/>
        <v>0</v>
      </c>
      <c r="K47" s="86" t="str">
        <f t="shared" si="2"/>
        <v>-</v>
      </c>
      <c r="L47" s="67" t="str">
        <f t="shared" si="3"/>
        <v>-</v>
      </c>
      <c r="M47" s="87" t="str">
        <f t="shared" si="4"/>
        <v>-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3012168</v>
      </c>
      <c r="F48" s="63">
        <f t="shared" si="7"/>
        <v>1536565</v>
      </c>
      <c r="G48" s="64">
        <f t="shared" si="7"/>
        <v>4548733</v>
      </c>
      <c r="H48" s="62">
        <f t="shared" si="7"/>
        <v>2786460</v>
      </c>
      <c r="I48" s="63">
        <f t="shared" si="7"/>
        <v>241938</v>
      </c>
      <c r="J48" s="64">
        <f t="shared" si="7"/>
        <v>3028398</v>
      </c>
      <c r="K48" s="112">
        <f t="shared" si="2"/>
        <v>92.50679244982352</v>
      </c>
      <c r="L48" s="70">
        <f t="shared" si="3"/>
        <v>15.74538011733965</v>
      </c>
      <c r="M48" s="113">
        <f t="shared" si="4"/>
        <v>66.57673686277036</v>
      </c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L33"/>
  <sheetViews>
    <sheetView showGridLines="0" zoomScaleSheetLayoutView="100" workbookViewId="0" topLeftCell="A22">
      <selection activeCell="A48" sqref="A48"/>
    </sheetView>
  </sheetViews>
  <sheetFormatPr defaultColWidth="9.00390625" defaultRowHeight="13.5"/>
  <cols>
    <col min="1" max="1" width="2.625" style="250" customWidth="1"/>
    <col min="2" max="2" width="3.125" style="250" customWidth="1"/>
    <col min="3" max="3" width="16.25390625" style="250" customWidth="1"/>
    <col min="4" max="4" width="11.375" style="250" customWidth="1"/>
    <col min="5" max="5" width="10.625" style="250" customWidth="1"/>
    <col min="6" max="6" width="11.625" style="250" customWidth="1"/>
    <col min="7" max="7" width="11.375" style="250" customWidth="1"/>
    <col min="8" max="8" width="10.625" style="250" customWidth="1"/>
    <col min="9" max="9" width="11.625" style="250" customWidth="1"/>
    <col min="10" max="12" width="5.625" style="250" customWidth="1"/>
    <col min="13" max="16384" width="9.00390625" style="250" customWidth="1"/>
  </cols>
  <sheetData>
    <row r="1" spans="1:12" s="6" customFormat="1" ht="30.75" customHeight="1">
      <c r="A1" s="358" t="s">
        <v>130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24" customHeight="1">
      <c r="A2" s="6"/>
      <c r="B2" s="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 thickBot="1">
      <c r="A3" s="250" t="s">
        <v>55</v>
      </c>
      <c r="L3" s="251" t="s">
        <v>56</v>
      </c>
    </row>
    <row r="4" spans="1:12" s="252" customFormat="1" ht="27" customHeight="1">
      <c r="A4" s="343" t="s">
        <v>131</v>
      </c>
      <c r="B4" s="344"/>
      <c r="C4" s="345"/>
      <c r="D4" s="334" t="s">
        <v>62</v>
      </c>
      <c r="E4" s="335"/>
      <c r="F4" s="336"/>
      <c r="G4" s="334" t="s">
        <v>63</v>
      </c>
      <c r="H4" s="335"/>
      <c r="I4" s="336"/>
      <c r="J4" s="334" t="s">
        <v>64</v>
      </c>
      <c r="K4" s="335"/>
      <c r="L4" s="342"/>
    </row>
    <row r="5" spans="1:12" s="252" customFormat="1" ht="27" customHeight="1" thickBot="1">
      <c r="A5" s="346" t="s">
        <v>132</v>
      </c>
      <c r="B5" s="347"/>
      <c r="C5" s="348"/>
      <c r="D5" s="253" t="s">
        <v>65</v>
      </c>
      <c r="E5" s="254" t="s">
        <v>66</v>
      </c>
      <c r="F5" s="255" t="s">
        <v>67</v>
      </c>
      <c r="G5" s="253" t="s">
        <v>65</v>
      </c>
      <c r="H5" s="254" t="s">
        <v>66</v>
      </c>
      <c r="I5" s="255" t="s">
        <v>67</v>
      </c>
      <c r="J5" s="253" t="s">
        <v>68</v>
      </c>
      <c r="K5" s="254" t="s">
        <v>69</v>
      </c>
      <c r="L5" s="256" t="s">
        <v>67</v>
      </c>
    </row>
    <row r="6" spans="1:12" ht="27" customHeight="1" thickTop="1">
      <c r="A6" s="349" t="s">
        <v>70</v>
      </c>
      <c r="B6" s="350"/>
      <c r="C6" s="351"/>
      <c r="D6" s="257">
        <f>'Ⅰ合計'!E48</f>
        <v>144438954</v>
      </c>
      <c r="E6" s="258">
        <f>'Ⅰ合計'!F48</f>
        <v>13098183</v>
      </c>
      <c r="F6" s="259">
        <f>'Ⅰ合計'!G48</f>
        <v>157537137</v>
      </c>
      <c r="G6" s="257">
        <f>'Ⅰ合計'!H48</f>
        <v>140964255</v>
      </c>
      <c r="H6" s="258">
        <f>'Ⅰ合計'!I48</f>
        <v>4100311</v>
      </c>
      <c r="I6" s="259">
        <f>'Ⅰ合計'!J48</f>
        <v>145064566</v>
      </c>
      <c r="J6" s="260">
        <f>'Ⅰ合計'!K48</f>
        <v>97.59434771315223</v>
      </c>
      <c r="K6" s="261">
        <f>'Ⅰ合計'!L48</f>
        <v>31.304425965036526</v>
      </c>
      <c r="L6" s="262">
        <f>'Ⅰ合計'!M48</f>
        <v>92.08277410805047</v>
      </c>
    </row>
    <row r="7" spans="1:12" ht="27" customHeight="1">
      <c r="A7" s="337" t="s">
        <v>133</v>
      </c>
      <c r="B7" s="338"/>
      <c r="C7" s="339"/>
      <c r="D7" s="263">
        <f>'1普通税'!E48</f>
        <v>143526785</v>
      </c>
      <c r="E7" s="264">
        <f>'1普通税'!F48</f>
        <v>13093060</v>
      </c>
      <c r="F7" s="265">
        <f>'1普通税'!G48</f>
        <v>156619845</v>
      </c>
      <c r="G7" s="263">
        <f>'1普通税'!H48</f>
        <v>140052086</v>
      </c>
      <c r="H7" s="264">
        <f>'1普通税'!I48</f>
        <v>4098923</v>
      </c>
      <c r="I7" s="265">
        <f>'1普通税'!J48</f>
        <v>144151009</v>
      </c>
      <c r="J7" s="266">
        <f>'1普通税'!K48</f>
        <v>97.57905884953809</v>
      </c>
      <c r="K7" s="267">
        <f>'1普通税'!L48</f>
        <v>31.306073599296113</v>
      </c>
      <c r="L7" s="268">
        <f>'1普通税'!M48</f>
        <v>92.0387892096305</v>
      </c>
    </row>
    <row r="8" spans="1:12" ht="27" customHeight="1">
      <c r="A8" s="340" t="s">
        <v>134</v>
      </c>
      <c r="B8" s="341"/>
      <c r="C8" s="333"/>
      <c r="D8" s="269">
        <f>'(1)市町村民税'!E48</f>
        <v>56607565</v>
      </c>
      <c r="E8" s="270">
        <f>'(1)市町村民税'!F48</f>
        <v>3840530</v>
      </c>
      <c r="F8" s="271">
        <f>'(1)市町村民税'!G48</f>
        <v>60448095</v>
      </c>
      <c r="G8" s="269">
        <f>'(1)市町村民税'!H48</f>
        <v>55580824</v>
      </c>
      <c r="H8" s="270">
        <f>'(1)市町村民税'!I48</f>
        <v>1124532</v>
      </c>
      <c r="I8" s="271">
        <f>'(1)市町村民税'!J48</f>
        <v>56705356</v>
      </c>
      <c r="J8" s="272">
        <f>'(1)市町村民税'!K48</f>
        <v>98.18621239051706</v>
      </c>
      <c r="K8" s="273">
        <f>'(1)市町村民税'!L48</f>
        <v>29.28064616081635</v>
      </c>
      <c r="L8" s="274">
        <f>'(1)市町村民税'!M48</f>
        <v>93.80834251269621</v>
      </c>
    </row>
    <row r="9" spans="1:12" ht="27" customHeight="1">
      <c r="A9" s="275"/>
      <c r="B9" s="332" t="s">
        <v>86</v>
      </c>
      <c r="C9" s="333"/>
      <c r="D9" s="269">
        <f>'(ｲ)個人市町村民税'!E48</f>
        <v>45864860</v>
      </c>
      <c r="E9" s="270">
        <f>'(ｲ)個人市町村民税'!F48</f>
        <v>3620760</v>
      </c>
      <c r="F9" s="271">
        <f>'(ｲ)個人市町村民税'!G48</f>
        <v>49485620</v>
      </c>
      <c r="G9" s="269">
        <f>'(ｲ)個人市町村民税'!H48</f>
        <v>44903078</v>
      </c>
      <c r="H9" s="270">
        <f>'(ｲ)個人市町村民税'!I48</f>
        <v>1066641</v>
      </c>
      <c r="I9" s="271">
        <f>'(ｲ)個人市町村民税'!J48</f>
        <v>45969719</v>
      </c>
      <c r="J9" s="272">
        <f>'(ｲ)個人市町村民税'!K48</f>
        <v>97.90300897026613</v>
      </c>
      <c r="K9" s="273">
        <f>'(ｲ)個人市町村民税'!L48</f>
        <v>29.459036224439068</v>
      </c>
      <c r="L9" s="274">
        <f>'(ｲ)個人市町村民税'!M48</f>
        <v>92.89510568928912</v>
      </c>
    </row>
    <row r="10" spans="1:12" ht="27" customHeight="1">
      <c r="A10" s="276"/>
      <c r="B10" s="277"/>
      <c r="C10" s="278" t="s">
        <v>88</v>
      </c>
      <c r="D10" s="279">
        <f>'a個人均等割'!E48</f>
        <v>1549551</v>
      </c>
      <c r="E10" s="280">
        <f>'a個人均等割'!F48</f>
        <v>124220</v>
      </c>
      <c r="F10" s="278">
        <f>'a個人均等割'!G48</f>
        <v>1673771</v>
      </c>
      <c r="G10" s="279">
        <f>'a個人均等割'!H48</f>
        <v>1502634</v>
      </c>
      <c r="H10" s="280">
        <f>'a個人均等割'!I48</f>
        <v>36838</v>
      </c>
      <c r="I10" s="278">
        <f>'a個人均等割'!J48</f>
        <v>1539472</v>
      </c>
      <c r="J10" s="281">
        <f>'a個人均等割'!K48</f>
        <v>96.97221969460831</v>
      </c>
      <c r="K10" s="282">
        <f>'a個人均等割'!L48</f>
        <v>29.65545000805023</v>
      </c>
      <c r="L10" s="283">
        <f>'a個人均等割'!M48</f>
        <v>91.97626198565992</v>
      </c>
    </row>
    <row r="11" spans="1:12" ht="27" customHeight="1">
      <c r="A11" s="276"/>
      <c r="B11" s="284"/>
      <c r="C11" s="285" t="s">
        <v>135</v>
      </c>
      <c r="D11" s="286">
        <f>'b所得割'!E48</f>
        <v>44315309</v>
      </c>
      <c r="E11" s="287">
        <f>'b所得割'!F48</f>
        <v>3496540</v>
      </c>
      <c r="F11" s="285">
        <f>'b所得割'!G48</f>
        <v>47811849</v>
      </c>
      <c r="G11" s="286">
        <f>'b所得割'!H48</f>
        <v>43400444</v>
      </c>
      <c r="H11" s="287">
        <f>'b所得割'!I48</f>
        <v>1029803</v>
      </c>
      <c r="I11" s="285">
        <f>'b所得割'!J48</f>
        <v>44430247</v>
      </c>
      <c r="J11" s="288">
        <f>'b所得割'!K48</f>
        <v>97.93555540817735</v>
      </c>
      <c r="K11" s="289">
        <f>'b所得割'!L48</f>
        <v>29.45205832051113</v>
      </c>
      <c r="L11" s="290">
        <f>'b所得割'!M48</f>
        <v>92.92727206596841</v>
      </c>
    </row>
    <row r="12" spans="1:12" ht="27" customHeight="1">
      <c r="A12" s="276"/>
      <c r="B12" s="332" t="s">
        <v>87</v>
      </c>
      <c r="C12" s="333"/>
      <c r="D12" s="291">
        <f>'(ﾛ)法人市町村民税'!E48</f>
        <v>10742705</v>
      </c>
      <c r="E12" s="292">
        <f>'(ﾛ)法人市町村民税'!F48</f>
        <v>219770</v>
      </c>
      <c r="F12" s="293">
        <f>'(ﾛ)法人市町村民税'!G48</f>
        <v>10962475</v>
      </c>
      <c r="G12" s="291">
        <f>'(ﾛ)法人市町村民税'!H48</f>
        <v>10677746</v>
      </c>
      <c r="H12" s="292">
        <f>'(ﾛ)法人市町村民税'!I48</f>
        <v>57891</v>
      </c>
      <c r="I12" s="293">
        <f>'(ﾛ)法人市町村民税'!J48</f>
        <v>10735637</v>
      </c>
      <c r="J12" s="294">
        <f>'(ﾛ)法人市町村民税'!K48</f>
        <v>99.39531989382563</v>
      </c>
      <c r="K12" s="295">
        <f>'(ﾛ)法人市町村民税'!L48</f>
        <v>26.34162988578969</v>
      </c>
      <c r="L12" s="296">
        <f>'(ﾛ)法人市町村民税'!M48</f>
        <v>97.93077749322119</v>
      </c>
    </row>
    <row r="13" spans="1:12" ht="27" customHeight="1">
      <c r="A13" s="276"/>
      <c r="B13" s="277"/>
      <c r="C13" s="278" t="s">
        <v>89</v>
      </c>
      <c r="D13" s="279">
        <f>'a法人均等割'!E48</f>
        <v>3071603</v>
      </c>
      <c r="E13" s="280">
        <f>'a法人均等割'!F48</f>
        <v>77291</v>
      </c>
      <c r="F13" s="278">
        <f>'a法人均等割'!G48</f>
        <v>3148894</v>
      </c>
      <c r="G13" s="279">
        <f>'a法人均等割'!H48</f>
        <v>3043643</v>
      </c>
      <c r="H13" s="280">
        <f>'a法人均等割'!I48</f>
        <v>22334</v>
      </c>
      <c r="I13" s="278">
        <f>'a法人均等割'!J48</f>
        <v>3065977</v>
      </c>
      <c r="J13" s="281">
        <f>'a法人均等割'!K48</f>
        <v>99.08972611369373</v>
      </c>
      <c r="K13" s="282">
        <f>'a法人均等割'!L48</f>
        <v>28.895990477545897</v>
      </c>
      <c r="L13" s="283">
        <f>'a法人均等割'!M48</f>
        <v>97.36678973633282</v>
      </c>
    </row>
    <row r="14" spans="1:12" ht="27" customHeight="1">
      <c r="A14" s="297"/>
      <c r="B14" s="284"/>
      <c r="C14" s="285" t="s">
        <v>136</v>
      </c>
      <c r="D14" s="286">
        <f>'b法人税割'!E48</f>
        <v>7671102</v>
      </c>
      <c r="E14" s="287">
        <f>'b法人税割'!F48</f>
        <v>142479</v>
      </c>
      <c r="F14" s="285">
        <f>'b法人税割'!G48</f>
        <v>7813581</v>
      </c>
      <c r="G14" s="286">
        <f>'b法人税割'!H48</f>
        <v>7634103</v>
      </c>
      <c r="H14" s="287">
        <f>'b法人税割'!I48</f>
        <v>35557</v>
      </c>
      <c r="I14" s="285">
        <f>'b法人税割'!J48</f>
        <v>7669660</v>
      </c>
      <c r="J14" s="288">
        <f>'b法人税割'!K48</f>
        <v>99.51768337847679</v>
      </c>
      <c r="K14" s="289">
        <f>'b法人税割'!L48</f>
        <v>24.955958421942885</v>
      </c>
      <c r="L14" s="290">
        <f>'b法人税割'!M48</f>
        <v>98.15806606471476</v>
      </c>
    </row>
    <row r="15" spans="1:12" ht="27" customHeight="1">
      <c r="A15" s="340" t="s">
        <v>137</v>
      </c>
      <c r="B15" s="338"/>
      <c r="C15" s="339"/>
      <c r="D15" s="263">
        <f>'(2)固定資産税'!E48</f>
        <v>73561947</v>
      </c>
      <c r="E15" s="264">
        <f>'(2)固定資産税'!F48</f>
        <v>8831770</v>
      </c>
      <c r="F15" s="265">
        <f>'(2)固定資産税'!G48</f>
        <v>82393717</v>
      </c>
      <c r="G15" s="263">
        <f>'(2)固定資産税'!H48</f>
        <v>71260140</v>
      </c>
      <c r="H15" s="264">
        <f>'(2)固定資産税'!I48</f>
        <v>2847984</v>
      </c>
      <c r="I15" s="265">
        <f>'(2)固定資産税'!J48</f>
        <v>74108124</v>
      </c>
      <c r="J15" s="266">
        <f>'(2)固定資産税'!K48</f>
        <v>96.87092702970463</v>
      </c>
      <c r="K15" s="267">
        <f>'(2)固定資産税'!L48</f>
        <v>32.247035418721275</v>
      </c>
      <c r="L15" s="268">
        <f>'(2)固定資産税'!M48</f>
        <v>89.94390191184117</v>
      </c>
    </row>
    <row r="16" spans="1:12" ht="27" customHeight="1">
      <c r="A16" s="276"/>
      <c r="B16" s="332" t="s">
        <v>72</v>
      </c>
      <c r="C16" s="333"/>
      <c r="D16" s="269">
        <f>'(ｲ)純固定資産税'!E48</f>
        <v>71184607</v>
      </c>
      <c r="E16" s="270">
        <f>'(ｲ)純固定資産税'!F48</f>
        <v>8831770</v>
      </c>
      <c r="F16" s="271">
        <f>'(ｲ)純固定資産税'!G48</f>
        <v>80016377</v>
      </c>
      <c r="G16" s="269">
        <f>'(ｲ)純固定資産税'!H48</f>
        <v>68882800</v>
      </c>
      <c r="H16" s="270">
        <f>'(ｲ)純固定資産税'!I48</f>
        <v>2847984</v>
      </c>
      <c r="I16" s="271">
        <f>'(ｲ)純固定資産税'!J48</f>
        <v>71730784</v>
      </c>
      <c r="J16" s="272">
        <f>'(ｲ)純固定資産税'!K48</f>
        <v>96.76642592126694</v>
      </c>
      <c r="K16" s="273">
        <f>'(ｲ)純固定資産税'!L48</f>
        <v>32.247035418721275</v>
      </c>
      <c r="L16" s="274">
        <f>'(ｲ)純固定資産税'!M48</f>
        <v>89.64512852162751</v>
      </c>
    </row>
    <row r="17" spans="1:12" ht="27" customHeight="1">
      <c r="A17" s="276"/>
      <c r="B17" s="298"/>
      <c r="C17" s="278" t="s">
        <v>138</v>
      </c>
      <c r="D17" s="279">
        <f>'a土地'!E48</f>
        <v>27926003</v>
      </c>
      <c r="E17" s="280">
        <f>'a土地'!F48</f>
        <v>3357067</v>
      </c>
      <c r="F17" s="278">
        <f>'a土地'!G48</f>
        <v>31283070</v>
      </c>
      <c r="G17" s="279">
        <f>'a土地'!H48</f>
        <v>27010713</v>
      </c>
      <c r="H17" s="280">
        <f>'a土地'!I48</f>
        <v>1098837</v>
      </c>
      <c r="I17" s="278">
        <f>'a土地'!J48</f>
        <v>28109550</v>
      </c>
      <c r="J17" s="281">
        <f>'a土地'!K48</f>
        <v>96.7224453853994</v>
      </c>
      <c r="K17" s="282">
        <f>'a土地'!L48</f>
        <v>32.73205449876336</v>
      </c>
      <c r="L17" s="283">
        <f>'a土地'!M48</f>
        <v>89.8554713460028</v>
      </c>
    </row>
    <row r="18" spans="1:12" ht="27" customHeight="1">
      <c r="A18" s="276"/>
      <c r="B18" s="298"/>
      <c r="C18" s="278" t="s">
        <v>73</v>
      </c>
      <c r="D18" s="279">
        <f>'b家屋'!E48</f>
        <v>35294929</v>
      </c>
      <c r="E18" s="280">
        <f>'b家屋'!F48</f>
        <v>4560584</v>
      </c>
      <c r="F18" s="278">
        <f>'b家屋'!G48</f>
        <v>39855513</v>
      </c>
      <c r="G18" s="279">
        <f>'b家屋'!H48</f>
        <v>34175891</v>
      </c>
      <c r="H18" s="280">
        <f>'b家屋'!I48</f>
        <v>1455464</v>
      </c>
      <c r="I18" s="278">
        <f>'b家屋'!J48</f>
        <v>35631355</v>
      </c>
      <c r="J18" s="281">
        <f>'b家屋'!K48</f>
        <v>96.82946521864373</v>
      </c>
      <c r="K18" s="282">
        <f>'b家屋'!L48</f>
        <v>31.913982946043753</v>
      </c>
      <c r="L18" s="283">
        <f>'b家屋'!M48</f>
        <v>89.40132071565607</v>
      </c>
    </row>
    <row r="19" spans="1:12" ht="27" customHeight="1">
      <c r="A19" s="276"/>
      <c r="B19" s="299"/>
      <c r="C19" s="285" t="s">
        <v>139</v>
      </c>
      <c r="D19" s="286">
        <f>'c償却資産'!E48</f>
        <v>7963675</v>
      </c>
      <c r="E19" s="287">
        <f>'c償却資産'!F48</f>
        <v>914119</v>
      </c>
      <c r="F19" s="285">
        <f>'c償却資産'!G48</f>
        <v>8877794</v>
      </c>
      <c r="G19" s="286">
        <f>'c償却資産'!H48</f>
        <v>7696196</v>
      </c>
      <c r="H19" s="287">
        <f>'c償却資産'!I48</f>
        <v>293683</v>
      </c>
      <c r="I19" s="285">
        <f>'c償却資産'!J48</f>
        <v>7989879</v>
      </c>
      <c r="J19" s="288">
        <f>'c償却資産'!K48</f>
        <v>96.64126172903842</v>
      </c>
      <c r="K19" s="289">
        <f>'c償却資産'!L48</f>
        <v>32.127436362224174</v>
      </c>
      <c r="L19" s="290">
        <f>'c償却資産'!M48</f>
        <v>89.99847259352943</v>
      </c>
    </row>
    <row r="20" spans="1:12" ht="27" customHeight="1">
      <c r="A20" s="276"/>
      <c r="B20" s="332" t="s">
        <v>140</v>
      </c>
      <c r="C20" s="333"/>
      <c r="D20" s="269">
        <f>'(ﾛ)交付金'!E48</f>
        <v>2377340</v>
      </c>
      <c r="E20" s="270">
        <f>'(ﾛ)交付金'!F48</f>
        <v>0</v>
      </c>
      <c r="F20" s="271">
        <f>'(ﾛ)交付金'!G48</f>
        <v>2377340</v>
      </c>
      <c r="G20" s="269">
        <f>'(ﾛ)交付金'!H48</f>
        <v>2377340</v>
      </c>
      <c r="H20" s="270">
        <f>'(ﾛ)交付金'!I48</f>
        <v>0</v>
      </c>
      <c r="I20" s="271">
        <f>'(ﾛ)交付金'!J48</f>
        <v>2377340</v>
      </c>
      <c r="J20" s="272">
        <f>'(ﾛ)交付金'!K48</f>
        <v>100</v>
      </c>
      <c r="K20" s="273" t="str">
        <f>'(ﾛ)交付金'!L48</f>
        <v>-</v>
      </c>
      <c r="L20" s="274">
        <f>'(ﾛ)交付金'!M48</f>
        <v>100</v>
      </c>
    </row>
    <row r="21" spans="1:12" ht="27" customHeight="1">
      <c r="A21" s="337" t="s">
        <v>141</v>
      </c>
      <c r="B21" s="338"/>
      <c r="C21" s="339"/>
      <c r="D21" s="263">
        <f>'(3)軽自動車'!E48</f>
        <v>3410258</v>
      </c>
      <c r="E21" s="264">
        <f>'(3)軽自動車'!F48</f>
        <v>413499</v>
      </c>
      <c r="F21" s="265">
        <f>'(3)軽自動車'!G48</f>
        <v>3823757</v>
      </c>
      <c r="G21" s="263">
        <f>'(3)軽自動車'!H48</f>
        <v>3264109</v>
      </c>
      <c r="H21" s="264">
        <f>'(3)軽自動車'!I48</f>
        <v>126063</v>
      </c>
      <c r="I21" s="265">
        <f>'(3)軽自動車'!J48</f>
        <v>3390172</v>
      </c>
      <c r="J21" s="266">
        <f>'(3)軽自動車'!K48</f>
        <v>95.71442981733347</v>
      </c>
      <c r="K21" s="267">
        <f>'(3)軽自動車'!L48</f>
        <v>30.486893559597483</v>
      </c>
      <c r="L21" s="268">
        <f>'(3)軽自動車'!M48</f>
        <v>88.66075956186546</v>
      </c>
    </row>
    <row r="22" spans="1:12" ht="27" customHeight="1">
      <c r="A22" s="337" t="s">
        <v>142</v>
      </c>
      <c r="B22" s="338"/>
      <c r="C22" s="339"/>
      <c r="D22" s="263">
        <f>'(4)たばこ税'!E48</f>
        <v>9916168</v>
      </c>
      <c r="E22" s="264">
        <f>'(4)たばこ税'!F48</f>
        <v>353</v>
      </c>
      <c r="F22" s="265">
        <f>'(4)たばこ税'!G48</f>
        <v>9916521</v>
      </c>
      <c r="G22" s="263">
        <f>'(4)たばこ税'!H48</f>
        <v>9916168</v>
      </c>
      <c r="H22" s="264">
        <f>'(4)たばこ税'!I48</f>
        <v>60</v>
      </c>
      <c r="I22" s="265">
        <f>'(4)たばこ税'!J48</f>
        <v>9916228</v>
      </c>
      <c r="J22" s="266">
        <f>'(4)たばこ税'!K48</f>
        <v>100</v>
      </c>
      <c r="K22" s="267">
        <f>'(4)たばこ税'!L48</f>
        <v>16.997167138810198</v>
      </c>
      <c r="L22" s="268">
        <f>'(4)たばこ税'!M48</f>
        <v>99.99704533474996</v>
      </c>
    </row>
    <row r="23" spans="1:12" ht="27" customHeight="1">
      <c r="A23" s="337" t="s">
        <v>143</v>
      </c>
      <c r="B23" s="338"/>
      <c r="C23" s="339"/>
      <c r="D23" s="263">
        <f>'(5)鉱産税'!E48</f>
        <v>30847</v>
      </c>
      <c r="E23" s="264">
        <f>'(5)鉱産税'!F48</f>
        <v>76</v>
      </c>
      <c r="F23" s="265">
        <f>'(5)鉱産税'!G48</f>
        <v>30923</v>
      </c>
      <c r="G23" s="263">
        <f>'(5)鉱産税'!H48</f>
        <v>30845</v>
      </c>
      <c r="H23" s="264">
        <f>'(5)鉱産税'!I48</f>
        <v>76</v>
      </c>
      <c r="I23" s="265">
        <f>'(5)鉱産税'!J48</f>
        <v>30921</v>
      </c>
      <c r="J23" s="266">
        <f>'(5)鉱産税'!K48</f>
        <v>99.99351638733101</v>
      </c>
      <c r="K23" s="267">
        <f>'(5)鉱産税'!L48</f>
        <v>100</v>
      </c>
      <c r="L23" s="268">
        <f>'(5)鉱産税'!M48</f>
        <v>99.9935323222197</v>
      </c>
    </row>
    <row r="24" spans="1:12" ht="27" customHeight="1">
      <c r="A24" s="340" t="s">
        <v>144</v>
      </c>
      <c r="B24" s="341"/>
      <c r="C24" s="333"/>
      <c r="D24" s="269">
        <f>'(6)特土地'!E48</f>
        <v>0</v>
      </c>
      <c r="E24" s="270">
        <f>'(6)特土地'!F48</f>
        <v>6832</v>
      </c>
      <c r="F24" s="271">
        <f>'(6)特土地'!G48</f>
        <v>6832</v>
      </c>
      <c r="G24" s="269">
        <f>'(6)特土地'!H48</f>
        <v>0</v>
      </c>
      <c r="H24" s="270">
        <f>'(6)特土地'!I48</f>
        <v>208</v>
      </c>
      <c r="I24" s="271">
        <f>'(6)特土地'!J48</f>
        <v>208</v>
      </c>
      <c r="J24" s="272" t="str">
        <f>'(6)特土地'!K48</f>
        <v>-</v>
      </c>
      <c r="K24" s="273">
        <f>'(6)特土地'!L48</f>
        <v>3.0444964871194378</v>
      </c>
      <c r="L24" s="274">
        <f>'(6)特土地'!M48</f>
        <v>3.0444964871194378</v>
      </c>
    </row>
    <row r="25" spans="1:12" ht="27" customHeight="1">
      <c r="A25" s="276"/>
      <c r="B25" s="352" t="s">
        <v>145</v>
      </c>
      <c r="C25" s="353"/>
      <c r="D25" s="279">
        <f>'(ｲ)保有分'!E48</f>
        <v>0</v>
      </c>
      <c r="E25" s="280">
        <f>'(ｲ)保有分'!F48</f>
        <v>6832</v>
      </c>
      <c r="F25" s="278">
        <f>'(ｲ)保有分'!G48</f>
        <v>6832</v>
      </c>
      <c r="G25" s="279">
        <f>'(ｲ)保有分'!H48</f>
        <v>0</v>
      </c>
      <c r="H25" s="280">
        <f>'(ｲ)保有分'!I48</f>
        <v>208</v>
      </c>
      <c r="I25" s="278">
        <f>'(ｲ)保有分'!J48</f>
        <v>208</v>
      </c>
      <c r="J25" s="281" t="str">
        <f>'(ｲ)保有分'!K48</f>
        <v>-</v>
      </c>
      <c r="K25" s="282">
        <f>'(ｲ)保有分'!L48</f>
        <v>3.0444964871194378</v>
      </c>
      <c r="L25" s="283">
        <f>'(ｲ)保有分'!M48</f>
        <v>3.0444964871194378</v>
      </c>
    </row>
    <row r="26" spans="1:12" ht="27" customHeight="1">
      <c r="A26" s="297"/>
      <c r="B26" s="354" t="s">
        <v>146</v>
      </c>
      <c r="C26" s="325"/>
      <c r="D26" s="286">
        <f>'(ﾛ)取得分'!E48</f>
        <v>0</v>
      </c>
      <c r="E26" s="287">
        <f>'(ﾛ)取得分'!F48</f>
        <v>0</v>
      </c>
      <c r="F26" s="285">
        <f>'(ﾛ)取得分'!G48</f>
        <v>0</v>
      </c>
      <c r="G26" s="286">
        <f>'(ﾛ)取得分'!H48</f>
        <v>0</v>
      </c>
      <c r="H26" s="287">
        <f>'(ﾛ)取得分'!I48</f>
        <v>0</v>
      </c>
      <c r="I26" s="285">
        <f>'(ﾛ)取得分'!J48</f>
        <v>0</v>
      </c>
      <c r="J26" s="288" t="str">
        <f>'(ﾛ)取得分'!K48</f>
        <v>-</v>
      </c>
      <c r="K26" s="289" t="str">
        <f>'(ﾛ)取得分'!L48</f>
        <v>-</v>
      </c>
      <c r="L26" s="290" t="str">
        <f>'(ﾛ)取得分'!M48</f>
        <v>-</v>
      </c>
    </row>
    <row r="27" spans="1:12" ht="27" customHeight="1">
      <c r="A27" s="337" t="s">
        <v>147</v>
      </c>
      <c r="B27" s="338"/>
      <c r="C27" s="339"/>
      <c r="D27" s="263">
        <f>'2目的税'!E48</f>
        <v>912169</v>
      </c>
      <c r="E27" s="264">
        <f>'2目的税'!F48</f>
        <v>5123</v>
      </c>
      <c r="F27" s="265">
        <f>'2目的税'!G48</f>
        <v>917292</v>
      </c>
      <c r="G27" s="263">
        <f>'2目的税'!H48</f>
        <v>912169</v>
      </c>
      <c r="H27" s="264">
        <f>'2目的税'!I48</f>
        <v>1388</v>
      </c>
      <c r="I27" s="265">
        <f>'2目的税'!J48</f>
        <v>913557</v>
      </c>
      <c r="J27" s="266">
        <f>'2目的税'!K48</f>
        <v>100</v>
      </c>
      <c r="K27" s="267">
        <f>'2目的税'!L48</f>
        <v>27.093499902400936</v>
      </c>
      <c r="L27" s="268">
        <f>'2目的税'!M48</f>
        <v>99.59282322313942</v>
      </c>
    </row>
    <row r="28" spans="1:12" ht="27" customHeight="1">
      <c r="A28" s="337" t="s">
        <v>148</v>
      </c>
      <c r="B28" s="338"/>
      <c r="C28" s="339"/>
      <c r="D28" s="263">
        <f>'(1)入湯税'!E48</f>
        <v>61410</v>
      </c>
      <c r="E28" s="264">
        <f>'(1)入湯税'!F48</f>
        <v>0</v>
      </c>
      <c r="F28" s="265">
        <f>'(1)入湯税'!G48</f>
        <v>61410</v>
      </c>
      <c r="G28" s="263">
        <f>'(1)入湯税'!H48</f>
        <v>61410</v>
      </c>
      <c r="H28" s="264">
        <f>'(1)入湯税'!I48</f>
        <v>0</v>
      </c>
      <c r="I28" s="265">
        <f>'(1)入湯税'!J48</f>
        <v>61410</v>
      </c>
      <c r="J28" s="266">
        <f>'(1)入湯税'!K48</f>
        <v>100</v>
      </c>
      <c r="K28" s="267" t="str">
        <f>'(1)入湯税'!L48</f>
        <v>-</v>
      </c>
      <c r="L28" s="268">
        <f>'(1)入湯税'!M48</f>
        <v>100</v>
      </c>
    </row>
    <row r="29" spans="1:12" ht="27" customHeight="1">
      <c r="A29" s="340" t="s">
        <v>149</v>
      </c>
      <c r="B29" s="341"/>
      <c r="C29" s="333"/>
      <c r="D29" s="269">
        <f>'(2)事業所税'!E48</f>
        <v>835218</v>
      </c>
      <c r="E29" s="270">
        <f>'(2)事業所税'!F48</f>
        <v>5111</v>
      </c>
      <c r="F29" s="271">
        <f>'(2)事業所税'!G48</f>
        <v>840329</v>
      </c>
      <c r="G29" s="269">
        <f>'(2)事業所税'!H48</f>
        <v>835218</v>
      </c>
      <c r="H29" s="270">
        <f>'(2)事業所税'!I48</f>
        <v>1376</v>
      </c>
      <c r="I29" s="271">
        <f>'(2)事業所税'!J48</f>
        <v>836594</v>
      </c>
      <c r="J29" s="272">
        <f>'(2)事業所税'!K48</f>
        <v>100</v>
      </c>
      <c r="K29" s="273">
        <f>'(2)事業所税'!L48</f>
        <v>26.922324398356483</v>
      </c>
      <c r="L29" s="274">
        <f>'(2)事業所税'!M48</f>
        <v>99.55553122646012</v>
      </c>
    </row>
    <row r="30" spans="1:12" ht="27" customHeight="1" thickBot="1">
      <c r="A30" s="355" t="s">
        <v>150</v>
      </c>
      <c r="B30" s="356"/>
      <c r="C30" s="357"/>
      <c r="D30" s="300">
        <f>'(3)法定外目的税'!E48</f>
        <v>15541</v>
      </c>
      <c r="E30" s="301">
        <f>'(3)法定外目的税'!F48</f>
        <v>12</v>
      </c>
      <c r="F30" s="302">
        <f>'(3)法定外目的税'!G48</f>
        <v>15553</v>
      </c>
      <c r="G30" s="300">
        <f>'(3)法定外目的税'!H48</f>
        <v>15541</v>
      </c>
      <c r="H30" s="301">
        <f>'(3)法定外目的税'!I48</f>
        <v>12</v>
      </c>
      <c r="I30" s="302">
        <f>'(3)法定外目的税'!J48</f>
        <v>15553</v>
      </c>
      <c r="J30" s="303">
        <f>'(3)法定外目的税'!K48</f>
        <v>100</v>
      </c>
      <c r="K30" s="304">
        <f>'(3)法定外目的税'!L48</f>
        <v>100</v>
      </c>
      <c r="L30" s="305">
        <f>'(3)法定外目的税'!M48</f>
        <v>100</v>
      </c>
    </row>
    <row r="31" spans="1:12" ht="27" customHeight="1">
      <c r="A31" s="349" t="s">
        <v>71</v>
      </c>
      <c r="B31" s="350"/>
      <c r="C31" s="351"/>
      <c r="D31" s="257">
        <f aca="true" t="shared" si="0" ref="D31:I31">SUM(D32:D33)</f>
        <v>29754128</v>
      </c>
      <c r="E31" s="258">
        <f t="shared" si="0"/>
        <v>10707339</v>
      </c>
      <c r="F31" s="259">
        <f t="shared" si="0"/>
        <v>40461467</v>
      </c>
      <c r="G31" s="257">
        <f t="shared" si="0"/>
        <v>27627101</v>
      </c>
      <c r="H31" s="258">
        <f t="shared" si="0"/>
        <v>1460121</v>
      </c>
      <c r="I31" s="259">
        <f t="shared" si="0"/>
        <v>29087222</v>
      </c>
      <c r="J31" s="260">
        <f>G31/D31*100</f>
        <v>92.85132133598404</v>
      </c>
      <c r="K31" s="261">
        <f>H31/E31*100</f>
        <v>13.63663745025725</v>
      </c>
      <c r="L31" s="262">
        <f>I31/F31*100</f>
        <v>71.88869844981151</v>
      </c>
    </row>
    <row r="32" spans="1:12" ht="27" customHeight="1">
      <c r="A32" s="337" t="s">
        <v>151</v>
      </c>
      <c r="B32" s="338"/>
      <c r="C32" s="339"/>
      <c r="D32" s="263">
        <f>'Ⅱ1国保税'!E48</f>
        <v>26741960</v>
      </c>
      <c r="E32" s="264">
        <f>'Ⅱ1国保税'!F48</f>
        <v>9170774</v>
      </c>
      <c r="F32" s="265">
        <f>'Ⅱ1国保税'!G48</f>
        <v>35912734</v>
      </c>
      <c r="G32" s="263">
        <f>'Ⅱ1国保税'!H48</f>
        <v>24840641</v>
      </c>
      <c r="H32" s="264">
        <f>'Ⅱ1国保税'!I48</f>
        <v>1218183</v>
      </c>
      <c r="I32" s="265">
        <f>'Ⅱ1国保税'!J48</f>
        <v>26058824</v>
      </c>
      <c r="J32" s="266">
        <f>'Ⅱ1国保税'!K48</f>
        <v>92.89012847225858</v>
      </c>
      <c r="K32" s="267">
        <f>'Ⅱ1国保税'!L48</f>
        <v>13.283317198744621</v>
      </c>
      <c r="L32" s="268">
        <f>'Ⅱ1国保税'!M48</f>
        <v>72.56151536666631</v>
      </c>
    </row>
    <row r="33" spans="1:12" ht="27" customHeight="1" thickBot="1">
      <c r="A33" s="355" t="s">
        <v>152</v>
      </c>
      <c r="B33" s="356"/>
      <c r="C33" s="357"/>
      <c r="D33" s="300">
        <f>'Ⅱ2国保料'!E48</f>
        <v>3012168</v>
      </c>
      <c r="E33" s="301">
        <f>'Ⅱ2国保料'!F48</f>
        <v>1536565</v>
      </c>
      <c r="F33" s="302">
        <f>'Ⅱ2国保料'!G48</f>
        <v>4548733</v>
      </c>
      <c r="G33" s="300">
        <f>'Ⅱ2国保料'!H48</f>
        <v>2786460</v>
      </c>
      <c r="H33" s="301">
        <f>'Ⅱ2国保料'!I48</f>
        <v>241938</v>
      </c>
      <c r="I33" s="302">
        <f>'Ⅱ2国保料'!J48</f>
        <v>3028398</v>
      </c>
      <c r="J33" s="303">
        <f>'Ⅱ2国保料'!K48</f>
        <v>92.50679244982352</v>
      </c>
      <c r="K33" s="304">
        <f>'Ⅱ2国保料'!L48</f>
        <v>15.74538011733965</v>
      </c>
      <c r="L33" s="305">
        <f>'Ⅱ2国保料'!M48</f>
        <v>66.57673686277036</v>
      </c>
    </row>
  </sheetData>
  <sheetProtection/>
  <mergeCells count="27"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  <mergeCell ref="A15:C15"/>
    <mergeCell ref="B25:C25"/>
    <mergeCell ref="B26:C26"/>
    <mergeCell ref="B16:C16"/>
    <mergeCell ref="B20:C20"/>
    <mergeCell ref="A21:C21"/>
    <mergeCell ref="A22:C22"/>
    <mergeCell ref="J4:L4"/>
    <mergeCell ref="A4:C4"/>
    <mergeCell ref="A5:C5"/>
    <mergeCell ref="A6:C6"/>
    <mergeCell ref="B9:C9"/>
    <mergeCell ref="B12:C12"/>
    <mergeCell ref="D4:F4"/>
    <mergeCell ref="G4:I4"/>
    <mergeCell ref="A7:C7"/>
    <mergeCell ref="A8:C8"/>
  </mergeCells>
  <printOptions horizontalCentered="1"/>
  <pageMargins left="0.5905511811023623" right="0.4724409448818898" top="0.5905511811023623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M50"/>
  <sheetViews>
    <sheetView showGridLines="0" zoomScaleSheetLayoutView="100" workbookViewId="0" topLeftCell="A28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74</v>
      </c>
      <c r="M1" s="16" t="s">
        <v>56</v>
      </c>
    </row>
    <row r="2" spans="2:13" s="17" customFormat="1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48"/>
      <c r="C5" s="139" t="s">
        <v>4</v>
      </c>
      <c r="D5" s="164"/>
      <c r="E5" s="155">
        <f>SUM('1普通税'!E5,'2目的税'!E5)</f>
        <v>41072756</v>
      </c>
      <c r="F5" s="19">
        <f>SUM('1普通税'!F5,'2目的税'!F5)</f>
        <v>2742823</v>
      </c>
      <c r="G5" s="20">
        <f>SUM(E5:F5)</f>
        <v>43815579</v>
      </c>
      <c r="H5" s="18">
        <f>SUM('1普通税'!H5,'2目的税'!H5)</f>
        <v>40412739</v>
      </c>
      <c r="I5" s="19">
        <f>SUM('1普通税'!I5,'2目的税'!I5)</f>
        <v>912337</v>
      </c>
      <c r="J5" s="20">
        <f>SUM(H5:I5)</f>
        <v>41325076</v>
      </c>
      <c r="K5" s="100">
        <f>IF(E5=0,"-",H5/E5*100)</f>
        <v>98.39305402345049</v>
      </c>
      <c r="L5" s="101">
        <f>IF(F5=0,"-",I5/F5*100)</f>
        <v>33.262700509657385</v>
      </c>
      <c r="M5" s="102">
        <f>IF(G5=0,"-",J5/G5*100)</f>
        <v>94.31594182516679</v>
      </c>
    </row>
    <row r="6" spans="1:13" ht="18" customHeight="1">
      <c r="A6" s="3"/>
      <c r="B6" s="149"/>
      <c r="C6" s="140" t="s">
        <v>5</v>
      </c>
      <c r="D6" s="165"/>
      <c r="E6" s="156">
        <f>SUM('1普通税'!E6,'2目的税'!E6)</f>
        <v>9468860</v>
      </c>
      <c r="F6" s="22">
        <f>SUM('1普通税'!F6,'2目的税'!F6)</f>
        <v>1042345</v>
      </c>
      <c r="G6" s="23">
        <f aca="true" t="shared" si="0" ref="G6:G45">SUM(E6:F6)</f>
        <v>10511205</v>
      </c>
      <c r="H6" s="21">
        <f>SUM('1普通税'!H6,'2目的税'!H6)</f>
        <v>9229477</v>
      </c>
      <c r="I6" s="22">
        <f>SUM('1普通税'!I6,'2目的税'!I6)</f>
        <v>330502</v>
      </c>
      <c r="J6" s="23">
        <f aca="true" t="shared" si="1" ref="J6:J45">SUM(H6:I6)</f>
        <v>9559979</v>
      </c>
      <c r="K6" s="92">
        <f aca="true" t="shared" si="2" ref="K6:K48">IF(E6=0,"-",H6/E6*100)</f>
        <v>97.47189207570922</v>
      </c>
      <c r="L6" s="61">
        <f aca="true" t="shared" si="3" ref="L6:L48">IF(F6=0,"-",I6/F6*100)</f>
        <v>31.70754404731639</v>
      </c>
      <c r="M6" s="93">
        <f aca="true" t="shared" si="4" ref="M6:M48">IF(G6=0,"-",J6/G6*100)</f>
        <v>90.95036201843652</v>
      </c>
    </row>
    <row r="7" spans="1:13" ht="18" customHeight="1">
      <c r="A7" s="3"/>
      <c r="B7" s="149"/>
      <c r="C7" s="140" t="s">
        <v>6</v>
      </c>
      <c r="D7" s="165"/>
      <c r="E7" s="156">
        <f>SUM('1普通税'!E7,'2目的税'!E7)</f>
        <v>4542232</v>
      </c>
      <c r="F7" s="22">
        <f>SUM('1普通税'!F7,'2目的税'!F7)</f>
        <v>512283</v>
      </c>
      <c r="G7" s="23">
        <f t="shared" si="0"/>
        <v>5054515</v>
      </c>
      <c r="H7" s="21">
        <f>SUM('1普通税'!H7,'2目的税'!H7)</f>
        <v>4343113</v>
      </c>
      <c r="I7" s="22">
        <f>SUM('1普通税'!I7,'2目的税'!I7)</f>
        <v>150503</v>
      </c>
      <c r="J7" s="23">
        <f t="shared" si="1"/>
        <v>4493616</v>
      </c>
      <c r="K7" s="92">
        <f t="shared" si="2"/>
        <v>95.61627411369564</v>
      </c>
      <c r="L7" s="61">
        <f t="shared" si="3"/>
        <v>29.37887847146987</v>
      </c>
      <c r="M7" s="93">
        <f t="shared" si="4"/>
        <v>88.90301047677175</v>
      </c>
    </row>
    <row r="8" spans="1:13" ht="18" customHeight="1">
      <c r="A8" s="3"/>
      <c r="B8" s="149"/>
      <c r="C8" s="140" t="s">
        <v>7</v>
      </c>
      <c r="D8" s="165"/>
      <c r="E8" s="156">
        <f>SUM('1普通税'!E8,'2目的税'!E8)</f>
        <v>13509536</v>
      </c>
      <c r="F8" s="22">
        <f>SUM('1普通税'!F8,'2目的税'!F8)</f>
        <v>544090</v>
      </c>
      <c r="G8" s="23">
        <f t="shared" si="0"/>
        <v>14053626</v>
      </c>
      <c r="H8" s="21">
        <f>SUM('1普通税'!H8,'2目的税'!H8)</f>
        <v>13324635</v>
      </c>
      <c r="I8" s="22">
        <f>SUM('1普通税'!I8,'2目的税'!I8)</f>
        <v>184467</v>
      </c>
      <c r="J8" s="23">
        <f t="shared" si="1"/>
        <v>13509102</v>
      </c>
      <c r="K8" s="92">
        <f t="shared" si="2"/>
        <v>98.63132975107362</v>
      </c>
      <c r="L8" s="61">
        <f t="shared" si="3"/>
        <v>33.903765921079234</v>
      </c>
      <c r="M8" s="93">
        <f t="shared" si="4"/>
        <v>96.12538429583938</v>
      </c>
    </row>
    <row r="9" spans="1:13" ht="18" customHeight="1">
      <c r="A9" s="3"/>
      <c r="B9" s="150"/>
      <c r="C9" s="141" t="s">
        <v>8</v>
      </c>
      <c r="D9" s="166"/>
      <c r="E9" s="157">
        <f>SUM('1普通税'!E9,'2目的税'!E9)</f>
        <v>5812465</v>
      </c>
      <c r="F9" s="25">
        <f>SUM('1普通税'!F9,'2目的税'!F9)</f>
        <v>763718</v>
      </c>
      <c r="G9" s="26">
        <f t="shared" si="0"/>
        <v>6576183</v>
      </c>
      <c r="H9" s="24">
        <f>SUM('1普通税'!H9,'2目的税'!H9)</f>
        <v>5620431</v>
      </c>
      <c r="I9" s="25">
        <f>SUM('1普通税'!I9,'2目的税'!I9)</f>
        <v>189267</v>
      </c>
      <c r="J9" s="26">
        <f t="shared" si="1"/>
        <v>5809698</v>
      </c>
      <c r="K9" s="94">
        <f t="shared" si="2"/>
        <v>96.69616935327782</v>
      </c>
      <c r="L9" s="95">
        <f t="shared" si="3"/>
        <v>24.782314938236365</v>
      </c>
      <c r="M9" s="96">
        <f t="shared" si="4"/>
        <v>88.34453055822807</v>
      </c>
    </row>
    <row r="10" spans="1:13" ht="18" customHeight="1">
      <c r="A10" s="3"/>
      <c r="B10" s="151"/>
      <c r="C10" s="142" t="s">
        <v>9</v>
      </c>
      <c r="D10" s="167"/>
      <c r="E10" s="158">
        <f>SUM('1普通税'!E10,'2目的税'!E10)</f>
        <v>4705372</v>
      </c>
      <c r="F10" s="28">
        <f>SUM('1普通税'!F10,'2目的税'!F10)</f>
        <v>392715</v>
      </c>
      <c r="G10" s="29">
        <f t="shared" si="0"/>
        <v>5098087</v>
      </c>
      <c r="H10" s="27">
        <f>SUM('1普通税'!H10,'2目的税'!H10)</f>
        <v>4584402</v>
      </c>
      <c r="I10" s="28">
        <f>SUM('1普通税'!I10,'2目的税'!I10)</f>
        <v>131487</v>
      </c>
      <c r="J10" s="29">
        <f t="shared" si="1"/>
        <v>4715889</v>
      </c>
      <c r="K10" s="97">
        <f t="shared" si="2"/>
        <v>97.42910868683708</v>
      </c>
      <c r="L10" s="98">
        <f t="shared" si="3"/>
        <v>33.481532408998895</v>
      </c>
      <c r="M10" s="99">
        <f t="shared" si="4"/>
        <v>92.50310949970057</v>
      </c>
    </row>
    <row r="11" spans="1:13" ht="18" customHeight="1">
      <c r="A11" s="3"/>
      <c r="B11" s="149"/>
      <c r="C11" s="140" t="s">
        <v>77</v>
      </c>
      <c r="D11" s="165"/>
      <c r="E11" s="156">
        <f>SUM('1普通税'!E11,'2目的税'!E11)</f>
        <v>12870881</v>
      </c>
      <c r="F11" s="22">
        <f>SUM('1普通税'!F11,'2目的税'!F11)</f>
        <v>1620664</v>
      </c>
      <c r="G11" s="23">
        <f t="shared" si="0"/>
        <v>14491545</v>
      </c>
      <c r="H11" s="21">
        <f>SUM('1普通税'!H11,'2目的税'!H11)</f>
        <v>12451599</v>
      </c>
      <c r="I11" s="22">
        <f>SUM('1普通税'!I11,'2目的税'!I11)</f>
        <v>502217</v>
      </c>
      <c r="J11" s="23">
        <f t="shared" si="1"/>
        <v>12953816</v>
      </c>
      <c r="K11" s="92">
        <f t="shared" si="2"/>
        <v>96.74239859726774</v>
      </c>
      <c r="L11" s="61">
        <f t="shared" si="3"/>
        <v>30.98834798576386</v>
      </c>
      <c r="M11" s="93">
        <f t="shared" si="4"/>
        <v>89.38878497772322</v>
      </c>
    </row>
    <row r="12" spans="1:13" ht="18" customHeight="1">
      <c r="A12" s="3"/>
      <c r="B12" s="149"/>
      <c r="C12" s="140" t="s">
        <v>78</v>
      </c>
      <c r="D12" s="165"/>
      <c r="E12" s="156">
        <f>SUM('1普通税'!E12,'2目的税'!E12)</f>
        <v>5145519</v>
      </c>
      <c r="F12" s="22">
        <f>SUM('1普通税'!F12,'2目的税'!F12)</f>
        <v>521506</v>
      </c>
      <c r="G12" s="23">
        <f t="shared" si="0"/>
        <v>5667025</v>
      </c>
      <c r="H12" s="21">
        <f>SUM('1普通税'!H12,'2目的税'!H12)</f>
        <v>5032430</v>
      </c>
      <c r="I12" s="22">
        <f>SUM('1普通税'!I12,'2目的税'!I12)</f>
        <v>184683</v>
      </c>
      <c r="J12" s="23">
        <f t="shared" si="1"/>
        <v>5217113</v>
      </c>
      <c r="K12" s="92">
        <f t="shared" si="2"/>
        <v>97.80218477475256</v>
      </c>
      <c r="L12" s="61">
        <f t="shared" si="3"/>
        <v>35.41339888706937</v>
      </c>
      <c r="M12" s="93">
        <f t="shared" si="4"/>
        <v>92.06087850327111</v>
      </c>
    </row>
    <row r="13" spans="1:13" ht="18" customHeight="1">
      <c r="A13" s="3"/>
      <c r="B13" s="149"/>
      <c r="C13" s="140" t="s">
        <v>79</v>
      </c>
      <c r="D13" s="165"/>
      <c r="E13" s="156">
        <f>SUM('1普通税'!E13,'2目的税'!E13)</f>
        <v>9669430</v>
      </c>
      <c r="F13" s="22">
        <f>SUM('1普通税'!F13,'2目的税'!F13)</f>
        <v>1316931</v>
      </c>
      <c r="G13" s="23">
        <f t="shared" si="0"/>
        <v>10986361</v>
      </c>
      <c r="H13" s="21">
        <f>SUM('1普通税'!H13,'2目的税'!H13)</f>
        <v>9271162</v>
      </c>
      <c r="I13" s="22">
        <f>SUM('1普通税'!I13,'2目的税'!I13)</f>
        <v>417563</v>
      </c>
      <c r="J13" s="23">
        <f t="shared" si="1"/>
        <v>9688725</v>
      </c>
      <c r="K13" s="92">
        <f t="shared" si="2"/>
        <v>95.88116362598416</v>
      </c>
      <c r="L13" s="61">
        <f t="shared" si="3"/>
        <v>31.707280032135323</v>
      </c>
      <c r="M13" s="93">
        <f t="shared" si="4"/>
        <v>88.18866410816102</v>
      </c>
    </row>
    <row r="14" spans="1:13" ht="18" customHeight="1">
      <c r="A14" s="3"/>
      <c r="B14" s="150"/>
      <c r="C14" s="141" t="s">
        <v>80</v>
      </c>
      <c r="D14" s="166"/>
      <c r="E14" s="157">
        <f>SUM('1普通税'!E14,'2目的税'!E14)</f>
        <v>4541015</v>
      </c>
      <c r="F14" s="25">
        <f>SUM('1普通税'!F14,'2目的税'!F14)</f>
        <v>481544</v>
      </c>
      <c r="G14" s="26">
        <f t="shared" si="0"/>
        <v>5022559</v>
      </c>
      <c r="H14" s="24">
        <f>SUM('1普通税'!H14,'2目的税'!H14)</f>
        <v>4424925</v>
      </c>
      <c r="I14" s="25">
        <f>SUM('1普通税'!I14,'2目的税'!I14)</f>
        <v>134029</v>
      </c>
      <c r="J14" s="26">
        <f t="shared" si="1"/>
        <v>4558954</v>
      </c>
      <c r="K14" s="94">
        <f t="shared" si="2"/>
        <v>97.44352308900103</v>
      </c>
      <c r="L14" s="95">
        <f t="shared" si="3"/>
        <v>27.833178276543784</v>
      </c>
      <c r="M14" s="96">
        <f t="shared" si="4"/>
        <v>90.76954596252628</v>
      </c>
    </row>
    <row r="15" spans="1:13" ht="18" customHeight="1">
      <c r="A15" s="3"/>
      <c r="B15" s="151"/>
      <c r="C15" s="142" t="s">
        <v>81</v>
      </c>
      <c r="D15" s="167"/>
      <c r="E15" s="158">
        <f>SUM('1普通税'!E15,'2目的税'!E15)</f>
        <v>2772569</v>
      </c>
      <c r="F15" s="28">
        <f>SUM('1普通税'!F15,'2目的税'!F15)</f>
        <v>256188</v>
      </c>
      <c r="G15" s="29">
        <f t="shared" si="0"/>
        <v>3028757</v>
      </c>
      <c r="H15" s="27">
        <f>SUM('1普通税'!H15,'2目的税'!H15)</f>
        <v>2707522</v>
      </c>
      <c r="I15" s="28">
        <f>SUM('1普通税'!I15,'2目的税'!I15)</f>
        <v>88608</v>
      </c>
      <c r="J15" s="29">
        <f t="shared" si="1"/>
        <v>2796130</v>
      </c>
      <c r="K15" s="97">
        <f t="shared" si="2"/>
        <v>97.65390870344434</v>
      </c>
      <c r="L15" s="98">
        <f t="shared" si="3"/>
        <v>34.58710009836526</v>
      </c>
      <c r="M15" s="99">
        <f t="shared" si="4"/>
        <v>92.31939042980338</v>
      </c>
    </row>
    <row r="16" spans="1:13" ht="18" customHeight="1">
      <c r="A16" s="3"/>
      <c r="B16" s="148"/>
      <c r="C16" s="139" t="s">
        <v>10</v>
      </c>
      <c r="D16" s="164"/>
      <c r="E16" s="155">
        <f>SUM('1普通税'!E16,'2目的税'!E16)</f>
        <v>614057</v>
      </c>
      <c r="F16" s="19">
        <f>SUM('1普通税'!F16,'2目的税'!F16)</f>
        <v>67163</v>
      </c>
      <c r="G16" s="20">
        <f t="shared" si="0"/>
        <v>681220</v>
      </c>
      <c r="H16" s="18">
        <f>SUM('1普通税'!H16,'2目的税'!H16)</f>
        <v>601321</v>
      </c>
      <c r="I16" s="19">
        <f>SUM('1普通税'!I16,'2目的税'!I16)</f>
        <v>12890</v>
      </c>
      <c r="J16" s="20">
        <f t="shared" si="1"/>
        <v>614211</v>
      </c>
      <c r="K16" s="100">
        <f t="shared" si="2"/>
        <v>97.92592544340346</v>
      </c>
      <c r="L16" s="101">
        <f t="shared" si="3"/>
        <v>19.192114706013726</v>
      </c>
      <c r="M16" s="102">
        <f t="shared" si="4"/>
        <v>90.16338334165174</v>
      </c>
    </row>
    <row r="17" spans="1:13" ht="18" customHeight="1">
      <c r="A17" s="3"/>
      <c r="B17" s="149"/>
      <c r="C17" s="140" t="s">
        <v>11</v>
      </c>
      <c r="D17" s="165"/>
      <c r="E17" s="156">
        <f>SUM('1普通税'!E17,'2目的税'!E17)</f>
        <v>173346</v>
      </c>
      <c r="F17" s="22">
        <f>SUM('1普通税'!F17,'2目的税'!F17)</f>
        <v>30046</v>
      </c>
      <c r="G17" s="23">
        <f t="shared" si="0"/>
        <v>203392</v>
      </c>
      <c r="H17" s="21">
        <f>SUM('1普通税'!H17,'2目的税'!H17)</f>
        <v>165321</v>
      </c>
      <c r="I17" s="22">
        <f>SUM('1普通税'!I17,'2目的税'!I17)</f>
        <v>4053</v>
      </c>
      <c r="J17" s="23">
        <f t="shared" si="1"/>
        <v>169374</v>
      </c>
      <c r="K17" s="92">
        <f t="shared" si="2"/>
        <v>95.37053061507044</v>
      </c>
      <c r="L17" s="61">
        <f t="shared" si="3"/>
        <v>13.489316381548292</v>
      </c>
      <c r="M17" s="93">
        <f t="shared" si="4"/>
        <v>83.27466173694147</v>
      </c>
    </row>
    <row r="18" spans="1:13" ht="18" customHeight="1">
      <c r="A18" s="3"/>
      <c r="B18" s="149"/>
      <c r="C18" s="140" t="s">
        <v>12</v>
      </c>
      <c r="D18" s="165"/>
      <c r="E18" s="156">
        <f>SUM('1普通税'!E18,'2目的税'!E18)</f>
        <v>246937</v>
      </c>
      <c r="F18" s="22">
        <f>SUM('1普通税'!F18,'2目的税'!F18)</f>
        <v>21235</v>
      </c>
      <c r="G18" s="23">
        <f t="shared" si="0"/>
        <v>268172</v>
      </c>
      <c r="H18" s="21">
        <f>SUM('1普通税'!H18,'2目的税'!H18)</f>
        <v>241784</v>
      </c>
      <c r="I18" s="22">
        <f>SUM('1普通税'!I18,'2目的税'!I18)</f>
        <v>2513</v>
      </c>
      <c r="J18" s="23">
        <f t="shared" si="1"/>
        <v>244297</v>
      </c>
      <c r="K18" s="92">
        <f t="shared" si="2"/>
        <v>97.9132329298566</v>
      </c>
      <c r="L18" s="61">
        <f t="shared" si="3"/>
        <v>11.834235931245585</v>
      </c>
      <c r="M18" s="93">
        <f t="shared" si="4"/>
        <v>91.09713169160091</v>
      </c>
    </row>
    <row r="19" spans="1:13" ht="18" customHeight="1">
      <c r="A19" s="3"/>
      <c r="B19" s="150"/>
      <c r="C19" s="141" t="s">
        <v>13</v>
      </c>
      <c r="D19" s="166"/>
      <c r="E19" s="157">
        <f>SUM('1普通税'!E19,'2目的税'!E19)</f>
        <v>543130</v>
      </c>
      <c r="F19" s="25">
        <f>SUM('1普通税'!F19,'2目的税'!F19)</f>
        <v>55814</v>
      </c>
      <c r="G19" s="26">
        <f t="shared" si="0"/>
        <v>598944</v>
      </c>
      <c r="H19" s="24">
        <f>SUM('1普通税'!H19,'2目的税'!H19)</f>
        <v>525685</v>
      </c>
      <c r="I19" s="25">
        <f>SUM('1普通税'!I19,'2目的税'!I19)</f>
        <v>14295</v>
      </c>
      <c r="J19" s="26">
        <f t="shared" si="1"/>
        <v>539980</v>
      </c>
      <c r="K19" s="94">
        <f t="shared" si="2"/>
        <v>96.78806178999503</v>
      </c>
      <c r="L19" s="95">
        <f t="shared" si="3"/>
        <v>25.611853656788618</v>
      </c>
      <c r="M19" s="96">
        <f t="shared" si="4"/>
        <v>90.15534006518139</v>
      </c>
    </row>
    <row r="20" spans="1:13" ht="18" customHeight="1">
      <c r="A20" s="3"/>
      <c r="B20" s="151"/>
      <c r="C20" s="142" t="s">
        <v>14</v>
      </c>
      <c r="D20" s="167"/>
      <c r="E20" s="158">
        <f>SUM('1普通税'!E20,'2目的税'!E20)</f>
        <v>880363</v>
      </c>
      <c r="F20" s="28">
        <f>SUM('1普通税'!F20,'2目的税'!F20)</f>
        <v>149733</v>
      </c>
      <c r="G20" s="29">
        <f t="shared" si="0"/>
        <v>1030096</v>
      </c>
      <c r="H20" s="27">
        <f>SUM('1普通税'!H20,'2目的税'!H20)</f>
        <v>855527</v>
      </c>
      <c r="I20" s="28">
        <f>SUM('1普通税'!I20,'2目的税'!I20)</f>
        <v>31435</v>
      </c>
      <c r="J20" s="29">
        <f t="shared" si="1"/>
        <v>886962</v>
      </c>
      <c r="K20" s="97">
        <f t="shared" si="2"/>
        <v>97.17889098019793</v>
      </c>
      <c r="L20" s="98">
        <f t="shared" si="3"/>
        <v>20.994036050837156</v>
      </c>
      <c r="M20" s="99">
        <f t="shared" si="4"/>
        <v>86.10479023314332</v>
      </c>
    </row>
    <row r="21" spans="1:13" ht="18" customHeight="1">
      <c r="A21" s="3"/>
      <c r="B21" s="149"/>
      <c r="C21" s="140" t="s">
        <v>15</v>
      </c>
      <c r="D21" s="165"/>
      <c r="E21" s="156">
        <f>SUM('1普通税'!E21,'2目的税'!E21)</f>
        <v>1277092</v>
      </c>
      <c r="F21" s="22">
        <f>SUM('1普通税'!F21,'2目的税'!F21)</f>
        <v>44135</v>
      </c>
      <c r="G21" s="23">
        <f t="shared" si="0"/>
        <v>1321227</v>
      </c>
      <c r="H21" s="21">
        <f>SUM('1普通税'!H21,'2目的税'!H21)</f>
        <v>1256465</v>
      </c>
      <c r="I21" s="22">
        <f>SUM('1普通税'!I21,'2目的税'!I21)</f>
        <v>17718</v>
      </c>
      <c r="J21" s="23">
        <f t="shared" si="1"/>
        <v>1274183</v>
      </c>
      <c r="K21" s="92">
        <f t="shared" si="2"/>
        <v>98.38484619745485</v>
      </c>
      <c r="L21" s="61">
        <f t="shared" si="3"/>
        <v>40.14500962954571</v>
      </c>
      <c r="M21" s="93">
        <f t="shared" si="4"/>
        <v>96.43937037314558</v>
      </c>
    </row>
    <row r="22" spans="1:13" ht="18" customHeight="1">
      <c r="A22" s="3"/>
      <c r="B22" s="149"/>
      <c r="C22" s="140" t="s">
        <v>16</v>
      </c>
      <c r="D22" s="165"/>
      <c r="E22" s="156">
        <f>SUM('1普通税'!E22,'2目的税'!E22)</f>
        <v>608953</v>
      </c>
      <c r="F22" s="22">
        <f>SUM('1普通税'!F22,'2目的税'!F22)</f>
        <v>45516</v>
      </c>
      <c r="G22" s="23">
        <f t="shared" si="0"/>
        <v>654469</v>
      </c>
      <c r="H22" s="21">
        <f>SUM('1普通税'!H22,'2目的税'!H22)</f>
        <v>590229</v>
      </c>
      <c r="I22" s="22">
        <f>SUM('1普通税'!I22,'2目的税'!I22)</f>
        <v>15695</v>
      </c>
      <c r="J22" s="23">
        <f t="shared" si="1"/>
        <v>605924</v>
      </c>
      <c r="K22" s="92">
        <f t="shared" si="2"/>
        <v>96.92521426119914</v>
      </c>
      <c r="L22" s="61">
        <f t="shared" si="3"/>
        <v>34.482379822480006</v>
      </c>
      <c r="M22" s="93">
        <f t="shared" si="4"/>
        <v>92.58253637681845</v>
      </c>
    </row>
    <row r="23" spans="1:13" ht="18" customHeight="1">
      <c r="A23" s="3"/>
      <c r="B23" s="149"/>
      <c r="C23" s="140" t="s">
        <v>17</v>
      </c>
      <c r="D23" s="165"/>
      <c r="E23" s="156">
        <f>SUM('1普通税'!E23,'2目的税'!E23)</f>
        <v>1066042</v>
      </c>
      <c r="F23" s="22">
        <f>SUM('1普通税'!F23,'2目的税'!F23)</f>
        <v>103181</v>
      </c>
      <c r="G23" s="23">
        <f t="shared" si="0"/>
        <v>1169223</v>
      </c>
      <c r="H23" s="21">
        <f>SUM('1普通税'!H23,'2目的税'!H23)</f>
        <v>1047197</v>
      </c>
      <c r="I23" s="22">
        <f>SUM('1普通税'!I23,'2目的税'!I23)</f>
        <v>28724</v>
      </c>
      <c r="J23" s="23">
        <f t="shared" si="1"/>
        <v>1075921</v>
      </c>
      <c r="K23" s="92">
        <f t="shared" si="2"/>
        <v>98.23224600906906</v>
      </c>
      <c r="L23" s="61">
        <f t="shared" si="3"/>
        <v>27.838458630949496</v>
      </c>
      <c r="M23" s="93">
        <f t="shared" si="4"/>
        <v>92.02017066034452</v>
      </c>
    </row>
    <row r="24" spans="1:13" ht="18" customHeight="1">
      <c r="A24" s="3"/>
      <c r="B24" s="150"/>
      <c r="C24" s="141" t="s">
        <v>18</v>
      </c>
      <c r="D24" s="166"/>
      <c r="E24" s="157">
        <f>SUM('1普通税'!E24,'2目的税'!E24)</f>
        <v>333681</v>
      </c>
      <c r="F24" s="25">
        <f>SUM('1普通税'!F24,'2目的税'!F24)</f>
        <v>29053</v>
      </c>
      <c r="G24" s="26">
        <f t="shared" si="0"/>
        <v>362734</v>
      </c>
      <c r="H24" s="24">
        <f>SUM('1普通税'!H24,'2目的税'!H24)</f>
        <v>328546</v>
      </c>
      <c r="I24" s="25">
        <f>SUM('1普通税'!I24,'2目的税'!I24)</f>
        <v>3791</v>
      </c>
      <c r="J24" s="26">
        <f t="shared" si="1"/>
        <v>332337</v>
      </c>
      <c r="K24" s="94">
        <f t="shared" si="2"/>
        <v>98.46110506741469</v>
      </c>
      <c r="L24" s="95">
        <f t="shared" si="3"/>
        <v>13.04856641310708</v>
      </c>
      <c r="M24" s="96">
        <f t="shared" si="4"/>
        <v>91.62003010470482</v>
      </c>
    </row>
    <row r="25" spans="1:13" ht="18" customHeight="1">
      <c r="A25" s="3"/>
      <c r="B25" s="151"/>
      <c r="C25" s="142" t="s">
        <v>19</v>
      </c>
      <c r="D25" s="167"/>
      <c r="E25" s="158">
        <f>SUM('1普通税'!E25,'2目的税'!E25)</f>
        <v>3350246</v>
      </c>
      <c r="F25" s="28">
        <f>SUM('1普通税'!F25,'2目的税'!F25)</f>
        <v>407919</v>
      </c>
      <c r="G25" s="29">
        <f t="shared" si="0"/>
        <v>3758165</v>
      </c>
      <c r="H25" s="27">
        <f>SUM('1普通税'!H25,'2目的税'!H25)</f>
        <v>3230599</v>
      </c>
      <c r="I25" s="28">
        <f>SUM('1普通税'!I25,'2目的税'!I25)</f>
        <v>111530</v>
      </c>
      <c r="J25" s="29">
        <f t="shared" si="1"/>
        <v>3342129</v>
      </c>
      <c r="K25" s="97">
        <f t="shared" si="2"/>
        <v>96.42871001114544</v>
      </c>
      <c r="L25" s="98">
        <f t="shared" si="3"/>
        <v>27.341212348529975</v>
      </c>
      <c r="M25" s="99">
        <f t="shared" si="4"/>
        <v>88.9298101600116</v>
      </c>
    </row>
    <row r="26" spans="1:13" ht="18" customHeight="1">
      <c r="A26" s="3"/>
      <c r="B26" s="149"/>
      <c r="C26" s="140" t="s">
        <v>20</v>
      </c>
      <c r="D26" s="165"/>
      <c r="E26" s="156">
        <f>SUM('1普通税'!E26,'2目的税'!E26)</f>
        <v>2054304</v>
      </c>
      <c r="F26" s="22">
        <f>SUM('1普通税'!F26,'2目的税'!F26)</f>
        <v>153577</v>
      </c>
      <c r="G26" s="23">
        <f t="shared" si="0"/>
        <v>2207881</v>
      </c>
      <c r="H26" s="21">
        <f>SUM('1普通税'!H26,'2目的税'!H26)</f>
        <v>2005116</v>
      </c>
      <c r="I26" s="22">
        <f>SUM('1普通税'!I26,'2目的税'!I26)</f>
        <v>46053</v>
      </c>
      <c r="J26" s="23">
        <f t="shared" si="1"/>
        <v>2051169</v>
      </c>
      <c r="K26" s="92">
        <f t="shared" si="2"/>
        <v>97.60561241179494</v>
      </c>
      <c r="L26" s="61">
        <f t="shared" si="3"/>
        <v>29.986912102723718</v>
      </c>
      <c r="M26" s="93">
        <f t="shared" si="4"/>
        <v>92.90215369397174</v>
      </c>
    </row>
    <row r="27" spans="1:13" ht="18" customHeight="1">
      <c r="A27" s="3"/>
      <c r="B27" s="149"/>
      <c r="C27" s="140" t="s">
        <v>21</v>
      </c>
      <c r="D27" s="165"/>
      <c r="E27" s="156">
        <f>SUM('1普通税'!E27,'2目的税'!E27)</f>
        <v>4134434</v>
      </c>
      <c r="F27" s="22">
        <f>SUM('1普通税'!F27,'2目的税'!F27)</f>
        <v>394435</v>
      </c>
      <c r="G27" s="23">
        <f t="shared" si="0"/>
        <v>4528869</v>
      </c>
      <c r="H27" s="21">
        <f>SUM('1普通税'!H27,'2目的税'!H27)</f>
        <v>4013073</v>
      </c>
      <c r="I27" s="22">
        <f>SUM('1普通税'!I27,'2目的税'!I27)</f>
        <v>140279</v>
      </c>
      <c r="J27" s="23">
        <f t="shared" si="1"/>
        <v>4153352</v>
      </c>
      <c r="K27" s="92">
        <f t="shared" si="2"/>
        <v>97.06462843523443</v>
      </c>
      <c r="L27" s="61">
        <f t="shared" si="3"/>
        <v>35.56454168620939</v>
      </c>
      <c r="M27" s="93">
        <f t="shared" si="4"/>
        <v>91.70837133951103</v>
      </c>
    </row>
    <row r="28" spans="1:13" ht="18" customHeight="1">
      <c r="A28" s="3"/>
      <c r="B28" s="149"/>
      <c r="C28" s="140" t="s">
        <v>22</v>
      </c>
      <c r="D28" s="165"/>
      <c r="E28" s="156">
        <f>SUM('1普通税'!E28,'2目的税'!E28)</f>
        <v>1685524</v>
      </c>
      <c r="F28" s="22">
        <f>SUM('1普通税'!F28,'2目的税'!F28)</f>
        <v>203796</v>
      </c>
      <c r="G28" s="23">
        <f t="shared" si="0"/>
        <v>1889320</v>
      </c>
      <c r="H28" s="21">
        <f>SUM('1普通税'!H28,'2目的税'!H28)</f>
        <v>1651349</v>
      </c>
      <c r="I28" s="22">
        <f>SUM('1普通税'!I28,'2目的税'!I28)</f>
        <v>51896</v>
      </c>
      <c r="J28" s="23">
        <f t="shared" si="1"/>
        <v>1703245</v>
      </c>
      <c r="K28" s="92">
        <f t="shared" si="2"/>
        <v>97.97244061787313</v>
      </c>
      <c r="L28" s="61">
        <f t="shared" si="3"/>
        <v>25.46468036664115</v>
      </c>
      <c r="M28" s="93">
        <f t="shared" si="4"/>
        <v>90.15121842779412</v>
      </c>
    </row>
    <row r="29" spans="1:13" ht="18" customHeight="1">
      <c r="A29" s="3"/>
      <c r="B29" s="150"/>
      <c r="C29" s="141" t="s">
        <v>23</v>
      </c>
      <c r="D29" s="166"/>
      <c r="E29" s="157">
        <f>SUM('1普通税'!E29,'2目的税'!E29)</f>
        <v>1554153</v>
      </c>
      <c r="F29" s="25">
        <f>SUM('1普通税'!F29,'2目的税'!F29)</f>
        <v>187658</v>
      </c>
      <c r="G29" s="26">
        <f t="shared" si="0"/>
        <v>1741811</v>
      </c>
      <c r="H29" s="24">
        <f>SUM('1普通税'!H29,'2目的税'!H29)</f>
        <v>1501491</v>
      </c>
      <c r="I29" s="25">
        <f>SUM('1普通税'!I29,'2目的税'!I29)</f>
        <v>50265</v>
      </c>
      <c r="J29" s="26">
        <f t="shared" si="1"/>
        <v>1551756</v>
      </c>
      <c r="K29" s="94">
        <f t="shared" si="2"/>
        <v>96.61153052498692</v>
      </c>
      <c r="L29" s="95">
        <f t="shared" si="3"/>
        <v>26.785428811987767</v>
      </c>
      <c r="M29" s="96">
        <f t="shared" si="4"/>
        <v>89.08865542817217</v>
      </c>
    </row>
    <row r="30" spans="1:13" ht="18" customHeight="1">
      <c r="A30" s="3"/>
      <c r="B30" s="151"/>
      <c r="C30" s="142" t="s">
        <v>24</v>
      </c>
      <c r="D30" s="167"/>
      <c r="E30" s="158">
        <f>SUM('1普通税'!E30,'2目的税'!E30)</f>
        <v>3289948</v>
      </c>
      <c r="F30" s="28">
        <f>SUM('1普通税'!F30,'2目的税'!F30)</f>
        <v>174396</v>
      </c>
      <c r="G30" s="29">
        <f t="shared" si="0"/>
        <v>3464344</v>
      </c>
      <c r="H30" s="27">
        <f>SUM('1普通税'!H30,'2目的税'!H30)</f>
        <v>3212005</v>
      </c>
      <c r="I30" s="28">
        <f>SUM('1普通税'!I30,'2目的税'!I30)</f>
        <v>69261</v>
      </c>
      <c r="J30" s="29">
        <f t="shared" si="1"/>
        <v>3281266</v>
      </c>
      <c r="K30" s="97">
        <f t="shared" si="2"/>
        <v>97.63087440895723</v>
      </c>
      <c r="L30" s="98">
        <f t="shared" si="3"/>
        <v>39.71478703639992</v>
      </c>
      <c r="M30" s="99">
        <f t="shared" si="4"/>
        <v>94.71536313945728</v>
      </c>
    </row>
    <row r="31" spans="1:13" ht="18" customHeight="1">
      <c r="A31" s="3"/>
      <c r="B31" s="149"/>
      <c r="C31" s="140" t="s">
        <v>25</v>
      </c>
      <c r="D31" s="165"/>
      <c r="E31" s="156">
        <f>SUM('1普通税'!E31,'2目的税'!E31)</f>
        <v>1373093</v>
      </c>
      <c r="F31" s="22">
        <f>SUM('1普通税'!F31,'2目的税'!F31)</f>
        <v>77789</v>
      </c>
      <c r="G31" s="23">
        <f t="shared" si="0"/>
        <v>1450882</v>
      </c>
      <c r="H31" s="21">
        <f>SUM('1普通税'!H31,'2目的税'!H31)</f>
        <v>1348653</v>
      </c>
      <c r="I31" s="22">
        <f>SUM('1普通税'!I31,'2目的税'!I31)</f>
        <v>37838</v>
      </c>
      <c r="J31" s="23">
        <f t="shared" si="1"/>
        <v>1386491</v>
      </c>
      <c r="K31" s="92">
        <f t="shared" si="2"/>
        <v>98.22007686296558</v>
      </c>
      <c r="L31" s="61">
        <f t="shared" si="3"/>
        <v>48.64183882039877</v>
      </c>
      <c r="M31" s="93">
        <f t="shared" si="4"/>
        <v>95.56194094350884</v>
      </c>
    </row>
    <row r="32" spans="1:13" ht="18" customHeight="1">
      <c r="A32" s="3"/>
      <c r="B32" s="149"/>
      <c r="C32" s="140" t="s">
        <v>26</v>
      </c>
      <c r="D32" s="165"/>
      <c r="E32" s="156">
        <f>SUM('1普通税'!E32,'2目的税'!E32)</f>
        <v>3328140</v>
      </c>
      <c r="F32" s="22">
        <f>SUM('1普通税'!F32,'2目的税'!F32)</f>
        <v>158546</v>
      </c>
      <c r="G32" s="23">
        <f t="shared" si="0"/>
        <v>3486686</v>
      </c>
      <c r="H32" s="21">
        <f>SUM('1普通税'!H32,'2目的税'!H32)</f>
        <v>3297055</v>
      </c>
      <c r="I32" s="22">
        <f>SUM('1普通税'!I32,'2目的税'!I32)</f>
        <v>51871</v>
      </c>
      <c r="J32" s="23">
        <f t="shared" si="1"/>
        <v>3348926</v>
      </c>
      <c r="K32" s="92">
        <f t="shared" si="2"/>
        <v>99.06599481992944</v>
      </c>
      <c r="L32" s="61">
        <f t="shared" si="3"/>
        <v>32.7166879013031</v>
      </c>
      <c r="M32" s="93">
        <f t="shared" si="4"/>
        <v>96.04897028295638</v>
      </c>
    </row>
    <row r="33" spans="1:13" ht="18" customHeight="1">
      <c r="A33" s="3"/>
      <c r="B33" s="149"/>
      <c r="C33" s="140" t="s">
        <v>27</v>
      </c>
      <c r="D33" s="165"/>
      <c r="E33" s="156">
        <f>SUM('1普通税'!E33,'2目的税'!E33)</f>
        <v>66237</v>
      </c>
      <c r="F33" s="22">
        <f>SUM('1普通税'!F33,'2目的税'!F33)</f>
        <v>2668</v>
      </c>
      <c r="G33" s="23">
        <f t="shared" si="0"/>
        <v>68905</v>
      </c>
      <c r="H33" s="21">
        <f>SUM('1普通税'!H33,'2目的税'!H33)</f>
        <v>64628</v>
      </c>
      <c r="I33" s="22">
        <f>SUM('1普通税'!I33,'2目的税'!I33)</f>
        <v>540</v>
      </c>
      <c r="J33" s="23">
        <f t="shared" si="1"/>
        <v>65168</v>
      </c>
      <c r="K33" s="92">
        <f t="shared" si="2"/>
        <v>97.57084409016109</v>
      </c>
      <c r="L33" s="61">
        <f t="shared" si="3"/>
        <v>20.239880059970012</v>
      </c>
      <c r="M33" s="93">
        <f t="shared" si="4"/>
        <v>94.57659095856614</v>
      </c>
    </row>
    <row r="34" spans="1:13" ht="18" customHeight="1">
      <c r="A34" s="3"/>
      <c r="B34" s="150"/>
      <c r="C34" s="141" t="s">
        <v>28</v>
      </c>
      <c r="D34" s="166"/>
      <c r="E34" s="157">
        <f>SUM('1普通税'!E34,'2目的税'!E34)</f>
        <v>69315</v>
      </c>
      <c r="F34" s="25">
        <f>SUM('1普通税'!F34,'2目的税'!F34)</f>
        <v>24161</v>
      </c>
      <c r="G34" s="26">
        <f t="shared" si="0"/>
        <v>93476</v>
      </c>
      <c r="H34" s="24">
        <f>SUM('1普通税'!H34,'2目的税'!H34)</f>
        <v>62309</v>
      </c>
      <c r="I34" s="25">
        <f>SUM('1普通税'!I34,'2目的税'!I34)</f>
        <v>11913</v>
      </c>
      <c r="J34" s="26">
        <f t="shared" si="1"/>
        <v>74222</v>
      </c>
      <c r="K34" s="94">
        <f t="shared" si="2"/>
        <v>89.89251965663998</v>
      </c>
      <c r="L34" s="95">
        <f t="shared" si="3"/>
        <v>49.306733992798314</v>
      </c>
      <c r="M34" s="96">
        <f t="shared" si="4"/>
        <v>79.40219949505756</v>
      </c>
    </row>
    <row r="35" spans="1:13" ht="18" customHeight="1">
      <c r="A35" s="3"/>
      <c r="B35" s="151"/>
      <c r="C35" s="142" t="s">
        <v>29</v>
      </c>
      <c r="D35" s="167"/>
      <c r="E35" s="158">
        <f>SUM('1普通税'!E35,'2目的税'!E35)</f>
        <v>53814</v>
      </c>
      <c r="F35" s="28">
        <f>SUM('1普通税'!F35,'2目的税'!F35)</f>
        <v>3482</v>
      </c>
      <c r="G35" s="29">
        <f t="shared" si="0"/>
        <v>57296</v>
      </c>
      <c r="H35" s="27">
        <f>SUM('1普通税'!H35,'2目的税'!H35)</f>
        <v>50737</v>
      </c>
      <c r="I35" s="28">
        <f>SUM('1普通税'!I35,'2目的税'!I35)</f>
        <v>2192</v>
      </c>
      <c r="J35" s="29">
        <f t="shared" si="1"/>
        <v>52929</v>
      </c>
      <c r="K35" s="97">
        <f t="shared" si="2"/>
        <v>94.28215705950124</v>
      </c>
      <c r="L35" s="98">
        <f t="shared" si="3"/>
        <v>62.952326249282024</v>
      </c>
      <c r="M35" s="99">
        <f t="shared" si="4"/>
        <v>92.3781764870148</v>
      </c>
    </row>
    <row r="36" spans="1:13" ht="18" customHeight="1">
      <c r="A36" s="3"/>
      <c r="B36" s="149"/>
      <c r="C36" s="140" t="s">
        <v>30</v>
      </c>
      <c r="D36" s="165"/>
      <c r="E36" s="156">
        <f>SUM('1普通税'!E36,'2目的税'!E36)</f>
        <v>23414</v>
      </c>
      <c r="F36" s="22">
        <f>SUM('1普通税'!F36,'2目的税'!F36)</f>
        <v>1722</v>
      </c>
      <c r="G36" s="23">
        <f t="shared" si="0"/>
        <v>25136</v>
      </c>
      <c r="H36" s="21">
        <f>SUM('1普通税'!H36,'2目的税'!H36)</f>
        <v>22559</v>
      </c>
      <c r="I36" s="22">
        <f>SUM('1普通税'!I36,'2目的税'!I36)</f>
        <v>628</v>
      </c>
      <c r="J36" s="23">
        <f t="shared" si="1"/>
        <v>23187</v>
      </c>
      <c r="K36" s="92">
        <f t="shared" si="2"/>
        <v>96.3483386008371</v>
      </c>
      <c r="L36" s="61">
        <f t="shared" si="3"/>
        <v>36.469221835075494</v>
      </c>
      <c r="M36" s="93">
        <f t="shared" si="4"/>
        <v>92.24618077657543</v>
      </c>
    </row>
    <row r="37" spans="1:13" ht="18" customHeight="1">
      <c r="A37" s="3"/>
      <c r="B37" s="149"/>
      <c r="C37" s="140" t="s">
        <v>31</v>
      </c>
      <c r="D37" s="165"/>
      <c r="E37" s="156">
        <f>SUM('1普通税'!E37,'2目的税'!E37)</f>
        <v>158902</v>
      </c>
      <c r="F37" s="22">
        <f>SUM('1普通税'!F37,'2目的税'!F37)</f>
        <v>12996</v>
      </c>
      <c r="G37" s="23">
        <f t="shared" si="0"/>
        <v>171898</v>
      </c>
      <c r="H37" s="21">
        <f>SUM('1普通税'!H37,'2目的税'!H37)</f>
        <v>156227</v>
      </c>
      <c r="I37" s="22">
        <f>SUM('1普通税'!I37,'2目的税'!I37)</f>
        <v>2260</v>
      </c>
      <c r="J37" s="23">
        <f t="shared" si="1"/>
        <v>158487</v>
      </c>
      <c r="K37" s="92">
        <f t="shared" si="2"/>
        <v>98.31657247863464</v>
      </c>
      <c r="L37" s="61">
        <f t="shared" si="3"/>
        <v>17.389966143428747</v>
      </c>
      <c r="M37" s="93">
        <f t="shared" si="4"/>
        <v>92.19828037557156</v>
      </c>
    </row>
    <row r="38" spans="1:13" ht="18" customHeight="1">
      <c r="A38" s="3"/>
      <c r="B38" s="149"/>
      <c r="C38" s="140" t="s">
        <v>32</v>
      </c>
      <c r="D38" s="165"/>
      <c r="E38" s="156">
        <f>SUM('1普通税'!E38,'2目的税'!E38)</f>
        <v>86864</v>
      </c>
      <c r="F38" s="22">
        <f>SUM('1普通税'!F38,'2目的税'!F38)</f>
        <v>2038</v>
      </c>
      <c r="G38" s="23">
        <f t="shared" si="0"/>
        <v>88902</v>
      </c>
      <c r="H38" s="21">
        <f>SUM('1普通税'!H38,'2目的税'!H38)</f>
        <v>85441</v>
      </c>
      <c r="I38" s="22">
        <f>SUM('1普通税'!I38,'2目的税'!I38)</f>
        <v>1221</v>
      </c>
      <c r="J38" s="23">
        <f t="shared" si="1"/>
        <v>86662</v>
      </c>
      <c r="K38" s="92">
        <f t="shared" si="2"/>
        <v>98.36180696260821</v>
      </c>
      <c r="L38" s="61">
        <f t="shared" si="3"/>
        <v>59.9116781157998</v>
      </c>
      <c r="M38" s="93">
        <f t="shared" si="4"/>
        <v>97.48037164518234</v>
      </c>
    </row>
    <row r="39" spans="1:13" ht="18" customHeight="1">
      <c r="A39" s="3"/>
      <c r="B39" s="150"/>
      <c r="C39" s="141" t="s">
        <v>33</v>
      </c>
      <c r="D39" s="166"/>
      <c r="E39" s="157">
        <f>SUM('1普通税'!E39,'2目的税'!E39)</f>
        <v>72756</v>
      </c>
      <c r="F39" s="25">
        <f>SUM('1普通税'!F39,'2目的税'!F39)</f>
        <v>16636</v>
      </c>
      <c r="G39" s="26">
        <f t="shared" si="0"/>
        <v>89392</v>
      </c>
      <c r="H39" s="24">
        <f>SUM('1普通税'!H39,'2目的税'!H39)</f>
        <v>70278</v>
      </c>
      <c r="I39" s="25">
        <f>SUM('1普通税'!I39,'2目的税'!I39)</f>
        <v>2435</v>
      </c>
      <c r="J39" s="26">
        <f t="shared" si="1"/>
        <v>72713</v>
      </c>
      <c r="K39" s="94">
        <f t="shared" si="2"/>
        <v>96.59409533234373</v>
      </c>
      <c r="L39" s="95">
        <f t="shared" si="3"/>
        <v>14.636931954796825</v>
      </c>
      <c r="M39" s="96">
        <f t="shared" si="4"/>
        <v>81.34173080365133</v>
      </c>
    </row>
    <row r="40" spans="1:13" ht="18" customHeight="1">
      <c r="A40" s="3"/>
      <c r="B40" s="151"/>
      <c r="C40" s="142" t="s">
        <v>34</v>
      </c>
      <c r="D40" s="167"/>
      <c r="E40" s="158">
        <f>SUM('1普通税'!E40,'2目的税'!E40)</f>
        <v>110820</v>
      </c>
      <c r="F40" s="28">
        <f>SUM('1普通税'!F40,'2目的税'!F40)</f>
        <v>21752</v>
      </c>
      <c r="G40" s="29">
        <f t="shared" si="0"/>
        <v>132572</v>
      </c>
      <c r="H40" s="27">
        <f>SUM('1普通税'!H40,'2目的税'!H40)</f>
        <v>106133</v>
      </c>
      <c r="I40" s="28">
        <f>SUM('1普通税'!I40,'2目的税'!I40)</f>
        <v>3729</v>
      </c>
      <c r="J40" s="29">
        <f t="shared" si="1"/>
        <v>109862</v>
      </c>
      <c r="K40" s="97">
        <f t="shared" si="2"/>
        <v>95.7706190218372</v>
      </c>
      <c r="L40" s="98">
        <f t="shared" si="3"/>
        <v>17.143251195292386</v>
      </c>
      <c r="M40" s="99">
        <f t="shared" si="4"/>
        <v>82.86968590652627</v>
      </c>
    </row>
    <row r="41" spans="1:13" ht="18" customHeight="1">
      <c r="A41" s="3"/>
      <c r="B41" s="149"/>
      <c r="C41" s="140" t="s">
        <v>82</v>
      </c>
      <c r="D41" s="165"/>
      <c r="E41" s="156">
        <f>SUM('1普通税'!E41,'2目的税'!E41)</f>
        <v>629591</v>
      </c>
      <c r="F41" s="22">
        <f>SUM('1普通税'!F41,'2目的税'!F41)</f>
        <v>87726</v>
      </c>
      <c r="G41" s="23">
        <f t="shared" si="0"/>
        <v>717317</v>
      </c>
      <c r="H41" s="21">
        <f>SUM('1普通税'!H41,'2目的税'!H41)</f>
        <v>607092</v>
      </c>
      <c r="I41" s="22">
        <f>SUM('1普通税'!I41,'2目的税'!I41)</f>
        <v>22112</v>
      </c>
      <c r="J41" s="23">
        <f t="shared" si="1"/>
        <v>629204</v>
      </c>
      <c r="K41" s="92">
        <f t="shared" si="2"/>
        <v>96.42641016151757</v>
      </c>
      <c r="L41" s="61">
        <f t="shared" si="3"/>
        <v>25.20575428037298</v>
      </c>
      <c r="M41" s="93">
        <f t="shared" si="4"/>
        <v>87.71630952563511</v>
      </c>
    </row>
    <row r="42" spans="1:13" ht="18" customHeight="1">
      <c r="A42" s="3"/>
      <c r="B42" s="149"/>
      <c r="C42" s="140" t="s">
        <v>83</v>
      </c>
      <c r="D42" s="165"/>
      <c r="E42" s="156">
        <f>SUM('1普通税'!E42,'2目的税'!E42)</f>
        <v>1860567</v>
      </c>
      <c r="F42" s="22">
        <f>SUM('1普通税'!F42,'2目的税'!F42)</f>
        <v>345799</v>
      </c>
      <c r="G42" s="23">
        <f t="shared" si="0"/>
        <v>2206366</v>
      </c>
      <c r="H42" s="21">
        <f>SUM('1普通税'!H42,'2目的税'!H42)</f>
        <v>1806922</v>
      </c>
      <c r="I42" s="22">
        <f>SUM('1普通税'!I42,'2目的税'!I42)</f>
        <v>120371</v>
      </c>
      <c r="J42" s="23">
        <f t="shared" si="1"/>
        <v>1927293</v>
      </c>
      <c r="K42" s="92">
        <f t="shared" si="2"/>
        <v>97.11673914457259</v>
      </c>
      <c r="L42" s="61">
        <f t="shared" si="3"/>
        <v>34.8095280784502</v>
      </c>
      <c r="M42" s="93">
        <f t="shared" si="4"/>
        <v>87.3514639003683</v>
      </c>
    </row>
    <row r="43" spans="1:13" ht="18" customHeight="1">
      <c r="A43" s="3"/>
      <c r="B43" s="149"/>
      <c r="C43" s="140" t="s">
        <v>35</v>
      </c>
      <c r="D43" s="165"/>
      <c r="E43" s="156">
        <f>SUM('1普通税'!E43,'2目的税'!E43)</f>
        <v>89082</v>
      </c>
      <c r="F43" s="22">
        <f>SUM('1普通税'!F43,'2目的税'!F43)</f>
        <v>15143</v>
      </c>
      <c r="G43" s="23">
        <f t="shared" si="0"/>
        <v>104225</v>
      </c>
      <c r="H43" s="21">
        <f>SUM('1普通税'!H43,'2目的税'!H43)</f>
        <v>83791</v>
      </c>
      <c r="I43" s="22">
        <f>SUM('1普通税'!I43,'2目的税'!I43)</f>
        <v>4359</v>
      </c>
      <c r="J43" s="23">
        <f t="shared" si="1"/>
        <v>88150</v>
      </c>
      <c r="K43" s="92">
        <f t="shared" si="2"/>
        <v>94.06052850182978</v>
      </c>
      <c r="L43" s="61">
        <f t="shared" si="3"/>
        <v>28.78557749455194</v>
      </c>
      <c r="M43" s="93">
        <f t="shared" si="4"/>
        <v>84.57663708323338</v>
      </c>
    </row>
    <row r="44" spans="1:13" ht="18" customHeight="1">
      <c r="A44" s="3"/>
      <c r="B44" s="150"/>
      <c r="C44" s="141" t="s">
        <v>36</v>
      </c>
      <c r="D44" s="166"/>
      <c r="E44" s="157">
        <f>SUM('1普通税'!E44,'2目的税'!E44)</f>
        <v>447807</v>
      </c>
      <c r="F44" s="25">
        <f>SUM('1普通税'!F44,'2目的税'!F44)</f>
        <v>46020</v>
      </c>
      <c r="G44" s="26">
        <f t="shared" si="0"/>
        <v>493827</v>
      </c>
      <c r="H44" s="24">
        <f>SUM('1普通税'!H44,'2目的税'!H44)</f>
        <v>431939</v>
      </c>
      <c r="I44" s="25">
        <f>SUM('1普通税'!I44,'2目的税'!I44)</f>
        <v>7966</v>
      </c>
      <c r="J44" s="26">
        <f t="shared" si="1"/>
        <v>439905</v>
      </c>
      <c r="K44" s="94">
        <f t="shared" si="2"/>
        <v>96.456509165779</v>
      </c>
      <c r="L44" s="95">
        <f t="shared" si="3"/>
        <v>17.30986527596697</v>
      </c>
      <c r="M44" s="96">
        <f t="shared" si="4"/>
        <v>89.08079145125723</v>
      </c>
    </row>
    <row r="45" spans="1:13" ht="18" customHeight="1" thickBot="1">
      <c r="A45" s="3"/>
      <c r="B45" s="151"/>
      <c r="C45" s="142" t="s">
        <v>37</v>
      </c>
      <c r="D45" s="167"/>
      <c r="E45" s="158">
        <f>SUM('1普通税'!E45,'2目的税'!E45)</f>
        <v>145707</v>
      </c>
      <c r="F45" s="28">
        <f>SUM('1普通税'!F45,'2目的税'!F45)</f>
        <v>19241</v>
      </c>
      <c r="G45" s="29">
        <f t="shared" si="0"/>
        <v>164948</v>
      </c>
      <c r="H45" s="27">
        <f>SUM('1普通税'!H45,'2目的税'!H45)</f>
        <v>142348</v>
      </c>
      <c r="I45" s="28">
        <f>SUM('1普通税'!I45,'2目的税'!I45)</f>
        <v>4815</v>
      </c>
      <c r="J45" s="29">
        <f t="shared" si="1"/>
        <v>147163</v>
      </c>
      <c r="K45" s="97">
        <f t="shared" si="2"/>
        <v>97.69468865600143</v>
      </c>
      <c r="L45" s="98">
        <f t="shared" si="3"/>
        <v>25.024686866586975</v>
      </c>
      <c r="M45" s="99">
        <f t="shared" si="4"/>
        <v>89.21781409898877</v>
      </c>
    </row>
    <row r="46" spans="1:13" ht="18" customHeight="1" thickTop="1">
      <c r="A46" s="4"/>
      <c r="B46" s="152"/>
      <c r="C46" s="143" t="s">
        <v>57</v>
      </c>
      <c r="D46" s="168"/>
      <c r="E46" s="159">
        <f aca="true" t="shared" si="5" ref="E46:J46">SUM(E5:E15)</f>
        <v>114110635</v>
      </c>
      <c r="F46" s="31">
        <f t="shared" si="5"/>
        <v>10194807</v>
      </c>
      <c r="G46" s="32">
        <f t="shared" si="5"/>
        <v>124305442</v>
      </c>
      <c r="H46" s="30">
        <f t="shared" si="5"/>
        <v>111402435</v>
      </c>
      <c r="I46" s="31">
        <f t="shared" si="5"/>
        <v>3225663</v>
      </c>
      <c r="J46" s="32">
        <f t="shared" si="5"/>
        <v>114628098</v>
      </c>
      <c r="K46" s="109">
        <f t="shared" si="2"/>
        <v>97.6266892213859</v>
      </c>
      <c r="L46" s="110">
        <f t="shared" si="3"/>
        <v>31.640255671343265</v>
      </c>
      <c r="M46" s="111">
        <f t="shared" si="4"/>
        <v>92.21486698868743</v>
      </c>
    </row>
    <row r="47" spans="1:13" ht="18" customHeight="1" thickBot="1">
      <c r="A47" s="4"/>
      <c r="B47" s="153"/>
      <c r="C47" s="144" t="s">
        <v>58</v>
      </c>
      <c r="D47" s="169"/>
      <c r="E47" s="160">
        <f aca="true" t="shared" si="6" ref="E47:J47">SUM(E16:E45)</f>
        <v>30328319</v>
      </c>
      <c r="F47" s="34">
        <f t="shared" si="6"/>
        <v>2903376</v>
      </c>
      <c r="G47" s="35">
        <f t="shared" si="6"/>
        <v>33231695</v>
      </c>
      <c r="H47" s="33">
        <f t="shared" si="6"/>
        <v>29561820</v>
      </c>
      <c r="I47" s="34">
        <f t="shared" si="6"/>
        <v>874648</v>
      </c>
      <c r="J47" s="35">
        <f t="shared" si="6"/>
        <v>30436468</v>
      </c>
      <c r="K47" s="106">
        <f t="shared" si="2"/>
        <v>97.47266243143909</v>
      </c>
      <c r="L47" s="107">
        <f t="shared" si="3"/>
        <v>30.125205967122408</v>
      </c>
      <c r="M47" s="108">
        <f t="shared" si="4"/>
        <v>91.58867159800305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144438954</v>
      </c>
      <c r="F48" s="37">
        <f t="shared" si="7"/>
        <v>13098183</v>
      </c>
      <c r="G48" s="38">
        <f t="shared" si="7"/>
        <v>157537137</v>
      </c>
      <c r="H48" s="36">
        <f t="shared" si="7"/>
        <v>140964255</v>
      </c>
      <c r="I48" s="63">
        <f t="shared" si="7"/>
        <v>4100311</v>
      </c>
      <c r="J48" s="64">
        <f t="shared" si="7"/>
        <v>145064566</v>
      </c>
      <c r="K48" s="114">
        <f t="shared" si="2"/>
        <v>97.59434771315223</v>
      </c>
      <c r="L48" s="115">
        <f t="shared" si="3"/>
        <v>31.304425965036526</v>
      </c>
      <c r="M48" s="116">
        <f t="shared" si="4"/>
        <v>92.08277410805047</v>
      </c>
    </row>
    <row r="49" spans="5:13" s="246" customFormat="1" ht="11.25">
      <c r="E49" s="245"/>
      <c r="F49" s="245"/>
      <c r="G49" s="245"/>
      <c r="H49" s="245"/>
      <c r="I49" s="245"/>
      <c r="J49" s="245"/>
      <c r="K49" s="248"/>
      <c r="L49" s="248"/>
      <c r="M49" s="248"/>
    </row>
    <row r="50" spans="5:10" s="246" customFormat="1" ht="11.25">
      <c r="E50" s="245"/>
      <c r="F50" s="245"/>
      <c r="G50" s="245"/>
      <c r="H50" s="245"/>
      <c r="I50" s="245"/>
      <c r="J50" s="245"/>
    </row>
  </sheetData>
  <sheetProtection/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M50"/>
  <sheetViews>
    <sheetView showGridLines="0" zoomScaleSheetLayoutView="100" workbookViewId="0" topLeftCell="A40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76</v>
      </c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72"/>
      <c r="C5" s="171" t="s">
        <v>4</v>
      </c>
      <c r="D5" s="174"/>
      <c r="E5" s="173">
        <f>SUM('(1)市町村民税'!E5,'(2)固定資産税'!E5,'(3)軽自動車'!E5,'(4)たばこ税'!E5,'(5)鉱産税'!E5,'(6)特土地'!E5)</f>
        <v>40221797</v>
      </c>
      <c r="F5" s="40">
        <f>SUM('(1)市町村民税'!F5,'(2)固定資産税'!F5,'(3)軽自動車'!F5,'(4)たばこ税'!F5,'(5)鉱産税'!F5,'(6)特土地'!F5)</f>
        <v>2737712</v>
      </c>
      <c r="G5" s="41">
        <f>SUM(E5:F5)</f>
        <v>42959509</v>
      </c>
      <c r="H5" s="39">
        <f>SUM('(1)市町村民税'!H5,'(2)固定資産税'!H5,'(3)軽自動車'!H5,'(4)たばこ税'!H5,'(5)鉱産税'!H5,'(6)特土地'!H5)</f>
        <v>39561780</v>
      </c>
      <c r="I5" s="40">
        <f>SUM('(1)市町村民税'!I5,'(2)固定資産税'!I5,'(3)軽自動車'!I5,'(4)たばこ税'!I5,'(5)鉱産税'!I5,'(6)特土地'!I5)</f>
        <v>910961</v>
      </c>
      <c r="J5" s="41">
        <f>SUM(H5:I5)</f>
        <v>40472741</v>
      </c>
      <c r="K5" s="224">
        <f>IF(E5=0,"-",H5/E5*100)</f>
        <v>98.35905640914055</v>
      </c>
      <c r="L5" s="125">
        <f>IF(F5=0,"-",I5/F5*100)</f>
        <v>33.27453727784369</v>
      </c>
      <c r="M5" s="225">
        <f>IF(G5=0,"-",J5/G5*100)</f>
        <v>94.21136773234537</v>
      </c>
    </row>
    <row r="6" spans="1:13" ht="18" customHeight="1">
      <c r="A6" s="3"/>
      <c r="B6" s="149"/>
      <c r="C6" s="140" t="s">
        <v>5</v>
      </c>
      <c r="D6" s="165"/>
      <c r="E6" s="156">
        <f>SUM('(1)市町村民税'!E6,'(2)固定資産税'!E6,'(3)軽自動車'!E6,'(4)たばこ税'!E6,'(5)鉱産税'!E6,'(6)特土地'!E6)</f>
        <v>9465592</v>
      </c>
      <c r="F6" s="22">
        <f>SUM('(1)市町村民税'!F6,'(2)固定資産税'!F6,'(3)軽自動車'!F6,'(4)たばこ税'!F6,'(5)鉱産税'!F6,'(6)特土地'!F6)</f>
        <v>1042345</v>
      </c>
      <c r="G6" s="23">
        <f aca="true" t="shared" si="0" ref="G6:G45">SUM(E6:F6)</f>
        <v>10507937</v>
      </c>
      <c r="H6" s="21">
        <f>SUM('(1)市町村民税'!H6,'(2)固定資産税'!H6,'(3)軽自動車'!H6,'(4)たばこ税'!H6,'(5)鉱産税'!H6,'(6)特土地'!H6)</f>
        <v>9226209</v>
      </c>
      <c r="I6" s="22">
        <f>SUM('(1)市町村民税'!I6,'(2)固定資産税'!I6,'(3)軽自動車'!I6,'(4)たばこ税'!I6,'(5)鉱産税'!I6,'(6)特土地'!I6)</f>
        <v>330502</v>
      </c>
      <c r="J6" s="23">
        <f aca="true" t="shared" si="1" ref="J6:J45">SUM(H6:I6)</f>
        <v>9556711</v>
      </c>
      <c r="K6" s="92">
        <f aca="true" t="shared" si="2" ref="K6:K48">IF(E6=0,"-",H6/E6*100)</f>
        <v>97.47101924528334</v>
      </c>
      <c r="L6" s="61">
        <f aca="true" t="shared" si="3" ref="L6:L48">IF(F6=0,"-",I6/F6*100)</f>
        <v>31.70754404731639</v>
      </c>
      <c r="M6" s="93">
        <f aca="true" t="shared" si="4" ref="M6:M48">IF(G6=0,"-",J6/G6*100)</f>
        <v>90.94754755381574</v>
      </c>
    </row>
    <row r="7" spans="1:13" ht="18" customHeight="1">
      <c r="A7" s="3"/>
      <c r="B7" s="149"/>
      <c r="C7" s="140" t="s">
        <v>6</v>
      </c>
      <c r="D7" s="165"/>
      <c r="E7" s="156">
        <f>SUM('(1)市町村民税'!E7,'(2)固定資産税'!E7,'(3)軽自動車'!E7,'(4)たばこ税'!E7,'(5)鉱産税'!E7,'(6)特土地'!E7)</f>
        <v>4542232</v>
      </c>
      <c r="F7" s="22">
        <f>SUM('(1)市町村民税'!F7,'(2)固定資産税'!F7,'(3)軽自動車'!F7,'(4)たばこ税'!F7,'(5)鉱産税'!F7,'(6)特土地'!F7)</f>
        <v>512283</v>
      </c>
      <c r="G7" s="23">
        <f t="shared" si="0"/>
        <v>5054515</v>
      </c>
      <c r="H7" s="21">
        <f>SUM('(1)市町村民税'!H7,'(2)固定資産税'!H7,'(3)軽自動車'!H7,'(4)たばこ税'!H7,'(5)鉱産税'!H7,'(6)特土地'!H7)</f>
        <v>4343113</v>
      </c>
      <c r="I7" s="22">
        <f>SUM('(1)市町村民税'!I7,'(2)固定資産税'!I7,'(3)軽自動車'!I7,'(4)たばこ税'!I7,'(5)鉱産税'!I7,'(6)特土地'!I7)</f>
        <v>150503</v>
      </c>
      <c r="J7" s="23">
        <f t="shared" si="1"/>
        <v>4493616</v>
      </c>
      <c r="K7" s="92">
        <f t="shared" si="2"/>
        <v>95.61627411369564</v>
      </c>
      <c r="L7" s="61">
        <f t="shared" si="3"/>
        <v>29.37887847146987</v>
      </c>
      <c r="M7" s="93">
        <f t="shared" si="4"/>
        <v>88.90301047677175</v>
      </c>
    </row>
    <row r="8" spans="1:13" ht="18" customHeight="1">
      <c r="A8" s="3"/>
      <c r="B8" s="149"/>
      <c r="C8" s="140" t="s">
        <v>7</v>
      </c>
      <c r="D8" s="165"/>
      <c r="E8" s="156">
        <f>SUM('(1)市町村民税'!E8,'(2)固定資産税'!E8,'(3)軽自動車'!E8,'(4)たばこ税'!E8,'(5)鉱産税'!E8,'(6)特土地'!E8)</f>
        <v>13501996</v>
      </c>
      <c r="F8" s="22">
        <f>SUM('(1)市町村民税'!F8,'(2)固定資産税'!F8,'(3)軽自動車'!F8,'(4)たばこ税'!F8,'(5)鉱産税'!F8,'(6)特土地'!F8)</f>
        <v>544090</v>
      </c>
      <c r="G8" s="23">
        <f t="shared" si="0"/>
        <v>14046086</v>
      </c>
      <c r="H8" s="21">
        <f>SUM('(1)市町村民税'!H8,'(2)固定資産税'!H8,'(3)軽自動車'!H8,'(4)たばこ税'!H8,'(5)鉱産税'!H8,'(6)特土地'!H8)</f>
        <v>13317095</v>
      </c>
      <c r="I8" s="22">
        <f>SUM('(1)市町村民税'!I8,'(2)固定資産税'!I8,'(3)軽自動車'!I8,'(4)たばこ税'!I8,'(5)鉱産税'!I8,'(6)特土地'!I8)</f>
        <v>184467</v>
      </c>
      <c r="J8" s="23">
        <f t="shared" si="1"/>
        <v>13501562</v>
      </c>
      <c r="K8" s="92">
        <f t="shared" si="2"/>
        <v>98.63056543639918</v>
      </c>
      <c r="L8" s="61">
        <f t="shared" si="3"/>
        <v>33.903765921079234</v>
      </c>
      <c r="M8" s="93">
        <f t="shared" si="4"/>
        <v>96.12330438529281</v>
      </c>
    </row>
    <row r="9" spans="1:13" ht="18" customHeight="1">
      <c r="A9" s="3"/>
      <c r="B9" s="150"/>
      <c r="C9" s="141" t="s">
        <v>8</v>
      </c>
      <c r="D9" s="166"/>
      <c r="E9" s="157">
        <f>SUM('(1)市町村民税'!E9,'(2)固定資産税'!E9,'(3)軽自動車'!E9,'(4)たばこ税'!E9,'(5)鉱産税'!E9,'(6)特土地'!E9)</f>
        <v>5812465</v>
      </c>
      <c r="F9" s="25">
        <f>SUM('(1)市町村民税'!F9,'(2)固定資産税'!F9,'(3)軽自動車'!F9,'(4)たばこ税'!F9,'(5)鉱産税'!F9,'(6)特土地'!F9)</f>
        <v>763718</v>
      </c>
      <c r="G9" s="26">
        <f t="shared" si="0"/>
        <v>6576183</v>
      </c>
      <c r="H9" s="24">
        <f>SUM('(1)市町村民税'!H9,'(2)固定資産税'!H9,'(3)軽自動車'!H9,'(4)たばこ税'!H9,'(5)鉱産税'!H9,'(6)特土地'!H9)</f>
        <v>5620431</v>
      </c>
      <c r="I9" s="25">
        <f>SUM('(1)市町村民税'!I9,'(2)固定資産税'!I9,'(3)軽自動車'!I9,'(4)たばこ税'!I9,'(5)鉱産税'!I9,'(6)特土地'!I9)</f>
        <v>189267</v>
      </c>
      <c r="J9" s="26">
        <f t="shared" si="1"/>
        <v>5809698</v>
      </c>
      <c r="K9" s="94">
        <f t="shared" si="2"/>
        <v>96.69616935327782</v>
      </c>
      <c r="L9" s="95">
        <f t="shared" si="3"/>
        <v>24.782314938236365</v>
      </c>
      <c r="M9" s="96">
        <f t="shared" si="4"/>
        <v>88.34453055822807</v>
      </c>
    </row>
    <row r="10" spans="1:13" ht="18" customHeight="1">
      <c r="A10" s="3"/>
      <c r="B10" s="151"/>
      <c r="C10" s="142" t="s">
        <v>9</v>
      </c>
      <c r="D10" s="167"/>
      <c r="E10" s="158">
        <f>SUM('(1)市町村民税'!E10,'(2)固定資産税'!E10,'(3)軽自動車'!E10,'(4)たばこ税'!E10,'(5)鉱産税'!E10,'(6)特土地'!E10)</f>
        <v>4705372</v>
      </c>
      <c r="F10" s="28">
        <f>SUM('(1)市町村民税'!F10,'(2)固定資産税'!F10,'(3)軽自動車'!F10,'(4)たばこ税'!F10,'(5)鉱産税'!F10,'(6)特土地'!F10)</f>
        <v>392715</v>
      </c>
      <c r="G10" s="29">
        <f t="shared" si="0"/>
        <v>5098087</v>
      </c>
      <c r="H10" s="27">
        <f>SUM('(1)市町村民税'!H10,'(2)固定資産税'!H10,'(3)軽自動車'!H10,'(4)たばこ税'!H10,'(5)鉱産税'!H10,'(6)特土地'!H10)</f>
        <v>4584402</v>
      </c>
      <c r="I10" s="28">
        <f>SUM('(1)市町村民税'!I10,'(2)固定資産税'!I10,'(3)軽自動車'!I10,'(4)たばこ税'!I10,'(5)鉱産税'!I10,'(6)特土地'!I10)</f>
        <v>131487</v>
      </c>
      <c r="J10" s="29">
        <f t="shared" si="1"/>
        <v>4715889</v>
      </c>
      <c r="K10" s="97">
        <f t="shared" si="2"/>
        <v>97.42910868683708</v>
      </c>
      <c r="L10" s="98">
        <f t="shared" si="3"/>
        <v>33.481532408998895</v>
      </c>
      <c r="M10" s="99">
        <f t="shared" si="4"/>
        <v>92.50310949970057</v>
      </c>
    </row>
    <row r="11" spans="1:13" ht="18" customHeight="1">
      <c r="A11" s="3"/>
      <c r="B11" s="149"/>
      <c r="C11" s="140" t="s">
        <v>77</v>
      </c>
      <c r="D11" s="165"/>
      <c r="E11" s="156">
        <f>SUM('(1)市町村民税'!E11,'(2)固定資産税'!E11,'(3)軽自動車'!E11,'(4)たばこ税'!E11,'(5)鉱産税'!E11,'(6)特土地'!E11)</f>
        <v>12870881</v>
      </c>
      <c r="F11" s="22">
        <f>SUM('(1)市町村民税'!F11,'(2)固定資産税'!F11,'(3)軽自動車'!F11,'(4)たばこ税'!F11,'(5)鉱産税'!F11,'(6)特土地'!F11)</f>
        <v>1620664</v>
      </c>
      <c r="G11" s="23">
        <f t="shared" si="0"/>
        <v>14491545</v>
      </c>
      <c r="H11" s="21">
        <f>SUM('(1)市町村民税'!H11,'(2)固定資産税'!H11,'(3)軽自動車'!H11,'(4)たばこ税'!H11,'(5)鉱産税'!H11,'(6)特土地'!H11)</f>
        <v>12451599</v>
      </c>
      <c r="I11" s="22">
        <f>SUM('(1)市町村民税'!I11,'(2)固定資産税'!I11,'(3)軽自動車'!I11,'(4)たばこ税'!I11,'(5)鉱産税'!I11,'(6)特土地'!I11)</f>
        <v>502217</v>
      </c>
      <c r="J11" s="23">
        <f t="shared" si="1"/>
        <v>12953816</v>
      </c>
      <c r="K11" s="92">
        <f t="shared" si="2"/>
        <v>96.74239859726774</v>
      </c>
      <c r="L11" s="61">
        <f t="shared" si="3"/>
        <v>30.98834798576386</v>
      </c>
      <c r="M11" s="93">
        <f t="shared" si="4"/>
        <v>89.38878497772322</v>
      </c>
    </row>
    <row r="12" spans="1:13" ht="18" customHeight="1">
      <c r="A12" s="3"/>
      <c r="B12" s="149"/>
      <c r="C12" s="140" t="s">
        <v>78</v>
      </c>
      <c r="D12" s="165"/>
      <c r="E12" s="156">
        <f>SUM('(1)市町村民税'!E12,'(2)固定資産税'!E12,'(3)軽自動車'!E12,'(4)たばこ税'!E12,'(5)鉱産税'!E12,'(6)特土地'!E12)</f>
        <v>5142044</v>
      </c>
      <c r="F12" s="22">
        <f>SUM('(1)市町村民税'!F12,'(2)固定資産税'!F12,'(3)軽自動車'!F12,'(4)たばこ税'!F12,'(5)鉱産税'!F12,'(6)特土地'!F12)</f>
        <v>521506</v>
      </c>
      <c r="G12" s="23">
        <f t="shared" si="0"/>
        <v>5663550</v>
      </c>
      <c r="H12" s="21">
        <f>SUM('(1)市町村民税'!H12,'(2)固定資産税'!H12,'(3)軽自動車'!H12,'(4)たばこ税'!H12,'(5)鉱産税'!H12,'(6)特土地'!H12)</f>
        <v>5028955</v>
      </c>
      <c r="I12" s="22">
        <f>SUM('(1)市町村民税'!I12,'(2)固定資産税'!I12,'(3)軽自動車'!I12,'(4)たばこ税'!I12,'(5)鉱産税'!I12,'(6)特土地'!I12)</f>
        <v>184683</v>
      </c>
      <c r="J12" s="23">
        <f t="shared" si="1"/>
        <v>5213638</v>
      </c>
      <c r="K12" s="92">
        <f t="shared" si="2"/>
        <v>97.80069948837466</v>
      </c>
      <c r="L12" s="61">
        <f t="shared" si="3"/>
        <v>35.41339888706937</v>
      </c>
      <c r="M12" s="93">
        <f t="shared" si="4"/>
        <v>92.05600727458926</v>
      </c>
    </row>
    <row r="13" spans="1:13" ht="18" customHeight="1">
      <c r="A13" s="3"/>
      <c r="B13" s="149"/>
      <c r="C13" s="140" t="s">
        <v>79</v>
      </c>
      <c r="D13" s="165"/>
      <c r="E13" s="156">
        <f>SUM('(1)市町村民税'!E13,'(2)固定資産税'!E13,'(3)軽自動車'!E13,'(4)たばこ税'!E13,'(5)鉱産税'!E13,'(6)特土地'!E13)</f>
        <v>9669430</v>
      </c>
      <c r="F13" s="22">
        <f>SUM('(1)市町村民税'!F13,'(2)固定資産税'!F13,'(3)軽自動車'!F13,'(4)たばこ税'!F13,'(5)鉱産税'!F13,'(6)特土地'!F13)</f>
        <v>1316931</v>
      </c>
      <c r="G13" s="23">
        <f t="shared" si="0"/>
        <v>10986361</v>
      </c>
      <c r="H13" s="21">
        <f>SUM('(1)市町村民税'!H13,'(2)固定資産税'!H13,'(3)軽自動車'!H13,'(4)たばこ税'!H13,'(5)鉱産税'!H13,'(6)特土地'!H13)</f>
        <v>9271162</v>
      </c>
      <c r="I13" s="22">
        <f>SUM('(1)市町村民税'!I13,'(2)固定資産税'!I13,'(3)軽自動車'!I13,'(4)たばこ税'!I13,'(5)鉱産税'!I13,'(6)特土地'!I13)</f>
        <v>417563</v>
      </c>
      <c r="J13" s="23">
        <f t="shared" si="1"/>
        <v>9688725</v>
      </c>
      <c r="K13" s="92">
        <f t="shared" si="2"/>
        <v>95.88116362598416</v>
      </c>
      <c r="L13" s="61">
        <f t="shared" si="3"/>
        <v>31.707280032135323</v>
      </c>
      <c r="M13" s="93">
        <f t="shared" si="4"/>
        <v>88.18866410816102</v>
      </c>
    </row>
    <row r="14" spans="1:13" ht="18" customHeight="1">
      <c r="A14" s="3"/>
      <c r="B14" s="150"/>
      <c r="C14" s="141" t="s">
        <v>80</v>
      </c>
      <c r="D14" s="166"/>
      <c r="E14" s="157">
        <f>SUM('(1)市町村民税'!E14,'(2)固定資産税'!E14,'(3)軽自動車'!E14,'(4)たばこ税'!E14,'(5)鉱産税'!E14,'(6)特土地'!E14)</f>
        <v>4534954</v>
      </c>
      <c r="F14" s="25">
        <f>SUM('(1)市町村民税'!F14,'(2)固定資産税'!F14,'(3)軽自動車'!F14,'(4)たばこ税'!F14,'(5)鉱産税'!F14,'(6)特土地'!F14)</f>
        <v>481544</v>
      </c>
      <c r="G14" s="26">
        <f t="shared" si="0"/>
        <v>5016498</v>
      </c>
      <c r="H14" s="24">
        <f>SUM('(1)市町村民税'!H14,'(2)固定資産税'!H14,'(3)軽自動車'!H14,'(4)たばこ税'!H14,'(5)鉱産税'!H14,'(6)特土地'!H14)</f>
        <v>4418864</v>
      </c>
      <c r="I14" s="25">
        <f>SUM('(1)市町村民税'!I14,'(2)固定資産税'!I14,'(3)軽自動車'!I14,'(4)たばこ税'!I14,'(5)鉱産税'!I14,'(6)特土地'!I14)</f>
        <v>134029</v>
      </c>
      <c r="J14" s="26">
        <f t="shared" si="1"/>
        <v>4552893</v>
      </c>
      <c r="K14" s="94">
        <f t="shared" si="2"/>
        <v>97.4401063384546</v>
      </c>
      <c r="L14" s="95">
        <f t="shared" si="3"/>
        <v>27.833178276543784</v>
      </c>
      <c r="M14" s="96">
        <f t="shared" si="4"/>
        <v>90.75839360446271</v>
      </c>
    </row>
    <row r="15" spans="1:13" ht="18" customHeight="1">
      <c r="A15" s="3"/>
      <c r="B15" s="151"/>
      <c r="C15" s="142" t="s">
        <v>81</v>
      </c>
      <c r="D15" s="167"/>
      <c r="E15" s="158">
        <f>SUM('(1)市町村民税'!E15,'(2)固定資産税'!E15,'(3)軽自動車'!E15,'(4)たばこ税'!E15,'(5)鉱産税'!E15,'(6)特土地'!E15)</f>
        <v>2768502</v>
      </c>
      <c r="F15" s="28">
        <f>SUM('(1)市町村民税'!F15,'(2)固定資産税'!F15,'(3)軽自動車'!F15,'(4)たばこ税'!F15,'(5)鉱産税'!F15,'(6)特土地'!F15)</f>
        <v>256188</v>
      </c>
      <c r="G15" s="29">
        <f t="shared" si="0"/>
        <v>3024690</v>
      </c>
      <c r="H15" s="27">
        <f>SUM('(1)市町村民税'!H15,'(2)固定資産税'!H15,'(3)軽自動車'!H15,'(4)たばこ税'!H15,'(5)鉱産税'!H15,'(6)特土地'!H15)</f>
        <v>2703455</v>
      </c>
      <c r="I15" s="28">
        <f>SUM('(1)市町村民税'!I15,'(2)固定資産税'!I15,'(3)軽自動車'!I15,'(4)たばこ税'!I15,'(5)鉱産税'!I15,'(6)特土地'!I15)</f>
        <v>88608</v>
      </c>
      <c r="J15" s="29">
        <f t="shared" si="1"/>
        <v>2792063</v>
      </c>
      <c r="K15" s="97">
        <f t="shared" si="2"/>
        <v>97.65046223553388</v>
      </c>
      <c r="L15" s="98">
        <f t="shared" si="3"/>
        <v>34.58710009836526</v>
      </c>
      <c r="M15" s="99">
        <f t="shared" si="4"/>
        <v>92.30906307753853</v>
      </c>
    </row>
    <row r="16" spans="1:13" ht="18" customHeight="1">
      <c r="A16" s="3"/>
      <c r="B16" s="148"/>
      <c r="C16" s="139" t="s">
        <v>10</v>
      </c>
      <c r="D16" s="164"/>
      <c r="E16" s="155">
        <f>SUM('(1)市町村民税'!E16,'(2)固定資産税'!E16,'(3)軽自動車'!E16,'(4)たばこ税'!E16,'(5)鉱産税'!E16,'(6)特土地'!E16)</f>
        <v>614057</v>
      </c>
      <c r="F16" s="19">
        <f>SUM('(1)市町村民税'!F16,'(2)固定資産税'!F16,'(3)軽自動車'!F16,'(4)たばこ税'!F16,'(5)鉱産税'!F16,'(6)特土地'!F16)</f>
        <v>67163</v>
      </c>
      <c r="G16" s="20">
        <f t="shared" si="0"/>
        <v>681220</v>
      </c>
      <c r="H16" s="18">
        <f>SUM('(1)市町村民税'!H16,'(2)固定資産税'!H16,'(3)軽自動車'!H16,'(4)たばこ税'!H16,'(5)鉱産税'!H16,'(6)特土地'!H16)</f>
        <v>601321</v>
      </c>
      <c r="I16" s="19">
        <f>SUM('(1)市町村民税'!I16,'(2)固定資産税'!I16,'(3)軽自動車'!I16,'(4)たばこ税'!I16,'(5)鉱産税'!I16,'(6)特土地'!I16)</f>
        <v>12890</v>
      </c>
      <c r="J16" s="20">
        <f t="shared" si="1"/>
        <v>614211</v>
      </c>
      <c r="K16" s="100">
        <f t="shared" si="2"/>
        <v>97.92592544340346</v>
      </c>
      <c r="L16" s="101">
        <f t="shared" si="3"/>
        <v>19.192114706013726</v>
      </c>
      <c r="M16" s="102">
        <f t="shared" si="4"/>
        <v>90.16338334165174</v>
      </c>
    </row>
    <row r="17" spans="1:13" ht="18" customHeight="1">
      <c r="A17" s="3"/>
      <c r="B17" s="149"/>
      <c r="C17" s="140" t="s">
        <v>11</v>
      </c>
      <c r="D17" s="165"/>
      <c r="E17" s="156">
        <f>SUM('(1)市町村民税'!E17,'(2)固定資産税'!E17,'(3)軽自動車'!E17,'(4)たばこ税'!E17,'(5)鉱産税'!E17,'(6)特土地'!E17)</f>
        <v>173346</v>
      </c>
      <c r="F17" s="22">
        <f>SUM('(1)市町村民税'!F17,'(2)固定資産税'!F17,'(3)軽自動車'!F17,'(4)たばこ税'!F17,'(5)鉱産税'!F17,'(6)特土地'!F17)</f>
        <v>30046</v>
      </c>
      <c r="G17" s="23">
        <f t="shared" si="0"/>
        <v>203392</v>
      </c>
      <c r="H17" s="21">
        <f>SUM('(1)市町村民税'!H17,'(2)固定資産税'!H17,'(3)軽自動車'!H17,'(4)たばこ税'!H17,'(5)鉱産税'!H17,'(6)特土地'!H17)</f>
        <v>165321</v>
      </c>
      <c r="I17" s="22">
        <f>SUM('(1)市町村民税'!I17,'(2)固定資産税'!I17,'(3)軽自動車'!I17,'(4)たばこ税'!I17,'(5)鉱産税'!I17,'(6)特土地'!I17)</f>
        <v>4053</v>
      </c>
      <c r="J17" s="23">
        <f t="shared" si="1"/>
        <v>169374</v>
      </c>
      <c r="K17" s="92">
        <f t="shared" si="2"/>
        <v>95.37053061507044</v>
      </c>
      <c r="L17" s="61">
        <f t="shared" si="3"/>
        <v>13.489316381548292</v>
      </c>
      <c r="M17" s="93">
        <f t="shared" si="4"/>
        <v>83.27466173694147</v>
      </c>
    </row>
    <row r="18" spans="1:13" ht="18" customHeight="1">
      <c r="A18" s="3"/>
      <c r="B18" s="149"/>
      <c r="C18" s="140" t="s">
        <v>12</v>
      </c>
      <c r="D18" s="165"/>
      <c r="E18" s="156">
        <f>SUM('(1)市町村民税'!E18,'(2)固定資産税'!E18,'(3)軽自動車'!E18,'(4)たばこ税'!E18,'(5)鉱産税'!E18,'(6)特土地'!E18)</f>
        <v>246937</v>
      </c>
      <c r="F18" s="22">
        <f>SUM('(1)市町村民税'!F18,'(2)固定資産税'!F18,'(3)軽自動車'!F18,'(4)たばこ税'!F18,'(5)鉱産税'!F18,'(6)特土地'!F18)</f>
        <v>21235</v>
      </c>
      <c r="G18" s="23">
        <f t="shared" si="0"/>
        <v>268172</v>
      </c>
      <c r="H18" s="21">
        <f>SUM('(1)市町村民税'!H18,'(2)固定資産税'!H18,'(3)軽自動車'!H18,'(4)たばこ税'!H18,'(5)鉱産税'!H18,'(6)特土地'!H18)</f>
        <v>241784</v>
      </c>
      <c r="I18" s="22">
        <f>SUM('(1)市町村民税'!I18,'(2)固定資産税'!I18,'(3)軽自動車'!I18,'(4)たばこ税'!I18,'(5)鉱産税'!I18,'(6)特土地'!I18)</f>
        <v>2513</v>
      </c>
      <c r="J18" s="23">
        <f t="shared" si="1"/>
        <v>244297</v>
      </c>
      <c r="K18" s="92">
        <f t="shared" si="2"/>
        <v>97.9132329298566</v>
      </c>
      <c r="L18" s="61">
        <f t="shared" si="3"/>
        <v>11.834235931245585</v>
      </c>
      <c r="M18" s="93">
        <f t="shared" si="4"/>
        <v>91.09713169160091</v>
      </c>
    </row>
    <row r="19" spans="1:13" ht="18" customHeight="1">
      <c r="A19" s="3"/>
      <c r="B19" s="150"/>
      <c r="C19" s="141" t="s">
        <v>13</v>
      </c>
      <c r="D19" s="166"/>
      <c r="E19" s="157">
        <f>SUM('(1)市町村民税'!E19,'(2)固定資産税'!E19,'(3)軽自動車'!E19,'(4)たばこ税'!E19,'(5)鉱産税'!E19,'(6)特土地'!E19)</f>
        <v>543130</v>
      </c>
      <c r="F19" s="25">
        <f>SUM('(1)市町村民税'!F19,'(2)固定資産税'!F19,'(3)軽自動車'!F19,'(4)たばこ税'!F19,'(5)鉱産税'!F19,'(6)特土地'!F19)</f>
        <v>55814</v>
      </c>
      <c r="G19" s="26">
        <f t="shared" si="0"/>
        <v>598944</v>
      </c>
      <c r="H19" s="24">
        <f>SUM('(1)市町村民税'!H19,'(2)固定資産税'!H19,'(3)軽自動車'!H19,'(4)たばこ税'!H19,'(5)鉱産税'!H19,'(6)特土地'!H19)</f>
        <v>525685</v>
      </c>
      <c r="I19" s="25">
        <f>SUM('(1)市町村民税'!I19,'(2)固定資産税'!I19,'(3)軽自動車'!I19,'(4)たばこ税'!I19,'(5)鉱産税'!I19,'(6)特土地'!I19)</f>
        <v>14295</v>
      </c>
      <c r="J19" s="26">
        <f t="shared" si="1"/>
        <v>539980</v>
      </c>
      <c r="K19" s="94">
        <f t="shared" si="2"/>
        <v>96.78806178999503</v>
      </c>
      <c r="L19" s="95">
        <f t="shared" si="3"/>
        <v>25.611853656788618</v>
      </c>
      <c r="M19" s="96">
        <f t="shared" si="4"/>
        <v>90.15534006518139</v>
      </c>
    </row>
    <row r="20" spans="1:13" ht="18" customHeight="1">
      <c r="A20" s="3"/>
      <c r="B20" s="151"/>
      <c r="C20" s="142" t="s">
        <v>14</v>
      </c>
      <c r="D20" s="167"/>
      <c r="E20" s="158">
        <f>SUM('(1)市町村民税'!E20,'(2)固定資産税'!E20,'(3)軽自動車'!E20,'(4)たばこ税'!E20,'(5)鉱産税'!E20,'(6)特土地'!E20)</f>
        <v>880363</v>
      </c>
      <c r="F20" s="28">
        <f>SUM('(1)市町村民税'!F20,'(2)固定資産税'!F20,'(3)軽自動車'!F20,'(4)たばこ税'!F20,'(5)鉱産税'!F20,'(6)特土地'!F20)</f>
        <v>149733</v>
      </c>
      <c r="G20" s="29">
        <f t="shared" si="0"/>
        <v>1030096</v>
      </c>
      <c r="H20" s="27">
        <f>SUM('(1)市町村民税'!H20,'(2)固定資産税'!H20,'(3)軽自動車'!H20,'(4)たばこ税'!H20,'(5)鉱産税'!H20,'(6)特土地'!H20)</f>
        <v>855527</v>
      </c>
      <c r="I20" s="28">
        <f>SUM('(1)市町村民税'!I20,'(2)固定資産税'!I20,'(3)軽自動車'!I20,'(4)たばこ税'!I20,'(5)鉱産税'!I20,'(6)特土地'!I20)</f>
        <v>31435</v>
      </c>
      <c r="J20" s="29">
        <f t="shared" si="1"/>
        <v>886962</v>
      </c>
      <c r="K20" s="97">
        <f t="shared" si="2"/>
        <v>97.17889098019793</v>
      </c>
      <c r="L20" s="98">
        <f t="shared" si="3"/>
        <v>20.994036050837156</v>
      </c>
      <c r="M20" s="99">
        <f t="shared" si="4"/>
        <v>86.10479023314332</v>
      </c>
    </row>
    <row r="21" spans="1:13" ht="18" customHeight="1">
      <c r="A21" s="3"/>
      <c r="B21" s="149"/>
      <c r="C21" s="140" t="s">
        <v>15</v>
      </c>
      <c r="D21" s="165"/>
      <c r="E21" s="156">
        <f>SUM('(1)市町村民税'!E21,'(2)固定資産税'!E21,'(3)軽自動車'!E21,'(4)たばこ税'!E21,'(5)鉱産税'!E21,'(6)特土地'!E21)</f>
        <v>1277092</v>
      </c>
      <c r="F21" s="22">
        <f>SUM('(1)市町村民税'!F21,'(2)固定資産税'!F21,'(3)軽自動車'!F21,'(4)たばこ税'!F21,'(5)鉱産税'!F21,'(6)特土地'!F21)</f>
        <v>44135</v>
      </c>
      <c r="G21" s="23">
        <f t="shared" si="0"/>
        <v>1321227</v>
      </c>
      <c r="H21" s="21">
        <f>SUM('(1)市町村民税'!H21,'(2)固定資産税'!H21,'(3)軽自動車'!H21,'(4)たばこ税'!H21,'(5)鉱産税'!H21,'(6)特土地'!H21)</f>
        <v>1256465</v>
      </c>
      <c r="I21" s="22">
        <f>SUM('(1)市町村民税'!I21,'(2)固定資産税'!I21,'(3)軽自動車'!I21,'(4)たばこ税'!I21,'(5)鉱産税'!I21,'(6)特土地'!I21)</f>
        <v>17718</v>
      </c>
      <c r="J21" s="23">
        <f t="shared" si="1"/>
        <v>1274183</v>
      </c>
      <c r="K21" s="92">
        <f t="shared" si="2"/>
        <v>98.38484619745485</v>
      </c>
      <c r="L21" s="61">
        <f t="shared" si="3"/>
        <v>40.14500962954571</v>
      </c>
      <c r="M21" s="93">
        <f t="shared" si="4"/>
        <v>96.43937037314558</v>
      </c>
    </row>
    <row r="22" spans="1:13" ht="18" customHeight="1">
      <c r="A22" s="3"/>
      <c r="B22" s="149"/>
      <c r="C22" s="140" t="s">
        <v>16</v>
      </c>
      <c r="D22" s="165"/>
      <c r="E22" s="156">
        <f>SUM('(1)市町村民税'!E22,'(2)固定資産税'!E22,'(3)軽自動車'!E22,'(4)たばこ税'!E22,'(5)鉱産税'!E22,'(6)特土地'!E22)</f>
        <v>608953</v>
      </c>
      <c r="F22" s="22">
        <f>SUM('(1)市町村民税'!F22,'(2)固定資産税'!F22,'(3)軽自動車'!F22,'(4)たばこ税'!F22,'(5)鉱産税'!F22,'(6)特土地'!F22)</f>
        <v>45516</v>
      </c>
      <c r="G22" s="23">
        <f t="shared" si="0"/>
        <v>654469</v>
      </c>
      <c r="H22" s="21">
        <f>SUM('(1)市町村民税'!H22,'(2)固定資産税'!H22,'(3)軽自動車'!H22,'(4)たばこ税'!H22,'(5)鉱産税'!H22,'(6)特土地'!H22)</f>
        <v>590229</v>
      </c>
      <c r="I22" s="22">
        <f>SUM('(1)市町村民税'!I22,'(2)固定資産税'!I22,'(3)軽自動車'!I22,'(4)たばこ税'!I22,'(5)鉱産税'!I22,'(6)特土地'!I22)</f>
        <v>15695</v>
      </c>
      <c r="J22" s="23">
        <f t="shared" si="1"/>
        <v>605924</v>
      </c>
      <c r="K22" s="92">
        <f t="shared" si="2"/>
        <v>96.92521426119914</v>
      </c>
      <c r="L22" s="61">
        <f t="shared" si="3"/>
        <v>34.482379822480006</v>
      </c>
      <c r="M22" s="93">
        <f t="shared" si="4"/>
        <v>92.58253637681845</v>
      </c>
    </row>
    <row r="23" spans="1:13" ht="18" customHeight="1">
      <c r="A23" s="3"/>
      <c r="B23" s="149"/>
      <c r="C23" s="140" t="s">
        <v>17</v>
      </c>
      <c r="D23" s="165"/>
      <c r="E23" s="156">
        <f>SUM('(1)市町村民税'!E23,'(2)固定資産税'!E23,'(3)軽自動車'!E23,'(4)たばこ税'!E23,'(5)鉱産税'!E23,'(6)特土地'!E23)</f>
        <v>1066042</v>
      </c>
      <c r="F23" s="22">
        <f>SUM('(1)市町村民税'!F23,'(2)固定資産税'!F23,'(3)軽自動車'!F23,'(4)たばこ税'!F23,'(5)鉱産税'!F23,'(6)特土地'!F23)</f>
        <v>103181</v>
      </c>
      <c r="G23" s="23">
        <f t="shared" si="0"/>
        <v>1169223</v>
      </c>
      <c r="H23" s="21">
        <f>SUM('(1)市町村民税'!H23,'(2)固定資産税'!H23,'(3)軽自動車'!H23,'(4)たばこ税'!H23,'(5)鉱産税'!H23,'(6)特土地'!H23)</f>
        <v>1047197</v>
      </c>
      <c r="I23" s="22">
        <f>SUM('(1)市町村民税'!I23,'(2)固定資産税'!I23,'(3)軽自動車'!I23,'(4)たばこ税'!I23,'(5)鉱産税'!I23,'(6)特土地'!I23)</f>
        <v>28724</v>
      </c>
      <c r="J23" s="23">
        <f t="shared" si="1"/>
        <v>1075921</v>
      </c>
      <c r="K23" s="92">
        <f t="shared" si="2"/>
        <v>98.23224600906906</v>
      </c>
      <c r="L23" s="61">
        <f t="shared" si="3"/>
        <v>27.838458630949496</v>
      </c>
      <c r="M23" s="93">
        <f t="shared" si="4"/>
        <v>92.02017066034452</v>
      </c>
    </row>
    <row r="24" spans="1:13" ht="18" customHeight="1">
      <c r="A24" s="3"/>
      <c r="B24" s="150"/>
      <c r="C24" s="141" t="s">
        <v>18</v>
      </c>
      <c r="D24" s="166"/>
      <c r="E24" s="157">
        <f>SUM('(1)市町村民税'!E24,'(2)固定資産税'!E24,'(3)軽自動車'!E24,'(4)たばこ税'!E24,'(5)鉱産税'!E24,'(6)特土地'!E24)</f>
        <v>333681</v>
      </c>
      <c r="F24" s="25">
        <f>SUM('(1)市町村民税'!F24,'(2)固定資産税'!F24,'(3)軽自動車'!F24,'(4)たばこ税'!F24,'(5)鉱産税'!F24,'(6)特土地'!F24)</f>
        <v>29053</v>
      </c>
      <c r="G24" s="26">
        <f t="shared" si="0"/>
        <v>362734</v>
      </c>
      <c r="H24" s="24">
        <f>SUM('(1)市町村民税'!H24,'(2)固定資産税'!H24,'(3)軽自動車'!H24,'(4)たばこ税'!H24,'(5)鉱産税'!H24,'(6)特土地'!H24)</f>
        <v>328546</v>
      </c>
      <c r="I24" s="25">
        <f>SUM('(1)市町村民税'!I24,'(2)固定資産税'!I24,'(3)軽自動車'!I24,'(4)たばこ税'!I24,'(5)鉱産税'!I24,'(6)特土地'!I24)</f>
        <v>3791</v>
      </c>
      <c r="J24" s="26">
        <f t="shared" si="1"/>
        <v>332337</v>
      </c>
      <c r="K24" s="94">
        <f t="shared" si="2"/>
        <v>98.46110506741469</v>
      </c>
      <c r="L24" s="95">
        <f t="shared" si="3"/>
        <v>13.04856641310708</v>
      </c>
      <c r="M24" s="96">
        <f t="shared" si="4"/>
        <v>91.62003010470482</v>
      </c>
    </row>
    <row r="25" spans="1:13" ht="18" customHeight="1">
      <c r="A25" s="3"/>
      <c r="B25" s="151"/>
      <c r="C25" s="142" t="s">
        <v>19</v>
      </c>
      <c r="D25" s="167"/>
      <c r="E25" s="158">
        <f>SUM('(1)市町村民税'!E25,'(2)固定資産税'!E25,'(3)軽自動車'!E25,'(4)たばこ税'!E25,'(5)鉱産税'!E25,'(6)特土地'!E25)</f>
        <v>3350246</v>
      </c>
      <c r="F25" s="28">
        <f>SUM('(1)市町村民税'!F25,'(2)固定資産税'!F25,'(3)軽自動車'!F25,'(4)たばこ税'!F25,'(5)鉱産税'!F25,'(6)特土地'!F25)</f>
        <v>407919</v>
      </c>
      <c r="G25" s="29">
        <f t="shared" si="0"/>
        <v>3758165</v>
      </c>
      <c r="H25" s="27">
        <f>SUM('(1)市町村民税'!H25,'(2)固定資産税'!H25,'(3)軽自動車'!H25,'(4)たばこ税'!H25,'(5)鉱産税'!H25,'(6)特土地'!H25)</f>
        <v>3230599</v>
      </c>
      <c r="I25" s="28">
        <f>SUM('(1)市町村民税'!I25,'(2)固定資産税'!I25,'(3)軽自動車'!I25,'(4)たばこ税'!I25,'(5)鉱産税'!I25,'(6)特土地'!I25)</f>
        <v>111530</v>
      </c>
      <c r="J25" s="29">
        <f t="shared" si="1"/>
        <v>3342129</v>
      </c>
      <c r="K25" s="97">
        <f t="shared" si="2"/>
        <v>96.42871001114544</v>
      </c>
      <c r="L25" s="98">
        <f t="shared" si="3"/>
        <v>27.341212348529975</v>
      </c>
      <c r="M25" s="99">
        <f t="shared" si="4"/>
        <v>88.9298101600116</v>
      </c>
    </row>
    <row r="26" spans="1:13" ht="18" customHeight="1">
      <c r="A26" s="3"/>
      <c r="B26" s="149"/>
      <c r="C26" s="140" t="s">
        <v>20</v>
      </c>
      <c r="D26" s="165"/>
      <c r="E26" s="156">
        <f>SUM('(1)市町村民税'!E26,'(2)固定資産税'!E26,'(3)軽自動車'!E26,'(4)たばこ税'!E26,'(5)鉱産税'!E26,'(6)特土地'!E26)</f>
        <v>2054304</v>
      </c>
      <c r="F26" s="22">
        <f>SUM('(1)市町村民税'!F26,'(2)固定資産税'!F26,'(3)軽自動車'!F26,'(4)たばこ税'!F26,'(5)鉱産税'!F26,'(6)特土地'!F26)</f>
        <v>153577</v>
      </c>
      <c r="G26" s="23">
        <f t="shared" si="0"/>
        <v>2207881</v>
      </c>
      <c r="H26" s="21">
        <f>SUM('(1)市町村民税'!H26,'(2)固定資産税'!H26,'(3)軽自動車'!H26,'(4)たばこ税'!H26,'(5)鉱産税'!H26,'(6)特土地'!H26)</f>
        <v>2005116</v>
      </c>
      <c r="I26" s="22">
        <f>SUM('(1)市町村民税'!I26,'(2)固定資産税'!I26,'(3)軽自動車'!I26,'(4)たばこ税'!I26,'(5)鉱産税'!I26,'(6)特土地'!I26)</f>
        <v>46053</v>
      </c>
      <c r="J26" s="23">
        <f t="shared" si="1"/>
        <v>2051169</v>
      </c>
      <c r="K26" s="92">
        <f t="shared" si="2"/>
        <v>97.60561241179494</v>
      </c>
      <c r="L26" s="61">
        <f t="shared" si="3"/>
        <v>29.986912102723718</v>
      </c>
      <c r="M26" s="93">
        <f t="shared" si="4"/>
        <v>92.90215369397174</v>
      </c>
    </row>
    <row r="27" spans="1:13" ht="18" customHeight="1">
      <c r="A27" s="3"/>
      <c r="B27" s="149"/>
      <c r="C27" s="140" t="s">
        <v>21</v>
      </c>
      <c r="D27" s="165"/>
      <c r="E27" s="156">
        <f>SUM('(1)市町村民税'!E27,'(2)固定資産税'!E27,'(3)軽自動車'!E27,'(4)たばこ税'!E27,'(5)鉱産税'!E27,'(6)特土地'!E27)</f>
        <v>4115681</v>
      </c>
      <c r="F27" s="22">
        <f>SUM('(1)市町村民税'!F27,'(2)固定資産税'!F27,'(3)軽自動車'!F27,'(4)たばこ税'!F27,'(5)鉱産税'!F27,'(6)特土地'!F27)</f>
        <v>394435</v>
      </c>
      <c r="G27" s="23">
        <f t="shared" si="0"/>
        <v>4510116</v>
      </c>
      <c r="H27" s="21">
        <f>SUM('(1)市町村民税'!H27,'(2)固定資産税'!H27,'(3)軽自動車'!H27,'(4)たばこ税'!H27,'(5)鉱産税'!H27,'(6)特土地'!H27)</f>
        <v>3994320</v>
      </c>
      <c r="I27" s="22">
        <f>SUM('(1)市町村民税'!I27,'(2)固定資産税'!I27,'(3)軽自動車'!I27,'(4)たばこ税'!I27,'(5)鉱産税'!I27,'(6)特土地'!I27)</f>
        <v>140279</v>
      </c>
      <c r="J27" s="23">
        <f t="shared" si="1"/>
        <v>4134599</v>
      </c>
      <c r="K27" s="92">
        <f t="shared" si="2"/>
        <v>97.05125348636106</v>
      </c>
      <c r="L27" s="61">
        <f t="shared" si="3"/>
        <v>35.56454168620939</v>
      </c>
      <c r="M27" s="93">
        <f t="shared" si="4"/>
        <v>91.67389486212771</v>
      </c>
    </row>
    <row r="28" spans="1:13" ht="18" customHeight="1">
      <c r="A28" s="3"/>
      <c r="B28" s="149"/>
      <c r="C28" s="140" t="s">
        <v>22</v>
      </c>
      <c r="D28" s="165"/>
      <c r="E28" s="156">
        <f>SUM('(1)市町村民税'!E28,'(2)固定資産税'!E28,'(3)軽自動車'!E28,'(4)たばこ税'!E28,'(5)鉱産税'!E28,'(6)特土地'!E28)</f>
        <v>1685524</v>
      </c>
      <c r="F28" s="22">
        <f>SUM('(1)市町村民税'!F28,'(2)固定資産税'!F28,'(3)軽自動車'!F28,'(4)たばこ税'!F28,'(5)鉱産税'!F28,'(6)特土地'!F28)</f>
        <v>203796</v>
      </c>
      <c r="G28" s="23">
        <f t="shared" si="0"/>
        <v>1889320</v>
      </c>
      <c r="H28" s="21">
        <f>SUM('(1)市町村民税'!H28,'(2)固定資産税'!H28,'(3)軽自動車'!H28,'(4)たばこ税'!H28,'(5)鉱産税'!H28,'(6)特土地'!H28)</f>
        <v>1651349</v>
      </c>
      <c r="I28" s="22">
        <f>SUM('(1)市町村民税'!I28,'(2)固定資産税'!I28,'(3)軽自動車'!I28,'(4)たばこ税'!I28,'(5)鉱産税'!I28,'(6)特土地'!I28)</f>
        <v>51896</v>
      </c>
      <c r="J28" s="23">
        <f t="shared" si="1"/>
        <v>1703245</v>
      </c>
      <c r="K28" s="92">
        <f t="shared" si="2"/>
        <v>97.97244061787313</v>
      </c>
      <c r="L28" s="61">
        <f t="shared" si="3"/>
        <v>25.46468036664115</v>
      </c>
      <c r="M28" s="93">
        <f t="shared" si="4"/>
        <v>90.15121842779412</v>
      </c>
    </row>
    <row r="29" spans="1:13" ht="18" customHeight="1">
      <c r="A29" s="3"/>
      <c r="B29" s="150"/>
      <c r="C29" s="141" t="s">
        <v>23</v>
      </c>
      <c r="D29" s="166"/>
      <c r="E29" s="157">
        <f>SUM('(1)市町村民税'!E29,'(2)固定資産税'!E29,'(3)軽自動車'!E29,'(4)たばこ税'!E29,'(5)鉱産税'!E29,'(6)特土地'!E29)</f>
        <v>1554153</v>
      </c>
      <c r="F29" s="25">
        <f>SUM('(1)市町村民税'!F29,'(2)固定資産税'!F29,'(3)軽自動車'!F29,'(4)たばこ税'!F29,'(5)鉱産税'!F29,'(6)特土地'!F29)</f>
        <v>187658</v>
      </c>
      <c r="G29" s="26">
        <f t="shared" si="0"/>
        <v>1741811</v>
      </c>
      <c r="H29" s="24">
        <f>SUM('(1)市町村民税'!H29,'(2)固定資産税'!H29,'(3)軽自動車'!H29,'(4)たばこ税'!H29,'(5)鉱産税'!H29,'(6)特土地'!H29)</f>
        <v>1501491</v>
      </c>
      <c r="I29" s="25">
        <f>SUM('(1)市町村民税'!I29,'(2)固定資産税'!I29,'(3)軽自動車'!I29,'(4)たばこ税'!I29,'(5)鉱産税'!I29,'(6)特土地'!I29)</f>
        <v>50265</v>
      </c>
      <c r="J29" s="26">
        <f t="shared" si="1"/>
        <v>1551756</v>
      </c>
      <c r="K29" s="94">
        <f t="shared" si="2"/>
        <v>96.61153052498692</v>
      </c>
      <c r="L29" s="95">
        <f t="shared" si="3"/>
        <v>26.785428811987767</v>
      </c>
      <c r="M29" s="96">
        <f t="shared" si="4"/>
        <v>89.08865542817217</v>
      </c>
    </row>
    <row r="30" spans="1:13" ht="18" customHeight="1">
      <c r="A30" s="3"/>
      <c r="B30" s="151"/>
      <c r="C30" s="142" t="s">
        <v>24</v>
      </c>
      <c r="D30" s="167"/>
      <c r="E30" s="158">
        <f>SUM('(1)市町村民税'!E30,'(2)固定資産税'!E30,'(3)軽自動車'!E30,'(4)たばこ税'!E30,'(5)鉱産税'!E30,'(6)特土地'!E30)</f>
        <v>3289948</v>
      </c>
      <c r="F30" s="28">
        <f>SUM('(1)市町村民税'!F30,'(2)固定資産税'!F30,'(3)軽自動車'!F30,'(4)たばこ税'!F30,'(5)鉱産税'!F30,'(6)特土地'!F30)</f>
        <v>174396</v>
      </c>
      <c r="G30" s="29">
        <f t="shared" si="0"/>
        <v>3464344</v>
      </c>
      <c r="H30" s="27">
        <f>SUM('(1)市町村民税'!H30,'(2)固定資産税'!H30,'(3)軽自動車'!H30,'(4)たばこ税'!H30,'(5)鉱産税'!H30,'(6)特土地'!H30)</f>
        <v>3212005</v>
      </c>
      <c r="I30" s="28">
        <f>SUM('(1)市町村民税'!I30,'(2)固定資産税'!I30,'(3)軽自動車'!I30,'(4)たばこ税'!I30,'(5)鉱産税'!I30,'(6)特土地'!I30)</f>
        <v>69261</v>
      </c>
      <c r="J30" s="29">
        <f t="shared" si="1"/>
        <v>3281266</v>
      </c>
      <c r="K30" s="97">
        <f t="shared" si="2"/>
        <v>97.63087440895723</v>
      </c>
      <c r="L30" s="98">
        <f t="shared" si="3"/>
        <v>39.71478703639992</v>
      </c>
      <c r="M30" s="99">
        <f t="shared" si="4"/>
        <v>94.71536313945728</v>
      </c>
    </row>
    <row r="31" spans="1:13" ht="18" customHeight="1">
      <c r="A31" s="3"/>
      <c r="B31" s="149"/>
      <c r="C31" s="140" t="s">
        <v>25</v>
      </c>
      <c r="D31" s="165"/>
      <c r="E31" s="156">
        <f>SUM('(1)市町村民税'!E31,'(2)固定資産税'!E31,'(3)軽自動車'!E31,'(4)たばこ税'!E31,'(5)鉱産税'!E31,'(6)特土地'!E31)</f>
        <v>1373093</v>
      </c>
      <c r="F31" s="22">
        <f>SUM('(1)市町村民税'!F31,'(2)固定資産税'!F31,'(3)軽自動車'!F31,'(4)たばこ税'!F31,'(5)鉱産税'!F31,'(6)特土地'!F31)</f>
        <v>77789</v>
      </c>
      <c r="G31" s="23">
        <f t="shared" si="0"/>
        <v>1450882</v>
      </c>
      <c r="H31" s="21">
        <f>SUM('(1)市町村民税'!H31,'(2)固定資産税'!H31,'(3)軽自動車'!H31,'(4)たばこ税'!H31,'(5)鉱産税'!H31,'(6)特土地'!H31)</f>
        <v>1348653</v>
      </c>
      <c r="I31" s="22">
        <f>SUM('(1)市町村民税'!I31,'(2)固定資産税'!I31,'(3)軽自動車'!I31,'(4)たばこ税'!I31,'(5)鉱産税'!I31,'(6)特土地'!I31)</f>
        <v>37838</v>
      </c>
      <c r="J31" s="23">
        <f t="shared" si="1"/>
        <v>1386491</v>
      </c>
      <c r="K31" s="92">
        <f t="shared" si="2"/>
        <v>98.22007686296558</v>
      </c>
      <c r="L31" s="61">
        <f t="shared" si="3"/>
        <v>48.64183882039877</v>
      </c>
      <c r="M31" s="93">
        <f t="shared" si="4"/>
        <v>95.56194094350884</v>
      </c>
    </row>
    <row r="32" spans="1:13" ht="18" customHeight="1">
      <c r="A32" s="3"/>
      <c r="B32" s="149"/>
      <c r="C32" s="140" t="s">
        <v>26</v>
      </c>
      <c r="D32" s="165"/>
      <c r="E32" s="156">
        <f>SUM('(1)市町村民税'!E32,'(2)固定資産税'!E32,'(3)軽自動車'!E32,'(4)たばこ税'!E32,'(5)鉱産税'!E32,'(6)特土地'!E32)</f>
        <v>3328140</v>
      </c>
      <c r="F32" s="22">
        <f>SUM('(1)市町村民税'!F32,'(2)固定資産税'!F32,'(3)軽自動車'!F32,'(4)たばこ税'!F32,'(5)鉱産税'!F32,'(6)特土地'!F32)</f>
        <v>158546</v>
      </c>
      <c r="G32" s="23">
        <f t="shared" si="0"/>
        <v>3486686</v>
      </c>
      <c r="H32" s="21">
        <f>SUM('(1)市町村民税'!H32,'(2)固定資産税'!H32,'(3)軽自動車'!H32,'(4)たばこ税'!H32,'(5)鉱産税'!H32,'(6)特土地'!H32)</f>
        <v>3297055</v>
      </c>
      <c r="I32" s="22">
        <f>SUM('(1)市町村民税'!I32,'(2)固定資産税'!I32,'(3)軽自動車'!I32,'(4)たばこ税'!I32,'(5)鉱産税'!I32,'(6)特土地'!I32)</f>
        <v>51871</v>
      </c>
      <c r="J32" s="23">
        <f t="shared" si="1"/>
        <v>3348926</v>
      </c>
      <c r="K32" s="92">
        <f t="shared" si="2"/>
        <v>99.06599481992944</v>
      </c>
      <c r="L32" s="61">
        <f t="shared" si="3"/>
        <v>32.7166879013031</v>
      </c>
      <c r="M32" s="93">
        <f t="shared" si="4"/>
        <v>96.04897028295638</v>
      </c>
    </row>
    <row r="33" spans="1:13" ht="18" customHeight="1">
      <c r="A33" s="3"/>
      <c r="B33" s="149"/>
      <c r="C33" s="140" t="s">
        <v>27</v>
      </c>
      <c r="D33" s="165"/>
      <c r="E33" s="156">
        <f>SUM('(1)市町村民税'!E33,'(2)固定資産税'!E33,'(3)軽自動車'!E33,'(4)たばこ税'!E33,'(5)鉱産税'!E33,'(6)特土地'!E33)</f>
        <v>57104</v>
      </c>
      <c r="F33" s="22">
        <f>SUM('(1)市町村民税'!F33,'(2)固定資産税'!F33,'(3)軽自動車'!F33,'(4)たばこ税'!F33,'(5)鉱産税'!F33,'(6)特土地'!F33)</f>
        <v>2656</v>
      </c>
      <c r="G33" s="23">
        <f t="shared" si="0"/>
        <v>59760</v>
      </c>
      <c r="H33" s="21">
        <f>SUM('(1)市町村民税'!H33,'(2)固定資産税'!H33,'(3)軽自動車'!H33,'(4)たばこ税'!H33,'(5)鉱産税'!H33,'(6)特土地'!H33)</f>
        <v>55495</v>
      </c>
      <c r="I33" s="22">
        <f>SUM('(1)市町村民税'!I33,'(2)固定資産税'!I33,'(3)軽自動車'!I33,'(4)たばこ税'!I33,'(5)鉱産税'!I33,'(6)特土地'!I33)</f>
        <v>528</v>
      </c>
      <c r="J33" s="23">
        <f t="shared" si="1"/>
        <v>56023</v>
      </c>
      <c r="K33" s="92">
        <f t="shared" si="2"/>
        <v>97.18233398711124</v>
      </c>
      <c r="L33" s="61">
        <f t="shared" si="3"/>
        <v>19.879518072289155</v>
      </c>
      <c r="M33" s="93">
        <f t="shared" si="4"/>
        <v>93.7466532797858</v>
      </c>
    </row>
    <row r="34" spans="1:13" ht="18" customHeight="1">
      <c r="A34" s="3"/>
      <c r="B34" s="150"/>
      <c r="C34" s="141" t="s">
        <v>28</v>
      </c>
      <c r="D34" s="166"/>
      <c r="E34" s="157">
        <f>SUM('(1)市町村民税'!E34,'(2)固定資産税'!E34,'(3)軽自動車'!E34,'(4)たばこ税'!E34,'(5)鉱産税'!E34,'(6)特土地'!E34)</f>
        <v>69315</v>
      </c>
      <c r="F34" s="25">
        <f>SUM('(1)市町村民税'!F34,'(2)固定資産税'!F34,'(3)軽自動車'!F34,'(4)たばこ税'!F34,'(5)鉱産税'!F34,'(6)特土地'!F34)</f>
        <v>24161</v>
      </c>
      <c r="G34" s="26">
        <f t="shared" si="0"/>
        <v>93476</v>
      </c>
      <c r="H34" s="24">
        <f>SUM('(1)市町村民税'!H34,'(2)固定資産税'!H34,'(3)軽自動車'!H34,'(4)たばこ税'!H34,'(5)鉱産税'!H34,'(6)特土地'!H34)</f>
        <v>62309</v>
      </c>
      <c r="I34" s="25">
        <f>SUM('(1)市町村民税'!I34,'(2)固定資産税'!I34,'(3)軽自動車'!I34,'(4)たばこ税'!I34,'(5)鉱産税'!I34,'(6)特土地'!I34)</f>
        <v>11913</v>
      </c>
      <c r="J34" s="26">
        <f t="shared" si="1"/>
        <v>74222</v>
      </c>
      <c r="K34" s="94">
        <f t="shared" si="2"/>
        <v>89.89251965663998</v>
      </c>
      <c r="L34" s="95">
        <f t="shared" si="3"/>
        <v>49.306733992798314</v>
      </c>
      <c r="M34" s="96">
        <f t="shared" si="4"/>
        <v>79.40219949505756</v>
      </c>
    </row>
    <row r="35" spans="1:13" ht="18" customHeight="1">
      <c r="A35" s="3"/>
      <c r="B35" s="151"/>
      <c r="C35" s="142" t="s">
        <v>29</v>
      </c>
      <c r="D35" s="167"/>
      <c r="E35" s="158">
        <f>SUM('(1)市町村民税'!E35,'(2)固定資産税'!E35,'(3)軽自動車'!E35,'(4)たばこ税'!E35,'(5)鉱産税'!E35,'(6)特土地'!E35)</f>
        <v>53814</v>
      </c>
      <c r="F35" s="28">
        <f>SUM('(1)市町村民税'!F35,'(2)固定資産税'!F35,'(3)軽自動車'!F35,'(4)たばこ税'!F35,'(5)鉱産税'!F35,'(6)特土地'!F35)</f>
        <v>3482</v>
      </c>
      <c r="G35" s="29">
        <f t="shared" si="0"/>
        <v>57296</v>
      </c>
      <c r="H35" s="27">
        <f>SUM('(1)市町村民税'!H35,'(2)固定資産税'!H35,'(3)軽自動車'!H35,'(4)たばこ税'!H35,'(5)鉱産税'!H35,'(6)特土地'!H35)</f>
        <v>50737</v>
      </c>
      <c r="I35" s="28">
        <f>SUM('(1)市町村民税'!I35,'(2)固定資産税'!I35,'(3)軽自動車'!I35,'(4)たばこ税'!I35,'(5)鉱産税'!I35,'(6)特土地'!I35)</f>
        <v>2192</v>
      </c>
      <c r="J35" s="29">
        <f t="shared" si="1"/>
        <v>52929</v>
      </c>
      <c r="K35" s="97">
        <f t="shared" si="2"/>
        <v>94.28215705950124</v>
      </c>
      <c r="L35" s="98">
        <f t="shared" si="3"/>
        <v>62.952326249282024</v>
      </c>
      <c r="M35" s="99">
        <f t="shared" si="4"/>
        <v>92.3781764870148</v>
      </c>
    </row>
    <row r="36" spans="1:13" ht="18" customHeight="1">
      <c r="A36" s="3"/>
      <c r="B36" s="149"/>
      <c r="C36" s="140" t="s">
        <v>30</v>
      </c>
      <c r="D36" s="165"/>
      <c r="E36" s="156">
        <f>SUM('(1)市町村民税'!E36,'(2)固定資産税'!E36,'(3)軽自動車'!E36,'(4)たばこ税'!E36,'(5)鉱産税'!E36,'(6)特土地'!E36)</f>
        <v>23414</v>
      </c>
      <c r="F36" s="22">
        <f>SUM('(1)市町村民税'!F36,'(2)固定資産税'!F36,'(3)軽自動車'!F36,'(4)たばこ税'!F36,'(5)鉱産税'!F36,'(6)特土地'!F36)</f>
        <v>1722</v>
      </c>
      <c r="G36" s="23">
        <f t="shared" si="0"/>
        <v>25136</v>
      </c>
      <c r="H36" s="21">
        <f>SUM('(1)市町村民税'!H36,'(2)固定資産税'!H36,'(3)軽自動車'!H36,'(4)たばこ税'!H36,'(5)鉱産税'!H36,'(6)特土地'!H36)</f>
        <v>22559</v>
      </c>
      <c r="I36" s="22">
        <f>SUM('(1)市町村民税'!I36,'(2)固定資産税'!I36,'(3)軽自動車'!I36,'(4)たばこ税'!I36,'(5)鉱産税'!I36,'(6)特土地'!I36)</f>
        <v>628</v>
      </c>
      <c r="J36" s="23">
        <f t="shared" si="1"/>
        <v>23187</v>
      </c>
      <c r="K36" s="92">
        <f t="shared" si="2"/>
        <v>96.3483386008371</v>
      </c>
      <c r="L36" s="61">
        <f t="shared" si="3"/>
        <v>36.469221835075494</v>
      </c>
      <c r="M36" s="93">
        <f t="shared" si="4"/>
        <v>92.24618077657543</v>
      </c>
    </row>
    <row r="37" spans="1:13" ht="18" customHeight="1">
      <c r="A37" s="3"/>
      <c r="B37" s="149"/>
      <c r="C37" s="140" t="s">
        <v>31</v>
      </c>
      <c r="D37" s="165"/>
      <c r="E37" s="156">
        <f>SUM('(1)市町村民税'!E37,'(2)固定資産税'!E37,'(3)軽自動車'!E37,'(4)たばこ税'!E37,'(5)鉱産税'!E37,'(6)特土地'!E37)</f>
        <v>158902</v>
      </c>
      <c r="F37" s="22">
        <f>SUM('(1)市町村民税'!F37,'(2)固定資産税'!F37,'(3)軽自動車'!F37,'(4)たばこ税'!F37,'(5)鉱産税'!F37,'(6)特土地'!F37)</f>
        <v>12996</v>
      </c>
      <c r="G37" s="23">
        <f t="shared" si="0"/>
        <v>171898</v>
      </c>
      <c r="H37" s="21">
        <f>SUM('(1)市町村民税'!H37,'(2)固定資産税'!H37,'(3)軽自動車'!H37,'(4)たばこ税'!H37,'(5)鉱産税'!H37,'(6)特土地'!H37)</f>
        <v>156227</v>
      </c>
      <c r="I37" s="22">
        <f>SUM('(1)市町村民税'!I37,'(2)固定資産税'!I37,'(3)軽自動車'!I37,'(4)たばこ税'!I37,'(5)鉱産税'!I37,'(6)特土地'!I37)</f>
        <v>2260</v>
      </c>
      <c r="J37" s="23">
        <f t="shared" si="1"/>
        <v>158487</v>
      </c>
      <c r="K37" s="92">
        <f t="shared" si="2"/>
        <v>98.31657247863464</v>
      </c>
      <c r="L37" s="61">
        <f t="shared" si="3"/>
        <v>17.389966143428747</v>
      </c>
      <c r="M37" s="93">
        <f t="shared" si="4"/>
        <v>92.19828037557156</v>
      </c>
    </row>
    <row r="38" spans="1:13" ht="18" customHeight="1">
      <c r="A38" s="3"/>
      <c r="B38" s="149"/>
      <c r="C38" s="140" t="s">
        <v>32</v>
      </c>
      <c r="D38" s="165"/>
      <c r="E38" s="156">
        <f>SUM('(1)市町村民税'!E38,'(2)固定資産税'!E38,'(3)軽自動車'!E38,'(4)たばこ税'!E38,'(5)鉱産税'!E38,'(6)特土地'!E38)</f>
        <v>86864</v>
      </c>
      <c r="F38" s="22">
        <f>SUM('(1)市町村民税'!F38,'(2)固定資産税'!F38,'(3)軽自動車'!F38,'(4)たばこ税'!F38,'(5)鉱産税'!F38,'(6)特土地'!F38)</f>
        <v>2038</v>
      </c>
      <c r="G38" s="23">
        <f t="shared" si="0"/>
        <v>88902</v>
      </c>
      <c r="H38" s="21">
        <f>SUM('(1)市町村民税'!H38,'(2)固定資産税'!H38,'(3)軽自動車'!H38,'(4)たばこ税'!H38,'(5)鉱産税'!H38,'(6)特土地'!H38)</f>
        <v>85441</v>
      </c>
      <c r="I38" s="22">
        <f>SUM('(1)市町村民税'!I38,'(2)固定資産税'!I38,'(3)軽自動車'!I38,'(4)たばこ税'!I38,'(5)鉱産税'!I38,'(6)特土地'!I38)</f>
        <v>1221</v>
      </c>
      <c r="J38" s="23">
        <f t="shared" si="1"/>
        <v>86662</v>
      </c>
      <c r="K38" s="92">
        <f t="shared" si="2"/>
        <v>98.36180696260821</v>
      </c>
      <c r="L38" s="61">
        <f t="shared" si="3"/>
        <v>59.9116781157998</v>
      </c>
      <c r="M38" s="93">
        <f t="shared" si="4"/>
        <v>97.48037164518234</v>
      </c>
    </row>
    <row r="39" spans="1:13" ht="18" customHeight="1">
      <c r="A39" s="3"/>
      <c r="B39" s="150"/>
      <c r="C39" s="141" t="s">
        <v>33</v>
      </c>
      <c r="D39" s="166"/>
      <c r="E39" s="157">
        <f>SUM('(1)市町村民税'!E39,'(2)固定資産税'!E39,'(3)軽自動車'!E39,'(4)たばこ税'!E39,'(5)鉱産税'!E39,'(6)特土地'!E39)</f>
        <v>69944</v>
      </c>
      <c r="F39" s="25">
        <f>SUM('(1)市町村民税'!F39,'(2)固定資産税'!F39,'(3)軽自動車'!F39,'(4)たばこ税'!F39,'(5)鉱産税'!F39,'(6)特土地'!F39)</f>
        <v>16636</v>
      </c>
      <c r="G39" s="26">
        <f t="shared" si="0"/>
        <v>86580</v>
      </c>
      <c r="H39" s="24">
        <f>SUM('(1)市町村民税'!H39,'(2)固定資産税'!H39,'(3)軽自動車'!H39,'(4)たばこ税'!H39,'(5)鉱産税'!H39,'(6)特土地'!H39)</f>
        <v>67466</v>
      </c>
      <c r="I39" s="25">
        <f>SUM('(1)市町村民税'!I39,'(2)固定資産税'!I39,'(3)軽自動車'!I39,'(4)たばこ税'!I39,'(5)鉱産税'!I39,'(6)特土地'!I39)</f>
        <v>2435</v>
      </c>
      <c r="J39" s="26">
        <f t="shared" si="1"/>
        <v>69901</v>
      </c>
      <c r="K39" s="94">
        <f t="shared" si="2"/>
        <v>96.45716573258608</v>
      </c>
      <c r="L39" s="95">
        <f t="shared" si="3"/>
        <v>14.636931954796825</v>
      </c>
      <c r="M39" s="96">
        <f t="shared" si="4"/>
        <v>80.73573573573573</v>
      </c>
    </row>
    <row r="40" spans="1:13" ht="18" customHeight="1">
      <c r="A40" s="3"/>
      <c r="B40" s="151"/>
      <c r="C40" s="142" t="s">
        <v>34</v>
      </c>
      <c r="D40" s="167"/>
      <c r="E40" s="158">
        <f>SUM('(1)市町村民税'!E40,'(2)固定資産税'!E40,'(3)軽自動車'!E40,'(4)たばこ税'!E40,'(5)鉱産税'!E40,'(6)特土地'!E40)</f>
        <v>107224</v>
      </c>
      <c r="F40" s="28">
        <f>SUM('(1)市町村民税'!F40,'(2)固定資産税'!F40,'(3)軽自動車'!F40,'(4)たばこ税'!F40,'(5)鉱産税'!F40,'(6)特土地'!F40)</f>
        <v>21752</v>
      </c>
      <c r="G40" s="29">
        <f t="shared" si="0"/>
        <v>128976</v>
      </c>
      <c r="H40" s="27">
        <f>SUM('(1)市町村民税'!H40,'(2)固定資産税'!H40,'(3)軽自動車'!H40,'(4)たばこ税'!H40,'(5)鉱産税'!H40,'(6)特土地'!H40)</f>
        <v>102537</v>
      </c>
      <c r="I40" s="28">
        <f>SUM('(1)市町村民税'!I40,'(2)固定資産税'!I40,'(3)軽自動車'!I40,'(4)たばこ税'!I40,'(5)鉱産税'!I40,'(6)特土地'!I40)</f>
        <v>3729</v>
      </c>
      <c r="J40" s="29">
        <f t="shared" si="1"/>
        <v>106266</v>
      </c>
      <c r="K40" s="97">
        <f t="shared" si="2"/>
        <v>95.6287771394464</v>
      </c>
      <c r="L40" s="98">
        <f t="shared" si="3"/>
        <v>17.143251195292386</v>
      </c>
      <c r="M40" s="99">
        <f t="shared" si="4"/>
        <v>82.3920729438035</v>
      </c>
    </row>
    <row r="41" spans="1:13" ht="18" customHeight="1">
      <c r="A41" s="3"/>
      <c r="B41" s="149"/>
      <c r="C41" s="140" t="s">
        <v>82</v>
      </c>
      <c r="D41" s="165"/>
      <c r="E41" s="156">
        <f>SUM('(1)市町村民税'!E41,'(2)固定資産税'!E41,'(3)軽自動車'!E41,'(4)たばこ税'!E41,'(5)鉱産税'!E41,'(6)特土地'!E41)</f>
        <v>629591</v>
      </c>
      <c r="F41" s="22">
        <f>SUM('(1)市町村民税'!F41,'(2)固定資産税'!F41,'(3)軽自動車'!F41,'(4)たばこ税'!F41,'(5)鉱産税'!F41,'(6)特土地'!F41)</f>
        <v>87726</v>
      </c>
      <c r="G41" s="23">
        <f t="shared" si="0"/>
        <v>717317</v>
      </c>
      <c r="H41" s="21">
        <f>SUM('(1)市町村民税'!H41,'(2)固定資産税'!H41,'(3)軽自動車'!H41,'(4)たばこ税'!H41,'(5)鉱産税'!H41,'(6)特土地'!H41)</f>
        <v>607092</v>
      </c>
      <c r="I41" s="22">
        <f>SUM('(1)市町村民税'!I41,'(2)固定資産税'!I41,'(3)軽自動車'!I41,'(4)たばこ税'!I41,'(5)鉱産税'!I41,'(6)特土地'!I41)</f>
        <v>22112</v>
      </c>
      <c r="J41" s="23">
        <f t="shared" si="1"/>
        <v>629204</v>
      </c>
      <c r="K41" s="92">
        <f t="shared" si="2"/>
        <v>96.42641016151757</v>
      </c>
      <c r="L41" s="61">
        <f t="shared" si="3"/>
        <v>25.20575428037298</v>
      </c>
      <c r="M41" s="93">
        <f t="shared" si="4"/>
        <v>87.71630952563511</v>
      </c>
    </row>
    <row r="42" spans="1:13" ht="18" customHeight="1">
      <c r="A42" s="3"/>
      <c r="B42" s="149"/>
      <c r="C42" s="140" t="s">
        <v>83</v>
      </c>
      <c r="D42" s="165"/>
      <c r="E42" s="156">
        <f>SUM('(1)市町村民税'!E42,'(2)固定資産税'!E42,'(3)軽自動車'!E42,'(4)たばこ税'!E42,'(5)鉱産税'!E42,'(6)特土地'!E42)</f>
        <v>1860567</v>
      </c>
      <c r="F42" s="22">
        <f>SUM('(1)市町村民税'!F42,'(2)固定資産税'!F42,'(3)軽自動車'!F42,'(4)たばこ税'!F42,'(5)鉱産税'!F42,'(6)特土地'!F42)</f>
        <v>345799</v>
      </c>
      <c r="G42" s="23">
        <f t="shared" si="0"/>
        <v>2206366</v>
      </c>
      <c r="H42" s="21">
        <f>SUM('(1)市町村民税'!H42,'(2)固定資産税'!H42,'(3)軽自動車'!H42,'(4)たばこ税'!H42,'(5)鉱産税'!H42,'(6)特土地'!H42)</f>
        <v>1806922</v>
      </c>
      <c r="I42" s="22">
        <f>SUM('(1)市町村民税'!I42,'(2)固定資産税'!I42,'(3)軽自動車'!I42,'(4)たばこ税'!I42,'(5)鉱産税'!I42,'(6)特土地'!I42)</f>
        <v>120371</v>
      </c>
      <c r="J42" s="23">
        <f t="shared" si="1"/>
        <v>1927293</v>
      </c>
      <c r="K42" s="92">
        <f t="shared" si="2"/>
        <v>97.11673914457259</v>
      </c>
      <c r="L42" s="61">
        <f t="shared" si="3"/>
        <v>34.8095280784502</v>
      </c>
      <c r="M42" s="93">
        <f t="shared" si="4"/>
        <v>87.3514639003683</v>
      </c>
    </row>
    <row r="43" spans="1:13" ht="18" customHeight="1">
      <c r="A43" s="3"/>
      <c r="B43" s="149"/>
      <c r="C43" s="140" t="s">
        <v>35</v>
      </c>
      <c r="D43" s="165"/>
      <c r="E43" s="156">
        <f>SUM('(1)市町村民税'!E43,'(2)固定資産税'!E43,'(3)軽自動車'!E43,'(4)たばこ税'!E43,'(5)鉱産税'!E43,'(6)特土地'!E43)</f>
        <v>89082</v>
      </c>
      <c r="F43" s="22">
        <f>SUM('(1)市町村民税'!F43,'(2)固定資産税'!F43,'(3)軽自動車'!F43,'(4)たばこ税'!F43,'(5)鉱産税'!F43,'(6)特土地'!F43)</f>
        <v>15143</v>
      </c>
      <c r="G43" s="23">
        <f t="shared" si="0"/>
        <v>104225</v>
      </c>
      <c r="H43" s="21">
        <f>SUM('(1)市町村民税'!H43,'(2)固定資産税'!H43,'(3)軽自動車'!H43,'(4)たばこ税'!H43,'(5)鉱産税'!H43,'(6)特土地'!H43)</f>
        <v>83791</v>
      </c>
      <c r="I43" s="22">
        <f>SUM('(1)市町村民税'!I43,'(2)固定資産税'!I43,'(3)軽自動車'!I43,'(4)たばこ税'!I43,'(5)鉱産税'!I43,'(6)特土地'!I43)</f>
        <v>4359</v>
      </c>
      <c r="J43" s="23">
        <f t="shared" si="1"/>
        <v>88150</v>
      </c>
      <c r="K43" s="92">
        <f t="shared" si="2"/>
        <v>94.06052850182978</v>
      </c>
      <c r="L43" s="61">
        <f t="shared" si="3"/>
        <v>28.78557749455194</v>
      </c>
      <c r="M43" s="93">
        <f t="shared" si="4"/>
        <v>84.57663708323338</v>
      </c>
    </row>
    <row r="44" spans="1:13" ht="18" customHeight="1">
      <c r="A44" s="3"/>
      <c r="B44" s="150"/>
      <c r="C44" s="141" t="s">
        <v>36</v>
      </c>
      <c r="D44" s="166"/>
      <c r="E44" s="157">
        <f>SUM('(1)市町村民税'!E44,'(2)固定資産税'!E44,'(3)軽自動車'!E44,'(4)たばこ税'!E44,'(5)鉱産税'!E44,'(6)特土地'!E44)</f>
        <v>445302</v>
      </c>
      <c r="F44" s="25">
        <f>SUM('(1)市町村民税'!F44,'(2)固定資産税'!F44,'(3)軽自動車'!F44,'(4)たばこ税'!F44,'(5)鉱産税'!F44,'(6)特土地'!F44)</f>
        <v>46020</v>
      </c>
      <c r="G44" s="26">
        <f t="shared" si="0"/>
        <v>491322</v>
      </c>
      <c r="H44" s="24">
        <f>SUM('(1)市町村民税'!H44,'(2)固定資産税'!H44,'(3)軽自動車'!H44,'(4)たばこ税'!H44,'(5)鉱産税'!H44,'(6)特土地'!H44)</f>
        <v>429434</v>
      </c>
      <c r="I44" s="25">
        <f>SUM('(1)市町村民税'!I44,'(2)固定資産税'!I44,'(3)軽自動車'!I44,'(4)たばこ税'!I44,'(5)鉱産税'!I44,'(6)特土地'!I44)</f>
        <v>7966</v>
      </c>
      <c r="J44" s="26">
        <f t="shared" si="1"/>
        <v>437400</v>
      </c>
      <c r="K44" s="94">
        <f t="shared" si="2"/>
        <v>96.43657562732707</v>
      </c>
      <c r="L44" s="95">
        <f t="shared" si="3"/>
        <v>17.30986527596697</v>
      </c>
      <c r="M44" s="96">
        <f t="shared" si="4"/>
        <v>89.0251199824148</v>
      </c>
    </row>
    <row r="45" spans="1:13" ht="18" customHeight="1" thickBot="1">
      <c r="A45" s="3"/>
      <c r="B45" s="151"/>
      <c r="C45" s="142" t="s">
        <v>37</v>
      </c>
      <c r="D45" s="167"/>
      <c r="E45" s="158">
        <f>SUM('(1)市町村民税'!E45,'(2)固定資産税'!E45,'(3)軽自動車'!E45,'(4)たばこ税'!E45,'(5)鉱産税'!E45,'(6)特土地'!E45)</f>
        <v>145707</v>
      </c>
      <c r="F45" s="28">
        <f>SUM('(1)市町村民税'!F45,'(2)固定資産税'!F45,'(3)軽自動車'!F45,'(4)たばこ税'!F45,'(5)鉱産税'!F45,'(6)特土地'!F45)</f>
        <v>19241</v>
      </c>
      <c r="G45" s="29">
        <f t="shared" si="0"/>
        <v>164948</v>
      </c>
      <c r="H45" s="27">
        <f>SUM('(1)市町村民税'!H45,'(2)固定資産税'!H45,'(3)軽自動車'!H45,'(4)たばこ税'!H45,'(5)鉱産税'!H45,'(6)特土地'!H45)</f>
        <v>142348</v>
      </c>
      <c r="I45" s="28">
        <f>SUM('(1)市町村民税'!I45,'(2)固定資産税'!I45,'(3)軽自動車'!I45,'(4)たばこ税'!I45,'(5)鉱産税'!I45,'(6)特土地'!I45)</f>
        <v>4815</v>
      </c>
      <c r="J45" s="29">
        <f t="shared" si="1"/>
        <v>147163</v>
      </c>
      <c r="K45" s="97">
        <f t="shared" si="2"/>
        <v>97.69468865600143</v>
      </c>
      <c r="L45" s="98">
        <f t="shared" si="3"/>
        <v>25.024686866586975</v>
      </c>
      <c r="M45" s="99">
        <f t="shared" si="4"/>
        <v>89.21781409898877</v>
      </c>
    </row>
    <row r="46" spans="1:13" ht="18" customHeight="1" thickTop="1">
      <c r="A46" s="4"/>
      <c r="B46" s="152"/>
      <c r="C46" s="143" t="s">
        <v>38</v>
      </c>
      <c r="D46" s="168"/>
      <c r="E46" s="159">
        <f aca="true" t="shared" si="5" ref="E46:J46">SUM(E5:E15)</f>
        <v>113235265</v>
      </c>
      <c r="F46" s="31">
        <f t="shared" si="5"/>
        <v>10189696</v>
      </c>
      <c r="G46" s="32">
        <f t="shared" si="5"/>
        <v>123424961</v>
      </c>
      <c r="H46" s="30">
        <f t="shared" si="5"/>
        <v>110527065</v>
      </c>
      <c r="I46" s="31">
        <f t="shared" si="5"/>
        <v>3224287</v>
      </c>
      <c r="J46" s="32">
        <f t="shared" si="5"/>
        <v>113751352</v>
      </c>
      <c r="K46" s="109">
        <f t="shared" si="2"/>
        <v>97.60834224214516</v>
      </c>
      <c r="L46" s="110">
        <f t="shared" si="3"/>
        <v>31.642622115517476</v>
      </c>
      <c r="M46" s="111">
        <f t="shared" si="4"/>
        <v>92.16235604076877</v>
      </c>
    </row>
    <row r="47" spans="1:13" ht="18" customHeight="1" thickBot="1">
      <c r="A47" s="4"/>
      <c r="B47" s="153"/>
      <c r="C47" s="144" t="s">
        <v>39</v>
      </c>
      <c r="D47" s="169"/>
      <c r="E47" s="160">
        <f aca="true" t="shared" si="6" ref="E47:J47">SUM(E16:E45)</f>
        <v>30291520</v>
      </c>
      <c r="F47" s="34">
        <f t="shared" si="6"/>
        <v>2903364</v>
      </c>
      <c r="G47" s="35">
        <f t="shared" si="6"/>
        <v>33194884</v>
      </c>
      <c r="H47" s="33">
        <f t="shared" si="6"/>
        <v>29525021</v>
      </c>
      <c r="I47" s="34">
        <f t="shared" si="6"/>
        <v>874636</v>
      </c>
      <c r="J47" s="35">
        <f t="shared" si="6"/>
        <v>30399657</v>
      </c>
      <c r="K47" s="106">
        <f t="shared" si="2"/>
        <v>97.46959214988222</v>
      </c>
      <c r="L47" s="107">
        <f t="shared" si="3"/>
        <v>30.124917165054054</v>
      </c>
      <c r="M47" s="108">
        <f t="shared" si="4"/>
        <v>91.5793439736075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143526785</v>
      </c>
      <c r="F48" s="37">
        <f t="shared" si="7"/>
        <v>13093060</v>
      </c>
      <c r="G48" s="38">
        <f t="shared" si="7"/>
        <v>156619845</v>
      </c>
      <c r="H48" s="36">
        <f t="shared" si="7"/>
        <v>140052086</v>
      </c>
      <c r="I48" s="63">
        <f t="shared" si="7"/>
        <v>4098923</v>
      </c>
      <c r="J48" s="64">
        <f t="shared" si="7"/>
        <v>144151009</v>
      </c>
      <c r="K48" s="114">
        <f t="shared" si="2"/>
        <v>97.57905884953809</v>
      </c>
      <c r="L48" s="115">
        <f t="shared" si="3"/>
        <v>31.306073599296113</v>
      </c>
      <c r="M48" s="116">
        <f t="shared" si="4"/>
        <v>92.0387892096305</v>
      </c>
    </row>
    <row r="49" spans="9:10" ht="13.5">
      <c r="I49" s="245"/>
      <c r="J49" s="245"/>
    </row>
    <row r="50" spans="9:10" ht="13.5">
      <c r="I50" s="245"/>
      <c r="J50" s="245"/>
    </row>
  </sheetData>
  <sheetProtection/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M50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59</v>
      </c>
      <c r="M1" s="16" t="s">
        <v>40</v>
      </c>
    </row>
    <row r="2" spans="2:13" ht="15.7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3"/>
      <c r="B5" s="148"/>
      <c r="C5" s="139" t="s">
        <v>4</v>
      </c>
      <c r="D5" s="164"/>
      <c r="E5" s="155">
        <f>SUM('(ｲ)個人市町村民税'!E5,'(ﾛ)法人市町村民税'!E5)</f>
        <v>17163888</v>
      </c>
      <c r="F5" s="19">
        <f>SUM('(ｲ)個人市町村民税'!F5,'(ﾛ)法人市町村民税'!F5)</f>
        <v>1002678</v>
      </c>
      <c r="G5" s="20">
        <f>SUM(E5:F5)</f>
        <v>18166566</v>
      </c>
      <c r="H5" s="18">
        <f>SUM('(ｲ)個人市町村民税'!H5,'(ﾛ)法人市町村民税'!H5)</f>
        <v>16934335</v>
      </c>
      <c r="I5" s="19">
        <f>SUM('(ｲ)個人市町村民税'!I5,'(ﾛ)法人市町村民税'!I5)</f>
        <v>301347</v>
      </c>
      <c r="J5" s="20">
        <f>SUM(H5:I5)</f>
        <v>17235682</v>
      </c>
      <c r="K5" s="100">
        <f>IF(E5=0,"-",H5/E5*100)</f>
        <v>98.66258157825312</v>
      </c>
      <c r="L5" s="101">
        <f>IF(F5=0,"-",I5/F5*100)</f>
        <v>30.054214812731505</v>
      </c>
      <c r="M5" s="102">
        <f>IF(G5=0,"-",J5/G5*100)</f>
        <v>94.87583949547758</v>
      </c>
    </row>
    <row r="6" spans="1:13" ht="18" customHeight="1">
      <c r="A6" s="3"/>
      <c r="B6" s="149"/>
      <c r="C6" s="140" t="s">
        <v>5</v>
      </c>
      <c r="D6" s="165"/>
      <c r="E6" s="156">
        <f>SUM('(ｲ)個人市町村民税'!E6,'(ﾛ)法人市町村民税'!E6)</f>
        <v>3858737</v>
      </c>
      <c r="F6" s="22">
        <f>SUM('(ｲ)個人市町村民税'!F6,'(ﾛ)法人市町村民税'!F6)</f>
        <v>337887</v>
      </c>
      <c r="G6" s="23">
        <f aca="true" t="shared" si="0" ref="G6:G45">SUM(E6:F6)</f>
        <v>4196624</v>
      </c>
      <c r="H6" s="21">
        <f>SUM('(ｲ)個人市町村民税'!H6,'(ﾛ)法人市町村民税'!H6)</f>
        <v>3779417</v>
      </c>
      <c r="I6" s="22">
        <f>SUM('(ｲ)個人市町村民税'!I6,'(ﾛ)法人市町村民税'!I6)</f>
        <v>89334</v>
      </c>
      <c r="J6" s="23">
        <f aca="true" t="shared" si="1" ref="J6:J45">SUM(H6:I6)</f>
        <v>3868751</v>
      </c>
      <c r="K6" s="92">
        <f aca="true" t="shared" si="2" ref="K6:K48">IF(E6=0,"-",H6/E6*100)</f>
        <v>97.94440512530396</v>
      </c>
      <c r="L6" s="61">
        <f aca="true" t="shared" si="3" ref="L6:L48">IF(F6=0,"-",I6/F6*100)</f>
        <v>26.439016594305198</v>
      </c>
      <c r="M6" s="93">
        <f aca="true" t="shared" si="4" ref="M6:M48">IF(G6=0,"-",J6/G6*100)</f>
        <v>92.18722001303905</v>
      </c>
    </row>
    <row r="7" spans="1:13" ht="18" customHeight="1">
      <c r="A7" s="3"/>
      <c r="B7" s="149"/>
      <c r="C7" s="140" t="s">
        <v>6</v>
      </c>
      <c r="D7" s="165"/>
      <c r="E7" s="156">
        <f>SUM('(ｲ)個人市町村民税'!E7,'(ﾛ)法人市町村民税'!E7)</f>
        <v>1700801</v>
      </c>
      <c r="F7" s="22">
        <f>SUM('(ｲ)個人市町村民税'!F7,'(ﾛ)法人市町村民税'!F7)</f>
        <v>131948</v>
      </c>
      <c r="G7" s="23">
        <f t="shared" si="0"/>
        <v>1832749</v>
      </c>
      <c r="H7" s="21">
        <f>SUM('(ｲ)個人市町村民税'!H7,'(ﾛ)法人市町村民税'!H7)</f>
        <v>1644901</v>
      </c>
      <c r="I7" s="22">
        <f>SUM('(ｲ)個人市町村民税'!I7,'(ﾛ)法人市町村民税'!I7)</f>
        <v>34587</v>
      </c>
      <c r="J7" s="23">
        <f t="shared" si="1"/>
        <v>1679488</v>
      </c>
      <c r="K7" s="92">
        <f t="shared" si="2"/>
        <v>96.71331331531438</v>
      </c>
      <c r="L7" s="61">
        <f t="shared" si="3"/>
        <v>26.212598902597996</v>
      </c>
      <c r="M7" s="93">
        <f t="shared" si="4"/>
        <v>91.63764377991748</v>
      </c>
    </row>
    <row r="8" spans="1:13" ht="18" customHeight="1">
      <c r="A8" s="3"/>
      <c r="B8" s="149"/>
      <c r="C8" s="140" t="s">
        <v>7</v>
      </c>
      <c r="D8" s="165"/>
      <c r="E8" s="156">
        <f>SUM('(ｲ)個人市町村民税'!E8,'(ﾛ)法人市町村民税'!E8)</f>
        <v>5263176</v>
      </c>
      <c r="F8" s="22">
        <f>SUM('(ｲ)個人市町村民税'!F8,'(ﾛ)法人市町村民税'!F8)</f>
        <v>223194</v>
      </c>
      <c r="G8" s="23">
        <f t="shared" si="0"/>
        <v>5486370</v>
      </c>
      <c r="H8" s="21">
        <f>SUM('(ｲ)個人市町村民税'!H8,'(ﾛ)法人市町村民税'!H8)</f>
        <v>5194819</v>
      </c>
      <c r="I8" s="22">
        <f>SUM('(ｲ)個人市町村民税'!I8,'(ﾛ)法人市町村民税'!I8)</f>
        <v>59148</v>
      </c>
      <c r="J8" s="23">
        <f t="shared" si="1"/>
        <v>5253967</v>
      </c>
      <c r="K8" s="92">
        <f t="shared" si="2"/>
        <v>98.70122146779815</v>
      </c>
      <c r="L8" s="61">
        <f t="shared" si="3"/>
        <v>26.500712384741526</v>
      </c>
      <c r="M8" s="93">
        <f t="shared" si="4"/>
        <v>95.76399331434081</v>
      </c>
    </row>
    <row r="9" spans="1:13" ht="18" customHeight="1">
      <c r="A9" s="3"/>
      <c r="B9" s="150"/>
      <c r="C9" s="141" t="s">
        <v>8</v>
      </c>
      <c r="D9" s="166"/>
      <c r="E9" s="157">
        <f>SUM('(ｲ)個人市町村民税'!E9,'(ﾛ)法人市町村民税'!E9)</f>
        <v>2285809</v>
      </c>
      <c r="F9" s="25">
        <f>SUM('(ｲ)個人市町村民税'!F9,'(ﾛ)法人市町村民税'!F9)</f>
        <v>176727</v>
      </c>
      <c r="G9" s="26">
        <f t="shared" si="0"/>
        <v>2462536</v>
      </c>
      <c r="H9" s="24">
        <f>SUM('(ｲ)個人市町村民税'!H9,'(ﾛ)法人市町村民税'!H9)</f>
        <v>2229310</v>
      </c>
      <c r="I9" s="25">
        <f>SUM('(ｲ)個人市町村民税'!I9,'(ﾛ)法人市町村民税'!I9)</f>
        <v>44558</v>
      </c>
      <c r="J9" s="26">
        <f t="shared" si="1"/>
        <v>2273868</v>
      </c>
      <c r="K9" s="94">
        <f t="shared" si="2"/>
        <v>97.5282711722633</v>
      </c>
      <c r="L9" s="95">
        <f t="shared" si="3"/>
        <v>25.212898991099266</v>
      </c>
      <c r="M9" s="96">
        <f t="shared" si="4"/>
        <v>92.33846733611205</v>
      </c>
    </row>
    <row r="10" spans="1:13" ht="18" customHeight="1">
      <c r="A10" s="3"/>
      <c r="B10" s="151"/>
      <c r="C10" s="142" t="s">
        <v>9</v>
      </c>
      <c r="D10" s="167"/>
      <c r="E10" s="158">
        <f>SUM('(ｲ)個人市町村民税'!E10,'(ﾛ)法人市町村民税'!E10)</f>
        <v>1793104</v>
      </c>
      <c r="F10" s="28">
        <f>SUM('(ｲ)個人市町村民税'!F10,'(ﾛ)法人市町村民税'!F10)</f>
        <v>112100</v>
      </c>
      <c r="G10" s="29">
        <f t="shared" si="0"/>
        <v>1905204</v>
      </c>
      <c r="H10" s="27">
        <f>SUM('(ｲ)個人市町村民税'!H10,'(ﾛ)法人市町村民税'!H10)</f>
        <v>1770373</v>
      </c>
      <c r="I10" s="28">
        <f>SUM('(ｲ)個人市町村民税'!I10,'(ﾛ)法人市町村民税'!I10)</f>
        <v>33666</v>
      </c>
      <c r="J10" s="29">
        <f t="shared" si="1"/>
        <v>1804039</v>
      </c>
      <c r="K10" s="97">
        <f t="shared" si="2"/>
        <v>98.73231000544308</v>
      </c>
      <c r="L10" s="98">
        <f t="shared" si="3"/>
        <v>30.032114183764495</v>
      </c>
      <c r="M10" s="99">
        <f t="shared" si="4"/>
        <v>94.69006993476813</v>
      </c>
    </row>
    <row r="11" spans="1:13" ht="18" customHeight="1">
      <c r="A11" s="3"/>
      <c r="B11" s="149"/>
      <c r="C11" s="140" t="s">
        <v>77</v>
      </c>
      <c r="D11" s="165"/>
      <c r="E11" s="156">
        <f>SUM('(ｲ)個人市町村民税'!E11,'(ﾛ)法人市町村民税'!E11)</f>
        <v>4937878</v>
      </c>
      <c r="F11" s="22">
        <f>SUM('(ｲ)個人市町村民税'!F11,'(ﾛ)法人市町村民税'!F11)</f>
        <v>351829</v>
      </c>
      <c r="G11" s="23">
        <f t="shared" si="0"/>
        <v>5289707</v>
      </c>
      <c r="H11" s="21">
        <f>SUM('(ｲ)個人市町村民税'!H11,'(ﾛ)法人市町村民税'!H11)</f>
        <v>4818887</v>
      </c>
      <c r="I11" s="22">
        <f>SUM('(ｲ)個人市町村民税'!I11,'(ﾛ)法人市町村民税'!I11)</f>
        <v>121614</v>
      </c>
      <c r="J11" s="23">
        <f t="shared" si="1"/>
        <v>4940501</v>
      </c>
      <c r="K11" s="92">
        <f t="shared" si="2"/>
        <v>97.59024018009356</v>
      </c>
      <c r="L11" s="61">
        <f t="shared" si="3"/>
        <v>34.566223932649095</v>
      </c>
      <c r="M11" s="93">
        <f t="shared" si="4"/>
        <v>93.39838671593719</v>
      </c>
    </row>
    <row r="12" spans="1:13" ht="18" customHeight="1">
      <c r="A12" s="3"/>
      <c r="B12" s="149"/>
      <c r="C12" s="140" t="s">
        <v>78</v>
      </c>
      <c r="D12" s="165"/>
      <c r="E12" s="156">
        <f>SUM('(ｲ)個人市町村民税'!E12,'(ﾛ)法人市町村民税'!E12)</f>
        <v>2344359</v>
      </c>
      <c r="F12" s="22">
        <f>SUM('(ｲ)個人市町村民税'!F12,'(ﾛ)法人市町村民税'!F12)</f>
        <v>181963</v>
      </c>
      <c r="G12" s="23">
        <f t="shared" si="0"/>
        <v>2526322</v>
      </c>
      <c r="H12" s="21">
        <f>SUM('(ｲ)個人市町村民税'!H12,'(ﾛ)法人市町村民税'!H12)</f>
        <v>2312137</v>
      </c>
      <c r="I12" s="22">
        <f>SUM('(ｲ)個人市町村民税'!I12,'(ﾛ)法人市町村民税'!I12)</f>
        <v>55321</v>
      </c>
      <c r="J12" s="23">
        <f t="shared" si="1"/>
        <v>2367458</v>
      </c>
      <c r="K12" s="92">
        <f t="shared" si="2"/>
        <v>98.6255518032861</v>
      </c>
      <c r="L12" s="61">
        <f t="shared" si="3"/>
        <v>30.40233454053846</v>
      </c>
      <c r="M12" s="93">
        <f t="shared" si="4"/>
        <v>93.71164879219673</v>
      </c>
    </row>
    <row r="13" spans="1:13" ht="18" customHeight="1">
      <c r="A13" s="3"/>
      <c r="B13" s="149"/>
      <c r="C13" s="140" t="s">
        <v>79</v>
      </c>
      <c r="D13" s="165"/>
      <c r="E13" s="156">
        <f>SUM('(ｲ)個人市町村民税'!E13,'(ﾛ)法人市町村民税'!E13)</f>
        <v>3422806</v>
      </c>
      <c r="F13" s="22">
        <f>SUM('(ｲ)個人市町村民税'!F13,'(ﾛ)法人市町村民税'!F13)</f>
        <v>368332</v>
      </c>
      <c r="G13" s="23">
        <f t="shared" si="0"/>
        <v>3791138</v>
      </c>
      <c r="H13" s="21">
        <f>SUM('(ｲ)個人市町村民税'!H13,'(ﾛ)法人市町村民税'!H13)</f>
        <v>3323002</v>
      </c>
      <c r="I13" s="22">
        <f>SUM('(ｲ)個人市町村民税'!I13,'(ﾛ)法人市町村民税'!I13)</f>
        <v>93543</v>
      </c>
      <c r="J13" s="23">
        <f t="shared" si="1"/>
        <v>3416545</v>
      </c>
      <c r="K13" s="92">
        <f t="shared" si="2"/>
        <v>97.08414674977197</v>
      </c>
      <c r="L13" s="61">
        <f t="shared" si="3"/>
        <v>25.396381525362987</v>
      </c>
      <c r="M13" s="93">
        <f t="shared" si="4"/>
        <v>90.11924651648133</v>
      </c>
    </row>
    <row r="14" spans="1:13" ht="18" customHeight="1">
      <c r="A14" s="3"/>
      <c r="B14" s="150"/>
      <c r="C14" s="141" t="s">
        <v>80</v>
      </c>
      <c r="D14" s="166"/>
      <c r="E14" s="157">
        <f>SUM('(ｲ)個人市町村民税'!E14,'(ﾛ)法人市町村民税'!E14)</f>
        <v>1666161</v>
      </c>
      <c r="F14" s="25">
        <f>SUM('(ｲ)個人市町村民税'!F14,'(ﾛ)法人市町村民税'!F14)</f>
        <v>118309</v>
      </c>
      <c r="G14" s="26">
        <f t="shared" si="0"/>
        <v>1784470</v>
      </c>
      <c r="H14" s="24">
        <f>SUM('(ｲ)個人市町村民税'!H14,'(ﾛ)法人市町村民税'!H14)</f>
        <v>1639901</v>
      </c>
      <c r="I14" s="25">
        <f>SUM('(ｲ)個人市町村民税'!I14,'(ﾛ)法人市町村民税'!I14)</f>
        <v>30362</v>
      </c>
      <c r="J14" s="26">
        <f t="shared" si="1"/>
        <v>1670263</v>
      </c>
      <c r="K14" s="94">
        <f t="shared" si="2"/>
        <v>98.42392181787955</v>
      </c>
      <c r="L14" s="95">
        <f t="shared" si="3"/>
        <v>25.663305412098826</v>
      </c>
      <c r="M14" s="96">
        <f t="shared" si="4"/>
        <v>93.59994844407584</v>
      </c>
    </row>
    <row r="15" spans="1:13" ht="18" customHeight="1">
      <c r="A15" s="3"/>
      <c r="B15" s="151"/>
      <c r="C15" s="142" t="s">
        <v>81</v>
      </c>
      <c r="D15" s="167"/>
      <c r="E15" s="158">
        <f>SUM('(ｲ)個人市町村民税'!E15,'(ﾛ)法人市町村民税'!E15)</f>
        <v>1070920</v>
      </c>
      <c r="F15" s="28">
        <f>SUM('(ｲ)個人市町村民税'!F15,'(ﾛ)法人市町村民税'!F15)</f>
        <v>71629</v>
      </c>
      <c r="G15" s="29">
        <f t="shared" si="0"/>
        <v>1142549</v>
      </c>
      <c r="H15" s="27">
        <f>SUM('(ｲ)個人市町村民税'!H15,'(ﾛ)法人市町村民税'!H15)</f>
        <v>1053203</v>
      </c>
      <c r="I15" s="28">
        <f>SUM('(ｲ)個人市町村民税'!I15,'(ﾛ)法人市町村民税'!I15)</f>
        <v>22841</v>
      </c>
      <c r="J15" s="29">
        <f t="shared" si="1"/>
        <v>1076044</v>
      </c>
      <c r="K15" s="97">
        <f t="shared" si="2"/>
        <v>98.34562805811825</v>
      </c>
      <c r="L15" s="98">
        <f t="shared" si="3"/>
        <v>31.88792248949448</v>
      </c>
      <c r="M15" s="99">
        <f t="shared" si="4"/>
        <v>94.17924307841503</v>
      </c>
    </row>
    <row r="16" spans="1:13" ht="18" customHeight="1">
      <c r="A16" s="3"/>
      <c r="B16" s="148"/>
      <c r="C16" s="139" t="s">
        <v>10</v>
      </c>
      <c r="D16" s="164"/>
      <c r="E16" s="155">
        <f>SUM('(ｲ)個人市町村民税'!E16,'(ﾛ)法人市町村民税'!E16)</f>
        <v>119614</v>
      </c>
      <c r="F16" s="19">
        <f>SUM('(ｲ)個人市町村民税'!F16,'(ﾛ)法人市町村民税'!F16)</f>
        <v>12032</v>
      </c>
      <c r="G16" s="20">
        <f t="shared" si="0"/>
        <v>131646</v>
      </c>
      <c r="H16" s="18">
        <f>SUM('(ｲ)個人市町村民税'!H16,'(ﾛ)法人市町村民税'!H16)</f>
        <v>116813</v>
      </c>
      <c r="I16" s="19">
        <f>SUM('(ｲ)個人市町村民税'!I16,'(ﾛ)法人市町村民税'!I16)</f>
        <v>3720</v>
      </c>
      <c r="J16" s="20">
        <f t="shared" si="1"/>
        <v>120533</v>
      </c>
      <c r="K16" s="100">
        <f t="shared" si="2"/>
        <v>97.6583008677914</v>
      </c>
      <c r="L16" s="101">
        <f t="shared" si="3"/>
        <v>30.91755319148936</v>
      </c>
      <c r="M16" s="102">
        <f t="shared" si="4"/>
        <v>91.55842182823633</v>
      </c>
    </row>
    <row r="17" spans="1:13" ht="18" customHeight="1">
      <c r="A17" s="3"/>
      <c r="B17" s="149"/>
      <c r="C17" s="140" t="s">
        <v>11</v>
      </c>
      <c r="D17" s="165"/>
      <c r="E17" s="156">
        <f>SUM('(ｲ)個人市町村民税'!E17,'(ﾛ)法人市町村民税'!E17)</f>
        <v>57891</v>
      </c>
      <c r="F17" s="22">
        <f>SUM('(ｲ)個人市町村民税'!F17,'(ﾛ)法人市町村民税'!F17)</f>
        <v>3867</v>
      </c>
      <c r="G17" s="23">
        <f t="shared" si="0"/>
        <v>61758</v>
      </c>
      <c r="H17" s="21">
        <f>SUM('(ｲ)個人市町村民税'!H17,'(ﾛ)法人市町村民税'!H17)</f>
        <v>57082</v>
      </c>
      <c r="I17" s="22">
        <f>SUM('(ｲ)個人市町村民税'!I17,'(ﾛ)法人市町村民税'!I17)</f>
        <v>850</v>
      </c>
      <c r="J17" s="23">
        <f t="shared" si="1"/>
        <v>57932</v>
      </c>
      <c r="K17" s="92">
        <f t="shared" si="2"/>
        <v>98.60254616434332</v>
      </c>
      <c r="L17" s="61">
        <f t="shared" si="3"/>
        <v>21.980863718644944</v>
      </c>
      <c r="M17" s="93">
        <f t="shared" si="4"/>
        <v>93.80485119336765</v>
      </c>
    </row>
    <row r="18" spans="1:13" ht="18" customHeight="1">
      <c r="A18" s="3"/>
      <c r="B18" s="149"/>
      <c r="C18" s="140" t="s">
        <v>12</v>
      </c>
      <c r="D18" s="165"/>
      <c r="E18" s="156">
        <f>SUM('(ｲ)個人市町村民税'!E18,'(ﾛ)法人市町村民税'!E18)</f>
        <v>82090</v>
      </c>
      <c r="F18" s="22">
        <f>SUM('(ｲ)個人市町村民税'!F18,'(ﾛ)法人市町村民税'!F18)</f>
        <v>3005</v>
      </c>
      <c r="G18" s="23">
        <f t="shared" si="0"/>
        <v>85095</v>
      </c>
      <c r="H18" s="21">
        <f>SUM('(ｲ)個人市町村民税'!H18,'(ﾛ)法人市町村民税'!H18)</f>
        <v>80803</v>
      </c>
      <c r="I18" s="22">
        <f>SUM('(ｲ)個人市町村民税'!I18,'(ﾛ)法人市町村民税'!I18)</f>
        <v>667</v>
      </c>
      <c r="J18" s="23">
        <f t="shared" si="1"/>
        <v>81470</v>
      </c>
      <c r="K18" s="92">
        <f t="shared" si="2"/>
        <v>98.43220855158972</v>
      </c>
      <c r="L18" s="61">
        <f t="shared" si="3"/>
        <v>22.196339434276208</v>
      </c>
      <c r="M18" s="93">
        <f t="shared" si="4"/>
        <v>95.74005523238733</v>
      </c>
    </row>
    <row r="19" spans="1:13" ht="18" customHeight="1">
      <c r="A19" s="3"/>
      <c r="B19" s="150"/>
      <c r="C19" s="141" t="s">
        <v>13</v>
      </c>
      <c r="D19" s="166"/>
      <c r="E19" s="157">
        <f>SUM('(ｲ)個人市町村民税'!E19,'(ﾛ)法人市町村民税'!E19)</f>
        <v>180812</v>
      </c>
      <c r="F19" s="25">
        <f>SUM('(ｲ)個人市町村民税'!F19,'(ﾛ)法人市町村民税'!F19)</f>
        <v>16174</v>
      </c>
      <c r="G19" s="26">
        <f t="shared" si="0"/>
        <v>196986</v>
      </c>
      <c r="H19" s="24">
        <f>SUM('(ｲ)個人市町村民税'!H19,'(ﾛ)法人市町村民税'!H19)</f>
        <v>176641</v>
      </c>
      <c r="I19" s="25">
        <f>SUM('(ｲ)個人市町村民税'!I19,'(ﾛ)法人市町村民税'!I19)</f>
        <v>3450</v>
      </c>
      <c r="J19" s="26">
        <f t="shared" si="1"/>
        <v>180091</v>
      </c>
      <c r="K19" s="94">
        <f t="shared" si="2"/>
        <v>97.69318408070261</v>
      </c>
      <c r="L19" s="95">
        <f t="shared" si="3"/>
        <v>21.33053048101892</v>
      </c>
      <c r="M19" s="96">
        <f t="shared" si="4"/>
        <v>91.42324835267482</v>
      </c>
    </row>
    <row r="20" spans="1:13" ht="18" customHeight="1">
      <c r="A20" s="3"/>
      <c r="B20" s="151"/>
      <c r="C20" s="142" t="s">
        <v>14</v>
      </c>
      <c r="D20" s="167"/>
      <c r="E20" s="158">
        <f>SUM('(ｲ)個人市町村民税'!E20,'(ﾛ)法人市町村民税'!E20)</f>
        <v>304669</v>
      </c>
      <c r="F20" s="28">
        <f>SUM('(ｲ)個人市町村民税'!F20,'(ﾛ)法人市町村民税'!F20)</f>
        <v>32999</v>
      </c>
      <c r="G20" s="29">
        <f t="shared" si="0"/>
        <v>337668</v>
      </c>
      <c r="H20" s="27">
        <f>SUM('(ｲ)個人市町村民税'!H20,'(ﾛ)法人市町村民税'!H20)</f>
        <v>301717</v>
      </c>
      <c r="I20" s="28">
        <f>SUM('(ｲ)個人市町村民税'!I20,'(ﾛ)法人市町村民税'!I20)</f>
        <v>10268</v>
      </c>
      <c r="J20" s="29">
        <f t="shared" si="1"/>
        <v>311985</v>
      </c>
      <c r="K20" s="97">
        <f t="shared" si="2"/>
        <v>99.03107963068116</v>
      </c>
      <c r="L20" s="98">
        <f t="shared" si="3"/>
        <v>31.116094427103853</v>
      </c>
      <c r="M20" s="99">
        <f t="shared" si="4"/>
        <v>92.39400831586056</v>
      </c>
    </row>
    <row r="21" spans="1:13" ht="18" customHeight="1">
      <c r="A21" s="3"/>
      <c r="B21" s="149"/>
      <c r="C21" s="140" t="s">
        <v>15</v>
      </c>
      <c r="D21" s="165"/>
      <c r="E21" s="156">
        <f>SUM('(ｲ)個人市町村民税'!E21,'(ﾛ)法人市町村民税'!E21)</f>
        <v>372206</v>
      </c>
      <c r="F21" s="22">
        <f>SUM('(ｲ)個人市町村民税'!F21,'(ﾛ)法人市町村民税'!F21)</f>
        <v>10440</v>
      </c>
      <c r="G21" s="23">
        <f t="shared" si="0"/>
        <v>382646</v>
      </c>
      <c r="H21" s="21">
        <f>SUM('(ｲ)個人市町村民税'!H21,'(ﾛ)法人市町村民税'!H21)</f>
        <v>362927</v>
      </c>
      <c r="I21" s="22">
        <f>SUM('(ｲ)個人市町村民税'!I21,'(ﾛ)法人市町村民税'!I21)</f>
        <v>4364</v>
      </c>
      <c r="J21" s="23">
        <f t="shared" si="1"/>
        <v>367291</v>
      </c>
      <c r="K21" s="92">
        <f t="shared" si="2"/>
        <v>97.50702567932812</v>
      </c>
      <c r="L21" s="61">
        <f t="shared" si="3"/>
        <v>41.8007662835249</v>
      </c>
      <c r="M21" s="93">
        <f t="shared" si="4"/>
        <v>95.98715261625628</v>
      </c>
    </row>
    <row r="22" spans="1:13" ht="18" customHeight="1">
      <c r="A22" s="3"/>
      <c r="B22" s="149"/>
      <c r="C22" s="140" t="s">
        <v>16</v>
      </c>
      <c r="D22" s="165"/>
      <c r="E22" s="156">
        <f>SUM('(ｲ)個人市町村民税'!E22,'(ﾛ)法人市町村民税'!E22)</f>
        <v>231818</v>
      </c>
      <c r="F22" s="22">
        <f>SUM('(ｲ)個人市町村民税'!F22,'(ﾛ)法人市町村民税'!F22)</f>
        <v>12017</v>
      </c>
      <c r="G22" s="23">
        <f t="shared" si="0"/>
        <v>243835</v>
      </c>
      <c r="H22" s="21">
        <f>SUM('(ｲ)個人市町村民税'!H22,'(ﾛ)法人市町村民税'!H22)</f>
        <v>226600</v>
      </c>
      <c r="I22" s="22">
        <f>SUM('(ｲ)個人市町村民税'!I22,'(ﾛ)法人市町村民税'!I22)</f>
        <v>4271</v>
      </c>
      <c r="J22" s="23">
        <f t="shared" si="1"/>
        <v>230871</v>
      </c>
      <c r="K22" s="92">
        <f t="shared" si="2"/>
        <v>97.749096273801</v>
      </c>
      <c r="L22" s="61">
        <f t="shared" si="3"/>
        <v>35.541316468336525</v>
      </c>
      <c r="M22" s="93">
        <f t="shared" si="4"/>
        <v>94.68328992966555</v>
      </c>
    </row>
    <row r="23" spans="1:13" ht="18" customHeight="1">
      <c r="A23" s="3"/>
      <c r="B23" s="149"/>
      <c r="C23" s="140" t="s">
        <v>17</v>
      </c>
      <c r="D23" s="165"/>
      <c r="E23" s="156">
        <f>SUM('(ｲ)個人市町村民税'!E23,'(ﾛ)法人市町村民税'!E23)</f>
        <v>303453</v>
      </c>
      <c r="F23" s="22">
        <f>SUM('(ｲ)個人市町村民税'!F23,'(ﾛ)法人市町村民税'!F23)</f>
        <v>17723</v>
      </c>
      <c r="G23" s="23">
        <f t="shared" si="0"/>
        <v>321176</v>
      </c>
      <c r="H23" s="21">
        <f>SUM('(ｲ)個人市町村民税'!H23,'(ﾛ)法人市町村民税'!H23)</f>
        <v>298583</v>
      </c>
      <c r="I23" s="22">
        <f>SUM('(ｲ)個人市町村民税'!I23,'(ﾛ)法人市町村民税'!I23)</f>
        <v>7920</v>
      </c>
      <c r="J23" s="23">
        <f t="shared" si="1"/>
        <v>306503</v>
      </c>
      <c r="K23" s="92">
        <f t="shared" si="2"/>
        <v>98.39513862113738</v>
      </c>
      <c r="L23" s="61">
        <f t="shared" si="3"/>
        <v>44.68769395700502</v>
      </c>
      <c r="M23" s="93">
        <f t="shared" si="4"/>
        <v>95.43147682267666</v>
      </c>
    </row>
    <row r="24" spans="1:13" ht="18" customHeight="1">
      <c r="A24" s="3"/>
      <c r="B24" s="150"/>
      <c r="C24" s="141" t="s">
        <v>18</v>
      </c>
      <c r="D24" s="166"/>
      <c r="E24" s="157">
        <f>SUM('(ｲ)個人市町村民税'!E24,'(ﾛ)法人市町村民税'!E24)</f>
        <v>129861</v>
      </c>
      <c r="F24" s="25">
        <f>SUM('(ｲ)個人市町村民税'!F24,'(ﾛ)法人市町村民税'!F24)</f>
        <v>3612</v>
      </c>
      <c r="G24" s="26">
        <f t="shared" si="0"/>
        <v>133473</v>
      </c>
      <c r="H24" s="24">
        <f>SUM('(ｲ)個人市町村民税'!H24,'(ﾛ)法人市町村民税'!H24)</f>
        <v>128813</v>
      </c>
      <c r="I24" s="25">
        <f>SUM('(ｲ)個人市町村民税'!I24,'(ﾛ)法人市町村民税'!I24)</f>
        <v>854</v>
      </c>
      <c r="J24" s="26">
        <f t="shared" si="1"/>
        <v>129667</v>
      </c>
      <c r="K24" s="94">
        <f t="shared" si="2"/>
        <v>99.19298326672366</v>
      </c>
      <c r="L24" s="95">
        <f t="shared" si="3"/>
        <v>23.643410852713178</v>
      </c>
      <c r="M24" s="96">
        <f t="shared" si="4"/>
        <v>97.14848695990949</v>
      </c>
    </row>
    <row r="25" spans="1:13" ht="18" customHeight="1">
      <c r="A25" s="3"/>
      <c r="B25" s="151"/>
      <c r="C25" s="142" t="s">
        <v>19</v>
      </c>
      <c r="D25" s="167"/>
      <c r="E25" s="158">
        <f>SUM('(ｲ)個人市町村民税'!E25,'(ﾛ)法人市町村民税'!E25)</f>
        <v>1271559</v>
      </c>
      <c r="F25" s="28">
        <f>SUM('(ｲ)個人市町村民税'!F25,'(ﾛ)法人市町村民税'!F25)</f>
        <v>114926</v>
      </c>
      <c r="G25" s="29">
        <f t="shared" si="0"/>
        <v>1386485</v>
      </c>
      <c r="H25" s="27">
        <f>SUM('(ｲ)個人市町村民税'!H25,'(ﾛ)法人市町村民税'!H25)</f>
        <v>1237005</v>
      </c>
      <c r="I25" s="28">
        <f>SUM('(ｲ)個人市町村民税'!I25,'(ﾛ)法人市町村民税'!I25)</f>
        <v>27564</v>
      </c>
      <c r="J25" s="29">
        <f t="shared" si="1"/>
        <v>1264569</v>
      </c>
      <c r="K25" s="97">
        <f t="shared" si="2"/>
        <v>97.28254843070593</v>
      </c>
      <c r="L25" s="98">
        <f t="shared" si="3"/>
        <v>23.98412891773837</v>
      </c>
      <c r="M25" s="99">
        <f t="shared" si="4"/>
        <v>91.20682877925113</v>
      </c>
    </row>
    <row r="26" spans="1:13" ht="18" customHeight="1">
      <c r="A26" s="3"/>
      <c r="B26" s="149"/>
      <c r="C26" s="140" t="s">
        <v>20</v>
      </c>
      <c r="D26" s="165"/>
      <c r="E26" s="156">
        <f>SUM('(ｲ)個人市町村民税'!E26,'(ﾛ)法人市町村民税'!E26)</f>
        <v>593866</v>
      </c>
      <c r="F26" s="22">
        <f>SUM('(ｲ)個人市町村民税'!F26,'(ﾛ)法人市町村民税'!F26)</f>
        <v>49613</v>
      </c>
      <c r="G26" s="23">
        <f t="shared" si="0"/>
        <v>643479</v>
      </c>
      <c r="H26" s="21">
        <f>SUM('(ｲ)個人市町村民税'!H26,'(ﾛ)法人市町村民税'!H26)</f>
        <v>581397</v>
      </c>
      <c r="I26" s="22">
        <f>SUM('(ｲ)個人市町村民税'!I26,'(ﾛ)法人市町村民税'!I26)</f>
        <v>12351</v>
      </c>
      <c r="J26" s="23">
        <f t="shared" si="1"/>
        <v>593748</v>
      </c>
      <c r="K26" s="92">
        <f t="shared" si="2"/>
        <v>97.90036809650661</v>
      </c>
      <c r="L26" s="61">
        <f t="shared" si="3"/>
        <v>24.894684860822768</v>
      </c>
      <c r="M26" s="93">
        <f t="shared" si="4"/>
        <v>92.27154266106587</v>
      </c>
    </row>
    <row r="27" spans="1:13" ht="18" customHeight="1">
      <c r="A27" s="3"/>
      <c r="B27" s="149"/>
      <c r="C27" s="140" t="s">
        <v>21</v>
      </c>
      <c r="D27" s="165"/>
      <c r="E27" s="156">
        <f>SUM('(ｲ)個人市町村民税'!E27,'(ﾛ)法人市町村民税'!E27)</f>
        <v>1401999</v>
      </c>
      <c r="F27" s="22">
        <f>SUM('(ｲ)個人市町村民税'!F27,'(ﾛ)法人市町村民税'!F27)</f>
        <v>112916</v>
      </c>
      <c r="G27" s="23">
        <f t="shared" si="0"/>
        <v>1514915</v>
      </c>
      <c r="H27" s="21">
        <f>SUM('(ｲ)個人市町村民税'!H27,'(ﾛ)法人市町村民税'!H27)</f>
        <v>1354170</v>
      </c>
      <c r="I27" s="22">
        <f>SUM('(ｲ)個人市町村民税'!I27,'(ﾛ)法人市町村民税'!I27)</f>
        <v>36547</v>
      </c>
      <c r="J27" s="23">
        <f t="shared" si="1"/>
        <v>1390717</v>
      </c>
      <c r="K27" s="92">
        <f t="shared" si="2"/>
        <v>96.58851397183594</v>
      </c>
      <c r="L27" s="61">
        <f t="shared" si="3"/>
        <v>32.36653795741967</v>
      </c>
      <c r="M27" s="93">
        <f t="shared" si="4"/>
        <v>91.80165223791434</v>
      </c>
    </row>
    <row r="28" spans="1:13" ht="18" customHeight="1">
      <c r="A28" s="3"/>
      <c r="B28" s="149"/>
      <c r="C28" s="140" t="s">
        <v>22</v>
      </c>
      <c r="D28" s="165"/>
      <c r="E28" s="156">
        <f>SUM('(ｲ)個人市町村民税'!E28,'(ﾛ)法人市町村民税'!E28)</f>
        <v>622584</v>
      </c>
      <c r="F28" s="22">
        <f>SUM('(ｲ)個人市町村民税'!F28,'(ﾛ)法人市町村民税'!F28)</f>
        <v>72930</v>
      </c>
      <c r="G28" s="23">
        <f t="shared" si="0"/>
        <v>695514</v>
      </c>
      <c r="H28" s="21">
        <f>SUM('(ｲ)個人市町村民税'!H28,'(ﾛ)法人市町村民税'!H28)</f>
        <v>610940</v>
      </c>
      <c r="I28" s="22">
        <f>SUM('(ｲ)個人市町村民税'!I28,'(ﾛ)法人市町村民税'!I28)</f>
        <v>17535</v>
      </c>
      <c r="J28" s="23">
        <f t="shared" si="1"/>
        <v>628475</v>
      </c>
      <c r="K28" s="92">
        <f t="shared" si="2"/>
        <v>98.1297302853912</v>
      </c>
      <c r="L28" s="61">
        <f t="shared" si="3"/>
        <v>24.043603455368164</v>
      </c>
      <c r="M28" s="93">
        <f t="shared" si="4"/>
        <v>90.3612292491596</v>
      </c>
    </row>
    <row r="29" spans="1:13" ht="18" customHeight="1">
      <c r="A29" s="3"/>
      <c r="B29" s="150"/>
      <c r="C29" s="141" t="s">
        <v>23</v>
      </c>
      <c r="D29" s="166"/>
      <c r="E29" s="157">
        <f>SUM('(ｲ)個人市町村民税'!E29,'(ﾛ)法人市町村民税'!E29)</f>
        <v>651064</v>
      </c>
      <c r="F29" s="25">
        <f>SUM('(ｲ)個人市町村民税'!F29,'(ﾛ)法人市町村民税'!F29)</f>
        <v>40777</v>
      </c>
      <c r="G29" s="26">
        <f t="shared" si="0"/>
        <v>691841</v>
      </c>
      <c r="H29" s="24">
        <f>SUM('(ｲ)個人市町村民税'!H29,'(ﾛ)法人市町村民税'!H29)</f>
        <v>639150</v>
      </c>
      <c r="I29" s="25">
        <f>SUM('(ｲ)個人市町村民税'!I29,'(ﾛ)法人市町村民税'!I29)</f>
        <v>13280</v>
      </c>
      <c r="J29" s="26">
        <f t="shared" si="1"/>
        <v>652430</v>
      </c>
      <c r="K29" s="94">
        <f t="shared" si="2"/>
        <v>98.17007237383729</v>
      </c>
      <c r="L29" s="95">
        <f t="shared" si="3"/>
        <v>32.56737866934792</v>
      </c>
      <c r="M29" s="96">
        <f t="shared" si="4"/>
        <v>94.30345989902304</v>
      </c>
    </row>
    <row r="30" spans="1:13" ht="18" customHeight="1">
      <c r="A30" s="3"/>
      <c r="B30" s="151"/>
      <c r="C30" s="142" t="s">
        <v>24</v>
      </c>
      <c r="D30" s="167"/>
      <c r="E30" s="158">
        <f>SUM('(ｲ)個人市町村民税'!E30,'(ﾛ)法人市町村民税'!E30)</f>
        <v>1329437</v>
      </c>
      <c r="F30" s="28">
        <f>SUM('(ｲ)個人市町村民税'!F30,'(ﾛ)法人市町村民税'!F30)</f>
        <v>54764</v>
      </c>
      <c r="G30" s="29">
        <f t="shared" si="0"/>
        <v>1384201</v>
      </c>
      <c r="H30" s="27">
        <f>SUM('(ｲ)個人市町村民税'!H30,'(ﾛ)法人市町村民税'!H30)</f>
        <v>1305961</v>
      </c>
      <c r="I30" s="28">
        <f>SUM('(ｲ)個人市町村民税'!I30,'(ﾛ)法人市町村民税'!I30)</f>
        <v>19282</v>
      </c>
      <c r="J30" s="29">
        <f t="shared" si="1"/>
        <v>1325243</v>
      </c>
      <c r="K30" s="97">
        <f t="shared" si="2"/>
        <v>98.23413971478152</v>
      </c>
      <c r="L30" s="98">
        <f t="shared" si="3"/>
        <v>35.20926155868819</v>
      </c>
      <c r="M30" s="99">
        <f t="shared" si="4"/>
        <v>95.74064749266905</v>
      </c>
    </row>
    <row r="31" spans="1:13" ht="18" customHeight="1">
      <c r="A31" s="3"/>
      <c r="B31" s="149"/>
      <c r="C31" s="140" t="s">
        <v>25</v>
      </c>
      <c r="D31" s="165"/>
      <c r="E31" s="156">
        <f>SUM('(ｲ)個人市町村民税'!E31,'(ﾛ)法人市町村民税'!E31)</f>
        <v>616559</v>
      </c>
      <c r="F31" s="22">
        <f>SUM('(ｲ)個人市町村民税'!F31,'(ﾛ)法人市町村民税'!F31)</f>
        <v>14802</v>
      </c>
      <c r="G31" s="23">
        <f t="shared" si="0"/>
        <v>631361</v>
      </c>
      <c r="H31" s="21">
        <f>SUM('(ｲ)個人市町村民税'!H31,'(ﾛ)法人市町村民税'!H31)</f>
        <v>608771</v>
      </c>
      <c r="I31" s="22">
        <f>SUM('(ｲ)個人市町村民税'!I31,'(ﾛ)法人市町村民税'!I31)</f>
        <v>6692</v>
      </c>
      <c r="J31" s="23">
        <f t="shared" si="1"/>
        <v>615463</v>
      </c>
      <c r="K31" s="92">
        <f t="shared" si="2"/>
        <v>98.7368605437598</v>
      </c>
      <c r="L31" s="61">
        <f t="shared" si="3"/>
        <v>45.210106742332115</v>
      </c>
      <c r="M31" s="93">
        <f t="shared" si="4"/>
        <v>97.48194772879542</v>
      </c>
    </row>
    <row r="32" spans="1:13" ht="18" customHeight="1">
      <c r="A32" s="3"/>
      <c r="B32" s="149"/>
      <c r="C32" s="140" t="s">
        <v>26</v>
      </c>
      <c r="D32" s="165"/>
      <c r="E32" s="156">
        <f>SUM('(ｲ)個人市町村民税'!E32,'(ﾛ)法人市町村民税'!E32)</f>
        <v>1379203</v>
      </c>
      <c r="F32" s="22">
        <f>SUM('(ｲ)個人市町村民税'!F32,'(ﾛ)法人市町村民税'!F32)</f>
        <v>53591</v>
      </c>
      <c r="G32" s="23">
        <f t="shared" si="0"/>
        <v>1432794</v>
      </c>
      <c r="H32" s="21">
        <f>SUM('(ｲ)個人市町村民税'!H32,'(ﾛ)法人市町村民税'!H32)</f>
        <v>1370941</v>
      </c>
      <c r="I32" s="22">
        <f>SUM('(ｲ)個人市町村民税'!I32,'(ﾛ)法人市町村民税'!I32)</f>
        <v>16139</v>
      </c>
      <c r="J32" s="23">
        <f t="shared" si="1"/>
        <v>1387080</v>
      </c>
      <c r="K32" s="92">
        <f t="shared" si="2"/>
        <v>99.40095837958589</v>
      </c>
      <c r="L32" s="61">
        <f t="shared" si="3"/>
        <v>30.115131272041946</v>
      </c>
      <c r="M32" s="93">
        <f t="shared" si="4"/>
        <v>96.80945062584014</v>
      </c>
    </row>
    <row r="33" spans="1:13" ht="18" customHeight="1">
      <c r="A33" s="3"/>
      <c r="B33" s="149"/>
      <c r="C33" s="140" t="s">
        <v>27</v>
      </c>
      <c r="D33" s="165"/>
      <c r="E33" s="156">
        <f>SUM('(ｲ)個人市町村民税'!E33,'(ﾛ)法人市町村民税'!E33)</f>
        <v>28172</v>
      </c>
      <c r="F33" s="22">
        <f>SUM('(ｲ)個人市町村民税'!F33,'(ﾛ)法人市町村民税'!F33)</f>
        <v>495</v>
      </c>
      <c r="G33" s="23">
        <f t="shared" si="0"/>
        <v>28667</v>
      </c>
      <c r="H33" s="21">
        <f>SUM('(ｲ)個人市町村民税'!H33,'(ﾛ)法人市町村民税'!H33)</f>
        <v>28106</v>
      </c>
      <c r="I33" s="22">
        <f>SUM('(ｲ)個人市町村民税'!I33,'(ﾛ)法人市町村民税'!I33)</f>
        <v>157</v>
      </c>
      <c r="J33" s="23">
        <f t="shared" si="1"/>
        <v>28263</v>
      </c>
      <c r="K33" s="92">
        <f t="shared" si="2"/>
        <v>99.76572483316768</v>
      </c>
      <c r="L33" s="61">
        <f t="shared" si="3"/>
        <v>31.717171717171716</v>
      </c>
      <c r="M33" s="93">
        <f t="shared" si="4"/>
        <v>98.5907140614644</v>
      </c>
    </row>
    <row r="34" spans="1:13" ht="18" customHeight="1">
      <c r="A34" s="3"/>
      <c r="B34" s="150"/>
      <c r="C34" s="141" t="s">
        <v>28</v>
      </c>
      <c r="D34" s="166"/>
      <c r="E34" s="157">
        <f>SUM('(ｲ)個人市町村民税'!E34,'(ﾛ)法人市町村民税'!E34)</f>
        <v>27119</v>
      </c>
      <c r="F34" s="25">
        <f>SUM('(ｲ)個人市町村民税'!F34,'(ﾛ)法人市町村民税'!F34)</f>
        <v>5942</v>
      </c>
      <c r="G34" s="26">
        <f t="shared" si="0"/>
        <v>33061</v>
      </c>
      <c r="H34" s="24">
        <f>SUM('(ｲ)個人市町村民税'!H34,'(ﾛ)法人市町村民税'!H34)</f>
        <v>26769</v>
      </c>
      <c r="I34" s="25">
        <f>SUM('(ｲ)個人市町村民税'!I34,'(ﾛ)法人市町村民税'!I34)</f>
        <v>4025</v>
      </c>
      <c r="J34" s="26">
        <f t="shared" si="1"/>
        <v>30794</v>
      </c>
      <c r="K34" s="94">
        <f t="shared" si="2"/>
        <v>98.7093919392308</v>
      </c>
      <c r="L34" s="95">
        <f t="shared" si="3"/>
        <v>67.7381353079771</v>
      </c>
      <c r="M34" s="96">
        <f t="shared" si="4"/>
        <v>93.14297813133298</v>
      </c>
    </row>
    <row r="35" spans="1:13" ht="18" customHeight="1">
      <c r="A35" s="3"/>
      <c r="B35" s="151"/>
      <c r="C35" s="142" t="s">
        <v>29</v>
      </c>
      <c r="D35" s="167"/>
      <c r="E35" s="158">
        <f>SUM('(ｲ)個人市町村民税'!E35,'(ﾛ)法人市町村民税'!E35)</f>
        <v>22957</v>
      </c>
      <c r="F35" s="28">
        <f>SUM('(ｲ)個人市町村民税'!F35,'(ﾛ)法人市町村民税'!F35)</f>
        <v>1575</v>
      </c>
      <c r="G35" s="29">
        <f t="shared" si="0"/>
        <v>24532</v>
      </c>
      <c r="H35" s="27">
        <f>SUM('(ｲ)個人市町村民税'!H35,'(ﾛ)法人市町村民税'!H35)</f>
        <v>22031</v>
      </c>
      <c r="I35" s="28">
        <f>SUM('(ｲ)個人市町村民税'!I35,'(ﾛ)法人市町村民税'!I35)</f>
        <v>826</v>
      </c>
      <c r="J35" s="29">
        <f t="shared" si="1"/>
        <v>22857</v>
      </c>
      <c r="K35" s="97">
        <f t="shared" si="2"/>
        <v>95.96637191270636</v>
      </c>
      <c r="L35" s="98">
        <f t="shared" si="3"/>
        <v>52.44444444444445</v>
      </c>
      <c r="M35" s="99">
        <f t="shared" si="4"/>
        <v>93.17218327082993</v>
      </c>
    </row>
    <row r="36" spans="1:13" ht="18" customHeight="1">
      <c r="A36" s="3"/>
      <c r="B36" s="149"/>
      <c r="C36" s="140" t="s">
        <v>30</v>
      </c>
      <c r="D36" s="165"/>
      <c r="E36" s="156">
        <f>SUM('(ｲ)個人市町村民税'!E36,'(ﾛ)法人市町村民税'!E36)</f>
        <v>12699</v>
      </c>
      <c r="F36" s="22">
        <f>SUM('(ｲ)個人市町村民税'!F36,'(ﾛ)法人市町村民税'!F36)</f>
        <v>702</v>
      </c>
      <c r="G36" s="23">
        <f t="shared" si="0"/>
        <v>13401</v>
      </c>
      <c r="H36" s="21">
        <f>SUM('(ｲ)個人市町村民税'!H36,'(ﾛ)法人市町村民税'!H36)</f>
        <v>12553</v>
      </c>
      <c r="I36" s="22">
        <f>SUM('(ｲ)個人市町村民税'!I36,'(ﾛ)法人市町村民税'!I36)</f>
        <v>401</v>
      </c>
      <c r="J36" s="23">
        <f t="shared" si="1"/>
        <v>12954</v>
      </c>
      <c r="K36" s="92">
        <f t="shared" si="2"/>
        <v>98.85030317347822</v>
      </c>
      <c r="L36" s="61">
        <f t="shared" si="3"/>
        <v>57.12250712250713</v>
      </c>
      <c r="M36" s="93">
        <f t="shared" si="4"/>
        <v>96.66442802775912</v>
      </c>
    </row>
    <row r="37" spans="1:13" ht="18" customHeight="1">
      <c r="A37" s="3"/>
      <c r="B37" s="149"/>
      <c r="C37" s="140" t="s">
        <v>31</v>
      </c>
      <c r="D37" s="165"/>
      <c r="E37" s="156">
        <f>SUM('(ｲ)個人市町村民税'!E37,'(ﾛ)法人市町村民税'!E37)</f>
        <v>59850</v>
      </c>
      <c r="F37" s="22">
        <f>SUM('(ｲ)個人市町村民税'!F37,'(ﾛ)法人市町村民税'!F37)</f>
        <v>3742</v>
      </c>
      <c r="G37" s="23">
        <f t="shared" si="0"/>
        <v>63592</v>
      </c>
      <c r="H37" s="21">
        <f>SUM('(ｲ)個人市町村民税'!H37,'(ﾛ)法人市町村民税'!H37)</f>
        <v>58889</v>
      </c>
      <c r="I37" s="22">
        <f>SUM('(ｲ)個人市町村民税'!I37,'(ﾛ)法人市町村民税'!I37)</f>
        <v>1276</v>
      </c>
      <c r="J37" s="23">
        <f t="shared" si="1"/>
        <v>60165</v>
      </c>
      <c r="K37" s="92">
        <f t="shared" si="2"/>
        <v>98.39431913116124</v>
      </c>
      <c r="L37" s="61">
        <f t="shared" si="3"/>
        <v>34.09941207910209</v>
      </c>
      <c r="M37" s="93">
        <f t="shared" si="4"/>
        <v>94.61095735312618</v>
      </c>
    </row>
    <row r="38" spans="1:13" ht="18" customHeight="1">
      <c r="A38" s="3"/>
      <c r="B38" s="149"/>
      <c r="C38" s="140" t="s">
        <v>32</v>
      </c>
      <c r="D38" s="165"/>
      <c r="E38" s="156">
        <f>SUM('(ｲ)個人市町村民税'!E38,'(ﾛ)法人市町村民税'!E38)</f>
        <v>41805</v>
      </c>
      <c r="F38" s="22">
        <f>SUM('(ｲ)個人市町村民税'!F38,'(ﾛ)法人市町村民税'!F38)</f>
        <v>1420</v>
      </c>
      <c r="G38" s="23">
        <f t="shared" si="0"/>
        <v>43225</v>
      </c>
      <c r="H38" s="21">
        <f>SUM('(ｲ)個人市町村民税'!H38,'(ﾛ)法人市町村民税'!H38)</f>
        <v>40500</v>
      </c>
      <c r="I38" s="22">
        <f>SUM('(ｲ)個人市町村民税'!I38,'(ﾛ)法人市町村民税'!I38)</f>
        <v>1010</v>
      </c>
      <c r="J38" s="23">
        <f t="shared" si="1"/>
        <v>41510</v>
      </c>
      <c r="K38" s="92">
        <f t="shared" si="2"/>
        <v>96.87836383207751</v>
      </c>
      <c r="L38" s="61">
        <f t="shared" si="3"/>
        <v>71.12676056338029</v>
      </c>
      <c r="M38" s="93">
        <f t="shared" si="4"/>
        <v>96.03238866396762</v>
      </c>
    </row>
    <row r="39" spans="1:13" ht="18" customHeight="1">
      <c r="A39" s="3"/>
      <c r="B39" s="150"/>
      <c r="C39" s="141" t="s">
        <v>33</v>
      </c>
      <c r="D39" s="166"/>
      <c r="E39" s="157">
        <f>SUM('(ｲ)個人市町村民税'!E39,'(ﾛ)法人市町村民税'!E39)</f>
        <v>30575</v>
      </c>
      <c r="F39" s="25">
        <f>SUM('(ｲ)個人市町村民税'!F39,'(ﾛ)法人市町村民税'!F39)</f>
        <v>2437</v>
      </c>
      <c r="G39" s="26">
        <f t="shared" si="0"/>
        <v>33012</v>
      </c>
      <c r="H39" s="24">
        <f>SUM('(ｲ)個人市町村民税'!H39,'(ﾛ)法人市町村民税'!H39)</f>
        <v>30103</v>
      </c>
      <c r="I39" s="25">
        <f>SUM('(ｲ)個人市町村民税'!I39,'(ﾛ)法人市町村民税'!I39)</f>
        <v>788</v>
      </c>
      <c r="J39" s="26">
        <f t="shared" si="1"/>
        <v>30891</v>
      </c>
      <c r="K39" s="94">
        <f t="shared" si="2"/>
        <v>98.4562551103843</v>
      </c>
      <c r="L39" s="95">
        <f t="shared" si="3"/>
        <v>32.33483791546984</v>
      </c>
      <c r="M39" s="96">
        <f t="shared" si="4"/>
        <v>93.57506361323156</v>
      </c>
    </row>
    <row r="40" spans="1:13" ht="18" customHeight="1">
      <c r="A40" s="3"/>
      <c r="B40" s="151"/>
      <c r="C40" s="142" t="s">
        <v>34</v>
      </c>
      <c r="D40" s="167"/>
      <c r="E40" s="158">
        <f>SUM('(ｲ)個人市町村民税'!E40,'(ﾛ)法人市町村民税'!E40)</f>
        <v>43159</v>
      </c>
      <c r="F40" s="28">
        <f>SUM('(ｲ)個人市町村民税'!F40,'(ﾛ)法人市町村民税'!F40)</f>
        <v>2293</v>
      </c>
      <c r="G40" s="29">
        <f t="shared" si="0"/>
        <v>45452</v>
      </c>
      <c r="H40" s="27">
        <f>SUM('(ｲ)個人市町村民税'!H40,'(ﾛ)法人市町村民税'!H40)</f>
        <v>42396</v>
      </c>
      <c r="I40" s="28">
        <f>SUM('(ｲ)個人市町村民税'!I40,'(ﾛ)法人市町村民税'!I40)</f>
        <v>972</v>
      </c>
      <c r="J40" s="29">
        <f t="shared" si="1"/>
        <v>43368</v>
      </c>
      <c r="K40" s="97">
        <f t="shared" si="2"/>
        <v>98.23211844574712</v>
      </c>
      <c r="L40" s="98">
        <f t="shared" si="3"/>
        <v>42.389882250327084</v>
      </c>
      <c r="M40" s="99">
        <f t="shared" si="4"/>
        <v>95.41494323682126</v>
      </c>
    </row>
    <row r="41" spans="1:13" ht="18" customHeight="1">
      <c r="A41" s="3"/>
      <c r="B41" s="149"/>
      <c r="C41" s="140" t="s">
        <v>82</v>
      </c>
      <c r="D41" s="165"/>
      <c r="E41" s="156">
        <f>SUM('(ｲ)個人市町村民税'!E41,'(ﾛ)法人市町村民税'!E41)</f>
        <v>233416</v>
      </c>
      <c r="F41" s="22">
        <f>SUM('(ｲ)個人市町村民税'!F41,'(ﾛ)法人市町村民税'!F41)</f>
        <v>14833</v>
      </c>
      <c r="G41" s="23">
        <f t="shared" si="0"/>
        <v>248249</v>
      </c>
      <c r="H41" s="21">
        <f>SUM('(ｲ)個人市町村民税'!H41,'(ﾛ)法人市町村民税'!H41)</f>
        <v>228192</v>
      </c>
      <c r="I41" s="22">
        <f>SUM('(ｲ)個人市町村民税'!I41,'(ﾛ)法人市町村民税'!I41)</f>
        <v>4674</v>
      </c>
      <c r="J41" s="23">
        <f t="shared" si="1"/>
        <v>232866</v>
      </c>
      <c r="K41" s="92">
        <f t="shared" si="2"/>
        <v>97.76193577132672</v>
      </c>
      <c r="L41" s="61">
        <f t="shared" si="3"/>
        <v>31.510820467875682</v>
      </c>
      <c r="M41" s="93">
        <f t="shared" si="4"/>
        <v>93.80339900664254</v>
      </c>
    </row>
    <row r="42" spans="1:13" ht="18" customHeight="1">
      <c r="A42" s="3"/>
      <c r="B42" s="149"/>
      <c r="C42" s="140" t="s">
        <v>83</v>
      </c>
      <c r="D42" s="165"/>
      <c r="E42" s="156">
        <f>SUM('(ｲ)個人市町村民税'!E42,'(ﾛ)法人市町村民税'!E42)</f>
        <v>749151</v>
      </c>
      <c r="F42" s="22">
        <f>SUM('(ｲ)個人市町村民税'!F42,'(ﾛ)法人市町村民税'!F42)</f>
        <v>93869</v>
      </c>
      <c r="G42" s="23">
        <f t="shared" si="0"/>
        <v>843020</v>
      </c>
      <c r="H42" s="21">
        <f>SUM('(ｲ)個人市町村民税'!H42,'(ﾛ)法人市町村民税'!H42)</f>
        <v>735411</v>
      </c>
      <c r="I42" s="22">
        <f>SUM('(ｲ)個人市町村民税'!I42,'(ﾛ)法人市町村民税'!I42)</f>
        <v>35283</v>
      </c>
      <c r="J42" s="23">
        <f t="shared" si="1"/>
        <v>770694</v>
      </c>
      <c r="K42" s="92">
        <f t="shared" si="2"/>
        <v>98.16592382577078</v>
      </c>
      <c r="L42" s="61">
        <f t="shared" si="3"/>
        <v>37.587488947362814</v>
      </c>
      <c r="M42" s="93">
        <f t="shared" si="4"/>
        <v>91.42060686579202</v>
      </c>
    </row>
    <row r="43" spans="1:13" ht="18" customHeight="1">
      <c r="A43" s="3"/>
      <c r="B43" s="149"/>
      <c r="C43" s="140" t="s">
        <v>35</v>
      </c>
      <c r="D43" s="165"/>
      <c r="E43" s="156">
        <f>SUM('(ｲ)個人市町村民税'!E43,'(ﾛ)法人市町村民税'!E43)</f>
        <v>26153</v>
      </c>
      <c r="F43" s="22">
        <f>SUM('(ｲ)個人市町村民税'!F43,'(ﾛ)法人市町村民税'!F43)</f>
        <v>1662</v>
      </c>
      <c r="G43" s="23">
        <f t="shared" si="0"/>
        <v>27815</v>
      </c>
      <c r="H43" s="21">
        <f>SUM('(ｲ)個人市町村民税'!H43,'(ﾛ)法人市町村民税'!H43)</f>
        <v>23826</v>
      </c>
      <c r="I43" s="22">
        <f>SUM('(ｲ)個人市町村民税'!I43,'(ﾛ)法人市町村民税'!I43)</f>
        <v>303</v>
      </c>
      <c r="J43" s="23">
        <f t="shared" si="1"/>
        <v>24129</v>
      </c>
      <c r="K43" s="92">
        <f t="shared" si="2"/>
        <v>91.10235919397392</v>
      </c>
      <c r="L43" s="61">
        <f t="shared" si="3"/>
        <v>18.231046931407942</v>
      </c>
      <c r="M43" s="93">
        <f t="shared" si="4"/>
        <v>86.74815746899155</v>
      </c>
    </row>
    <row r="44" spans="1:13" ht="18" customHeight="1">
      <c r="A44" s="3"/>
      <c r="B44" s="150"/>
      <c r="C44" s="141" t="s">
        <v>36</v>
      </c>
      <c r="D44" s="166"/>
      <c r="E44" s="157">
        <f>SUM('(ｲ)個人市町村民税'!E44,'(ﾛ)法人市町村民税'!E44)</f>
        <v>124557</v>
      </c>
      <c r="F44" s="25">
        <f>SUM('(ｲ)個人市町村民税'!F44,'(ﾛ)法人市町村民税'!F44)</f>
        <v>7482</v>
      </c>
      <c r="G44" s="26">
        <f t="shared" si="0"/>
        <v>132039</v>
      </c>
      <c r="H44" s="24">
        <f>SUM('(ｲ)個人市町村民税'!H44,'(ﾛ)法人市町村民税'!H44)</f>
        <v>122196</v>
      </c>
      <c r="I44" s="25">
        <f>SUM('(ｲ)個人市町村民税'!I44,'(ﾛ)法人市町村民税'!I44)</f>
        <v>2303</v>
      </c>
      <c r="J44" s="26">
        <f t="shared" si="1"/>
        <v>124499</v>
      </c>
      <c r="K44" s="94">
        <f t="shared" si="2"/>
        <v>98.10448228521882</v>
      </c>
      <c r="L44" s="95">
        <f t="shared" si="3"/>
        <v>30.780539962576853</v>
      </c>
      <c r="M44" s="96">
        <f t="shared" si="4"/>
        <v>94.28956596157197</v>
      </c>
    </row>
    <row r="45" spans="1:13" ht="18" customHeight="1" thickBot="1">
      <c r="A45" s="3"/>
      <c r="B45" s="151"/>
      <c r="C45" s="142" t="s">
        <v>37</v>
      </c>
      <c r="D45" s="167"/>
      <c r="E45" s="158">
        <f>SUM('(ｲ)個人市町村民税'!E45,'(ﾛ)法人市町村民税'!E45)</f>
        <v>51628</v>
      </c>
      <c r="F45" s="28">
        <f>SUM('(ｲ)個人市町村民税'!F45,'(ﾛ)法人市町村民税'!F45)</f>
        <v>1294</v>
      </c>
      <c r="G45" s="29">
        <f t="shared" si="0"/>
        <v>52922</v>
      </c>
      <c r="H45" s="27">
        <f>SUM('(ｲ)個人市町村民税'!H45,'(ﾛ)法人市町村民税'!H45)</f>
        <v>51253</v>
      </c>
      <c r="I45" s="28">
        <f>SUM('(ｲ)個人市町村民税'!I45,'(ﾛ)法人市町村民税'!I45)</f>
        <v>439</v>
      </c>
      <c r="J45" s="29">
        <f t="shared" si="1"/>
        <v>51692</v>
      </c>
      <c r="K45" s="97">
        <f t="shared" si="2"/>
        <v>99.27364995738746</v>
      </c>
      <c r="L45" s="98">
        <f t="shared" si="3"/>
        <v>33.925811437403404</v>
      </c>
      <c r="M45" s="99">
        <f t="shared" si="4"/>
        <v>97.67582479876043</v>
      </c>
    </row>
    <row r="46" spans="1:13" ht="18" customHeight="1" thickTop="1">
      <c r="A46" s="4"/>
      <c r="B46" s="152"/>
      <c r="C46" s="143" t="s">
        <v>57</v>
      </c>
      <c r="D46" s="168"/>
      <c r="E46" s="159">
        <f aca="true" t="shared" si="5" ref="E46:J46">SUM(E5:E15)</f>
        <v>45507639</v>
      </c>
      <c r="F46" s="31">
        <f t="shared" si="5"/>
        <v>3076596</v>
      </c>
      <c r="G46" s="32">
        <f t="shared" si="5"/>
        <v>48584235</v>
      </c>
      <c r="H46" s="30">
        <f t="shared" si="5"/>
        <v>44700285</v>
      </c>
      <c r="I46" s="31">
        <f t="shared" si="5"/>
        <v>886321</v>
      </c>
      <c r="J46" s="32">
        <f t="shared" si="5"/>
        <v>45586606</v>
      </c>
      <c r="K46" s="109">
        <f t="shared" si="2"/>
        <v>98.22589345933767</v>
      </c>
      <c r="L46" s="110">
        <f t="shared" si="3"/>
        <v>28.80849484300181</v>
      </c>
      <c r="M46" s="111">
        <f t="shared" si="4"/>
        <v>93.83003766551022</v>
      </c>
    </row>
    <row r="47" spans="1:13" ht="18" customHeight="1" thickBot="1">
      <c r="A47" s="4"/>
      <c r="B47" s="153"/>
      <c r="C47" s="144" t="s">
        <v>58</v>
      </c>
      <c r="D47" s="169"/>
      <c r="E47" s="160">
        <f aca="true" t="shared" si="6" ref="E47:J47">SUM(E16:E45)</f>
        <v>11099926</v>
      </c>
      <c r="F47" s="34">
        <f t="shared" si="6"/>
        <v>763934</v>
      </c>
      <c r="G47" s="35">
        <f t="shared" si="6"/>
        <v>11863860</v>
      </c>
      <c r="H47" s="33">
        <f t="shared" si="6"/>
        <v>10880539</v>
      </c>
      <c r="I47" s="34">
        <f t="shared" si="6"/>
        <v>238211</v>
      </c>
      <c r="J47" s="35">
        <f t="shared" si="6"/>
        <v>11118750</v>
      </c>
      <c r="K47" s="106">
        <f t="shared" si="2"/>
        <v>98.02352736405629</v>
      </c>
      <c r="L47" s="107">
        <f t="shared" si="3"/>
        <v>31.18214400720481</v>
      </c>
      <c r="M47" s="108">
        <f t="shared" si="4"/>
        <v>93.71949770142264</v>
      </c>
    </row>
    <row r="48" spans="2:13" ht="18" customHeight="1" thickBot="1">
      <c r="B48" s="154"/>
      <c r="C48" s="145" t="s">
        <v>85</v>
      </c>
      <c r="D48" s="170"/>
      <c r="E48" s="161">
        <f aca="true" t="shared" si="7" ref="E48:J48">SUM(E46:E47)</f>
        <v>56607565</v>
      </c>
      <c r="F48" s="37">
        <f t="shared" si="7"/>
        <v>3840530</v>
      </c>
      <c r="G48" s="38">
        <f t="shared" si="7"/>
        <v>60448095</v>
      </c>
      <c r="H48" s="36">
        <f t="shared" si="7"/>
        <v>55580824</v>
      </c>
      <c r="I48" s="37">
        <f t="shared" si="7"/>
        <v>1124532</v>
      </c>
      <c r="J48" s="38">
        <f t="shared" si="7"/>
        <v>56705356</v>
      </c>
      <c r="K48" s="114">
        <f t="shared" si="2"/>
        <v>98.18621239051706</v>
      </c>
      <c r="L48" s="115">
        <f t="shared" si="3"/>
        <v>29.28064616081635</v>
      </c>
      <c r="M48" s="116">
        <f t="shared" si="4"/>
        <v>93.80834251269621</v>
      </c>
    </row>
    <row r="49" spans="5:10" s="246" customFormat="1" ht="11.25">
      <c r="E49" s="245"/>
      <c r="F49" s="245"/>
      <c r="G49" s="245"/>
      <c r="H49" s="245"/>
      <c r="I49" s="245"/>
      <c r="J49" s="245"/>
    </row>
    <row r="50" spans="5:10" s="246" customFormat="1" ht="11.25">
      <c r="E50" s="245"/>
      <c r="F50" s="245"/>
      <c r="G50" s="245"/>
      <c r="H50" s="245"/>
      <c r="I50" s="245"/>
      <c r="J50" s="245"/>
    </row>
  </sheetData>
  <sheetProtection/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M48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96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179">
        <f>SUM('a個人均等割:b所得割'!E5)</f>
        <v>12826373</v>
      </c>
      <c r="F5" s="43">
        <f>SUM('a個人均等割:b所得割'!F5)</f>
        <v>925584</v>
      </c>
      <c r="G5" s="44">
        <f>SUM(E5:F5)</f>
        <v>13751957</v>
      </c>
      <c r="H5" s="42">
        <f>SUM('a個人均等割:b所得割'!H5)</f>
        <v>12599118</v>
      </c>
      <c r="I5" s="43">
        <f>SUM('a個人均等割:b所得割'!I5)</f>
        <v>278827</v>
      </c>
      <c r="J5" s="44">
        <f>SUM(H5:I5)</f>
        <v>12877945</v>
      </c>
      <c r="K5" s="80">
        <f>IF(E5=0,"-",H5/E5*100)</f>
        <v>98.22822086960983</v>
      </c>
      <c r="L5" s="57">
        <f>IF(F5=0,"-",I5/F5*100)</f>
        <v>30.124440353333682</v>
      </c>
      <c r="M5" s="81">
        <f>IF(G5=0,"-",J5/G5*100)</f>
        <v>93.64445365848657</v>
      </c>
    </row>
    <row r="6" spans="1:13" ht="18" customHeight="1">
      <c r="A6" s="10"/>
      <c r="B6" s="149"/>
      <c r="C6" s="140" t="s">
        <v>5</v>
      </c>
      <c r="D6" s="165"/>
      <c r="E6" s="180">
        <f>SUM('a個人均等割:b所得割'!E6)</f>
        <v>3361329</v>
      </c>
      <c r="F6" s="46">
        <f>SUM('a個人均等割:b所得割'!F6)</f>
        <v>326435</v>
      </c>
      <c r="G6" s="47">
        <f aca="true" t="shared" si="0" ref="G6:G45">SUM(E6:F6)</f>
        <v>3687764</v>
      </c>
      <c r="H6" s="45">
        <f>SUM('a個人均等割:b所得割'!H6)</f>
        <v>3284921</v>
      </c>
      <c r="I6" s="46">
        <f>SUM('a個人均等割:b所得割'!I6)</f>
        <v>87039</v>
      </c>
      <c r="J6" s="47">
        <f aca="true" t="shared" si="1" ref="J6:J45">SUM(H6:I6)</f>
        <v>3371960</v>
      </c>
      <c r="K6" s="82">
        <f aca="true" t="shared" si="2" ref="K6:K48">IF(E6=0,"-",H6/E6*100)</f>
        <v>97.72685149237103</v>
      </c>
      <c r="L6" s="58">
        <f aca="true" t="shared" si="3" ref="L6:L48">IF(F6=0,"-",I6/F6*100)</f>
        <v>26.663501156432368</v>
      </c>
      <c r="M6" s="83">
        <f aca="true" t="shared" si="4" ref="M6:M48">IF(G6=0,"-",J6/G6*100)</f>
        <v>91.43643682187906</v>
      </c>
    </row>
    <row r="7" spans="1:13" ht="18" customHeight="1">
      <c r="A7" s="10"/>
      <c r="B7" s="149"/>
      <c r="C7" s="140" t="s">
        <v>6</v>
      </c>
      <c r="D7" s="165"/>
      <c r="E7" s="180">
        <f>SUM('a個人均等割:b所得割'!E7)</f>
        <v>1426657</v>
      </c>
      <c r="F7" s="46">
        <f>SUM('a個人均等割:b所得割'!F7)</f>
        <v>128684</v>
      </c>
      <c r="G7" s="47">
        <f t="shared" si="0"/>
        <v>1555341</v>
      </c>
      <c r="H7" s="45">
        <f>SUM('a個人均等割:b所得割'!H7)</f>
        <v>1379384</v>
      </c>
      <c r="I7" s="46">
        <f>SUM('a個人均等割:b所得割'!I7)</f>
        <v>32733</v>
      </c>
      <c r="J7" s="47">
        <f t="shared" si="1"/>
        <v>1412117</v>
      </c>
      <c r="K7" s="82">
        <f t="shared" si="2"/>
        <v>96.68644951098968</v>
      </c>
      <c r="L7" s="58">
        <f t="shared" si="3"/>
        <v>25.43672873084455</v>
      </c>
      <c r="M7" s="83">
        <f t="shared" si="4"/>
        <v>90.79147273813265</v>
      </c>
    </row>
    <row r="8" spans="1:13" ht="18" customHeight="1">
      <c r="A8" s="10"/>
      <c r="B8" s="149"/>
      <c r="C8" s="140" t="s">
        <v>7</v>
      </c>
      <c r="D8" s="165"/>
      <c r="E8" s="180">
        <f>SUM('a個人均等割:b所得割'!E8)</f>
        <v>4073387</v>
      </c>
      <c r="F8" s="46">
        <f>SUM('a個人均等割:b所得割'!F8)</f>
        <v>193660</v>
      </c>
      <c r="G8" s="47">
        <f t="shared" si="0"/>
        <v>4267047</v>
      </c>
      <c r="H8" s="45">
        <f>SUM('a個人均等割:b所得割'!H8)</f>
        <v>4006603</v>
      </c>
      <c r="I8" s="46">
        <f>SUM('a個人均等割:b所得割'!I8)</f>
        <v>55386</v>
      </c>
      <c r="J8" s="47">
        <f t="shared" si="1"/>
        <v>4061989</v>
      </c>
      <c r="K8" s="82">
        <f t="shared" si="2"/>
        <v>98.36047986601814</v>
      </c>
      <c r="L8" s="58">
        <f t="shared" si="3"/>
        <v>28.599607559640607</v>
      </c>
      <c r="M8" s="83">
        <f t="shared" si="4"/>
        <v>95.19438150083653</v>
      </c>
    </row>
    <row r="9" spans="1:13" ht="18" customHeight="1">
      <c r="A9" s="10"/>
      <c r="B9" s="150"/>
      <c r="C9" s="141" t="s">
        <v>8</v>
      </c>
      <c r="D9" s="166"/>
      <c r="E9" s="181">
        <f>SUM('a個人均等割:b所得割'!E9)</f>
        <v>1625687</v>
      </c>
      <c r="F9" s="49">
        <f>SUM('a個人均等割:b所得割'!F9)</f>
        <v>162670</v>
      </c>
      <c r="G9" s="50">
        <f t="shared" si="0"/>
        <v>1788357</v>
      </c>
      <c r="H9" s="48">
        <f>SUM('a個人均等割:b所得割'!H9)</f>
        <v>1582111</v>
      </c>
      <c r="I9" s="49">
        <f>SUM('a個人均等割:b所得割'!I9)</f>
        <v>39062</v>
      </c>
      <c r="J9" s="50">
        <f t="shared" si="1"/>
        <v>1621173</v>
      </c>
      <c r="K9" s="68">
        <f t="shared" si="2"/>
        <v>97.31953321887916</v>
      </c>
      <c r="L9" s="59">
        <f t="shared" si="3"/>
        <v>24.013032519825416</v>
      </c>
      <c r="M9" s="69">
        <f t="shared" si="4"/>
        <v>90.65153098626281</v>
      </c>
    </row>
    <row r="10" spans="1:13" ht="18" customHeight="1">
      <c r="A10" s="10"/>
      <c r="B10" s="151"/>
      <c r="C10" s="142" t="s">
        <v>9</v>
      </c>
      <c r="D10" s="167"/>
      <c r="E10" s="182">
        <f>SUM('a個人均等割:b所得割'!E10)</f>
        <v>1486673</v>
      </c>
      <c r="F10" s="52">
        <f>SUM('a個人均等割:b所得割'!F10)</f>
        <v>106419</v>
      </c>
      <c r="G10" s="53">
        <f t="shared" si="0"/>
        <v>1593092</v>
      </c>
      <c r="H10" s="51">
        <f>SUM('a個人均等割:b所得割'!H10)</f>
        <v>1464880</v>
      </c>
      <c r="I10" s="52">
        <f>SUM('a個人均等割:b所得割'!I10)</f>
        <v>32077</v>
      </c>
      <c r="J10" s="53">
        <f t="shared" si="1"/>
        <v>1496957</v>
      </c>
      <c r="K10" s="84">
        <f t="shared" si="2"/>
        <v>98.53410938383895</v>
      </c>
      <c r="L10" s="60">
        <f t="shared" si="3"/>
        <v>30.142173859931027</v>
      </c>
      <c r="M10" s="85">
        <f t="shared" si="4"/>
        <v>93.96550858330843</v>
      </c>
    </row>
    <row r="11" spans="1:13" ht="18" customHeight="1">
      <c r="A11" s="10"/>
      <c r="B11" s="149"/>
      <c r="C11" s="140" t="s">
        <v>77</v>
      </c>
      <c r="D11" s="165"/>
      <c r="E11" s="180">
        <f>SUM('a個人均等割:b所得割'!E11)</f>
        <v>4298225</v>
      </c>
      <c r="F11" s="46">
        <f>SUM('a個人均等割:b所得割'!F11)</f>
        <v>325798</v>
      </c>
      <c r="G11" s="47">
        <f t="shared" si="0"/>
        <v>4624023</v>
      </c>
      <c r="H11" s="45">
        <f>SUM('a個人均等割:b所得割'!H11)</f>
        <v>4189581</v>
      </c>
      <c r="I11" s="46">
        <f>SUM('a個人均等割:b所得割'!I11)</f>
        <v>116331</v>
      </c>
      <c r="J11" s="47">
        <f t="shared" si="1"/>
        <v>4305912</v>
      </c>
      <c r="K11" s="82">
        <f t="shared" si="2"/>
        <v>97.47235195923899</v>
      </c>
      <c r="L11" s="58">
        <f t="shared" si="3"/>
        <v>35.70648070276675</v>
      </c>
      <c r="M11" s="83">
        <f t="shared" si="4"/>
        <v>93.12047107032123</v>
      </c>
    </row>
    <row r="12" spans="1:13" ht="18" customHeight="1">
      <c r="A12" s="10"/>
      <c r="B12" s="149"/>
      <c r="C12" s="140" t="s">
        <v>78</v>
      </c>
      <c r="D12" s="165"/>
      <c r="E12" s="180">
        <f>SUM('a個人均等割:b所得割'!E12)</f>
        <v>2015723</v>
      </c>
      <c r="F12" s="46">
        <f>SUM('a個人均等割:b所得割'!F12)</f>
        <v>179102</v>
      </c>
      <c r="G12" s="47">
        <f t="shared" si="0"/>
        <v>2194825</v>
      </c>
      <c r="H12" s="45">
        <f>SUM('a個人均等割:b所得割'!H12)</f>
        <v>1985121</v>
      </c>
      <c r="I12" s="46">
        <f>SUM('a個人均等割:b所得割'!I12)</f>
        <v>54735</v>
      </c>
      <c r="J12" s="47">
        <f t="shared" si="1"/>
        <v>2039856</v>
      </c>
      <c r="K12" s="82">
        <f t="shared" si="2"/>
        <v>98.48183505372515</v>
      </c>
      <c r="L12" s="58">
        <f t="shared" si="3"/>
        <v>30.560797757702314</v>
      </c>
      <c r="M12" s="83">
        <f t="shared" si="4"/>
        <v>92.93934596152312</v>
      </c>
    </row>
    <row r="13" spans="1:13" ht="18" customHeight="1">
      <c r="A13" s="10"/>
      <c r="B13" s="149"/>
      <c r="C13" s="140" t="s">
        <v>79</v>
      </c>
      <c r="D13" s="165"/>
      <c r="E13" s="180">
        <f>SUM('a個人均等割:b所得割'!E13)</f>
        <v>2901393</v>
      </c>
      <c r="F13" s="46">
        <f>SUM('a個人均等割:b所得割'!F13)</f>
        <v>362201</v>
      </c>
      <c r="G13" s="47">
        <f t="shared" si="0"/>
        <v>3263594</v>
      </c>
      <c r="H13" s="45">
        <f>SUM('a個人均等割:b所得割'!H13)</f>
        <v>2805910</v>
      </c>
      <c r="I13" s="46">
        <f>SUM('a個人均等割:b所得割'!I13)</f>
        <v>92582</v>
      </c>
      <c r="J13" s="47">
        <f t="shared" si="1"/>
        <v>2898492</v>
      </c>
      <c r="K13" s="82">
        <f t="shared" si="2"/>
        <v>96.70906354292576</v>
      </c>
      <c r="L13" s="58">
        <f t="shared" si="3"/>
        <v>25.560945441895523</v>
      </c>
      <c r="M13" s="83">
        <f t="shared" si="4"/>
        <v>88.81288542631222</v>
      </c>
    </row>
    <row r="14" spans="1:13" ht="18" customHeight="1">
      <c r="A14" s="10"/>
      <c r="B14" s="150"/>
      <c r="C14" s="141" t="s">
        <v>80</v>
      </c>
      <c r="D14" s="166"/>
      <c r="E14" s="181">
        <f>SUM('a個人均等割:b所得割'!E14)</f>
        <v>1397465</v>
      </c>
      <c r="F14" s="49">
        <f>SUM('a個人均等割:b所得割'!F14)</f>
        <v>112507</v>
      </c>
      <c r="G14" s="50">
        <f t="shared" si="0"/>
        <v>1509972</v>
      </c>
      <c r="H14" s="48">
        <f>SUM('a個人均等割:b所得割'!H14)</f>
        <v>1372936</v>
      </c>
      <c r="I14" s="49">
        <f>SUM('a個人均等割:b所得割'!I14)</f>
        <v>29342</v>
      </c>
      <c r="J14" s="50">
        <f t="shared" si="1"/>
        <v>1402278</v>
      </c>
      <c r="K14" s="68">
        <f t="shared" si="2"/>
        <v>98.24475031575031</v>
      </c>
      <c r="L14" s="59">
        <f t="shared" si="3"/>
        <v>26.080155012576995</v>
      </c>
      <c r="M14" s="69">
        <f t="shared" si="4"/>
        <v>92.86781476742615</v>
      </c>
    </row>
    <row r="15" spans="1:13" ht="18" customHeight="1">
      <c r="A15" s="10"/>
      <c r="B15" s="151"/>
      <c r="C15" s="142" t="s">
        <v>81</v>
      </c>
      <c r="D15" s="167"/>
      <c r="E15" s="182">
        <f>SUM('a個人均等割:b所得割'!E15)</f>
        <v>974058</v>
      </c>
      <c r="F15" s="52">
        <f>SUM('a個人均等割:b所得割'!F15)</f>
        <v>68198</v>
      </c>
      <c r="G15" s="53">
        <f t="shared" si="0"/>
        <v>1042256</v>
      </c>
      <c r="H15" s="51">
        <f>SUM('a個人均等割:b所得割'!H15)</f>
        <v>957009</v>
      </c>
      <c r="I15" s="52">
        <f>SUM('a個人均等割:b所得割'!I15)</f>
        <v>21660</v>
      </c>
      <c r="J15" s="53">
        <f t="shared" si="1"/>
        <v>978669</v>
      </c>
      <c r="K15" s="84">
        <f t="shared" si="2"/>
        <v>98.24969355007607</v>
      </c>
      <c r="L15" s="60">
        <f t="shared" si="3"/>
        <v>31.760462183641746</v>
      </c>
      <c r="M15" s="85">
        <f t="shared" si="4"/>
        <v>93.89909964538464</v>
      </c>
    </row>
    <row r="16" spans="1:13" ht="18" customHeight="1">
      <c r="A16" s="10"/>
      <c r="B16" s="148"/>
      <c r="C16" s="139" t="s">
        <v>10</v>
      </c>
      <c r="D16" s="164"/>
      <c r="E16" s="179">
        <f>SUM('a個人均等割:b所得割'!E16)</f>
        <v>103860</v>
      </c>
      <c r="F16" s="43">
        <f>SUM('a個人均等割:b所得割'!F16)</f>
        <v>11855</v>
      </c>
      <c r="G16" s="44">
        <f t="shared" si="0"/>
        <v>115715</v>
      </c>
      <c r="H16" s="42">
        <f>SUM('a個人均等割:b所得割'!H16)</f>
        <v>101385</v>
      </c>
      <c r="I16" s="43">
        <f>SUM('a個人均等割:b所得割'!I16)</f>
        <v>3720</v>
      </c>
      <c r="J16" s="44">
        <f t="shared" si="1"/>
        <v>105105</v>
      </c>
      <c r="K16" s="80">
        <f t="shared" si="2"/>
        <v>97.61698440207972</v>
      </c>
      <c r="L16" s="57">
        <f t="shared" si="3"/>
        <v>31.379164909320963</v>
      </c>
      <c r="M16" s="81">
        <f t="shared" si="4"/>
        <v>90.83092079678521</v>
      </c>
    </row>
    <row r="17" spans="1:13" ht="18" customHeight="1">
      <c r="A17" s="10"/>
      <c r="B17" s="149"/>
      <c r="C17" s="140" t="s">
        <v>11</v>
      </c>
      <c r="D17" s="165"/>
      <c r="E17" s="180">
        <f>SUM('a個人均等割:b所得割'!E17)</f>
        <v>49824</v>
      </c>
      <c r="F17" s="46">
        <f>SUM('a個人均等割:b所得割'!F17)</f>
        <v>3147</v>
      </c>
      <c r="G17" s="47">
        <f t="shared" si="0"/>
        <v>52971</v>
      </c>
      <c r="H17" s="45">
        <f>SUM('a個人均等割:b所得割'!H17)</f>
        <v>49297</v>
      </c>
      <c r="I17" s="46">
        <f>SUM('a個人均等割:b所得割'!I17)</f>
        <v>460</v>
      </c>
      <c r="J17" s="47">
        <f t="shared" si="1"/>
        <v>49757</v>
      </c>
      <c r="K17" s="82">
        <f t="shared" si="2"/>
        <v>98.94227681438664</v>
      </c>
      <c r="L17" s="58">
        <f t="shared" si="3"/>
        <v>14.617095646647602</v>
      </c>
      <c r="M17" s="83">
        <f t="shared" si="4"/>
        <v>93.93252911970701</v>
      </c>
    </row>
    <row r="18" spans="1:13" ht="18" customHeight="1">
      <c r="A18" s="10"/>
      <c r="B18" s="149"/>
      <c r="C18" s="140" t="s">
        <v>12</v>
      </c>
      <c r="D18" s="165"/>
      <c r="E18" s="180">
        <f>SUM('a個人均等割:b所得割'!E18)</f>
        <v>71504</v>
      </c>
      <c r="F18" s="46">
        <f>SUM('a個人均等割:b所得割'!F18)</f>
        <v>2751</v>
      </c>
      <c r="G18" s="47">
        <f t="shared" si="0"/>
        <v>74255</v>
      </c>
      <c r="H18" s="45">
        <f>SUM('a個人均等割:b所得割'!H18)</f>
        <v>70217</v>
      </c>
      <c r="I18" s="46">
        <f>SUM('a個人均等割:b所得割'!I18)</f>
        <v>667</v>
      </c>
      <c r="J18" s="47">
        <f t="shared" si="1"/>
        <v>70884</v>
      </c>
      <c r="K18" s="82">
        <f t="shared" si="2"/>
        <v>98.2001006936675</v>
      </c>
      <c r="L18" s="58">
        <f t="shared" si="3"/>
        <v>24.245728825881496</v>
      </c>
      <c r="M18" s="83">
        <f t="shared" si="4"/>
        <v>95.46023836778667</v>
      </c>
    </row>
    <row r="19" spans="1:13" ht="18" customHeight="1">
      <c r="A19" s="10"/>
      <c r="B19" s="150"/>
      <c r="C19" s="141" t="s">
        <v>13</v>
      </c>
      <c r="D19" s="166"/>
      <c r="E19" s="181">
        <f>SUM('a個人均等割:b所得割'!E19)</f>
        <v>161998</v>
      </c>
      <c r="F19" s="49">
        <f>SUM('a個人均等割:b所得割'!F19)</f>
        <v>16038</v>
      </c>
      <c r="G19" s="50">
        <f t="shared" si="0"/>
        <v>178036</v>
      </c>
      <c r="H19" s="48">
        <f>SUM('a個人均等割:b所得割'!H19)</f>
        <v>157965</v>
      </c>
      <c r="I19" s="49">
        <f>SUM('a個人均等割:b所得割'!I19)</f>
        <v>3339</v>
      </c>
      <c r="J19" s="50">
        <f t="shared" si="1"/>
        <v>161304</v>
      </c>
      <c r="K19" s="68">
        <f t="shared" si="2"/>
        <v>97.51046309213694</v>
      </c>
      <c r="L19" s="59">
        <f t="shared" si="3"/>
        <v>20.819304152637486</v>
      </c>
      <c r="M19" s="69">
        <f t="shared" si="4"/>
        <v>90.60190073917634</v>
      </c>
    </row>
    <row r="20" spans="1:13" ht="18" customHeight="1">
      <c r="A20" s="10"/>
      <c r="B20" s="151"/>
      <c r="C20" s="142" t="s">
        <v>14</v>
      </c>
      <c r="D20" s="167"/>
      <c r="E20" s="182">
        <f>SUM('a個人均等割:b所得割'!E20)</f>
        <v>237330</v>
      </c>
      <c r="F20" s="52">
        <f>SUM('a個人均等割:b所得割'!F20)</f>
        <v>31722</v>
      </c>
      <c r="G20" s="53">
        <f t="shared" si="0"/>
        <v>269052</v>
      </c>
      <c r="H20" s="51">
        <f>SUM('a個人均等割:b所得割'!H20)</f>
        <v>234658</v>
      </c>
      <c r="I20" s="52">
        <f>SUM('a個人均等割:b所得割'!I20)</f>
        <v>10109</v>
      </c>
      <c r="J20" s="53">
        <f t="shared" si="1"/>
        <v>244767</v>
      </c>
      <c r="K20" s="84">
        <f t="shared" si="2"/>
        <v>98.87414149075127</v>
      </c>
      <c r="L20" s="60">
        <f t="shared" si="3"/>
        <v>31.86747367757392</v>
      </c>
      <c r="M20" s="85">
        <f t="shared" si="4"/>
        <v>90.97386378841264</v>
      </c>
    </row>
    <row r="21" spans="1:13" ht="18" customHeight="1">
      <c r="A21" s="10"/>
      <c r="B21" s="149"/>
      <c r="C21" s="140" t="s">
        <v>15</v>
      </c>
      <c r="D21" s="165"/>
      <c r="E21" s="180">
        <f>SUM('a個人均等割:b所得割'!E21)</f>
        <v>275486</v>
      </c>
      <c r="F21" s="46">
        <f>SUM('a個人均等割:b所得割'!F21)</f>
        <v>10118</v>
      </c>
      <c r="G21" s="47">
        <f t="shared" si="0"/>
        <v>285604</v>
      </c>
      <c r="H21" s="45">
        <f>SUM('a個人均等割:b所得割'!H21)</f>
        <v>270441</v>
      </c>
      <c r="I21" s="46">
        <f>SUM('a個人均等割:b所得割'!I21)</f>
        <v>4214</v>
      </c>
      <c r="J21" s="47">
        <f t="shared" si="1"/>
        <v>274655</v>
      </c>
      <c r="K21" s="82">
        <f t="shared" si="2"/>
        <v>98.16869096796206</v>
      </c>
      <c r="L21" s="58">
        <f t="shared" si="3"/>
        <v>41.64854714370429</v>
      </c>
      <c r="M21" s="83">
        <f t="shared" si="4"/>
        <v>96.16637021890449</v>
      </c>
    </row>
    <row r="22" spans="1:13" ht="18" customHeight="1">
      <c r="A22" s="10"/>
      <c r="B22" s="149"/>
      <c r="C22" s="140" t="s">
        <v>16</v>
      </c>
      <c r="D22" s="165"/>
      <c r="E22" s="180">
        <f>SUM('a個人均等割:b所得割'!E22)</f>
        <v>136012</v>
      </c>
      <c r="F22" s="46">
        <f>SUM('a個人均等割:b所得割'!F22)</f>
        <v>10170</v>
      </c>
      <c r="G22" s="47">
        <f t="shared" si="0"/>
        <v>146182</v>
      </c>
      <c r="H22" s="45">
        <f>SUM('a個人均等割:b所得割'!H22)</f>
        <v>130794</v>
      </c>
      <c r="I22" s="46">
        <f>SUM('a個人均等割:b所得割'!I22)</f>
        <v>4271</v>
      </c>
      <c r="J22" s="47">
        <f t="shared" si="1"/>
        <v>135065</v>
      </c>
      <c r="K22" s="82">
        <f t="shared" si="2"/>
        <v>96.16357380231156</v>
      </c>
      <c r="L22" s="58">
        <f t="shared" si="3"/>
        <v>41.9960668633235</v>
      </c>
      <c r="M22" s="83">
        <f t="shared" si="4"/>
        <v>92.39509652351178</v>
      </c>
    </row>
    <row r="23" spans="1:13" ht="18" customHeight="1">
      <c r="A23" s="10"/>
      <c r="B23" s="149"/>
      <c r="C23" s="140" t="s">
        <v>17</v>
      </c>
      <c r="D23" s="165"/>
      <c r="E23" s="180">
        <f>SUM('a個人均等割:b所得割'!E23)</f>
        <v>265741</v>
      </c>
      <c r="F23" s="46">
        <f>SUM('a個人均等割:b所得割'!F23)</f>
        <v>17568</v>
      </c>
      <c r="G23" s="47">
        <f t="shared" si="0"/>
        <v>283309</v>
      </c>
      <c r="H23" s="45">
        <f>SUM('a個人均等割:b所得割'!H23)</f>
        <v>260871</v>
      </c>
      <c r="I23" s="46">
        <f>SUM('a個人均等割:b所得割'!I23)</f>
        <v>7915</v>
      </c>
      <c r="J23" s="47">
        <f t="shared" si="1"/>
        <v>268786</v>
      </c>
      <c r="K23" s="82">
        <f t="shared" si="2"/>
        <v>98.16738854749549</v>
      </c>
      <c r="L23" s="58">
        <f t="shared" si="3"/>
        <v>45.053506375227684</v>
      </c>
      <c r="M23" s="83">
        <f t="shared" si="4"/>
        <v>94.87379504357433</v>
      </c>
    </row>
    <row r="24" spans="1:13" ht="18" customHeight="1">
      <c r="A24" s="10"/>
      <c r="B24" s="150"/>
      <c r="C24" s="141" t="s">
        <v>18</v>
      </c>
      <c r="D24" s="166"/>
      <c r="E24" s="181">
        <f>SUM('a個人均等割:b所得割'!E24)</f>
        <v>111444</v>
      </c>
      <c r="F24" s="49">
        <f>SUM('a個人均等割:b所得割'!F24)</f>
        <v>3612</v>
      </c>
      <c r="G24" s="50">
        <f t="shared" si="0"/>
        <v>115056</v>
      </c>
      <c r="H24" s="48">
        <f>SUM('a個人均等割:b所得割'!H24)</f>
        <v>110396</v>
      </c>
      <c r="I24" s="49">
        <f>SUM('a個人均等割:b所得割'!I24)</f>
        <v>854</v>
      </c>
      <c r="J24" s="50">
        <f t="shared" si="1"/>
        <v>111250</v>
      </c>
      <c r="K24" s="68">
        <f t="shared" si="2"/>
        <v>99.05961738631062</v>
      </c>
      <c r="L24" s="59">
        <f t="shared" si="3"/>
        <v>23.643410852713178</v>
      </c>
      <c r="M24" s="69">
        <f t="shared" si="4"/>
        <v>96.69204561257126</v>
      </c>
    </row>
    <row r="25" spans="1:13" ht="18" customHeight="1">
      <c r="A25" s="10"/>
      <c r="B25" s="151"/>
      <c r="C25" s="142" t="s">
        <v>19</v>
      </c>
      <c r="D25" s="167"/>
      <c r="E25" s="182">
        <f>SUM('a個人均等割:b所得割'!E25)</f>
        <v>1169897</v>
      </c>
      <c r="F25" s="52">
        <f>SUM('a個人均等割:b所得割'!F25)</f>
        <v>113945</v>
      </c>
      <c r="G25" s="53">
        <f t="shared" si="0"/>
        <v>1283842</v>
      </c>
      <c r="H25" s="51">
        <f>SUM('a個人均等割:b所得割'!H25)</f>
        <v>1138083</v>
      </c>
      <c r="I25" s="52">
        <f>SUM('a個人均等割:b所得割'!I25)</f>
        <v>27392</v>
      </c>
      <c r="J25" s="53">
        <f t="shared" si="1"/>
        <v>1165475</v>
      </c>
      <c r="K25" s="84">
        <f t="shared" si="2"/>
        <v>97.28061530203085</v>
      </c>
      <c r="L25" s="60">
        <f t="shared" si="3"/>
        <v>24.039668261003115</v>
      </c>
      <c r="M25" s="85">
        <f t="shared" si="4"/>
        <v>90.78025177553</v>
      </c>
    </row>
    <row r="26" spans="1:13" ht="18" customHeight="1">
      <c r="A26" s="10"/>
      <c r="B26" s="149"/>
      <c r="C26" s="140" t="s">
        <v>20</v>
      </c>
      <c r="D26" s="165"/>
      <c r="E26" s="180">
        <f>SUM('a個人均等割:b所得割'!E26)</f>
        <v>533875</v>
      </c>
      <c r="F26" s="46">
        <f>SUM('a個人均等割:b所得割'!F26)</f>
        <v>48833</v>
      </c>
      <c r="G26" s="47">
        <f t="shared" si="0"/>
        <v>582708</v>
      </c>
      <c r="H26" s="45">
        <f>SUM('a個人均等割:b所得割'!H26)</f>
        <v>521978</v>
      </c>
      <c r="I26" s="46">
        <f>SUM('a個人均等割:b所得割'!I26)</f>
        <v>11802</v>
      </c>
      <c r="J26" s="47">
        <f t="shared" si="1"/>
        <v>533780</v>
      </c>
      <c r="K26" s="82">
        <f t="shared" si="2"/>
        <v>97.77157574338563</v>
      </c>
      <c r="L26" s="58">
        <f t="shared" si="3"/>
        <v>24.16808305858743</v>
      </c>
      <c r="M26" s="83">
        <f t="shared" si="4"/>
        <v>91.60334163938028</v>
      </c>
    </row>
    <row r="27" spans="1:13" ht="18" customHeight="1">
      <c r="A27" s="10"/>
      <c r="B27" s="149"/>
      <c r="C27" s="140" t="s">
        <v>21</v>
      </c>
      <c r="D27" s="165"/>
      <c r="E27" s="180">
        <f>SUM('a個人均等割:b所得割'!E27)</f>
        <v>1192099</v>
      </c>
      <c r="F27" s="46">
        <f>SUM('a個人均等割:b所得割'!F27)</f>
        <v>108908</v>
      </c>
      <c r="G27" s="47">
        <f t="shared" si="0"/>
        <v>1301007</v>
      </c>
      <c r="H27" s="45">
        <f>SUM('a個人均等割:b所得割'!H27)</f>
        <v>1146820</v>
      </c>
      <c r="I27" s="46">
        <f>SUM('a個人均等割:b所得割'!I27)</f>
        <v>34875</v>
      </c>
      <c r="J27" s="47">
        <f t="shared" si="1"/>
        <v>1181695</v>
      </c>
      <c r="K27" s="82">
        <f t="shared" si="2"/>
        <v>96.20174163387438</v>
      </c>
      <c r="L27" s="58">
        <f t="shared" si="3"/>
        <v>32.02244095934183</v>
      </c>
      <c r="M27" s="83">
        <f t="shared" si="4"/>
        <v>90.82925764427094</v>
      </c>
    </row>
    <row r="28" spans="1:13" ht="18" customHeight="1">
      <c r="A28" s="10"/>
      <c r="B28" s="149"/>
      <c r="C28" s="140" t="s">
        <v>22</v>
      </c>
      <c r="D28" s="165"/>
      <c r="E28" s="180">
        <f>SUM('a個人均等割:b所得割'!E28)</f>
        <v>572466</v>
      </c>
      <c r="F28" s="46">
        <f>SUM('a個人均等割:b所得割'!F28)</f>
        <v>69289</v>
      </c>
      <c r="G28" s="47">
        <f t="shared" si="0"/>
        <v>641755</v>
      </c>
      <c r="H28" s="45">
        <f>SUM('a個人均等割:b所得割'!H28)</f>
        <v>561382</v>
      </c>
      <c r="I28" s="46">
        <f>SUM('a個人均等割:b所得割'!I28)</f>
        <v>17145</v>
      </c>
      <c r="J28" s="47">
        <f t="shared" si="1"/>
        <v>578527</v>
      </c>
      <c r="K28" s="82">
        <f t="shared" si="2"/>
        <v>98.06381514360677</v>
      </c>
      <c r="L28" s="58">
        <f t="shared" si="3"/>
        <v>24.744187389051653</v>
      </c>
      <c r="M28" s="83">
        <f t="shared" si="4"/>
        <v>90.1476420129177</v>
      </c>
    </row>
    <row r="29" spans="1:13" ht="18" customHeight="1">
      <c r="A29" s="10"/>
      <c r="B29" s="150"/>
      <c r="C29" s="141" t="s">
        <v>23</v>
      </c>
      <c r="D29" s="166"/>
      <c r="E29" s="181">
        <f>SUM('a個人均等割:b所得割'!E29)</f>
        <v>557422</v>
      </c>
      <c r="F29" s="49">
        <f>SUM('a個人均等割:b所得割'!F29)</f>
        <v>39062</v>
      </c>
      <c r="G29" s="50">
        <f t="shared" si="0"/>
        <v>596484</v>
      </c>
      <c r="H29" s="48">
        <f>SUM('a個人均等割:b所得割'!H29)</f>
        <v>545938</v>
      </c>
      <c r="I29" s="49">
        <f>SUM('a個人均等割:b所得割'!I29)</f>
        <v>13180</v>
      </c>
      <c r="J29" s="50">
        <f t="shared" si="1"/>
        <v>559118</v>
      </c>
      <c r="K29" s="68">
        <f t="shared" si="2"/>
        <v>97.93980144307186</v>
      </c>
      <c r="L29" s="59">
        <f t="shared" si="3"/>
        <v>33.741231887768166</v>
      </c>
      <c r="M29" s="69">
        <f t="shared" si="4"/>
        <v>93.73562409050369</v>
      </c>
    </row>
    <row r="30" spans="1:13" ht="18" customHeight="1">
      <c r="A30" s="10"/>
      <c r="B30" s="151"/>
      <c r="C30" s="142" t="s">
        <v>24</v>
      </c>
      <c r="D30" s="167"/>
      <c r="E30" s="182">
        <f>SUM('a個人均等割:b所得割'!E30)</f>
        <v>1088499</v>
      </c>
      <c r="F30" s="52">
        <f>SUM('a個人均等割:b所得割'!F30)</f>
        <v>51423</v>
      </c>
      <c r="G30" s="53">
        <f t="shared" si="0"/>
        <v>1139922</v>
      </c>
      <c r="H30" s="51">
        <f>SUM('a個人均等割:b所得割'!H30)</f>
        <v>1066195</v>
      </c>
      <c r="I30" s="52">
        <f>SUM('a個人均等割:b所得割'!I30)</f>
        <v>17534</v>
      </c>
      <c r="J30" s="53">
        <f t="shared" si="1"/>
        <v>1083729</v>
      </c>
      <c r="K30" s="84">
        <f t="shared" si="2"/>
        <v>97.95093978037647</v>
      </c>
      <c r="L30" s="60">
        <f t="shared" si="3"/>
        <v>34.09758279369154</v>
      </c>
      <c r="M30" s="85">
        <f t="shared" si="4"/>
        <v>95.07045218883398</v>
      </c>
    </row>
    <row r="31" spans="1:13" ht="18" customHeight="1">
      <c r="A31" s="10"/>
      <c r="B31" s="149"/>
      <c r="C31" s="140" t="s">
        <v>25</v>
      </c>
      <c r="D31" s="165"/>
      <c r="E31" s="180">
        <f>SUM('a個人均等割:b所得割'!E31)</f>
        <v>521640</v>
      </c>
      <c r="F31" s="46">
        <f>SUM('a個人均等割:b所得割'!F31)</f>
        <v>14802</v>
      </c>
      <c r="G31" s="47">
        <f t="shared" si="0"/>
        <v>536442</v>
      </c>
      <c r="H31" s="45">
        <f>SUM('a個人均等割:b所得割'!H31)</f>
        <v>513852</v>
      </c>
      <c r="I31" s="46">
        <f>SUM('a個人均等割:b所得割'!I31)</f>
        <v>6692</v>
      </c>
      <c r="J31" s="47">
        <f t="shared" si="1"/>
        <v>520544</v>
      </c>
      <c r="K31" s="82">
        <f t="shared" si="2"/>
        <v>98.5070163331033</v>
      </c>
      <c r="L31" s="58">
        <f t="shared" si="3"/>
        <v>45.210106742332115</v>
      </c>
      <c r="M31" s="83">
        <f t="shared" si="4"/>
        <v>97.03639908881108</v>
      </c>
    </row>
    <row r="32" spans="1:13" ht="18" customHeight="1">
      <c r="A32" s="10"/>
      <c r="B32" s="149"/>
      <c r="C32" s="140" t="s">
        <v>26</v>
      </c>
      <c r="D32" s="165"/>
      <c r="E32" s="180">
        <f>SUM('a個人均等割:b所得割'!E32)</f>
        <v>1157504</v>
      </c>
      <c r="F32" s="46">
        <f>SUM('a個人均等割:b所得割'!F32)</f>
        <v>51128</v>
      </c>
      <c r="G32" s="47">
        <f t="shared" si="0"/>
        <v>1208632</v>
      </c>
      <c r="H32" s="45">
        <f>SUM('a個人均等割:b所得割'!H32)</f>
        <v>1149960</v>
      </c>
      <c r="I32" s="46">
        <f>SUM('a個人均等割:b所得割'!I32)</f>
        <v>15743</v>
      </c>
      <c r="J32" s="47">
        <f t="shared" si="1"/>
        <v>1165703</v>
      </c>
      <c r="K32" s="82">
        <f t="shared" si="2"/>
        <v>99.34825279221498</v>
      </c>
      <c r="L32" s="58">
        <f t="shared" si="3"/>
        <v>30.791347207009856</v>
      </c>
      <c r="M32" s="83">
        <f t="shared" si="4"/>
        <v>96.44813309592995</v>
      </c>
    </row>
    <row r="33" spans="1:13" ht="18" customHeight="1">
      <c r="A33" s="10"/>
      <c r="B33" s="149"/>
      <c r="C33" s="140" t="s">
        <v>27</v>
      </c>
      <c r="D33" s="165"/>
      <c r="E33" s="180">
        <f>SUM('a個人均等割:b所得割'!E33)</f>
        <v>24979</v>
      </c>
      <c r="F33" s="46">
        <f>SUM('a個人均等割:b所得割'!F33)</f>
        <v>495</v>
      </c>
      <c r="G33" s="47">
        <f t="shared" si="0"/>
        <v>25474</v>
      </c>
      <c r="H33" s="45">
        <f>SUM('a個人均等割:b所得割'!H33)</f>
        <v>24913</v>
      </c>
      <c r="I33" s="46">
        <f>SUM('a個人均等割:b所得割'!I33)</f>
        <v>157</v>
      </c>
      <c r="J33" s="47">
        <f t="shared" si="1"/>
        <v>25070</v>
      </c>
      <c r="K33" s="82">
        <f t="shared" si="2"/>
        <v>99.735778053565</v>
      </c>
      <c r="L33" s="58">
        <f t="shared" si="3"/>
        <v>31.717171717171716</v>
      </c>
      <c r="M33" s="83">
        <f t="shared" si="4"/>
        <v>98.41406924707545</v>
      </c>
    </row>
    <row r="34" spans="1:13" ht="18" customHeight="1">
      <c r="A34" s="10"/>
      <c r="B34" s="150"/>
      <c r="C34" s="141" t="s">
        <v>28</v>
      </c>
      <c r="D34" s="166"/>
      <c r="E34" s="181">
        <f>SUM('a個人均等割:b所得割'!E34)</f>
        <v>24775</v>
      </c>
      <c r="F34" s="49">
        <f>SUM('a個人均等割:b所得割'!F34)</f>
        <v>3662</v>
      </c>
      <c r="G34" s="50">
        <f t="shared" si="0"/>
        <v>28437</v>
      </c>
      <c r="H34" s="48">
        <f>SUM('a個人均等割:b所得割'!H34)</f>
        <v>24428</v>
      </c>
      <c r="I34" s="49">
        <f>SUM('a個人均等割:b所得割'!I34)</f>
        <v>1745</v>
      </c>
      <c r="J34" s="50">
        <f t="shared" si="1"/>
        <v>26173</v>
      </c>
      <c r="K34" s="68">
        <f t="shared" si="2"/>
        <v>98.59939455095864</v>
      </c>
      <c r="L34" s="59">
        <f t="shared" si="3"/>
        <v>47.65155652648826</v>
      </c>
      <c r="M34" s="69">
        <f t="shared" si="4"/>
        <v>92.03854133699055</v>
      </c>
    </row>
    <row r="35" spans="1:13" ht="18" customHeight="1">
      <c r="A35" s="10"/>
      <c r="B35" s="151"/>
      <c r="C35" s="142" t="s">
        <v>29</v>
      </c>
      <c r="D35" s="167"/>
      <c r="E35" s="182">
        <f>SUM('a個人均等割:b所得割'!E35)</f>
        <v>19116</v>
      </c>
      <c r="F35" s="52">
        <f>SUM('a個人均等割:b所得割'!F35)</f>
        <v>1507</v>
      </c>
      <c r="G35" s="53">
        <f t="shared" si="0"/>
        <v>20623</v>
      </c>
      <c r="H35" s="51">
        <f>SUM('a個人均等割:b所得割'!H35)</f>
        <v>18190</v>
      </c>
      <c r="I35" s="52">
        <f>SUM('a個人均等割:b所得割'!I35)</f>
        <v>758</v>
      </c>
      <c r="J35" s="53">
        <f t="shared" si="1"/>
        <v>18948</v>
      </c>
      <c r="K35" s="84">
        <f t="shared" si="2"/>
        <v>95.15589035363047</v>
      </c>
      <c r="L35" s="60">
        <f t="shared" si="3"/>
        <v>50.29860650298607</v>
      </c>
      <c r="M35" s="85">
        <f t="shared" si="4"/>
        <v>91.8780002909373</v>
      </c>
    </row>
    <row r="36" spans="1:13" ht="18" customHeight="1">
      <c r="A36" s="10"/>
      <c r="B36" s="149"/>
      <c r="C36" s="140" t="s">
        <v>30</v>
      </c>
      <c r="D36" s="165"/>
      <c r="E36" s="180">
        <f>SUM('a個人均等割:b所得割'!E36)</f>
        <v>10440</v>
      </c>
      <c r="F36" s="46">
        <f>SUM('a個人均等割:b所得割'!F36)</f>
        <v>702</v>
      </c>
      <c r="G36" s="47">
        <f t="shared" si="0"/>
        <v>11142</v>
      </c>
      <c r="H36" s="45">
        <f>SUM('a個人均等割:b所得割'!H36)</f>
        <v>10315</v>
      </c>
      <c r="I36" s="46">
        <f>SUM('a個人均等割:b所得割'!I36)</f>
        <v>401</v>
      </c>
      <c r="J36" s="47">
        <f t="shared" si="1"/>
        <v>10716</v>
      </c>
      <c r="K36" s="82">
        <f t="shared" si="2"/>
        <v>98.80268199233716</v>
      </c>
      <c r="L36" s="58">
        <f t="shared" si="3"/>
        <v>57.12250712250713</v>
      </c>
      <c r="M36" s="83">
        <f t="shared" si="4"/>
        <v>96.17662897145934</v>
      </c>
    </row>
    <row r="37" spans="1:13" ht="18" customHeight="1">
      <c r="A37" s="10"/>
      <c r="B37" s="149"/>
      <c r="C37" s="140" t="s">
        <v>31</v>
      </c>
      <c r="D37" s="165"/>
      <c r="E37" s="180">
        <f>SUM('a個人均等割:b所得割'!E37)</f>
        <v>53488</v>
      </c>
      <c r="F37" s="46">
        <f>SUM('a個人均等割:b所得割'!F37)</f>
        <v>3547</v>
      </c>
      <c r="G37" s="47">
        <f t="shared" si="0"/>
        <v>57035</v>
      </c>
      <c r="H37" s="45">
        <f>SUM('a個人均等割:b所得割'!H37)</f>
        <v>52873</v>
      </c>
      <c r="I37" s="46">
        <f>SUM('a個人均等割:b所得割'!I37)</f>
        <v>1276</v>
      </c>
      <c r="J37" s="47">
        <f t="shared" si="1"/>
        <v>54149</v>
      </c>
      <c r="K37" s="82">
        <f t="shared" si="2"/>
        <v>98.85020939276099</v>
      </c>
      <c r="L37" s="58">
        <f t="shared" si="3"/>
        <v>35.974062588102626</v>
      </c>
      <c r="M37" s="83">
        <f t="shared" si="4"/>
        <v>94.93994915402823</v>
      </c>
    </row>
    <row r="38" spans="1:13" ht="18" customHeight="1">
      <c r="A38" s="10"/>
      <c r="B38" s="149"/>
      <c r="C38" s="140" t="s">
        <v>32</v>
      </c>
      <c r="D38" s="165"/>
      <c r="E38" s="180">
        <f>SUM('a個人均等割:b所得割'!E38)</f>
        <v>29192</v>
      </c>
      <c r="F38" s="46">
        <f>SUM('a個人均等割:b所得割'!F38)</f>
        <v>1370</v>
      </c>
      <c r="G38" s="47">
        <f t="shared" si="0"/>
        <v>30562</v>
      </c>
      <c r="H38" s="45">
        <f>SUM('a個人均等割:b所得割'!H38)</f>
        <v>27887</v>
      </c>
      <c r="I38" s="46">
        <f>SUM('a個人均等割:b所得割'!I38)</f>
        <v>960</v>
      </c>
      <c r="J38" s="47">
        <f t="shared" si="1"/>
        <v>28847</v>
      </c>
      <c r="K38" s="82">
        <f t="shared" si="2"/>
        <v>95.52959714990409</v>
      </c>
      <c r="L38" s="58">
        <f t="shared" si="3"/>
        <v>70.07299270072993</v>
      </c>
      <c r="M38" s="83">
        <f t="shared" si="4"/>
        <v>94.38845625286302</v>
      </c>
    </row>
    <row r="39" spans="1:13" ht="18" customHeight="1">
      <c r="A39" s="10"/>
      <c r="B39" s="150"/>
      <c r="C39" s="141" t="s">
        <v>33</v>
      </c>
      <c r="D39" s="166"/>
      <c r="E39" s="181">
        <f>SUM('a個人均等割:b所得割'!E39)</f>
        <v>27558</v>
      </c>
      <c r="F39" s="49">
        <f>SUM('a個人均等割:b所得割'!F39)</f>
        <v>2437</v>
      </c>
      <c r="G39" s="50">
        <f t="shared" si="0"/>
        <v>29995</v>
      </c>
      <c r="H39" s="48">
        <f>SUM('a個人均等割:b所得割'!H39)</f>
        <v>27086</v>
      </c>
      <c r="I39" s="49">
        <f>SUM('a個人均等割:b所得割'!I39)</f>
        <v>788</v>
      </c>
      <c r="J39" s="50">
        <f t="shared" si="1"/>
        <v>27874</v>
      </c>
      <c r="K39" s="68">
        <f t="shared" si="2"/>
        <v>98.28724871180783</v>
      </c>
      <c r="L39" s="59">
        <f t="shared" si="3"/>
        <v>32.33483791546984</v>
      </c>
      <c r="M39" s="69">
        <f t="shared" si="4"/>
        <v>92.92882147024504</v>
      </c>
    </row>
    <row r="40" spans="1:13" ht="18" customHeight="1">
      <c r="A40" s="10"/>
      <c r="B40" s="151"/>
      <c r="C40" s="142" t="s">
        <v>34</v>
      </c>
      <c r="D40" s="167"/>
      <c r="E40" s="182">
        <f>SUM('a個人均等割:b所得割'!E40)</f>
        <v>34802</v>
      </c>
      <c r="F40" s="52">
        <f>SUM('a個人均等割:b所得割'!F40)</f>
        <v>1702</v>
      </c>
      <c r="G40" s="53">
        <f t="shared" si="0"/>
        <v>36504</v>
      </c>
      <c r="H40" s="51">
        <f>SUM('a個人均等割:b所得割'!H40)</f>
        <v>34370</v>
      </c>
      <c r="I40" s="52">
        <f>SUM('a個人均等割:b所得割'!I40)</f>
        <v>872</v>
      </c>
      <c r="J40" s="53">
        <f t="shared" si="1"/>
        <v>35242</v>
      </c>
      <c r="K40" s="84">
        <f t="shared" si="2"/>
        <v>98.75869202919372</v>
      </c>
      <c r="L40" s="60">
        <f t="shared" si="3"/>
        <v>51.233842538190366</v>
      </c>
      <c r="M40" s="85">
        <f t="shared" si="4"/>
        <v>96.54284461976769</v>
      </c>
    </row>
    <row r="41" spans="1:13" ht="18" customHeight="1">
      <c r="A41" s="10"/>
      <c r="B41" s="149"/>
      <c r="C41" s="140" t="s">
        <v>82</v>
      </c>
      <c r="D41" s="165"/>
      <c r="E41" s="180">
        <f>SUM('a個人均等割:b所得割'!E41)</f>
        <v>201656</v>
      </c>
      <c r="F41" s="46">
        <f>SUM('a個人均等割:b所得割'!F41)</f>
        <v>13406</v>
      </c>
      <c r="G41" s="47">
        <f t="shared" si="0"/>
        <v>215062</v>
      </c>
      <c r="H41" s="45">
        <f>SUM('a個人均等割:b所得割'!H41)</f>
        <v>196913</v>
      </c>
      <c r="I41" s="46">
        <f>SUM('a個人均等割:b所得割'!I41)</f>
        <v>3247</v>
      </c>
      <c r="J41" s="47">
        <f t="shared" si="1"/>
        <v>200160</v>
      </c>
      <c r="K41" s="82">
        <f t="shared" si="2"/>
        <v>97.64797476891339</v>
      </c>
      <c r="L41" s="58">
        <f t="shared" si="3"/>
        <v>24.220498284350292</v>
      </c>
      <c r="M41" s="83">
        <f t="shared" si="4"/>
        <v>93.07083538700468</v>
      </c>
    </row>
    <row r="42" spans="1:13" ht="18" customHeight="1">
      <c r="A42" s="10"/>
      <c r="B42" s="149"/>
      <c r="C42" s="140" t="s">
        <v>83</v>
      </c>
      <c r="D42" s="165"/>
      <c r="E42" s="180">
        <f>SUM('a個人均等割:b所得割'!E42)</f>
        <v>671258</v>
      </c>
      <c r="F42" s="46">
        <f>SUM('a個人均等割:b所得割'!F42)</f>
        <v>89145</v>
      </c>
      <c r="G42" s="47">
        <f t="shared" si="0"/>
        <v>760403</v>
      </c>
      <c r="H42" s="45">
        <f>SUM('a個人均等割:b所得割'!H42)</f>
        <v>658768</v>
      </c>
      <c r="I42" s="46">
        <f>SUM('a個人均等割:b所得割'!I42)</f>
        <v>34026</v>
      </c>
      <c r="J42" s="47">
        <f t="shared" si="1"/>
        <v>692794</v>
      </c>
      <c r="K42" s="82">
        <f t="shared" si="2"/>
        <v>98.13931454075781</v>
      </c>
      <c r="L42" s="58">
        <f t="shared" si="3"/>
        <v>38.16927477704863</v>
      </c>
      <c r="M42" s="83">
        <f t="shared" si="4"/>
        <v>91.1087936265375</v>
      </c>
    </row>
    <row r="43" spans="1:13" ht="18" customHeight="1">
      <c r="A43" s="10"/>
      <c r="B43" s="149"/>
      <c r="C43" s="140" t="s">
        <v>35</v>
      </c>
      <c r="D43" s="165"/>
      <c r="E43" s="180">
        <f>SUM('a個人均等割:b所得割'!E43)</f>
        <v>22492</v>
      </c>
      <c r="F43" s="46">
        <f>SUM('a個人均等割:b所得割'!F43)</f>
        <v>1441</v>
      </c>
      <c r="G43" s="47">
        <f t="shared" si="0"/>
        <v>23933</v>
      </c>
      <c r="H43" s="45">
        <f>SUM('a個人均等割:b所得割'!H43)</f>
        <v>20215</v>
      </c>
      <c r="I43" s="46">
        <f>SUM('a個人均等割:b所得割'!I43)</f>
        <v>253</v>
      </c>
      <c r="J43" s="47">
        <f t="shared" si="1"/>
        <v>20468</v>
      </c>
      <c r="K43" s="82">
        <f t="shared" si="2"/>
        <v>89.87640049795483</v>
      </c>
      <c r="L43" s="58">
        <f t="shared" si="3"/>
        <v>17.557251908396946</v>
      </c>
      <c r="M43" s="83">
        <f t="shared" si="4"/>
        <v>85.52208248025738</v>
      </c>
    </row>
    <row r="44" spans="1:13" ht="18" customHeight="1">
      <c r="A44" s="10"/>
      <c r="B44" s="150"/>
      <c r="C44" s="141" t="s">
        <v>36</v>
      </c>
      <c r="D44" s="166"/>
      <c r="E44" s="181">
        <f>SUM('a個人均等割:b所得割'!E44)</f>
        <v>109073</v>
      </c>
      <c r="F44" s="49">
        <f>SUM('a個人均等割:b所得割'!F44)</f>
        <v>4636</v>
      </c>
      <c r="G44" s="50">
        <f t="shared" si="0"/>
        <v>113709</v>
      </c>
      <c r="H44" s="48">
        <f>SUM('a個人均等割:b所得割'!H44)</f>
        <v>107049</v>
      </c>
      <c r="I44" s="49">
        <f>SUM('a個人均等割:b所得割'!I44)</f>
        <v>2183</v>
      </c>
      <c r="J44" s="50">
        <f t="shared" si="1"/>
        <v>109232</v>
      </c>
      <c r="K44" s="68">
        <f t="shared" si="2"/>
        <v>98.14436203276703</v>
      </c>
      <c r="L44" s="59">
        <f t="shared" si="3"/>
        <v>47.08800690250216</v>
      </c>
      <c r="M44" s="69">
        <f t="shared" si="4"/>
        <v>96.06275668592636</v>
      </c>
    </row>
    <row r="45" spans="1:13" ht="18" customHeight="1" thickBot="1">
      <c r="A45" s="10"/>
      <c r="B45" s="178"/>
      <c r="C45" s="176" t="s">
        <v>37</v>
      </c>
      <c r="D45" s="188"/>
      <c r="E45" s="183">
        <f>SUM('a個人均等割:b所得割'!E45)</f>
        <v>42460</v>
      </c>
      <c r="F45" s="120">
        <f>SUM('a個人均等割:b所得割'!F45)</f>
        <v>1081</v>
      </c>
      <c r="G45" s="121">
        <f t="shared" si="0"/>
        <v>43541</v>
      </c>
      <c r="H45" s="119">
        <f>SUM('a個人均等割:b所得割'!H45)</f>
        <v>42265</v>
      </c>
      <c r="I45" s="120">
        <f>SUM('a個人均等割:b所得割'!I45)</f>
        <v>289</v>
      </c>
      <c r="J45" s="121">
        <f t="shared" si="1"/>
        <v>42554</v>
      </c>
      <c r="K45" s="129">
        <f t="shared" si="2"/>
        <v>99.54074422986339</v>
      </c>
      <c r="L45" s="122">
        <f t="shared" si="3"/>
        <v>26.734505087881594</v>
      </c>
      <c r="M45" s="130">
        <f t="shared" si="4"/>
        <v>97.73317103419765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36386970</v>
      </c>
      <c r="F46" s="72">
        <f t="shared" si="5"/>
        <v>2891258</v>
      </c>
      <c r="G46" s="73">
        <f t="shared" si="5"/>
        <v>39278228</v>
      </c>
      <c r="H46" s="71">
        <f t="shared" si="5"/>
        <v>35627574</v>
      </c>
      <c r="I46" s="72">
        <f t="shared" si="5"/>
        <v>839774</v>
      </c>
      <c r="J46" s="73">
        <f t="shared" si="5"/>
        <v>36467348</v>
      </c>
      <c r="K46" s="123">
        <f t="shared" si="2"/>
        <v>97.91300017561232</v>
      </c>
      <c r="L46" s="74">
        <f t="shared" si="3"/>
        <v>29.04528063562643</v>
      </c>
      <c r="M46" s="124">
        <f t="shared" si="4"/>
        <v>92.84366901684058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9477890</v>
      </c>
      <c r="F47" s="55">
        <f t="shared" si="6"/>
        <v>729502</v>
      </c>
      <c r="G47" s="56">
        <f t="shared" si="6"/>
        <v>10207392</v>
      </c>
      <c r="H47" s="54">
        <f t="shared" si="6"/>
        <v>9275504</v>
      </c>
      <c r="I47" s="55">
        <f t="shared" si="6"/>
        <v>226867</v>
      </c>
      <c r="J47" s="56">
        <f t="shared" si="6"/>
        <v>9502371</v>
      </c>
      <c r="K47" s="86">
        <f t="shared" si="2"/>
        <v>97.86465130952142</v>
      </c>
      <c r="L47" s="67">
        <f t="shared" si="3"/>
        <v>31.098886637733685</v>
      </c>
      <c r="M47" s="87">
        <f t="shared" si="4"/>
        <v>93.09303492998015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45864860</v>
      </c>
      <c r="F48" s="63">
        <f t="shared" si="7"/>
        <v>3620760</v>
      </c>
      <c r="G48" s="64">
        <f t="shared" si="7"/>
        <v>49485620</v>
      </c>
      <c r="H48" s="62">
        <f t="shared" si="7"/>
        <v>44903078</v>
      </c>
      <c r="I48" s="63">
        <f t="shared" si="7"/>
        <v>1066641</v>
      </c>
      <c r="J48" s="64">
        <f t="shared" si="7"/>
        <v>45969719</v>
      </c>
      <c r="K48" s="112">
        <f t="shared" si="2"/>
        <v>97.90300897026613</v>
      </c>
      <c r="L48" s="70">
        <f t="shared" si="3"/>
        <v>29.459036224439068</v>
      </c>
      <c r="M48" s="113">
        <f t="shared" si="4"/>
        <v>92.89510568928912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M50"/>
  <sheetViews>
    <sheetView showGridLines="0" zoomScaleSheetLayoutView="100" workbookViewId="0" topLeftCell="A1">
      <selection activeCell="A48" sqref="A48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94</v>
      </c>
      <c r="K1" s="2"/>
      <c r="L1" s="2"/>
      <c r="M1" s="16" t="s">
        <v>40</v>
      </c>
    </row>
    <row r="2" spans="2:13" ht="15" customHeight="1">
      <c r="B2" s="177"/>
      <c r="C2" s="175"/>
      <c r="D2" s="187"/>
      <c r="E2" s="359" t="s">
        <v>91</v>
      </c>
      <c r="F2" s="359"/>
      <c r="G2" s="360"/>
      <c r="H2" s="361" t="s">
        <v>92</v>
      </c>
      <c r="I2" s="359"/>
      <c r="J2" s="360"/>
      <c r="K2" s="362" t="s">
        <v>64</v>
      </c>
      <c r="L2" s="363"/>
      <c r="M2" s="364"/>
    </row>
    <row r="3" spans="2:13" ht="12" customHeight="1">
      <c r="B3" s="146"/>
      <c r="C3" s="137" t="s">
        <v>93</v>
      </c>
      <c r="D3" s="162"/>
      <c r="E3" s="365" t="s">
        <v>65</v>
      </c>
      <c r="F3" s="367" t="s">
        <v>66</v>
      </c>
      <c r="G3" s="369" t="s">
        <v>67</v>
      </c>
      <c r="H3" s="371" t="s">
        <v>65</v>
      </c>
      <c r="I3" s="367" t="s">
        <v>66</v>
      </c>
      <c r="J3" s="369" t="s">
        <v>67</v>
      </c>
      <c r="K3" s="375" t="s">
        <v>68</v>
      </c>
      <c r="L3" s="377" t="s">
        <v>75</v>
      </c>
      <c r="M3" s="373" t="s">
        <v>67</v>
      </c>
    </row>
    <row r="4" spans="2:13" ht="11.25" customHeight="1" thickBot="1">
      <c r="B4" s="147"/>
      <c r="C4" s="138"/>
      <c r="D4" s="163"/>
      <c r="E4" s="366"/>
      <c r="F4" s="368"/>
      <c r="G4" s="370"/>
      <c r="H4" s="372"/>
      <c r="I4" s="368"/>
      <c r="J4" s="370"/>
      <c r="K4" s="376"/>
      <c r="L4" s="378"/>
      <c r="M4" s="374"/>
    </row>
    <row r="5" spans="1:13" ht="18" customHeight="1" thickTop="1">
      <c r="A5" s="10"/>
      <c r="B5" s="148"/>
      <c r="C5" s="139" t="s">
        <v>4</v>
      </c>
      <c r="D5" s="164"/>
      <c r="E5" s="316">
        <v>366713</v>
      </c>
      <c r="F5" s="307">
        <v>26463</v>
      </c>
      <c r="G5" s="44">
        <f>SUM(E5:F5)</f>
        <v>393176</v>
      </c>
      <c r="H5" s="306">
        <v>360216</v>
      </c>
      <c r="I5" s="307">
        <v>7972</v>
      </c>
      <c r="J5" s="44">
        <f>SUM(H5:I5)</f>
        <v>368188</v>
      </c>
      <c r="K5" s="80">
        <f>IF(E5=0,"-",H5/E5*100)</f>
        <v>98.22831478567709</v>
      </c>
      <c r="L5" s="57">
        <f>IF(F5=0,"-",I5/F5*100)</f>
        <v>30.12508030079734</v>
      </c>
      <c r="M5" s="81">
        <f>IF(G5=0,"-",J5/G5*100)</f>
        <v>93.64457647465765</v>
      </c>
    </row>
    <row r="6" spans="1:13" ht="18" customHeight="1">
      <c r="A6" s="10"/>
      <c r="B6" s="149"/>
      <c r="C6" s="140" t="s">
        <v>5</v>
      </c>
      <c r="D6" s="165"/>
      <c r="E6" s="317">
        <v>109587</v>
      </c>
      <c r="F6" s="309">
        <v>9268</v>
      </c>
      <c r="G6" s="47">
        <f aca="true" t="shared" si="0" ref="G6:G45">SUM(E6:F6)</f>
        <v>118855</v>
      </c>
      <c r="H6" s="308">
        <v>93291</v>
      </c>
      <c r="I6" s="309">
        <v>2472</v>
      </c>
      <c r="J6" s="47">
        <f aca="true" t="shared" si="1" ref="J6:J45">SUM(H6:I6)</f>
        <v>95763</v>
      </c>
      <c r="K6" s="82">
        <f aca="true" t="shared" si="2" ref="K6:K48">IF(E6=0,"-",H6/E6*100)</f>
        <v>85.1296230392291</v>
      </c>
      <c r="L6" s="58">
        <f aca="true" t="shared" si="3" ref="L6:L48">IF(F6=0,"-",I6/F6*100)</f>
        <v>26.672421234354772</v>
      </c>
      <c r="M6" s="83">
        <f aca="true" t="shared" si="4" ref="M6:M48">IF(G6=0,"-",J6/G6*100)</f>
        <v>80.57128433805897</v>
      </c>
    </row>
    <row r="7" spans="1:13" ht="18" customHeight="1">
      <c r="A7" s="10"/>
      <c r="B7" s="149"/>
      <c r="C7" s="140" t="s">
        <v>6</v>
      </c>
      <c r="D7" s="165"/>
      <c r="E7" s="317">
        <v>51735</v>
      </c>
      <c r="F7" s="309">
        <v>4633</v>
      </c>
      <c r="G7" s="47">
        <f t="shared" si="0"/>
        <v>56368</v>
      </c>
      <c r="H7" s="308">
        <v>49658</v>
      </c>
      <c r="I7" s="309">
        <v>1179</v>
      </c>
      <c r="J7" s="47">
        <f t="shared" si="1"/>
        <v>50837</v>
      </c>
      <c r="K7" s="82">
        <f t="shared" si="2"/>
        <v>95.98530975161883</v>
      </c>
      <c r="L7" s="58">
        <f t="shared" si="3"/>
        <v>25.447873947766027</v>
      </c>
      <c r="M7" s="83">
        <f t="shared" si="4"/>
        <v>90.18769514618224</v>
      </c>
    </row>
    <row r="8" spans="1:13" ht="18" customHeight="1">
      <c r="A8" s="10"/>
      <c r="B8" s="149"/>
      <c r="C8" s="140" t="s">
        <v>7</v>
      </c>
      <c r="D8" s="165"/>
      <c r="E8" s="317">
        <v>134028</v>
      </c>
      <c r="F8" s="309">
        <v>6001</v>
      </c>
      <c r="G8" s="47">
        <f t="shared" si="0"/>
        <v>140029</v>
      </c>
      <c r="H8" s="308">
        <v>131831</v>
      </c>
      <c r="I8" s="309">
        <v>1716</v>
      </c>
      <c r="J8" s="47">
        <f t="shared" si="1"/>
        <v>133547</v>
      </c>
      <c r="K8" s="82">
        <f t="shared" si="2"/>
        <v>98.3607902826275</v>
      </c>
      <c r="L8" s="58">
        <f t="shared" si="3"/>
        <v>28.59523412764539</v>
      </c>
      <c r="M8" s="83">
        <f t="shared" si="4"/>
        <v>95.37095887280492</v>
      </c>
    </row>
    <row r="9" spans="1:13" ht="18" customHeight="1">
      <c r="A9" s="10"/>
      <c r="B9" s="150"/>
      <c r="C9" s="141" t="s">
        <v>8</v>
      </c>
      <c r="D9" s="166"/>
      <c r="E9" s="318">
        <v>65562</v>
      </c>
      <c r="F9" s="311">
        <v>6560</v>
      </c>
      <c r="G9" s="50">
        <f t="shared" si="0"/>
        <v>72122</v>
      </c>
      <c r="H9" s="310">
        <v>63805</v>
      </c>
      <c r="I9" s="311">
        <v>1575</v>
      </c>
      <c r="J9" s="50">
        <f t="shared" si="1"/>
        <v>65380</v>
      </c>
      <c r="K9" s="68">
        <f t="shared" si="2"/>
        <v>97.32009395686526</v>
      </c>
      <c r="L9" s="59">
        <f t="shared" si="3"/>
        <v>24.009146341463413</v>
      </c>
      <c r="M9" s="69">
        <f t="shared" si="4"/>
        <v>90.651950861041</v>
      </c>
    </row>
    <row r="10" spans="1:13" ht="18" customHeight="1">
      <c r="A10" s="10"/>
      <c r="B10" s="151"/>
      <c r="C10" s="142" t="s">
        <v>9</v>
      </c>
      <c r="D10" s="167"/>
      <c r="E10" s="319">
        <v>61695</v>
      </c>
      <c r="F10" s="313">
        <v>4459</v>
      </c>
      <c r="G10" s="53">
        <f t="shared" si="0"/>
        <v>66154</v>
      </c>
      <c r="H10" s="312">
        <v>60793</v>
      </c>
      <c r="I10" s="313">
        <v>1344</v>
      </c>
      <c r="J10" s="53">
        <f t="shared" si="1"/>
        <v>62137</v>
      </c>
      <c r="K10" s="84">
        <f t="shared" si="2"/>
        <v>98.53796904125132</v>
      </c>
      <c r="L10" s="60">
        <f t="shared" si="3"/>
        <v>30.141287284144425</v>
      </c>
      <c r="M10" s="85">
        <f t="shared" si="4"/>
        <v>93.92780481905857</v>
      </c>
    </row>
    <row r="11" spans="1:13" ht="18" customHeight="1">
      <c r="A11" s="10"/>
      <c r="B11" s="149"/>
      <c r="C11" s="140" t="s">
        <v>77</v>
      </c>
      <c r="D11" s="165"/>
      <c r="E11" s="317">
        <v>144438</v>
      </c>
      <c r="F11" s="309">
        <v>10983</v>
      </c>
      <c r="G11" s="47">
        <f t="shared" si="0"/>
        <v>155421</v>
      </c>
      <c r="H11" s="308">
        <v>140787</v>
      </c>
      <c r="I11" s="309">
        <v>3922</v>
      </c>
      <c r="J11" s="47">
        <f t="shared" si="1"/>
        <v>144709</v>
      </c>
      <c r="K11" s="82">
        <f t="shared" si="2"/>
        <v>97.47227183982055</v>
      </c>
      <c r="L11" s="58">
        <f t="shared" si="3"/>
        <v>35.70973322407357</v>
      </c>
      <c r="M11" s="83">
        <f t="shared" si="4"/>
        <v>93.10775249161954</v>
      </c>
    </row>
    <row r="12" spans="1:13" ht="18" customHeight="1">
      <c r="A12" s="10"/>
      <c r="B12" s="149"/>
      <c r="C12" s="140" t="s">
        <v>78</v>
      </c>
      <c r="D12" s="165"/>
      <c r="E12" s="317">
        <v>57031</v>
      </c>
      <c r="F12" s="309">
        <v>5067</v>
      </c>
      <c r="G12" s="47">
        <f t="shared" si="0"/>
        <v>62098</v>
      </c>
      <c r="H12" s="308">
        <v>56165</v>
      </c>
      <c r="I12" s="309">
        <v>1549</v>
      </c>
      <c r="J12" s="47">
        <f t="shared" si="1"/>
        <v>57714</v>
      </c>
      <c r="K12" s="82">
        <f t="shared" si="2"/>
        <v>98.48152759025794</v>
      </c>
      <c r="L12" s="58">
        <f t="shared" si="3"/>
        <v>30.570357213341225</v>
      </c>
      <c r="M12" s="83">
        <f t="shared" si="4"/>
        <v>92.94019131050919</v>
      </c>
    </row>
    <row r="13" spans="1:13" ht="18" customHeight="1">
      <c r="A13" s="10"/>
      <c r="B13" s="149"/>
      <c r="C13" s="140" t="s">
        <v>79</v>
      </c>
      <c r="D13" s="165"/>
      <c r="E13" s="317">
        <v>116056</v>
      </c>
      <c r="F13" s="309">
        <v>14488</v>
      </c>
      <c r="G13" s="47">
        <f t="shared" si="0"/>
        <v>130544</v>
      </c>
      <c r="H13" s="308">
        <v>112236</v>
      </c>
      <c r="I13" s="309">
        <v>3703</v>
      </c>
      <c r="J13" s="47">
        <f t="shared" si="1"/>
        <v>115939</v>
      </c>
      <c r="K13" s="82">
        <f t="shared" si="2"/>
        <v>96.7084855586958</v>
      </c>
      <c r="L13" s="58">
        <f t="shared" si="3"/>
        <v>25.559083379348422</v>
      </c>
      <c r="M13" s="83">
        <f t="shared" si="4"/>
        <v>88.8122012501532</v>
      </c>
    </row>
    <row r="14" spans="1:13" ht="18" customHeight="1">
      <c r="A14" s="10"/>
      <c r="B14" s="150"/>
      <c r="C14" s="141" t="s">
        <v>80</v>
      </c>
      <c r="D14" s="166"/>
      <c r="E14" s="318">
        <v>53922</v>
      </c>
      <c r="F14" s="311">
        <v>3714</v>
      </c>
      <c r="G14" s="50">
        <f t="shared" si="0"/>
        <v>57636</v>
      </c>
      <c r="H14" s="310">
        <v>53544</v>
      </c>
      <c r="I14" s="311">
        <v>968</v>
      </c>
      <c r="J14" s="50">
        <f t="shared" si="1"/>
        <v>54512</v>
      </c>
      <c r="K14" s="68">
        <f t="shared" si="2"/>
        <v>99.29898742628241</v>
      </c>
      <c r="L14" s="59">
        <f t="shared" si="3"/>
        <v>26.063543349488423</v>
      </c>
      <c r="M14" s="69">
        <f t="shared" si="4"/>
        <v>94.57977652855854</v>
      </c>
    </row>
    <row r="15" spans="1:13" ht="18" customHeight="1">
      <c r="A15" s="10"/>
      <c r="B15" s="151"/>
      <c r="C15" s="142" t="s">
        <v>81</v>
      </c>
      <c r="D15" s="167"/>
      <c r="E15" s="319">
        <v>45191</v>
      </c>
      <c r="F15" s="313">
        <v>3167</v>
      </c>
      <c r="G15" s="53">
        <f t="shared" si="0"/>
        <v>48358</v>
      </c>
      <c r="H15" s="312">
        <v>44439</v>
      </c>
      <c r="I15" s="313">
        <v>1006</v>
      </c>
      <c r="J15" s="53">
        <f t="shared" si="1"/>
        <v>45445</v>
      </c>
      <c r="K15" s="84">
        <f t="shared" si="2"/>
        <v>98.33595184881946</v>
      </c>
      <c r="L15" s="60">
        <f t="shared" si="3"/>
        <v>31.765077360277864</v>
      </c>
      <c r="M15" s="85">
        <f t="shared" si="4"/>
        <v>93.97617767484181</v>
      </c>
    </row>
    <row r="16" spans="1:13" ht="18" customHeight="1">
      <c r="A16" s="10"/>
      <c r="B16" s="148"/>
      <c r="C16" s="139" t="s">
        <v>10</v>
      </c>
      <c r="D16" s="164"/>
      <c r="E16" s="316">
        <v>4155</v>
      </c>
      <c r="F16" s="307">
        <v>474</v>
      </c>
      <c r="G16" s="44">
        <f t="shared" si="0"/>
        <v>4629</v>
      </c>
      <c r="H16" s="306">
        <v>4055</v>
      </c>
      <c r="I16" s="307">
        <v>149</v>
      </c>
      <c r="J16" s="44">
        <f t="shared" si="1"/>
        <v>4204</v>
      </c>
      <c r="K16" s="80">
        <f t="shared" si="2"/>
        <v>97.59326113116727</v>
      </c>
      <c r="L16" s="57">
        <f t="shared" si="3"/>
        <v>31.434599156118143</v>
      </c>
      <c r="M16" s="81">
        <f t="shared" si="4"/>
        <v>90.81875135018362</v>
      </c>
    </row>
    <row r="17" spans="1:13" ht="18" customHeight="1">
      <c r="A17" s="10"/>
      <c r="B17" s="149"/>
      <c r="C17" s="140" t="s">
        <v>11</v>
      </c>
      <c r="D17" s="165"/>
      <c r="E17" s="317">
        <v>2840</v>
      </c>
      <c r="F17" s="309">
        <v>179</v>
      </c>
      <c r="G17" s="47">
        <f t="shared" si="0"/>
        <v>3019</v>
      </c>
      <c r="H17" s="308">
        <v>2810</v>
      </c>
      <c r="I17" s="309">
        <v>26</v>
      </c>
      <c r="J17" s="47">
        <f t="shared" si="1"/>
        <v>2836</v>
      </c>
      <c r="K17" s="82">
        <f t="shared" si="2"/>
        <v>98.94366197183099</v>
      </c>
      <c r="L17" s="58">
        <f t="shared" si="3"/>
        <v>14.52513966480447</v>
      </c>
      <c r="M17" s="83">
        <f t="shared" si="4"/>
        <v>93.93839019542895</v>
      </c>
    </row>
    <row r="18" spans="1:13" ht="18" customHeight="1">
      <c r="A18" s="10"/>
      <c r="B18" s="149"/>
      <c r="C18" s="140" t="s">
        <v>12</v>
      </c>
      <c r="D18" s="165"/>
      <c r="E18" s="317">
        <v>1668</v>
      </c>
      <c r="F18" s="309">
        <v>168</v>
      </c>
      <c r="G18" s="47">
        <f t="shared" si="0"/>
        <v>1836</v>
      </c>
      <c r="H18" s="308">
        <v>1614</v>
      </c>
      <c r="I18" s="309">
        <v>63</v>
      </c>
      <c r="J18" s="47">
        <f t="shared" si="1"/>
        <v>1677</v>
      </c>
      <c r="K18" s="82">
        <f t="shared" si="2"/>
        <v>96.76258992805755</v>
      </c>
      <c r="L18" s="58">
        <f t="shared" si="3"/>
        <v>37.5</v>
      </c>
      <c r="M18" s="83">
        <f t="shared" si="4"/>
        <v>91.33986928104575</v>
      </c>
    </row>
    <row r="19" spans="1:13" ht="18" customHeight="1">
      <c r="A19" s="10"/>
      <c r="B19" s="150"/>
      <c r="C19" s="141" t="s">
        <v>13</v>
      </c>
      <c r="D19" s="166"/>
      <c r="E19" s="318">
        <v>8619</v>
      </c>
      <c r="F19" s="311">
        <v>894</v>
      </c>
      <c r="G19" s="50">
        <f t="shared" si="0"/>
        <v>9513</v>
      </c>
      <c r="H19" s="310">
        <v>8367</v>
      </c>
      <c r="I19" s="311">
        <v>228</v>
      </c>
      <c r="J19" s="50">
        <f t="shared" si="1"/>
        <v>8595</v>
      </c>
      <c r="K19" s="68">
        <f t="shared" si="2"/>
        <v>97.07622694048034</v>
      </c>
      <c r="L19" s="59">
        <f t="shared" si="3"/>
        <v>25.503355704697988</v>
      </c>
      <c r="M19" s="69">
        <f t="shared" si="4"/>
        <v>90.35004730368968</v>
      </c>
    </row>
    <row r="20" spans="1:13" ht="18" customHeight="1">
      <c r="A20" s="10"/>
      <c r="B20" s="151"/>
      <c r="C20" s="142" t="s">
        <v>14</v>
      </c>
      <c r="D20" s="167"/>
      <c r="E20" s="319">
        <v>13077</v>
      </c>
      <c r="F20" s="313">
        <v>1748</v>
      </c>
      <c r="G20" s="53">
        <f t="shared" si="0"/>
        <v>14825</v>
      </c>
      <c r="H20" s="312">
        <v>12930</v>
      </c>
      <c r="I20" s="313">
        <v>557</v>
      </c>
      <c r="J20" s="53">
        <f t="shared" si="1"/>
        <v>13487</v>
      </c>
      <c r="K20" s="84">
        <f t="shared" si="2"/>
        <v>98.87588896535902</v>
      </c>
      <c r="L20" s="60">
        <f t="shared" si="3"/>
        <v>31.8649885583524</v>
      </c>
      <c r="M20" s="85">
        <f t="shared" si="4"/>
        <v>90.97470489038786</v>
      </c>
    </row>
    <row r="21" spans="1:13" ht="18" customHeight="1">
      <c r="A21" s="10"/>
      <c r="B21" s="149"/>
      <c r="C21" s="140" t="s">
        <v>15</v>
      </c>
      <c r="D21" s="165"/>
      <c r="E21" s="317">
        <v>11484</v>
      </c>
      <c r="F21" s="309">
        <v>1095</v>
      </c>
      <c r="G21" s="47">
        <f t="shared" si="0"/>
        <v>12579</v>
      </c>
      <c r="H21" s="308">
        <v>11326</v>
      </c>
      <c r="I21" s="309">
        <v>454</v>
      </c>
      <c r="J21" s="47">
        <f t="shared" si="1"/>
        <v>11780</v>
      </c>
      <c r="K21" s="82">
        <f t="shared" si="2"/>
        <v>98.6241727621038</v>
      </c>
      <c r="L21" s="58">
        <f t="shared" si="3"/>
        <v>41.46118721461187</v>
      </c>
      <c r="M21" s="83">
        <f t="shared" si="4"/>
        <v>93.64814373161619</v>
      </c>
    </row>
    <row r="22" spans="1:13" ht="18" customHeight="1">
      <c r="A22" s="10"/>
      <c r="B22" s="149"/>
      <c r="C22" s="140" t="s">
        <v>16</v>
      </c>
      <c r="D22" s="165"/>
      <c r="E22" s="317">
        <v>6228</v>
      </c>
      <c r="F22" s="309">
        <v>429</v>
      </c>
      <c r="G22" s="47">
        <f t="shared" si="0"/>
        <v>6657</v>
      </c>
      <c r="H22" s="308">
        <v>6081</v>
      </c>
      <c r="I22" s="309">
        <v>179</v>
      </c>
      <c r="J22" s="47">
        <f t="shared" si="1"/>
        <v>6260</v>
      </c>
      <c r="K22" s="82">
        <f t="shared" si="2"/>
        <v>97.63969171483622</v>
      </c>
      <c r="L22" s="58">
        <f t="shared" si="3"/>
        <v>41.72494172494173</v>
      </c>
      <c r="M22" s="83">
        <f t="shared" si="4"/>
        <v>94.03635271143158</v>
      </c>
    </row>
    <row r="23" spans="1:13" ht="18" customHeight="1">
      <c r="A23" s="10"/>
      <c r="B23" s="149"/>
      <c r="C23" s="140" t="s">
        <v>17</v>
      </c>
      <c r="D23" s="165"/>
      <c r="E23" s="317">
        <v>11100</v>
      </c>
      <c r="F23" s="309">
        <v>1729</v>
      </c>
      <c r="G23" s="47">
        <f t="shared" si="0"/>
        <v>12829</v>
      </c>
      <c r="H23" s="308">
        <v>10551</v>
      </c>
      <c r="I23" s="309">
        <v>690</v>
      </c>
      <c r="J23" s="47">
        <f t="shared" si="1"/>
        <v>11241</v>
      </c>
      <c r="K23" s="82">
        <f t="shared" si="2"/>
        <v>95.05405405405405</v>
      </c>
      <c r="L23" s="58">
        <f t="shared" si="3"/>
        <v>39.907460960092536</v>
      </c>
      <c r="M23" s="83">
        <f t="shared" si="4"/>
        <v>87.62179437212565</v>
      </c>
    </row>
    <row r="24" spans="1:13" ht="18" customHeight="1">
      <c r="A24" s="10"/>
      <c r="B24" s="150"/>
      <c r="C24" s="141" t="s">
        <v>18</v>
      </c>
      <c r="D24" s="166"/>
      <c r="E24" s="318">
        <v>4455</v>
      </c>
      <c r="F24" s="311">
        <v>310</v>
      </c>
      <c r="G24" s="50">
        <f t="shared" si="0"/>
        <v>4765</v>
      </c>
      <c r="H24" s="310">
        <v>4431</v>
      </c>
      <c r="I24" s="311">
        <v>220</v>
      </c>
      <c r="J24" s="50">
        <f t="shared" si="1"/>
        <v>4651</v>
      </c>
      <c r="K24" s="68">
        <f t="shared" si="2"/>
        <v>99.46127946127946</v>
      </c>
      <c r="L24" s="59">
        <f t="shared" si="3"/>
        <v>70.96774193548387</v>
      </c>
      <c r="M24" s="69">
        <f t="shared" si="4"/>
        <v>97.60755508919202</v>
      </c>
    </row>
    <row r="25" spans="1:13" ht="18" customHeight="1">
      <c r="A25" s="10"/>
      <c r="B25" s="151"/>
      <c r="C25" s="142" t="s">
        <v>19</v>
      </c>
      <c r="D25" s="167"/>
      <c r="E25" s="319">
        <v>45141</v>
      </c>
      <c r="F25" s="313">
        <v>4397</v>
      </c>
      <c r="G25" s="53">
        <f t="shared" si="0"/>
        <v>49538</v>
      </c>
      <c r="H25" s="312">
        <v>43913</v>
      </c>
      <c r="I25" s="313">
        <v>1057</v>
      </c>
      <c r="J25" s="53">
        <f t="shared" si="1"/>
        <v>44970</v>
      </c>
      <c r="K25" s="84">
        <f t="shared" si="2"/>
        <v>97.27963492168982</v>
      </c>
      <c r="L25" s="60">
        <f t="shared" si="3"/>
        <v>24.039117580168295</v>
      </c>
      <c r="M25" s="85">
        <f t="shared" si="4"/>
        <v>90.77879607573983</v>
      </c>
    </row>
    <row r="26" spans="1:13" ht="18" customHeight="1">
      <c r="A26" s="10"/>
      <c r="B26" s="149"/>
      <c r="C26" s="140" t="s">
        <v>20</v>
      </c>
      <c r="D26" s="165"/>
      <c r="E26" s="317">
        <v>15185</v>
      </c>
      <c r="F26" s="309">
        <v>1389</v>
      </c>
      <c r="G26" s="47">
        <f t="shared" si="0"/>
        <v>16574</v>
      </c>
      <c r="H26" s="308">
        <v>14847</v>
      </c>
      <c r="I26" s="309">
        <v>336</v>
      </c>
      <c r="J26" s="47">
        <f t="shared" si="1"/>
        <v>15183</v>
      </c>
      <c r="K26" s="82">
        <f t="shared" si="2"/>
        <v>97.77411919657557</v>
      </c>
      <c r="L26" s="58">
        <f t="shared" si="3"/>
        <v>24.190064794816415</v>
      </c>
      <c r="M26" s="83">
        <f t="shared" si="4"/>
        <v>91.60733679256667</v>
      </c>
    </row>
    <row r="27" spans="1:13" ht="18" customHeight="1">
      <c r="A27" s="10"/>
      <c r="B27" s="149"/>
      <c r="C27" s="140" t="s">
        <v>21</v>
      </c>
      <c r="D27" s="165"/>
      <c r="E27" s="317">
        <v>32166</v>
      </c>
      <c r="F27" s="309">
        <v>2939</v>
      </c>
      <c r="G27" s="47">
        <f t="shared" si="0"/>
        <v>35105</v>
      </c>
      <c r="H27" s="308">
        <v>30866</v>
      </c>
      <c r="I27" s="309">
        <v>939</v>
      </c>
      <c r="J27" s="47">
        <f t="shared" si="1"/>
        <v>31805</v>
      </c>
      <c r="K27" s="82">
        <f t="shared" si="2"/>
        <v>95.95846546042405</v>
      </c>
      <c r="L27" s="58">
        <f t="shared" si="3"/>
        <v>31.949642735624362</v>
      </c>
      <c r="M27" s="83">
        <f t="shared" si="4"/>
        <v>90.59962968238142</v>
      </c>
    </row>
    <row r="28" spans="1:13" ht="18" customHeight="1">
      <c r="A28" s="10"/>
      <c r="B28" s="149"/>
      <c r="C28" s="140" t="s">
        <v>22</v>
      </c>
      <c r="D28" s="165"/>
      <c r="E28" s="317">
        <v>15457</v>
      </c>
      <c r="F28" s="309">
        <v>1940</v>
      </c>
      <c r="G28" s="47">
        <f t="shared" si="0"/>
        <v>17397</v>
      </c>
      <c r="H28" s="308">
        <v>15157</v>
      </c>
      <c r="I28" s="309">
        <v>480</v>
      </c>
      <c r="J28" s="47">
        <f t="shared" si="1"/>
        <v>15637</v>
      </c>
      <c r="K28" s="82">
        <f t="shared" si="2"/>
        <v>98.0591317849518</v>
      </c>
      <c r="L28" s="58">
        <f t="shared" si="3"/>
        <v>24.742268041237114</v>
      </c>
      <c r="M28" s="83">
        <f t="shared" si="4"/>
        <v>89.88331321492211</v>
      </c>
    </row>
    <row r="29" spans="1:13" ht="18" customHeight="1">
      <c r="A29" s="10"/>
      <c r="B29" s="150"/>
      <c r="C29" s="141" t="s">
        <v>23</v>
      </c>
      <c r="D29" s="166"/>
      <c r="E29" s="318">
        <v>20826</v>
      </c>
      <c r="F29" s="311">
        <v>1459</v>
      </c>
      <c r="G29" s="50">
        <f t="shared" si="0"/>
        <v>22285</v>
      </c>
      <c r="H29" s="310">
        <v>20396</v>
      </c>
      <c r="I29" s="311">
        <v>492</v>
      </c>
      <c r="J29" s="50">
        <f t="shared" si="1"/>
        <v>20888</v>
      </c>
      <c r="K29" s="68">
        <f t="shared" si="2"/>
        <v>97.93527321617209</v>
      </c>
      <c r="L29" s="59">
        <f t="shared" si="3"/>
        <v>33.721727210418095</v>
      </c>
      <c r="M29" s="69">
        <f t="shared" si="4"/>
        <v>93.73120933363249</v>
      </c>
    </row>
    <row r="30" spans="1:13" ht="18" customHeight="1">
      <c r="A30" s="10"/>
      <c r="B30" s="151"/>
      <c r="C30" s="142" t="s">
        <v>24</v>
      </c>
      <c r="D30" s="167"/>
      <c r="E30" s="319">
        <v>39186</v>
      </c>
      <c r="F30" s="313">
        <v>1851</v>
      </c>
      <c r="G30" s="53">
        <f t="shared" si="0"/>
        <v>41037</v>
      </c>
      <c r="H30" s="312">
        <v>38383</v>
      </c>
      <c r="I30" s="313">
        <v>631</v>
      </c>
      <c r="J30" s="53">
        <f t="shared" si="1"/>
        <v>39014</v>
      </c>
      <c r="K30" s="84">
        <f t="shared" si="2"/>
        <v>97.95079875465727</v>
      </c>
      <c r="L30" s="60">
        <f t="shared" si="3"/>
        <v>34.089681253376554</v>
      </c>
      <c r="M30" s="85">
        <f t="shared" si="4"/>
        <v>95.07030241002022</v>
      </c>
    </row>
    <row r="31" spans="1:13" ht="18" customHeight="1">
      <c r="A31" s="10"/>
      <c r="B31" s="149"/>
      <c r="C31" s="140" t="s">
        <v>25</v>
      </c>
      <c r="D31" s="165"/>
      <c r="E31" s="317">
        <v>15649</v>
      </c>
      <c r="F31" s="309">
        <v>444</v>
      </c>
      <c r="G31" s="47">
        <f t="shared" si="0"/>
        <v>16093</v>
      </c>
      <c r="H31" s="308">
        <v>15416</v>
      </c>
      <c r="I31" s="309">
        <v>201</v>
      </c>
      <c r="J31" s="47">
        <f t="shared" si="1"/>
        <v>15617</v>
      </c>
      <c r="K31" s="82">
        <f t="shared" si="2"/>
        <v>98.51108697041344</v>
      </c>
      <c r="L31" s="58">
        <f t="shared" si="3"/>
        <v>45.27027027027027</v>
      </c>
      <c r="M31" s="83">
        <f t="shared" si="4"/>
        <v>97.04219225750326</v>
      </c>
    </row>
    <row r="32" spans="1:13" ht="18" customHeight="1">
      <c r="A32" s="10"/>
      <c r="B32" s="149"/>
      <c r="C32" s="140" t="s">
        <v>26</v>
      </c>
      <c r="D32" s="165"/>
      <c r="E32" s="317">
        <v>42168</v>
      </c>
      <c r="F32" s="309">
        <v>1863</v>
      </c>
      <c r="G32" s="47">
        <f t="shared" si="0"/>
        <v>44031</v>
      </c>
      <c r="H32" s="308">
        <v>41893</v>
      </c>
      <c r="I32" s="309">
        <v>574</v>
      </c>
      <c r="J32" s="47">
        <f t="shared" si="1"/>
        <v>42467</v>
      </c>
      <c r="K32" s="82">
        <f t="shared" si="2"/>
        <v>99.34784670840448</v>
      </c>
      <c r="L32" s="58">
        <f t="shared" si="3"/>
        <v>30.810520665593128</v>
      </c>
      <c r="M32" s="83">
        <f t="shared" si="4"/>
        <v>96.44795712111922</v>
      </c>
    </row>
    <row r="33" spans="1:13" ht="18" customHeight="1">
      <c r="A33" s="10"/>
      <c r="B33" s="149"/>
      <c r="C33" s="140" t="s">
        <v>27</v>
      </c>
      <c r="D33" s="165"/>
      <c r="E33" s="317">
        <v>974</v>
      </c>
      <c r="F33" s="309">
        <v>60</v>
      </c>
      <c r="G33" s="47">
        <f t="shared" si="0"/>
        <v>1034</v>
      </c>
      <c r="H33" s="308">
        <v>946</v>
      </c>
      <c r="I33" s="309">
        <v>9</v>
      </c>
      <c r="J33" s="47">
        <f t="shared" si="1"/>
        <v>955</v>
      </c>
      <c r="K33" s="82">
        <f t="shared" si="2"/>
        <v>97.1252566735113</v>
      </c>
      <c r="L33" s="58">
        <f t="shared" si="3"/>
        <v>15</v>
      </c>
      <c r="M33" s="83">
        <f t="shared" si="4"/>
        <v>92.3597678916828</v>
      </c>
    </row>
    <row r="34" spans="1:13" ht="18" customHeight="1">
      <c r="A34" s="10"/>
      <c r="B34" s="150"/>
      <c r="C34" s="141" t="s">
        <v>28</v>
      </c>
      <c r="D34" s="166"/>
      <c r="E34" s="318">
        <v>903</v>
      </c>
      <c r="F34" s="311">
        <v>114</v>
      </c>
      <c r="G34" s="50">
        <f t="shared" si="0"/>
        <v>1017</v>
      </c>
      <c r="H34" s="310">
        <v>879</v>
      </c>
      <c r="I34" s="311">
        <v>45</v>
      </c>
      <c r="J34" s="50">
        <f t="shared" si="1"/>
        <v>924</v>
      </c>
      <c r="K34" s="68">
        <f t="shared" si="2"/>
        <v>97.34219269102991</v>
      </c>
      <c r="L34" s="59">
        <f t="shared" si="3"/>
        <v>39.473684210526315</v>
      </c>
      <c r="M34" s="69">
        <f t="shared" si="4"/>
        <v>90.85545722713864</v>
      </c>
    </row>
    <row r="35" spans="1:13" ht="18" customHeight="1">
      <c r="A35" s="10"/>
      <c r="B35" s="151"/>
      <c r="C35" s="142" t="s">
        <v>29</v>
      </c>
      <c r="D35" s="167"/>
      <c r="E35" s="319">
        <v>663</v>
      </c>
      <c r="F35" s="313">
        <v>60</v>
      </c>
      <c r="G35" s="53">
        <f t="shared" si="0"/>
        <v>723</v>
      </c>
      <c r="H35" s="312">
        <v>575</v>
      </c>
      <c r="I35" s="313">
        <v>9</v>
      </c>
      <c r="J35" s="53">
        <f t="shared" si="1"/>
        <v>584</v>
      </c>
      <c r="K35" s="84">
        <f t="shared" si="2"/>
        <v>86.72699849170438</v>
      </c>
      <c r="L35" s="60">
        <f t="shared" si="3"/>
        <v>15</v>
      </c>
      <c r="M35" s="85">
        <f t="shared" si="4"/>
        <v>80.77455048409405</v>
      </c>
    </row>
    <row r="36" spans="1:13" ht="18" customHeight="1">
      <c r="A36" s="10"/>
      <c r="B36" s="149"/>
      <c r="C36" s="140" t="s">
        <v>30</v>
      </c>
      <c r="D36" s="165"/>
      <c r="E36" s="317">
        <v>396</v>
      </c>
      <c r="F36" s="309">
        <v>69</v>
      </c>
      <c r="G36" s="47">
        <f t="shared" si="0"/>
        <v>465</v>
      </c>
      <c r="H36" s="308">
        <v>360</v>
      </c>
      <c r="I36" s="309">
        <v>42</v>
      </c>
      <c r="J36" s="47">
        <f t="shared" si="1"/>
        <v>402</v>
      </c>
      <c r="K36" s="82">
        <f t="shared" si="2"/>
        <v>90.9090909090909</v>
      </c>
      <c r="L36" s="58">
        <f t="shared" si="3"/>
        <v>60.86956521739131</v>
      </c>
      <c r="M36" s="83">
        <f t="shared" si="4"/>
        <v>86.45161290322581</v>
      </c>
    </row>
    <row r="37" spans="1:13" ht="18" customHeight="1">
      <c r="A37" s="10"/>
      <c r="B37" s="149"/>
      <c r="C37" s="140" t="s">
        <v>31</v>
      </c>
      <c r="D37" s="165"/>
      <c r="E37" s="317">
        <v>1498</v>
      </c>
      <c r="F37" s="309">
        <v>99</v>
      </c>
      <c r="G37" s="47">
        <f t="shared" si="0"/>
        <v>1597</v>
      </c>
      <c r="H37" s="308">
        <v>1480</v>
      </c>
      <c r="I37" s="309">
        <v>36</v>
      </c>
      <c r="J37" s="47">
        <f t="shared" si="1"/>
        <v>1516</v>
      </c>
      <c r="K37" s="82">
        <f t="shared" si="2"/>
        <v>98.79839786381842</v>
      </c>
      <c r="L37" s="58">
        <f t="shared" si="3"/>
        <v>36.36363636363637</v>
      </c>
      <c r="M37" s="83">
        <f t="shared" si="4"/>
        <v>94.92798998121478</v>
      </c>
    </row>
    <row r="38" spans="1:13" ht="18" customHeight="1">
      <c r="A38" s="10"/>
      <c r="B38" s="149"/>
      <c r="C38" s="140" t="s">
        <v>32</v>
      </c>
      <c r="D38" s="165"/>
      <c r="E38" s="317">
        <v>870</v>
      </c>
      <c r="F38" s="309">
        <v>0</v>
      </c>
      <c r="G38" s="47">
        <f t="shared" si="0"/>
        <v>870</v>
      </c>
      <c r="H38" s="308">
        <v>855</v>
      </c>
      <c r="I38" s="309">
        <v>0</v>
      </c>
      <c r="J38" s="47">
        <f t="shared" si="1"/>
        <v>855</v>
      </c>
      <c r="K38" s="82">
        <f t="shared" si="2"/>
        <v>98.27586206896551</v>
      </c>
      <c r="L38" s="58" t="str">
        <f t="shared" si="3"/>
        <v>-</v>
      </c>
      <c r="M38" s="83">
        <f t="shared" si="4"/>
        <v>98.27586206896551</v>
      </c>
    </row>
    <row r="39" spans="1:13" ht="18" customHeight="1">
      <c r="A39" s="10"/>
      <c r="B39" s="150"/>
      <c r="C39" s="141" t="s">
        <v>33</v>
      </c>
      <c r="D39" s="166"/>
      <c r="E39" s="318">
        <v>498</v>
      </c>
      <c r="F39" s="311">
        <v>287</v>
      </c>
      <c r="G39" s="50">
        <f t="shared" si="0"/>
        <v>785</v>
      </c>
      <c r="H39" s="310">
        <v>489</v>
      </c>
      <c r="I39" s="311">
        <v>93</v>
      </c>
      <c r="J39" s="50">
        <f t="shared" si="1"/>
        <v>582</v>
      </c>
      <c r="K39" s="68">
        <f t="shared" si="2"/>
        <v>98.19277108433735</v>
      </c>
      <c r="L39" s="59">
        <f t="shared" si="3"/>
        <v>32.40418118466899</v>
      </c>
      <c r="M39" s="69">
        <f t="shared" si="4"/>
        <v>74.14012738853502</v>
      </c>
    </row>
    <row r="40" spans="1:13" ht="18" customHeight="1">
      <c r="A40" s="10"/>
      <c r="B40" s="151"/>
      <c r="C40" s="142" t="s">
        <v>34</v>
      </c>
      <c r="D40" s="167"/>
      <c r="E40" s="319">
        <v>1392</v>
      </c>
      <c r="F40" s="313">
        <v>68</v>
      </c>
      <c r="G40" s="53">
        <f t="shared" si="0"/>
        <v>1460</v>
      </c>
      <c r="H40" s="312">
        <v>1375</v>
      </c>
      <c r="I40" s="313">
        <v>35</v>
      </c>
      <c r="J40" s="53">
        <f t="shared" si="1"/>
        <v>1410</v>
      </c>
      <c r="K40" s="84">
        <f t="shared" si="2"/>
        <v>98.77873563218391</v>
      </c>
      <c r="L40" s="60">
        <f t="shared" si="3"/>
        <v>51.470588235294116</v>
      </c>
      <c r="M40" s="85">
        <f t="shared" si="4"/>
        <v>96.57534246575342</v>
      </c>
    </row>
    <row r="41" spans="1:13" ht="18" customHeight="1">
      <c r="A41" s="10"/>
      <c r="B41" s="149"/>
      <c r="C41" s="140" t="s">
        <v>82</v>
      </c>
      <c r="D41" s="165"/>
      <c r="E41" s="317">
        <v>8873</v>
      </c>
      <c r="F41" s="309">
        <v>590</v>
      </c>
      <c r="G41" s="47">
        <f t="shared" si="0"/>
        <v>9463</v>
      </c>
      <c r="H41" s="308">
        <v>8664</v>
      </c>
      <c r="I41" s="309">
        <v>143</v>
      </c>
      <c r="J41" s="47">
        <f t="shared" si="1"/>
        <v>8807</v>
      </c>
      <c r="K41" s="82">
        <f t="shared" si="2"/>
        <v>97.64453961456103</v>
      </c>
      <c r="L41" s="58">
        <f t="shared" si="3"/>
        <v>24.23728813559322</v>
      </c>
      <c r="M41" s="83">
        <f t="shared" si="4"/>
        <v>93.0677375039628</v>
      </c>
    </row>
    <row r="42" spans="1:13" ht="18" customHeight="1">
      <c r="A42" s="10"/>
      <c r="B42" s="149"/>
      <c r="C42" s="140" t="s">
        <v>83</v>
      </c>
      <c r="D42" s="165"/>
      <c r="E42" s="317">
        <v>31885</v>
      </c>
      <c r="F42" s="309">
        <v>4234</v>
      </c>
      <c r="G42" s="47">
        <f t="shared" si="0"/>
        <v>36119</v>
      </c>
      <c r="H42" s="308">
        <v>31291</v>
      </c>
      <c r="I42" s="309">
        <v>1616</v>
      </c>
      <c r="J42" s="47">
        <f t="shared" si="1"/>
        <v>32907</v>
      </c>
      <c r="K42" s="82">
        <f t="shared" si="2"/>
        <v>98.13705504155558</v>
      </c>
      <c r="L42" s="58">
        <f t="shared" si="3"/>
        <v>38.167217760982524</v>
      </c>
      <c r="M42" s="83">
        <f t="shared" si="4"/>
        <v>91.10717350978709</v>
      </c>
    </row>
    <row r="43" spans="1:13" ht="18" customHeight="1">
      <c r="A43" s="10"/>
      <c r="B43" s="149"/>
      <c r="C43" s="140" t="s">
        <v>35</v>
      </c>
      <c r="D43" s="165"/>
      <c r="E43" s="317">
        <v>909</v>
      </c>
      <c r="F43" s="309">
        <v>345</v>
      </c>
      <c r="G43" s="47">
        <f t="shared" si="0"/>
        <v>1254</v>
      </c>
      <c r="H43" s="308">
        <v>663</v>
      </c>
      <c r="I43" s="309">
        <v>27</v>
      </c>
      <c r="J43" s="47">
        <f t="shared" si="1"/>
        <v>690</v>
      </c>
      <c r="K43" s="82">
        <f t="shared" si="2"/>
        <v>72.93729372937293</v>
      </c>
      <c r="L43" s="58">
        <f t="shared" si="3"/>
        <v>7.82608695652174</v>
      </c>
      <c r="M43" s="83">
        <f t="shared" si="4"/>
        <v>55.02392344497608</v>
      </c>
    </row>
    <row r="44" spans="1:13" ht="18" customHeight="1">
      <c r="A44" s="10"/>
      <c r="B44" s="150"/>
      <c r="C44" s="141" t="s">
        <v>36</v>
      </c>
      <c r="D44" s="166"/>
      <c r="E44" s="318">
        <v>3690</v>
      </c>
      <c r="F44" s="311">
        <v>144</v>
      </c>
      <c r="G44" s="50">
        <f t="shared" si="0"/>
        <v>3834</v>
      </c>
      <c r="H44" s="310">
        <v>3621</v>
      </c>
      <c r="I44" s="311">
        <v>68</v>
      </c>
      <c r="J44" s="50">
        <f t="shared" si="1"/>
        <v>3689</v>
      </c>
      <c r="K44" s="68">
        <f t="shared" si="2"/>
        <v>98.130081300813</v>
      </c>
      <c r="L44" s="59">
        <f t="shared" si="3"/>
        <v>47.22222222222222</v>
      </c>
      <c r="M44" s="69">
        <f t="shared" si="4"/>
        <v>96.21804903495045</v>
      </c>
    </row>
    <row r="45" spans="1:13" ht="18" customHeight="1" thickBot="1">
      <c r="A45" s="10"/>
      <c r="B45" s="178"/>
      <c r="C45" s="176" t="s">
        <v>37</v>
      </c>
      <c r="D45" s="188"/>
      <c r="E45" s="320">
        <v>1638</v>
      </c>
      <c r="F45" s="315">
        <v>39</v>
      </c>
      <c r="G45" s="121">
        <f t="shared" si="0"/>
        <v>1677</v>
      </c>
      <c r="H45" s="314">
        <v>1635</v>
      </c>
      <c r="I45" s="315">
        <v>33</v>
      </c>
      <c r="J45" s="121">
        <f t="shared" si="1"/>
        <v>1668</v>
      </c>
      <c r="K45" s="129">
        <f t="shared" si="2"/>
        <v>99.81684981684981</v>
      </c>
      <c r="L45" s="122">
        <f t="shared" si="3"/>
        <v>84.61538461538461</v>
      </c>
      <c r="M45" s="130">
        <f t="shared" si="4"/>
        <v>99.46332737030411</v>
      </c>
    </row>
    <row r="46" spans="1:13" ht="18" customHeight="1" thickTop="1">
      <c r="A46" s="13"/>
      <c r="B46" s="152"/>
      <c r="C46" s="143" t="s">
        <v>57</v>
      </c>
      <c r="D46" s="168"/>
      <c r="E46" s="184">
        <f aca="true" t="shared" si="5" ref="E46:J46">SUM(E5:E15)</f>
        <v>1205958</v>
      </c>
      <c r="F46" s="72">
        <f t="shared" si="5"/>
        <v>94803</v>
      </c>
      <c r="G46" s="73">
        <f t="shared" si="5"/>
        <v>1300761</v>
      </c>
      <c r="H46" s="71">
        <f t="shared" si="5"/>
        <v>1166765</v>
      </c>
      <c r="I46" s="72">
        <f t="shared" si="5"/>
        <v>27406</v>
      </c>
      <c r="J46" s="73">
        <f t="shared" si="5"/>
        <v>1194171</v>
      </c>
      <c r="K46" s="123">
        <f t="shared" si="2"/>
        <v>96.75005265523343</v>
      </c>
      <c r="L46" s="74">
        <f t="shared" si="3"/>
        <v>28.90836787865363</v>
      </c>
      <c r="M46" s="124">
        <f t="shared" si="4"/>
        <v>91.80556612629069</v>
      </c>
    </row>
    <row r="47" spans="1:13" ht="18" customHeight="1" thickBot="1">
      <c r="A47" s="13"/>
      <c r="B47" s="153"/>
      <c r="C47" s="144" t="s">
        <v>58</v>
      </c>
      <c r="D47" s="169"/>
      <c r="E47" s="185">
        <f aca="true" t="shared" si="6" ref="E47:J47">SUM(E16:E45)</f>
        <v>343593</v>
      </c>
      <c r="F47" s="55">
        <f t="shared" si="6"/>
        <v>29417</v>
      </c>
      <c r="G47" s="56">
        <f t="shared" si="6"/>
        <v>373010</v>
      </c>
      <c r="H47" s="54">
        <f t="shared" si="6"/>
        <v>335869</v>
      </c>
      <c r="I47" s="55">
        <f t="shared" si="6"/>
        <v>9432</v>
      </c>
      <c r="J47" s="56">
        <f t="shared" si="6"/>
        <v>345301</v>
      </c>
      <c r="K47" s="86">
        <f t="shared" si="2"/>
        <v>97.75199145500636</v>
      </c>
      <c r="L47" s="67">
        <f t="shared" si="3"/>
        <v>32.063092769487035</v>
      </c>
      <c r="M47" s="87">
        <f t="shared" si="4"/>
        <v>92.5715128280743</v>
      </c>
    </row>
    <row r="48" spans="2:13" ht="18" customHeight="1" thickBot="1">
      <c r="B48" s="154"/>
      <c r="C48" s="145" t="s">
        <v>85</v>
      </c>
      <c r="D48" s="170"/>
      <c r="E48" s="186">
        <f aca="true" t="shared" si="7" ref="E48:J48">SUM(E46:E47)</f>
        <v>1549551</v>
      </c>
      <c r="F48" s="63">
        <f t="shared" si="7"/>
        <v>124220</v>
      </c>
      <c r="G48" s="64">
        <f t="shared" si="7"/>
        <v>1673771</v>
      </c>
      <c r="H48" s="62">
        <f t="shared" si="7"/>
        <v>1502634</v>
      </c>
      <c r="I48" s="63">
        <f t="shared" si="7"/>
        <v>36838</v>
      </c>
      <c r="J48" s="64">
        <f t="shared" si="7"/>
        <v>1539472</v>
      </c>
      <c r="K48" s="112">
        <f t="shared" si="2"/>
        <v>96.97221969460831</v>
      </c>
      <c r="L48" s="70">
        <f t="shared" si="3"/>
        <v>29.65545000805023</v>
      </c>
      <c r="M48" s="113">
        <f t="shared" si="4"/>
        <v>91.97626198565992</v>
      </c>
    </row>
    <row r="49" spans="5:10" s="247" customFormat="1" ht="11.25">
      <c r="E49" s="11"/>
      <c r="F49" s="11"/>
      <c r="G49" s="11"/>
      <c r="H49" s="11"/>
      <c r="I49" s="11"/>
      <c r="J49" s="11"/>
    </row>
    <row r="50" spans="5:10" s="247" customFormat="1" ht="11.25">
      <c r="E50" s="11"/>
      <c r="F50" s="11"/>
      <c r="G50" s="11"/>
      <c r="H50" s="11"/>
      <c r="I50" s="11"/>
      <c r="J50" s="11"/>
    </row>
  </sheetData>
  <mergeCells count="12"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2013-11-28T04:50:46Z</cp:lastPrinted>
  <dcterms:created xsi:type="dcterms:W3CDTF">1999-11-16T09:09:36Z</dcterms:created>
  <dcterms:modified xsi:type="dcterms:W3CDTF">2013-11-28T04:54:02Z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