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8745" tabRatio="914" activeTab="0"/>
  </bookViews>
  <sheets>
    <sheet name="表紙" sheetId="1" r:id="rId1"/>
    <sheet name="目次" sheetId="2" r:id="rId2"/>
    <sheet name="総括" sheetId="3" r:id="rId3"/>
    <sheet name="Ⅰ合計" sheetId="4" r:id="rId4"/>
    <sheet name="1普通税" sheetId="5" r:id="rId5"/>
    <sheet name="(1)市町村民税" sheetId="6" r:id="rId6"/>
    <sheet name="(ｲ)個人均等割" sheetId="7" r:id="rId7"/>
    <sheet name="(ﾛ)所得割" sheetId="8" r:id="rId8"/>
    <sheet name="(ﾊ)法人均等割" sheetId="9" r:id="rId9"/>
    <sheet name="(ﾆ)法人税割" sheetId="10" r:id="rId10"/>
    <sheet name="(2)固定資産税" sheetId="11" r:id="rId11"/>
    <sheet name="(ｲ)純固定資産税" sheetId="12" r:id="rId12"/>
    <sheet name="a土地" sheetId="13" r:id="rId13"/>
    <sheet name="b家屋" sheetId="14" r:id="rId14"/>
    <sheet name="c償却資産" sheetId="15" r:id="rId15"/>
    <sheet name="(ﾛ)交納付金" sheetId="16" r:id="rId16"/>
    <sheet name="a交付金" sheetId="17" r:id="rId17"/>
    <sheet name="b納付金" sheetId="18" r:id="rId18"/>
    <sheet name="(3)軽自動車" sheetId="19" r:id="rId19"/>
    <sheet name="(4)たばこ税" sheetId="20" r:id="rId20"/>
    <sheet name="(5)鉱産税" sheetId="21" r:id="rId21"/>
    <sheet name="(6)特土地" sheetId="22" r:id="rId22"/>
    <sheet name="(ｲ)保有分" sheetId="23" r:id="rId23"/>
    <sheet name="(ﾛ)取得分" sheetId="24" r:id="rId24"/>
    <sheet name="2目的税" sheetId="25" r:id="rId25"/>
    <sheet name="(1)入湯税" sheetId="26" r:id="rId26"/>
    <sheet name="(2)事業所税" sheetId="27" r:id="rId27"/>
    <sheet name="(3)法定外目的税" sheetId="28" r:id="rId28"/>
    <sheet name="Ⅱ1国保税" sheetId="29" r:id="rId29"/>
    <sheet name="Ⅱ2国保料" sheetId="30" r:id="rId30"/>
    <sheet name="帳票61_06(1)" sheetId="31" r:id="rId31"/>
    <sheet name="帳票61_06(2)" sheetId="32" r:id="rId32"/>
  </sheets>
  <externalReferences>
    <externalReference r:id="rId35"/>
  </externalReferences>
  <definedNames>
    <definedName name="_xlnm.Print_Area" localSheetId="2">'総括'!$A$1:$L$33</definedName>
    <definedName name="_xlnm.Print_Area" localSheetId="30">'帳票61_06(1)'!$A$1</definedName>
    <definedName name="_xlnm.Print_Area" localSheetId="31">'帳票61_06(2)'!$A$1</definedName>
  </definedNames>
  <calcPr fullCalcOnLoad="1"/>
</workbook>
</file>

<file path=xl/sharedStrings.xml><?xml version="1.0" encoding="utf-8"?>
<sst xmlns="http://schemas.openxmlformats.org/spreadsheetml/2006/main" count="696" uniqueCount="167">
  <si>
    <t>計</t>
  </si>
  <si>
    <t>現年課税分</t>
  </si>
  <si>
    <t>市町村名</t>
  </si>
  <si>
    <t>滞納繰越分</t>
  </si>
  <si>
    <t>現年</t>
  </si>
  <si>
    <t>調　　定　　済　　額</t>
  </si>
  <si>
    <t>収　　入　　済　　額</t>
  </si>
  <si>
    <t>徴　収　率</t>
  </si>
  <si>
    <t>調　　定　　済　　額</t>
  </si>
  <si>
    <t>収　　入　　済　　額</t>
  </si>
  <si>
    <t>徴　収　率</t>
  </si>
  <si>
    <t>市町村名</t>
  </si>
  <si>
    <t>那覇市</t>
  </si>
  <si>
    <t>宜野湾市</t>
  </si>
  <si>
    <t>石垣市</t>
  </si>
  <si>
    <t>浦添市</t>
  </si>
  <si>
    <t>名護市</t>
  </si>
  <si>
    <t>糸満市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</si>
  <si>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</si>
  <si>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</si>
  <si>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</si>
  <si>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</si>
  <si>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</si>
  <si>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</si>
  <si>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</si>
  <si>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</si>
  <si>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</si>
  <si>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</si>
  <si>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</si>
  <si>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</si>
  <si>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</si>
  <si>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</si>
  <si>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</si>
  <si>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</si>
  <si>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</si>
  <si>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</si>
  <si>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</si>
  <si>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</si>
  <si>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</si>
  <si>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</si>
  <si>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</si>
  <si>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</si>
  <si>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</si>
  <si>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</si>
  <si>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</si>
  <si>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</si>
  <si>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都市計</t>
  </si>
  <si>
    <t>町村計</t>
  </si>
  <si>
    <t>（単位：千円、％）</t>
  </si>
  <si>
    <t>a　土　地</t>
  </si>
  <si>
    <t>ｂ　家　屋</t>
  </si>
  <si>
    <t>C　償却資産</t>
  </si>
  <si>
    <t>（４）市町村たばこ税</t>
  </si>
  <si>
    <t>（３）　軽自動車税</t>
  </si>
  <si>
    <t>（５）　鉱産税</t>
  </si>
  <si>
    <t>（６）　特別土地保有税</t>
  </si>
  <si>
    <t>イ　保有分</t>
  </si>
  <si>
    <t>ロ　取得分</t>
  </si>
  <si>
    <t>２　目的税</t>
  </si>
  <si>
    <t>（１）　入湯税</t>
  </si>
  <si>
    <t>（２）　事業所税</t>
  </si>
  <si>
    <t>１　国民健康保険税</t>
  </si>
  <si>
    <t>２　国民健康保険料</t>
  </si>
  <si>
    <t>総　　括</t>
  </si>
  <si>
    <t>（単位：千円、％）</t>
  </si>
  <si>
    <t>都市計</t>
  </si>
  <si>
    <t>町村計</t>
  </si>
  <si>
    <t>（１）　市町村民税</t>
  </si>
  <si>
    <t>イ　個人均等割</t>
  </si>
  <si>
    <t>ロ　所　得　割</t>
  </si>
  <si>
    <t>ハ　法人均等割</t>
  </si>
  <si>
    <t>ニ　法人税割</t>
  </si>
  <si>
    <t>（２）　固定資産税</t>
  </si>
  <si>
    <t>イ　純固定資産税</t>
  </si>
  <si>
    <t>ロ　市町村交納付金</t>
  </si>
  <si>
    <t>a　交付金</t>
  </si>
  <si>
    <t>ｂ　納付金</t>
  </si>
  <si>
    <t>調　定　済　額</t>
  </si>
  <si>
    <t>収　入　済　額</t>
  </si>
  <si>
    <t>徴　収　率</t>
  </si>
  <si>
    <t>現年課税分</t>
  </si>
  <si>
    <t>滞納繰越分</t>
  </si>
  <si>
    <t>計</t>
  </si>
  <si>
    <t>現年</t>
  </si>
  <si>
    <t>滞繰</t>
  </si>
  <si>
    <t>Ⅰ　合計</t>
  </si>
  <si>
    <t>Ⅱ　合計</t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</si>
  <si>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イ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個人均等割</t>
    </r>
  </si>
  <si>
    <r>
      <t xml:space="preserve"> </t>
    </r>
    <r>
      <rPr>
        <sz val="11"/>
        <rFont val="ＭＳ Ｐゴシック"/>
        <family val="3"/>
      </rPr>
      <t xml:space="preserve">　ロ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所得割</t>
    </r>
  </si>
  <si>
    <t xml:space="preserve"> 　ハ 法人均等割</t>
  </si>
  <si>
    <t>　 ニ 法人税割</t>
  </si>
  <si>
    <t>　イ  純固定資産税</t>
  </si>
  <si>
    <r>
      <t>　a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土地</t>
    </r>
  </si>
  <si>
    <t>　ｂ  家屋</t>
  </si>
  <si>
    <r>
      <t xml:space="preserve">　ｃ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償却資産</t>
    </r>
  </si>
  <si>
    <r>
      <t xml:space="preserve">　ロ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市町村交納付金</t>
    </r>
  </si>
  <si>
    <r>
      <t>　a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交付金</t>
    </r>
  </si>
  <si>
    <r>
      <t>　b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納付金</t>
    </r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</si>
  <si>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イ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保有分</t>
    </r>
  </si>
  <si>
    <r>
      <t xml:space="preserve">　ロ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取得分</t>
    </r>
  </si>
  <si>
    <r>
      <t>　(2)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事業所税</t>
    </r>
  </si>
  <si>
    <r>
      <t xml:space="preserve">　２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目的税</t>
    </r>
  </si>
  <si>
    <r>
      <t>　(1)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入湯税</t>
    </r>
  </si>
  <si>
    <r>
      <t xml:space="preserve">　１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国民健康保険税</t>
    </r>
  </si>
  <si>
    <r>
      <t xml:space="preserve">　２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国民健康保険料</t>
    </r>
  </si>
  <si>
    <r>
      <t>　(6)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特別土地保有税</t>
    </r>
  </si>
  <si>
    <r>
      <t>　(5)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鉱産税</t>
    </r>
  </si>
  <si>
    <r>
      <t>　(4)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市町村たばこ税</t>
    </r>
  </si>
  <si>
    <r>
      <t>　(3)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軽自動車税</t>
    </r>
  </si>
  <si>
    <r>
      <t>　(2)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固定資産税</t>
    </r>
  </si>
  <si>
    <r>
      <t>　(1)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市町村民税</t>
    </r>
  </si>
  <si>
    <r>
      <t xml:space="preserve">　１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普通税</t>
    </r>
  </si>
  <si>
    <r>
      <t xml:space="preserve">  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別</t>
    </r>
  </si>
  <si>
    <r>
      <t xml:space="preserve">       </t>
    </r>
    <r>
      <rPr>
        <sz val="11"/>
        <rFont val="ＭＳ Ｐゴシック"/>
        <family val="3"/>
      </rPr>
      <t xml:space="preserve">区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分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</t>
    </r>
  </si>
  <si>
    <t>県　計</t>
  </si>
  <si>
    <t>県　計</t>
  </si>
  <si>
    <t>Ⅰ　合　計　（国民健康保険税（料）を除く）</t>
  </si>
  <si>
    <t>滞繰</t>
  </si>
  <si>
    <t>１　普通税　（法定普通税）</t>
  </si>
  <si>
    <t>表</t>
  </si>
  <si>
    <t>行</t>
  </si>
  <si>
    <t>列</t>
  </si>
  <si>
    <t>沖縄市</t>
  </si>
  <si>
    <t>豊見城市</t>
  </si>
  <si>
    <t>うるま市</t>
  </si>
  <si>
    <t>宮古島市</t>
  </si>
  <si>
    <t>南城市</t>
  </si>
  <si>
    <t>久米島町</t>
  </si>
  <si>
    <t>八重瀬町</t>
  </si>
  <si>
    <t>合計</t>
  </si>
  <si>
    <r>
      <t>　(3)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法定外目的税</t>
    </r>
  </si>
  <si>
    <t>（３）　法定外目的税</t>
  </si>
  <si>
    <t>市町村税決算</t>
  </si>
  <si>
    <t>沖縄県企画部市町村課</t>
  </si>
  <si>
    <t>【目次】※クリックすると該当シートに移動します。</t>
  </si>
  <si>
    <t>　総括</t>
  </si>
  <si>
    <t>Ⅰ　市町村税（国保税除く）合計</t>
  </si>
  <si>
    <t>１　普通税</t>
  </si>
  <si>
    <t>(1) 市町村民税</t>
  </si>
  <si>
    <t>(ｲ) 個人均等割</t>
  </si>
  <si>
    <t>(ﾛ) 所得割</t>
  </si>
  <si>
    <t>(ﾊ) 法人均等割</t>
  </si>
  <si>
    <t>(ﾆ) 法人税割</t>
  </si>
  <si>
    <t>(2) 固定資産税</t>
  </si>
  <si>
    <t>(ｲ) 純固定資産税</t>
  </si>
  <si>
    <t>a 土地</t>
  </si>
  <si>
    <t>b 家屋</t>
  </si>
  <si>
    <t>c 償却資産</t>
  </si>
  <si>
    <t>(ﾛ) 市町村交納付金</t>
  </si>
  <si>
    <t>a 交付金</t>
  </si>
  <si>
    <t>b 納付金</t>
  </si>
  <si>
    <t>(3) 軽自動車税</t>
  </si>
  <si>
    <t>(4) 市町村たばこ税</t>
  </si>
  <si>
    <t>(5) 鉱産税</t>
  </si>
  <si>
    <t>(6) 特別土地保有税</t>
  </si>
  <si>
    <t>(ｲ) 保有分</t>
  </si>
  <si>
    <t>(ﾛ) 取得分</t>
  </si>
  <si>
    <t>(1) 入湯税</t>
  </si>
  <si>
    <t>(2) 事業所税</t>
  </si>
  <si>
    <t>(3) 法定外目的税</t>
  </si>
  <si>
    <t>Ⅱ　国民健康保険税</t>
  </si>
  <si>
    <t>（平成２０年度）</t>
  </si>
  <si>
    <t>平成22年3月</t>
  </si>
  <si>
    <t>（２） 平 成 ２０ 年 度 市 町 村 税 決 算</t>
  </si>
  <si>
    <t>調　　定　　済　　額</t>
  </si>
  <si>
    <t>収　　入　　済　　額</t>
  </si>
  <si>
    <t>市町村名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</si>
</sst>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36"/>
      <name val="HG丸ｺﾞｼｯｸM-PRO"/>
      <family val="3"/>
    </font>
    <font>
      <sz val="11"/>
      <name val="HG丸ｺﾞｼｯｸM-PRO"/>
      <family val="3"/>
    </font>
    <font>
      <sz val="24"/>
      <name val="HG丸ｺﾞｼｯｸM-PRO"/>
      <family val="3"/>
    </font>
    <font>
      <sz val="10"/>
      <name val="HG丸ｺﾞｼｯｸM-PRO"/>
      <family val="3"/>
    </font>
    <font>
      <sz val="11"/>
      <color indexed="12"/>
      <name val="HG丸ｺﾞｼｯｸM-PRO"/>
      <family val="3"/>
    </font>
    <font>
      <u val="single"/>
      <sz val="11"/>
      <color indexed="12"/>
      <name val="HG丸ｺﾞｼｯｸM-PRO"/>
      <family val="3"/>
    </font>
    <font>
      <u val="single"/>
      <sz val="6.6"/>
      <color indexed="12"/>
      <name val="ＭＳ Ｐゴシック"/>
      <family val="3"/>
    </font>
    <font>
      <sz val="12"/>
      <color indexed="12"/>
      <name val="HG丸ｺﾞｼｯｸM-PRO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1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hair"/>
      <bottom style="double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thin"/>
      <bottom style="hair"/>
    </border>
    <border>
      <left style="hair"/>
      <right style="medium"/>
      <top style="double"/>
      <bottom style="thin"/>
    </border>
    <border>
      <left style="hair"/>
      <right style="medium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hair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38" fontId="0" fillId="0" borderId="0" xfId="18" applyFont="1" applyAlignment="1">
      <alignment/>
    </xf>
    <xf numFmtId="38" fontId="0" fillId="0" borderId="0" xfId="18" applyFont="1" applyAlignment="1">
      <alignment/>
    </xf>
    <xf numFmtId="0" fontId="0" fillId="0" borderId="0" xfId="0" applyFont="1" applyFill="1" applyAlignment="1">
      <alignment/>
    </xf>
    <xf numFmtId="38" fontId="0" fillId="0" borderId="0" xfId="18" applyFont="1" applyFill="1" applyAlignment="1">
      <alignment/>
    </xf>
    <xf numFmtId="38" fontId="0" fillId="0" borderId="0" xfId="18" applyFont="1" applyFill="1" applyAlignment="1">
      <alignment/>
    </xf>
    <xf numFmtId="38" fontId="3" fillId="0" borderId="0" xfId="18" applyFont="1" applyFill="1" applyAlignment="1">
      <alignment/>
    </xf>
    <xf numFmtId="38" fontId="0" fillId="0" borderId="0" xfId="18" applyFont="1" applyFill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38" fontId="2" fillId="0" borderId="0" xfId="18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38" fontId="3" fillId="0" borderId="0" xfId="18" applyFont="1" applyAlignment="1">
      <alignment/>
    </xf>
    <xf numFmtId="38" fontId="8" fillId="0" borderId="0" xfId="18" applyFont="1" applyFill="1" applyAlignment="1">
      <alignment/>
    </xf>
    <xf numFmtId="38" fontId="0" fillId="0" borderId="0" xfId="18" applyFont="1" applyFill="1" applyAlignment="1">
      <alignment horizontal="right"/>
    </xf>
    <xf numFmtId="38" fontId="0" fillId="0" borderId="3" xfId="18" applyFont="1" applyFill="1" applyBorder="1" applyAlignment="1">
      <alignment/>
    </xf>
    <xf numFmtId="38" fontId="0" fillId="0" borderId="4" xfId="18" applyFont="1" applyFill="1" applyBorder="1" applyAlignment="1">
      <alignment/>
    </xf>
    <xf numFmtId="38" fontId="0" fillId="0" borderId="0" xfId="18" applyFont="1" applyFill="1" applyAlignment="1">
      <alignment vertical="center"/>
    </xf>
    <xf numFmtId="38" fontId="0" fillId="0" borderId="5" xfId="18" applyFont="1" applyFill="1" applyBorder="1" applyAlignment="1">
      <alignment horizontal="center" vertical="center"/>
    </xf>
    <xf numFmtId="38" fontId="0" fillId="0" borderId="6" xfId="18" applyFont="1" applyFill="1" applyBorder="1" applyAlignment="1">
      <alignment horizontal="center" vertical="center"/>
    </xf>
    <xf numFmtId="38" fontId="0" fillId="0" borderId="7" xfId="18" applyFont="1" applyFill="1" applyBorder="1" applyAlignment="1">
      <alignment horizontal="center" vertical="center"/>
    </xf>
    <xf numFmtId="38" fontId="0" fillId="0" borderId="8" xfId="18" applyFont="1" applyFill="1" applyBorder="1" applyAlignment="1">
      <alignment/>
    </xf>
    <xf numFmtId="38" fontId="0" fillId="0" borderId="9" xfId="18" applyFont="1" applyFill="1" applyBorder="1" applyAlignment="1">
      <alignment/>
    </xf>
    <xf numFmtId="38" fontId="0" fillId="0" borderId="10" xfId="18" applyFont="1" applyFill="1" applyBorder="1" applyAlignment="1">
      <alignment/>
    </xf>
    <xf numFmtId="38" fontId="0" fillId="0" borderId="11" xfId="18" applyFont="1" applyFill="1" applyBorder="1" applyAlignment="1">
      <alignment/>
    </xf>
    <xf numFmtId="38" fontId="0" fillId="0" borderId="12" xfId="18" applyFont="1" applyFill="1" applyBorder="1" applyAlignment="1">
      <alignment/>
    </xf>
    <xf numFmtId="38" fontId="0" fillId="0" borderId="13" xfId="18" applyFont="1" applyFill="1" applyBorder="1" applyAlignment="1">
      <alignment/>
    </xf>
    <xf numFmtId="38" fontId="0" fillId="0" borderId="14" xfId="18" applyFont="1" applyFill="1" applyBorder="1" applyAlignment="1">
      <alignment/>
    </xf>
    <xf numFmtId="38" fontId="0" fillId="0" borderId="15" xfId="18" applyFont="1" applyFill="1" applyBorder="1" applyAlignment="1">
      <alignment/>
    </xf>
    <xf numFmtId="38" fontId="0" fillId="0" borderId="16" xfId="18" applyFont="1" applyFill="1" applyBorder="1" applyAlignment="1">
      <alignment/>
    </xf>
    <xf numFmtId="38" fontId="0" fillId="0" borderId="17" xfId="18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/>
    </xf>
    <xf numFmtId="176" fontId="0" fillId="0" borderId="9" xfId="0" applyNumberFormat="1" applyFont="1" applyFill="1" applyBorder="1" applyAlignment="1">
      <alignment/>
    </xf>
    <xf numFmtId="176" fontId="0" fillId="0" borderId="18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176" fontId="0" fillId="0" borderId="19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 horizontal="right"/>
    </xf>
    <xf numFmtId="176" fontId="0" fillId="0" borderId="14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38" fontId="0" fillId="0" borderId="21" xfId="18" applyFont="1" applyFill="1" applyBorder="1" applyAlignment="1">
      <alignment/>
    </xf>
    <xf numFmtId="38" fontId="0" fillId="0" borderId="22" xfId="18" applyFont="1" applyFill="1" applyBorder="1" applyAlignment="1">
      <alignment/>
    </xf>
    <xf numFmtId="38" fontId="0" fillId="0" borderId="23" xfId="18" applyFont="1" applyFill="1" applyBorder="1" applyAlignment="1">
      <alignment/>
    </xf>
    <xf numFmtId="176" fontId="0" fillId="0" borderId="21" xfId="0" applyNumberFormat="1" applyFont="1" applyFill="1" applyBorder="1" applyAlignment="1">
      <alignment/>
    </xf>
    <xf numFmtId="176" fontId="0" fillId="0" borderId="22" xfId="0" applyNumberFormat="1" applyFont="1" applyFill="1" applyBorder="1" applyAlignment="1">
      <alignment/>
    </xf>
    <xf numFmtId="176" fontId="0" fillId="0" borderId="24" xfId="0" applyNumberFormat="1" applyFont="1" applyFill="1" applyBorder="1" applyAlignment="1">
      <alignment/>
    </xf>
    <xf numFmtId="38" fontId="0" fillId="0" borderId="25" xfId="18" applyFont="1" applyFill="1" applyBorder="1" applyAlignment="1">
      <alignment/>
    </xf>
    <xf numFmtId="38" fontId="0" fillId="0" borderId="26" xfId="18" applyFont="1" applyFill="1" applyBorder="1" applyAlignment="1">
      <alignment/>
    </xf>
    <xf numFmtId="38" fontId="0" fillId="0" borderId="27" xfId="18" applyFont="1" applyFill="1" applyBorder="1" applyAlignment="1">
      <alignment/>
    </xf>
    <xf numFmtId="176" fontId="0" fillId="0" borderId="25" xfId="0" applyNumberFormat="1" applyFont="1" applyFill="1" applyBorder="1" applyAlignment="1">
      <alignment/>
    </xf>
    <xf numFmtId="176" fontId="0" fillId="0" borderId="26" xfId="0" applyNumberFormat="1" applyFont="1" applyFill="1" applyBorder="1" applyAlignment="1">
      <alignment/>
    </xf>
    <xf numFmtId="176" fontId="0" fillId="0" borderId="28" xfId="0" applyNumberFormat="1" applyFont="1" applyFill="1" applyBorder="1" applyAlignment="1">
      <alignment/>
    </xf>
    <xf numFmtId="38" fontId="0" fillId="0" borderId="29" xfId="18" applyFont="1" applyFill="1" applyBorder="1" applyAlignment="1">
      <alignment/>
    </xf>
    <xf numFmtId="38" fontId="0" fillId="0" borderId="30" xfId="18" applyFont="1" applyFill="1" applyBorder="1" applyAlignment="1">
      <alignment/>
    </xf>
    <xf numFmtId="38" fontId="0" fillId="0" borderId="31" xfId="18" applyFont="1" applyFill="1" applyBorder="1" applyAlignment="1">
      <alignment/>
    </xf>
    <xf numFmtId="176" fontId="0" fillId="0" borderId="29" xfId="0" applyNumberFormat="1" applyFont="1" applyFill="1" applyBorder="1" applyAlignment="1">
      <alignment/>
    </xf>
    <xf numFmtId="176" fontId="0" fillId="0" borderId="30" xfId="0" applyNumberFormat="1" applyFont="1" applyFill="1" applyBorder="1" applyAlignment="1">
      <alignment/>
    </xf>
    <xf numFmtId="176" fontId="0" fillId="0" borderId="32" xfId="0" applyNumberFormat="1" applyFont="1" applyFill="1" applyBorder="1" applyAlignment="1">
      <alignment/>
    </xf>
    <xf numFmtId="38" fontId="0" fillId="0" borderId="33" xfId="18" applyFont="1" applyFill="1" applyBorder="1" applyAlignment="1">
      <alignment/>
    </xf>
    <xf numFmtId="38" fontId="0" fillId="0" borderId="34" xfId="18" applyFont="1" applyFill="1" applyBorder="1" applyAlignment="1">
      <alignment/>
    </xf>
    <xf numFmtId="176" fontId="0" fillId="0" borderId="30" xfId="0" applyNumberFormat="1" applyFont="1" applyFill="1" applyBorder="1" applyAlignment="1">
      <alignment horizontal="right"/>
    </xf>
    <xf numFmtId="176" fontId="0" fillId="0" borderId="22" xfId="0" applyNumberFormat="1" applyFont="1" applyFill="1" applyBorder="1" applyAlignment="1">
      <alignment horizontal="right"/>
    </xf>
    <xf numFmtId="176" fontId="0" fillId="0" borderId="26" xfId="0" applyNumberFormat="1" applyFont="1" applyFill="1" applyBorder="1" applyAlignment="1">
      <alignment horizontal="right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44" xfId="0" applyFont="1" applyBorder="1" applyAlignment="1">
      <alignment vertical="center"/>
    </xf>
    <xf numFmtId="38" fontId="2" fillId="0" borderId="45" xfId="18" applyFont="1" applyBorder="1" applyAlignment="1">
      <alignment/>
    </xf>
    <xf numFmtId="38" fontId="2" fillId="0" borderId="46" xfId="18" applyFont="1" applyBorder="1" applyAlignment="1">
      <alignment/>
    </xf>
    <xf numFmtId="38" fontId="2" fillId="0" borderId="47" xfId="18" applyFont="1" applyBorder="1" applyAlignment="1">
      <alignment/>
    </xf>
    <xf numFmtId="38" fontId="2" fillId="0" borderId="25" xfId="18" applyFont="1" applyBorder="1" applyAlignment="1">
      <alignment/>
    </xf>
    <xf numFmtId="38" fontId="2" fillId="0" borderId="26" xfId="18" applyFont="1" applyBorder="1" applyAlignment="1">
      <alignment/>
    </xf>
    <xf numFmtId="38" fontId="2" fillId="0" borderId="27" xfId="18" applyFont="1" applyBorder="1" applyAlignment="1">
      <alignment/>
    </xf>
    <xf numFmtId="38" fontId="2" fillId="0" borderId="29" xfId="18" applyFont="1" applyBorder="1" applyAlignment="1">
      <alignment/>
    </xf>
    <xf numFmtId="38" fontId="2" fillId="0" borderId="30" xfId="18" applyFont="1" applyBorder="1" applyAlignment="1">
      <alignment/>
    </xf>
    <xf numFmtId="38" fontId="2" fillId="0" borderId="31" xfId="18" applyFont="1" applyBorder="1" applyAlignment="1">
      <alignment/>
    </xf>
    <xf numFmtId="38" fontId="2" fillId="0" borderId="48" xfId="18" applyFont="1" applyBorder="1" applyAlignment="1">
      <alignment/>
    </xf>
    <xf numFmtId="38" fontId="2" fillId="0" borderId="49" xfId="18" applyFont="1" applyBorder="1" applyAlignment="1">
      <alignment/>
    </xf>
    <xf numFmtId="38" fontId="2" fillId="0" borderId="50" xfId="18" applyFont="1" applyBorder="1" applyAlignment="1">
      <alignment/>
    </xf>
    <xf numFmtId="38" fontId="2" fillId="0" borderId="51" xfId="18" applyFont="1" applyBorder="1" applyAlignment="1">
      <alignment/>
    </xf>
    <xf numFmtId="38" fontId="2" fillId="0" borderId="52" xfId="18" applyFont="1" applyBorder="1" applyAlignment="1">
      <alignment/>
    </xf>
    <xf numFmtId="38" fontId="2" fillId="0" borderId="53" xfId="18" applyFont="1" applyBorder="1" applyAlignment="1">
      <alignment/>
    </xf>
    <xf numFmtId="38" fontId="2" fillId="0" borderId="14" xfId="18" applyFont="1" applyBorder="1" applyAlignment="1">
      <alignment/>
    </xf>
    <xf numFmtId="38" fontId="2" fillId="0" borderId="15" xfId="18" applyFont="1" applyBorder="1" applyAlignment="1">
      <alignment/>
    </xf>
    <xf numFmtId="38" fontId="2" fillId="0" borderId="16" xfId="18" applyFont="1" applyBorder="1" applyAlignment="1">
      <alignment/>
    </xf>
    <xf numFmtId="38" fontId="2" fillId="0" borderId="54" xfId="18" applyFont="1" applyBorder="1" applyAlignment="1">
      <alignment/>
    </xf>
    <xf numFmtId="38" fontId="2" fillId="0" borderId="55" xfId="18" applyFont="1" applyBorder="1" applyAlignment="1">
      <alignment/>
    </xf>
    <xf numFmtId="38" fontId="2" fillId="0" borderId="56" xfId="18" applyFont="1" applyBorder="1" applyAlignment="1">
      <alignment/>
    </xf>
    <xf numFmtId="176" fontId="2" fillId="0" borderId="45" xfId="0" applyNumberFormat="1" applyFont="1" applyBorder="1" applyAlignment="1">
      <alignment/>
    </xf>
    <xf numFmtId="176" fontId="2" fillId="0" borderId="57" xfId="0" applyNumberFormat="1" applyFont="1" applyBorder="1" applyAlignment="1">
      <alignment/>
    </xf>
    <xf numFmtId="176" fontId="2" fillId="0" borderId="25" xfId="0" applyNumberFormat="1" applyFont="1" applyBorder="1" applyAlignment="1">
      <alignment/>
    </xf>
    <xf numFmtId="176" fontId="2" fillId="0" borderId="28" xfId="0" applyNumberFormat="1" applyFont="1" applyBorder="1" applyAlignment="1">
      <alignment/>
    </xf>
    <xf numFmtId="176" fontId="2" fillId="0" borderId="29" xfId="0" applyNumberFormat="1" applyFont="1" applyBorder="1" applyAlignment="1">
      <alignment/>
    </xf>
    <xf numFmtId="176" fontId="2" fillId="0" borderId="32" xfId="0" applyNumberFormat="1" applyFont="1" applyBorder="1" applyAlignment="1">
      <alignment/>
    </xf>
    <xf numFmtId="176" fontId="2" fillId="0" borderId="48" xfId="0" applyNumberFormat="1" applyFont="1" applyBorder="1" applyAlignment="1">
      <alignment/>
    </xf>
    <xf numFmtId="176" fontId="2" fillId="0" borderId="58" xfId="0" applyNumberFormat="1" applyFont="1" applyBorder="1" applyAlignment="1">
      <alignment/>
    </xf>
    <xf numFmtId="176" fontId="2" fillId="0" borderId="51" xfId="0" applyNumberFormat="1" applyFont="1" applyBorder="1" applyAlignment="1">
      <alignment/>
    </xf>
    <xf numFmtId="176" fontId="2" fillId="0" borderId="59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54" xfId="0" applyNumberFormat="1" applyFont="1" applyBorder="1" applyAlignment="1">
      <alignment/>
    </xf>
    <xf numFmtId="176" fontId="2" fillId="0" borderId="60" xfId="0" applyNumberFormat="1" applyFont="1" applyBorder="1" applyAlignment="1">
      <alignment/>
    </xf>
    <xf numFmtId="38" fontId="2" fillId="0" borderId="61" xfId="18" applyFont="1" applyBorder="1" applyAlignment="1">
      <alignment/>
    </xf>
    <xf numFmtId="38" fontId="2" fillId="0" borderId="62" xfId="18" applyFont="1" applyBorder="1" applyAlignment="1">
      <alignment/>
    </xf>
    <xf numFmtId="38" fontId="2" fillId="0" borderId="63" xfId="18" applyFont="1" applyBorder="1" applyAlignment="1">
      <alignment/>
    </xf>
    <xf numFmtId="176" fontId="2" fillId="0" borderId="61" xfId="0" applyNumberFormat="1" applyFont="1" applyBorder="1" applyAlignment="1">
      <alignment/>
    </xf>
    <xf numFmtId="176" fontId="2" fillId="0" borderId="64" xfId="0" applyNumberFormat="1" applyFont="1" applyBorder="1" applyAlignment="1">
      <alignment/>
    </xf>
    <xf numFmtId="38" fontId="2" fillId="0" borderId="45" xfId="18" applyFont="1" applyFill="1" applyBorder="1" applyAlignment="1">
      <alignment/>
    </xf>
    <xf numFmtId="38" fontId="2" fillId="0" borderId="46" xfId="18" applyFont="1" applyFill="1" applyBorder="1" applyAlignment="1">
      <alignment/>
    </xf>
    <xf numFmtId="38" fontId="2" fillId="0" borderId="47" xfId="18" applyFont="1" applyFill="1" applyBorder="1" applyAlignment="1">
      <alignment/>
    </xf>
    <xf numFmtId="38" fontId="2" fillId="0" borderId="25" xfId="18" applyFont="1" applyFill="1" applyBorder="1" applyAlignment="1">
      <alignment/>
    </xf>
    <xf numFmtId="38" fontId="2" fillId="0" borderId="26" xfId="18" applyFont="1" applyFill="1" applyBorder="1" applyAlignment="1">
      <alignment/>
    </xf>
    <xf numFmtId="38" fontId="2" fillId="0" borderId="27" xfId="18" applyFont="1" applyFill="1" applyBorder="1" applyAlignment="1">
      <alignment/>
    </xf>
    <xf numFmtId="38" fontId="2" fillId="0" borderId="29" xfId="18" applyFont="1" applyFill="1" applyBorder="1" applyAlignment="1">
      <alignment/>
    </xf>
    <xf numFmtId="38" fontId="2" fillId="0" borderId="30" xfId="18" applyFont="1" applyFill="1" applyBorder="1" applyAlignment="1">
      <alignment/>
    </xf>
    <xf numFmtId="38" fontId="2" fillId="0" borderId="31" xfId="18" applyFont="1" applyFill="1" applyBorder="1" applyAlignment="1">
      <alignment/>
    </xf>
    <xf numFmtId="38" fontId="2" fillId="0" borderId="48" xfId="18" applyFont="1" applyFill="1" applyBorder="1" applyAlignment="1">
      <alignment/>
    </xf>
    <xf numFmtId="38" fontId="2" fillId="0" borderId="49" xfId="18" applyFont="1" applyFill="1" applyBorder="1" applyAlignment="1">
      <alignment/>
    </xf>
    <xf numFmtId="38" fontId="2" fillId="0" borderId="50" xfId="18" applyFont="1" applyFill="1" applyBorder="1" applyAlignment="1">
      <alignment/>
    </xf>
    <xf numFmtId="38" fontId="2" fillId="0" borderId="14" xfId="18" applyFont="1" applyFill="1" applyBorder="1" applyAlignment="1">
      <alignment/>
    </xf>
    <xf numFmtId="38" fontId="2" fillId="0" borderId="15" xfId="18" applyFont="1" applyFill="1" applyBorder="1" applyAlignment="1">
      <alignment/>
    </xf>
    <xf numFmtId="38" fontId="2" fillId="0" borderId="16" xfId="18" applyFont="1" applyFill="1" applyBorder="1" applyAlignment="1">
      <alignment/>
    </xf>
    <xf numFmtId="176" fontId="2" fillId="0" borderId="45" xfId="0" applyNumberFormat="1" applyFont="1" applyFill="1" applyBorder="1" applyAlignment="1">
      <alignment/>
    </xf>
    <xf numFmtId="176" fontId="2" fillId="0" borderId="46" xfId="0" applyNumberFormat="1" applyFont="1" applyFill="1" applyBorder="1" applyAlignment="1">
      <alignment horizontal="right"/>
    </xf>
    <xf numFmtId="176" fontId="2" fillId="0" borderId="57" xfId="0" applyNumberFormat="1" applyFont="1" applyFill="1" applyBorder="1" applyAlignment="1">
      <alignment/>
    </xf>
    <xf numFmtId="176" fontId="2" fillId="0" borderId="25" xfId="0" applyNumberFormat="1" applyFont="1" applyFill="1" applyBorder="1" applyAlignment="1">
      <alignment/>
    </xf>
    <xf numFmtId="176" fontId="2" fillId="0" borderId="26" xfId="0" applyNumberFormat="1" applyFont="1" applyFill="1" applyBorder="1" applyAlignment="1">
      <alignment horizontal="right"/>
    </xf>
    <xf numFmtId="176" fontId="2" fillId="0" borderId="28" xfId="0" applyNumberFormat="1" applyFont="1" applyFill="1" applyBorder="1" applyAlignment="1">
      <alignment/>
    </xf>
    <xf numFmtId="176" fontId="2" fillId="0" borderId="29" xfId="0" applyNumberFormat="1" applyFont="1" applyFill="1" applyBorder="1" applyAlignment="1">
      <alignment/>
    </xf>
    <xf numFmtId="176" fontId="2" fillId="0" borderId="30" xfId="0" applyNumberFormat="1" applyFont="1" applyFill="1" applyBorder="1" applyAlignment="1">
      <alignment horizontal="right"/>
    </xf>
    <xf numFmtId="176" fontId="2" fillId="0" borderId="32" xfId="0" applyNumberFormat="1" applyFont="1" applyFill="1" applyBorder="1" applyAlignment="1">
      <alignment/>
    </xf>
    <xf numFmtId="176" fontId="2" fillId="0" borderId="48" xfId="0" applyNumberFormat="1" applyFont="1" applyFill="1" applyBorder="1" applyAlignment="1">
      <alignment/>
    </xf>
    <xf numFmtId="176" fontId="2" fillId="0" borderId="49" xfId="0" applyNumberFormat="1" applyFont="1" applyFill="1" applyBorder="1" applyAlignment="1">
      <alignment horizontal="right"/>
    </xf>
    <xf numFmtId="176" fontId="2" fillId="0" borderId="58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2" fillId="0" borderId="26" xfId="0" applyNumberFormat="1" applyFont="1" applyBorder="1" applyAlignment="1">
      <alignment horizontal="right"/>
    </xf>
    <xf numFmtId="38" fontId="2" fillId="0" borderId="54" xfId="18" applyFont="1" applyFill="1" applyBorder="1" applyAlignment="1">
      <alignment/>
    </xf>
    <xf numFmtId="38" fontId="2" fillId="0" borderId="55" xfId="18" applyFont="1" applyFill="1" applyBorder="1" applyAlignment="1">
      <alignment/>
    </xf>
    <xf numFmtId="38" fontId="2" fillId="0" borderId="56" xfId="18" applyFont="1" applyFill="1" applyBorder="1" applyAlignment="1">
      <alignment/>
    </xf>
    <xf numFmtId="176" fontId="2" fillId="0" borderId="54" xfId="0" applyNumberFormat="1" applyFont="1" applyFill="1" applyBorder="1" applyAlignment="1">
      <alignment/>
    </xf>
    <xf numFmtId="176" fontId="2" fillId="0" borderId="60" xfId="0" applyNumberFormat="1" applyFont="1" applyFill="1" applyBorder="1" applyAlignment="1">
      <alignment/>
    </xf>
    <xf numFmtId="38" fontId="2" fillId="0" borderId="61" xfId="18" applyFont="1" applyFill="1" applyBorder="1" applyAlignment="1">
      <alignment/>
    </xf>
    <xf numFmtId="38" fontId="2" fillId="0" borderId="62" xfId="18" applyFont="1" applyFill="1" applyBorder="1" applyAlignment="1">
      <alignment/>
    </xf>
    <xf numFmtId="38" fontId="2" fillId="0" borderId="63" xfId="18" applyFont="1" applyFill="1" applyBorder="1" applyAlignment="1">
      <alignment/>
    </xf>
    <xf numFmtId="176" fontId="2" fillId="0" borderId="61" xfId="0" applyNumberFormat="1" applyFont="1" applyFill="1" applyBorder="1" applyAlignment="1">
      <alignment/>
    </xf>
    <xf numFmtId="176" fontId="2" fillId="0" borderId="62" xfId="0" applyNumberFormat="1" applyFont="1" applyFill="1" applyBorder="1" applyAlignment="1">
      <alignment horizontal="right"/>
    </xf>
    <xf numFmtId="176" fontId="2" fillId="0" borderId="64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 horizontal="right"/>
    </xf>
    <xf numFmtId="176" fontId="2" fillId="0" borderId="29" xfId="0" applyNumberFormat="1" applyFont="1" applyFill="1" applyBorder="1" applyAlignment="1">
      <alignment horizontal="right"/>
    </xf>
    <xf numFmtId="176" fontId="2" fillId="0" borderId="31" xfId="0" applyNumberFormat="1" applyFont="1" applyFill="1" applyBorder="1" applyAlignment="1">
      <alignment horizontal="right"/>
    </xf>
    <xf numFmtId="176" fontId="2" fillId="0" borderId="32" xfId="0" applyNumberFormat="1" applyFont="1" applyFill="1" applyBorder="1" applyAlignment="1">
      <alignment horizontal="right"/>
    </xf>
    <xf numFmtId="38" fontId="2" fillId="0" borderId="65" xfId="18" applyFont="1" applyFill="1" applyBorder="1" applyAlignment="1">
      <alignment/>
    </xf>
    <xf numFmtId="176" fontId="2" fillId="0" borderId="55" xfId="0" applyNumberFormat="1" applyFont="1" applyFill="1" applyBorder="1" applyAlignment="1">
      <alignment horizontal="right"/>
    </xf>
    <xf numFmtId="38" fontId="2" fillId="0" borderId="51" xfId="18" applyFont="1" applyFill="1" applyBorder="1" applyAlignment="1">
      <alignment/>
    </xf>
    <xf numFmtId="38" fontId="2" fillId="0" borderId="52" xfId="18" applyFont="1" applyFill="1" applyBorder="1" applyAlignment="1">
      <alignment/>
    </xf>
    <xf numFmtId="38" fontId="2" fillId="0" borderId="53" xfId="18" applyFont="1" applyFill="1" applyBorder="1" applyAlignment="1">
      <alignment/>
    </xf>
    <xf numFmtId="176" fontId="2" fillId="0" borderId="51" xfId="0" applyNumberFormat="1" applyFont="1" applyFill="1" applyBorder="1" applyAlignment="1">
      <alignment/>
    </xf>
    <xf numFmtId="176" fontId="2" fillId="0" borderId="52" xfId="0" applyNumberFormat="1" applyFont="1" applyFill="1" applyBorder="1" applyAlignment="1">
      <alignment horizontal="right"/>
    </xf>
    <xf numFmtId="176" fontId="2" fillId="0" borderId="59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4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3" fillId="0" borderId="0" xfId="18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44" xfId="0" applyFont="1" applyBorder="1" applyAlignment="1">
      <alignment vertical="center"/>
    </xf>
    <xf numFmtId="176" fontId="2" fillId="0" borderId="45" xfId="0" applyNumberFormat="1" applyFont="1" applyFill="1" applyBorder="1" applyAlignment="1">
      <alignment horizontal="right"/>
    </xf>
    <xf numFmtId="176" fontId="2" fillId="0" borderId="57" xfId="0" applyNumberFormat="1" applyFont="1" applyFill="1" applyBorder="1" applyAlignment="1">
      <alignment horizontal="right"/>
    </xf>
    <xf numFmtId="176" fontId="2" fillId="0" borderId="25" xfId="0" applyNumberFormat="1" applyFont="1" applyFill="1" applyBorder="1" applyAlignment="1">
      <alignment horizontal="right"/>
    </xf>
    <xf numFmtId="176" fontId="2" fillId="0" borderId="28" xfId="0" applyNumberFormat="1" applyFont="1" applyFill="1" applyBorder="1" applyAlignment="1">
      <alignment horizontal="right"/>
    </xf>
    <xf numFmtId="176" fontId="2" fillId="0" borderId="48" xfId="0" applyNumberFormat="1" applyFont="1" applyFill="1" applyBorder="1" applyAlignment="1">
      <alignment horizontal="right"/>
    </xf>
    <xf numFmtId="176" fontId="2" fillId="0" borderId="58" xfId="0" applyNumberFormat="1" applyFont="1" applyFill="1" applyBorder="1" applyAlignment="1">
      <alignment horizontal="right"/>
    </xf>
    <xf numFmtId="176" fontId="2" fillId="0" borderId="14" xfId="0" applyNumberFormat="1" applyFont="1" applyFill="1" applyBorder="1" applyAlignment="1">
      <alignment horizontal="right"/>
    </xf>
    <xf numFmtId="176" fontId="2" fillId="0" borderId="20" xfId="0" applyNumberFormat="1" applyFont="1" applyFill="1" applyBorder="1" applyAlignment="1">
      <alignment horizontal="right"/>
    </xf>
    <xf numFmtId="38" fontId="2" fillId="0" borderId="66" xfId="18" applyFont="1" applyBorder="1" applyAlignment="1">
      <alignment/>
    </xf>
    <xf numFmtId="38" fontId="2" fillId="0" borderId="65" xfId="18" applyFont="1" applyBorder="1" applyAlignment="1">
      <alignment/>
    </xf>
    <xf numFmtId="38" fontId="2" fillId="0" borderId="8" xfId="18" applyFont="1" applyBorder="1" applyAlignment="1">
      <alignment/>
    </xf>
    <xf numFmtId="38" fontId="2" fillId="0" borderId="9" xfId="18" applyFont="1" applyBorder="1" applyAlignment="1">
      <alignment/>
    </xf>
    <xf numFmtId="38" fontId="2" fillId="0" borderId="10" xfId="18" applyFont="1" applyBorder="1" applyAlignment="1">
      <alignment/>
    </xf>
    <xf numFmtId="176" fontId="2" fillId="0" borderId="25" xfId="0" applyNumberFormat="1" applyFont="1" applyBorder="1" applyAlignment="1">
      <alignment horizontal="right"/>
    </xf>
    <xf numFmtId="176" fontId="2" fillId="0" borderId="28" xfId="0" applyNumberFormat="1" applyFont="1" applyBorder="1" applyAlignment="1">
      <alignment horizontal="right"/>
    </xf>
    <xf numFmtId="176" fontId="2" fillId="0" borderId="29" xfId="0" applyNumberFormat="1" applyFont="1" applyBorder="1" applyAlignment="1">
      <alignment horizontal="right"/>
    </xf>
    <xf numFmtId="176" fontId="2" fillId="0" borderId="30" xfId="0" applyNumberFormat="1" applyFont="1" applyBorder="1" applyAlignment="1">
      <alignment horizontal="right"/>
    </xf>
    <xf numFmtId="176" fontId="2" fillId="0" borderId="32" xfId="0" applyNumberFormat="1" applyFont="1" applyBorder="1" applyAlignment="1">
      <alignment horizontal="right"/>
    </xf>
    <xf numFmtId="176" fontId="2" fillId="0" borderId="48" xfId="0" applyNumberFormat="1" applyFont="1" applyBorder="1" applyAlignment="1">
      <alignment horizontal="right"/>
    </xf>
    <xf numFmtId="176" fontId="2" fillId="0" borderId="49" xfId="0" applyNumberFormat="1" applyFont="1" applyBorder="1" applyAlignment="1">
      <alignment horizontal="right"/>
    </xf>
    <xf numFmtId="176" fontId="2" fillId="0" borderId="58" xfId="0" applyNumberFormat="1" applyFont="1" applyBorder="1" applyAlignment="1">
      <alignment horizontal="right"/>
    </xf>
    <xf numFmtId="176" fontId="2" fillId="0" borderId="45" xfId="0" applyNumberFormat="1" applyFont="1" applyBorder="1" applyAlignment="1">
      <alignment horizontal="right"/>
    </xf>
    <xf numFmtId="176" fontId="2" fillId="0" borderId="46" xfId="0" applyNumberFormat="1" applyFont="1" applyBorder="1" applyAlignment="1">
      <alignment horizontal="right"/>
    </xf>
    <xf numFmtId="176" fontId="2" fillId="0" borderId="5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2" fillId="0" borderId="51" xfId="0" applyNumberFormat="1" applyFont="1" applyBorder="1" applyAlignment="1">
      <alignment horizontal="right"/>
    </xf>
    <xf numFmtId="176" fontId="2" fillId="0" borderId="52" xfId="0" applyNumberFormat="1" applyFont="1" applyBorder="1" applyAlignment="1">
      <alignment horizontal="right"/>
    </xf>
    <xf numFmtId="176" fontId="2" fillId="0" borderId="59" xfId="0" applyNumberFormat="1" applyFont="1" applyBorder="1" applyAlignment="1">
      <alignment horizontal="right"/>
    </xf>
    <xf numFmtId="176" fontId="2" fillId="0" borderId="54" xfId="0" applyNumberFormat="1" applyFont="1" applyFill="1" applyBorder="1" applyAlignment="1">
      <alignment horizontal="right"/>
    </xf>
    <xf numFmtId="176" fontId="2" fillId="0" borderId="60" xfId="0" applyNumberFormat="1" applyFont="1" applyFill="1" applyBorder="1" applyAlignment="1">
      <alignment horizontal="right"/>
    </xf>
    <xf numFmtId="176" fontId="2" fillId="0" borderId="54" xfId="0" applyNumberFormat="1" applyFont="1" applyBorder="1" applyAlignment="1">
      <alignment horizontal="right"/>
    </xf>
    <xf numFmtId="176" fontId="2" fillId="0" borderId="55" xfId="0" applyNumberFormat="1" applyFont="1" applyBorder="1" applyAlignment="1">
      <alignment horizontal="right"/>
    </xf>
    <xf numFmtId="176" fontId="2" fillId="0" borderId="60" xfId="0" applyNumberFormat="1" applyFont="1" applyBorder="1" applyAlignment="1">
      <alignment horizontal="right"/>
    </xf>
    <xf numFmtId="38" fontId="2" fillId="0" borderId="67" xfId="18" applyFont="1" applyFill="1" applyBorder="1" applyAlignment="1">
      <alignment/>
    </xf>
    <xf numFmtId="38" fontId="2" fillId="0" borderId="68" xfId="18" applyFont="1" applyFill="1" applyBorder="1" applyAlignment="1">
      <alignment/>
    </xf>
    <xf numFmtId="38" fontId="2" fillId="0" borderId="69" xfId="18" applyFont="1" applyFill="1" applyBorder="1" applyAlignment="1">
      <alignment/>
    </xf>
    <xf numFmtId="0" fontId="3" fillId="0" borderId="70" xfId="0" applyFont="1" applyBorder="1" applyAlignment="1">
      <alignment/>
    </xf>
    <xf numFmtId="38" fontId="2" fillId="0" borderId="21" xfId="18" applyFont="1" applyFill="1" applyBorder="1" applyAlignment="1">
      <alignment/>
    </xf>
    <xf numFmtId="38" fontId="2" fillId="0" borderId="22" xfId="18" applyFont="1" applyFill="1" applyBorder="1" applyAlignment="1">
      <alignment/>
    </xf>
    <xf numFmtId="38" fontId="2" fillId="0" borderId="23" xfId="18" applyFont="1" applyFill="1" applyBorder="1" applyAlignment="1">
      <alignment/>
    </xf>
    <xf numFmtId="176" fontId="2" fillId="0" borderId="21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 horizontal="right"/>
    </xf>
    <xf numFmtId="176" fontId="2" fillId="0" borderId="24" xfId="0" applyNumberFormat="1" applyFont="1" applyFill="1" applyBorder="1" applyAlignment="1">
      <alignment/>
    </xf>
    <xf numFmtId="176" fontId="2" fillId="0" borderId="61" xfId="0" applyNumberFormat="1" applyFont="1" applyFill="1" applyBorder="1" applyAlignment="1">
      <alignment horizontal="right"/>
    </xf>
    <xf numFmtId="176" fontId="2" fillId="0" borderId="51" xfId="0" applyNumberFormat="1" applyFont="1" applyFill="1" applyBorder="1" applyAlignment="1">
      <alignment horizontal="right"/>
    </xf>
    <xf numFmtId="176" fontId="2" fillId="0" borderId="64" xfId="0" applyNumberFormat="1" applyFont="1" applyFill="1" applyBorder="1" applyAlignment="1">
      <alignment horizontal="right"/>
    </xf>
    <xf numFmtId="176" fontId="2" fillId="0" borderId="59" xfId="0" applyNumberFormat="1" applyFont="1" applyFill="1" applyBorder="1" applyAlignment="1">
      <alignment horizontal="right"/>
    </xf>
    <xf numFmtId="176" fontId="2" fillId="0" borderId="62" xfId="0" applyNumberFormat="1" applyFont="1" applyBorder="1" applyAlignment="1">
      <alignment horizontal="right"/>
    </xf>
    <xf numFmtId="176" fontId="2" fillId="0" borderId="67" xfId="0" applyNumberFormat="1" applyFont="1" applyFill="1" applyBorder="1" applyAlignment="1">
      <alignment horizontal="right"/>
    </xf>
    <xf numFmtId="176" fontId="2" fillId="0" borderId="68" xfId="0" applyNumberFormat="1" applyFont="1" applyFill="1" applyBorder="1" applyAlignment="1">
      <alignment horizontal="right"/>
    </xf>
    <xf numFmtId="176" fontId="2" fillId="0" borderId="71" xfId="0" applyNumberFormat="1" applyFont="1" applyFill="1" applyBorder="1" applyAlignment="1">
      <alignment horizontal="right"/>
    </xf>
    <xf numFmtId="176" fontId="2" fillId="0" borderId="21" xfId="0" applyNumberFormat="1" applyFont="1" applyFill="1" applyBorder="1" applyAlignment="1">
      <alignment horizontal="right"/>
    </xf>
    <xf numFmtId="176" fontId="2" fillId="0" borderId="24" xfId="0" applyNumberFormat="1" applyFont="1" applyFill="1" applyBorder="1" applyAlignment="1">
      <alignment horizontal="right"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70" xfId="0" applyFont="1" applyFill="1" applyBorder="1" applyAlignment="1">
      <alignment/>
    </xf>
    <xf numFmtId="38" fontId="2" fillId="0" borderId="21" xfId="18" applyFont="1" applyBorder="1" applyAlignment="1">
      <alignment/>
    </xf>
    <xf numFmtId="38" fontId="2" fillId="0" borderId="22" xfId="18" applyFont="1" applyBorder="1" applyAlignment="1">
      <alignment/>
    </xf>
    <xf numFmtId="0" fontId="3" fillId="0" borderId="72" xfId="0" applyFont="1" applyBorder="1" applyAlignment="1">
      <alignment/>
    </xf>
    <xf numFmtId="0" fontId="3" fillId="0" borderId="73" xfId="0" applyFont="1" applyBorder="1" applyAlignment="1">
      <alignment/>
    </xf>
    <xf numFmtId="38" fontId="2" fillId="0" borderId="74" xfId="18" applyFont="1" applyBorder="1" applyAlignment="1">
      <alignment/>
    </xf>
    <xf numFmtId="38" fontId="2" fillId="0" borderId="75" xfId="18" applyFont="1" applyBorder="1" applyAlignment="1">
      <alignment/>
    </xf>
    <xf numFmtId="38" fontId="2" fillId="0" borderId="76" xfId="18" applyFont="1" applyBorder="1" applyAlignment="1">
      <alignment/>
    </xf>
    <xf numFmtId="176" fontId="2" fillId="0" borderId="74" xfId="0" applyNumberFormat="1" applyFont="1" applyBorder="1" applyAlignment="1">
      <alignment horizontal="right"/>
    </xf>
    <xf numFmtId="176" fontId="2" fillId="0" borderId="75" xfId="0" applyNumberFormat="1" applyFont="1" applyBorder="1" applyAlignment="1">
      <alignment horizontal="right"/>
    </xf>
    <xf numFmtId="176" fontId="2" fillId="0" borderId="77" xfId="0" applyNumberFormat="1" applyFont="1" applyBorder="1" applyAlignment="1">
      <alignment horizontal="right"/>
    </xf>
    <xf numFmtId="176" fontId="0" fillId="0" borderId="15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5" fillId="0" borderId="0" xfId="16" applyFont="1" applyBorder="1" applyAlignment="1">
      <alignment vertical="center"/>
    </xf>
    <xf numFmtId="0" fontId="14" fillId="0" borderId="0" xfId="17" applyFont="1" applyBorder="1" applyAlignment="1">
      <alignment horizontal="left" vertical="center"/>
    </xf>
    <xf numFmtId="0" fontId="14" fillId="0" borderId="0" xfId="17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3" fillId="0" borderId="0" xfId="17" applyFont="1" applyBorder="1" applyAlignment="1">
      <alignment horizontal="left" vertical="center"/>
    </xf>
    <xf numFmtId="0" fontId="14" fillId="0" borderId="0" xfId="16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17" applyFont="1" applyAlignment="1">
      <alignment/>
    </xf>
    <xf numFmtId="0" fontId="13" fillId="0" borderId="0" xfId="0" applyFont="1" applyAlignment="1">
      <alignment/>
    </xf>
    <xf numFmtId="0" fontId="17" fillId="0" borderId="0" xfId="17" applyFont="1" applyBorder="1" applyAlignment="1">
      <alignment vertical="center"/>
    </xf>
    <xf numFmtId="0" fontId="0" fillId="0" borderId="0" xfId="0" applyFont="1" applyAlignment="1">
      <alignment horizontal="right"/>
    </xf>
    <xf numFmtId="38" fontId="18" fillId="0" borderId="0" xfId="18" applyFont="1" applyAlignment="1">
      <alignment/>
    </xf>
    <xf numFmtId="38" fontId="18" fillId="0" borderId="78" xfId="18" applyFont="1" applyFill="1" applyBorder="1" applyAlignment="1">
      <alignment/>
    </xf>
    <xf numFmtId="38" fontId="18" fillId="0" borderId="79" xfId="18" applyFont="1" applyFill="1" applyBorder="1" applyAlignment="1">
      <alignment/>
    </xf>
    <xf numFmtId="38" fontId="18" fillId="0" borderId="80" xfId="18" applyFont="1" applyBorder="1" applyAlignment="1">
      <alignment/>
    </xf>
    <xf numFmtId="38" fontId="18" fillId="0" borderId="26" xfId="18" applyFont="1" applyFill="1" applyBorder="1" applyAlignment="1">
      <alignment/>
    </xf>
    <xf numFmtId="38" fontId="18" fillId="0" borderId="27" xfId="18" applyFont="1" applyFill="1" applyBorder="1" applyAlignment="1">
      <alignment/>
    </xf>
    <xf numFmtId="38" fontId="18" fillId="0" borderId="81" xfId="18" applyFont="1" applyBorder="1" applyAlignment="1">
      <alignment/>
    </xf>
    <xf numFmtId="38" fontId="18" fillId="0" borderId="82" xfId="18" applyFont="1" applyBorder="1" applyAlignment="1">
      <alignment/>
    </xf>
    <xf numFmtId="38" fontId="18" fillId="0" borderId="30" xfId="18" applyFont="1" applyFill="1" applyBorder="1" applyAlignment="1">
      <alignment/>
    </xf>
    <xf numFmtId="38" fontId="18" fillId="0" borderId="31" xfId="18" applyFont="1" applyFill="1" applyBorder="1" applyAlignment="1">
      <alignment/>
    </xf>
    <xf numFmtId="38" fontId="18" fillId="0" borderId="83" xfId="18" applyFont="1" applyBorder="1" applyAlignment="1">
      <alignment/>
    </xf>
    <xf numFmtId="38" fontId="18" fillId="0" borderId="84" xfId="18" applyFont="1" applyFill="1" applyBorder="1" applyAlignment="1">
      <alignment/>
    </xf>
    <xf numFmtId="38" fontId="18" fillId="0" borderId="85" xfId="18" applyFont="1" applyFill="1" applyBorder="1" applyAlignment="1">
      <alignment/>
    </xf>
    <xf numFmtId="38" fontId="2" fillId="0" borderId="85" xfId="18" applyFont="1" applyFill="1" applyBorder="1" applyAlignment="1">
      <alignment/>
    </xf>
    <xf numFmtId="38" fontId="18" fillId="0" borderId="46" xfId="18" applyFont="1" applyFill="1" applyBorder="1" applyAlignment="1">
      <alignment/>
    </xf>
    <xf numFmtId="38" fontId="18" fillId="0" borderId="86" xfId="18" applyFont="1" applyBorder="1" applyAlignment="1">
      <alignment/>
    </xf>
    <xf numFmtId="38" fontId="18" fillId="0" borderId="87" xfId="18" applyFont="1" applyBorder="1" applyAlignment="1">
      <alignment/>
    </xf>
    <xf numFmtId="38" fontId="18" fillId="0" borderId="49" xfId="18" applyFont="1" applyFill="1" applyBorder="1" applyAlignment="1">
      <alignment/>
    </xf>
    <xf numFmtId="38" fontId="18" fillId="0" borderId="22" xfId="18" applyFont="1" applyFill="1" applyBorder="1" applyAlignment="1">
      <alignment/>
    </xf>
    <xf numFmtId="38" fontId="18" fillId="0" borderId="47" xfId="18" applyFont="1" applyFill="1" applyBorder="1" applyAlignment="1">
      <alignment/>
    </xf>
    <xf numFmtId="0" fontId="0" fillId="0" borderId="0" xfId="0" applyFont="1" applyFill="1" applyAlignment="1">
      <alignment horizontal="right"/>
    </xf>
    <xf numFmtId="38" fontId="0" fillId="0" borderId="88" xfId="18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16" applyFont="1" applyBorder="1" applyAlignment="1">
      <alignment horizontal="left" vertical="center"/>
    </xf>
    <xf numFmtId="0" fontId="14" fillId="0" borderId="0" xfId="17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38" fontId="0" fillId="0" borderId="89" xfId="18" applyFont="1" applyFill="1" applyBorder="1" applyAlignment="1">
      <alignment horizontal="center" vertical="center"/>
    </xf>
    <xf numFmtId="38" fontId="0" fillId="0" borderId="90" xfId="18" applyFont="1" applyFill="1" applyBorder="1" applyAlignment="1">
      <alignment horizontal="center" vertical="center"/>
    </xf>
    <xf numFmtId="38" fontId="0" fillId="0" borderId="91" xfId="18" applyFont="1" applyFill="1" applyBorder="1" applyAlignment="1">
      <alignment horizontal="center" vertical="center"/>
    </xf>
    <xf numFmtId="38" fontId="0" fillId="0" borderId="92" xfId="18" applyFont="1" applyFill="1" applyBorder="1" applyAlignment="1">
      <alignment horizontal="center" vertical="center"/>
    </xf>
    <xf numFmtId="38" fontId="0" fillId="0" borderId="93" xfId="18" applyFont="1" applyFill="1" applyBorder="1" applyAlignment="1">
      <alignment horizontal="left" vertical="center" indent="4"/>
    </xf>
    <xf numFmtId="38" fontId="0" fillId="0" borderId="90" xfId="18" applyFont="1" applyFill="1" applyBorder="1" applyAlignment="1">
      <alignment horizontal="left" vertical="center" indent="4"/>
    </xf>
    <xf numFmtId="38" fontId="0" fillId="0" borderId="91" xfId="18" applyFont="1" applyFill="1" applyBorder="1" applyAlignment="1">
      <alignment horizontal="left" vertical="center" indent="4"/>
    </xf>
    <xf numFmtId="38" fontId="0" fillId="0" borderId="94" xfId="18" applyFont="1" applyFill="1" applyBorder="1" applyAlignment="1">
      <alignment horizontal="left" vertical="center"/>
    </xf>
    <xf numFmtId="38" fontId="0" fillId="0" borderId="95" xfId="18" applyFont="1" applyFill="1" applyBorder="1" applyAlignment="1">
      <alignment horizontal="left" vertical="center"/>
    </xf>
    <xf numFmtId="38" fontId="0" fillId="0" borderId="96" xfId="18" applyFont="1" applyFill="1" applyBorder="1" applyAlignment="1">
      <alignment horizontal="left" vertical="center"/>
    </xf>
    <xf numFmtId="38" fontId="9" fillId="0" borderId="4" xfId="18" applyFont="1" applyFill="1" applyBorder="1" applyAlignment="1">
      <alignment horizontal="left"/>
    </xf>
    <xf numFmtId="38" fontId="9" fillId="0" borderId="97" xfId="18" applyFont="1" applyFill="1" applyBorder="1" applyAlignment="1">
      <alignment horizontal="left"/>
    </xf>
    <xf numFmtId="38" fontId="9" fillId="0" borderId="98" xfId="18" applyFont="1" applyFill="1" applyBorder="1" applyAlignment="1">
      <alignment horizontal="left"/>
    </xf>
    <xf numFmtId="38" fontId="0" fillId="0" borderId="99" xfId="18" applyFont="1" applyFill="1" applyBorder="1" applyAlignment="1">
      <alignment horizontal="left"/>
    </xf>
    <xf numFmtId="38" fontId="0" fillId="0" borderId="100" xfId="18" applyFont="1" applyFill="1" applyBorder="1" applyAlignment="1">
      <alignment horizontal="left"/>
    </xf>
    <xf numFmtId="38" fontId="0" fillId="0" borderId="101" xfId="18" applyFont="1" applyFill="1" applyBorder="1" applyAlignment="1">
      <alignment horizontal="left"/>
    </xf>
    <xf numFmtId="38" fontId="0" fillId="0" borderId="102" xfId="18" applyFont="1" applyFill="1" applyBorder="1" applyAlignment="1">
      <alignment horizontal="left"/>
    </xf>
    <xf numFmtId="38" fontId="0" fillId="0" borderId="103" xfId="18" applyFont="1" applyFill="1" applyBorder="1" applyAlignment="1">
      <alignment horizontal="left"/>
    </xf>
    <xf numFmtId="38" fontId="0" fillId="0" borderId="104" xfId="18" applyFont="1" applyFill="1" applyBorder="1" applyAlignment="1">
      <alignment horizontal="left"/>
    </xf>
    <xf numFmtId="38" fontId="0" fillId="0" borderId="105" xfId="18" applyFont="1" applyFill="1" applyBorder="1" applyAlignment="1">
      <alignment horizontal="left"/>
    </xf>
    <xf numFmtId="38" fontId="0" fillId="0" borderId="106" xfId="18" applyFont="1" applyFill="1" applyBorder="1" applyAlignment="1">
      <alignment horizontal="left"/>
    </xf>
    <xf numFmtId="38" fontId="0" fillId="0" borderId="105" xfId="18" applyFont="1" applyFill="1" applyBorder="1" applyAlignment="1">
      <alignment horizontal="left"/>
    </xf>
    <xf numFmtId="38" fontId="0" fillId="0" borderId="107" xfId="18" applyFont="1" applyFill="1" applyBorder="1" applyAlignment="1">
      <alignment horizontal="left"/>
    </xf>
    <xf numFmtId="38" fontId="0" fillId="0" borderId="108" xfId="18" applyFont="1" applyFill="1" applyBorder="1" applyAlignment="1">
      <alignment horizontal="left"/>
    </xf>
    <xf numFmtId="38" fontId="0" fillId="0" borderId="109" xfId="18" applyFont="1" applyFill="1" applyBorder="1" applyAlignment="1">
      <alignment horizontal="left"/>
    </xf>
    <xf numFmtId="38" fontId="0" fillId="0" borderId="110" xfId="18" applyFont="1" applyFill="1" applyBorder="1" applyAlignment="1">
      <alignment horizontal="left"/>
    </xf>
    <xf numFmtId="38" fontId="0" fillId="0" borderId="111" xfId="18" applyFont="1" applyFill="1" applyBorder="1" applyAlignment="1">
      <alignment horizontal="left"/>
    </xf>
    <xf numFmtId="38" fontId="5" fillId="0" borderId="0" xfId="18" applyFont="1" applyFill="1" applyAlignment="1">
      <alignment horizontal="center"/>
    </xf>
    <xf numFmtId="38" fontId="2" fillId="0" borderId="90" xfId="18" applyFont="1" applyBorder="1" applyAlignment="1">
      <alignment horizontal="center" vertical="center"/>
    </xf>
    <xf numFmtId="38" fontId="2" fillId="0" borderId="91" xfId="18" applyFont="1" applyBorder="1" applyAlignment="1">
      <alignment horizontal="center" vertical="center"/>
    </xf>
    <xf numFmtId="38" fontId="2" fillId="0" borderId="89" xfId="18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38" fontId="2" fillId="0" borderId="66" xfId="18" applyFont="1" applyBorder="1" applyAlignment="1">
      <alignment horizontal="center" vertical="center"/>
    </xf>
    <xf numFmtId="38" fontId="2" fillId="0" borderId="112" xfId="18" applyFont="1" applyBorder="1" applyAlignment="1">
      <alignment horizontal="center" vertical="center"/>
    </xf>
    <xf numFmtId="38" fontId="2" fillId="0" borderId="65" xfId="18" applyFont="1" applyBorder="1" applyAlignment="1">
      <alignment horizontal="center" vertical="center"/>
    </xf>
    <xf numFmtId="38" fontId="2" fillId="0" borderId="113" xfId="18" applyFont="1" applyBorder="1" applyAlignment="1">
      <alignment horizontal="center" vertical="center"/>
    </xf>
    <xf numFmtId="38" fontId="2" fillId="0" borderId="114" xfId="18" applyFont="1" applyBorder="1" applyAlignment="1">
      <alignment horizontal="center" vertical="center"/>
    </xf>
    <xf numFmtId="38" fontId="2" fillId="0" borderId="115" xfId="18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66" xfId="0" applyFont="1" applyBorder="1" applyAlignment="1">
      <alignment horizontal="right" vertical="center"/>
    </xf>
    <xf numFmtId="0" fontId="2" fillId="0" borderId="112" xfId="0" applyFont="1" applyBorder="1" applyAlignment="1">
      <alignment horizontal="right" vertical="center"/>
    </xf>
    <xf numFmtId="38" fontId="2" fillId="0" borderId="90" xfId="18" applyFont="1" applyFill="1" applyBorder="1" applyAlignment="1">
      <alignment horizontal="center" vertical="center"/>
    </xf>
    <xf numFmtId="38" fontId="2" fillId="0" borderId="91" xfId="18" applyFont="1" applyFill="1" applyBorder="1" applyAlignment="1">
      <alignment horizontal="center" vertical="center"/>
    </xf>
    <xf numFmtId="38" fontId="2" fillId="0" borderId="89" xfId="18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38" fontId="2" fillId="0" borderId="61" xfId="18" applyFont="1" applyFill="1" applyBorder="1" applyAlignment="1">
      <alignment horizontal="center" vertical="center"/>
    </xf>
    <xf numFmtId="38" fontId="2" fillId="0" borderId="62" xfId="18" applyFont="1" applyFill="1" applyBorder="1" applyAlignment="1">
      <alignment horizontal="center" vertical="center"/>
    </xf>
    <xf numFmtId="38" fontId="2" fillId="0" borderId="63" xfId="18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ハイパーリンク_H18市町村税の概況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561975</xdr:colOff>
      <xdr:row>2</xdr:row>
      <xdr:rowOff>0</xdr:rowOff>
    </xdr:from>
    <xdr:to>
      <xdr:col>19</xdr:col>
      <xdr:colOff>333375</xdr:colOff>
      <xdr:row>4</xdr:row>
      <xdr:rowOff>161925</xdr:rowOff>
    </xdr:to>
    <xdr:pic>
      <xdr:nvPicPr>
        <xdr:cNvPr id="1" name="CommandButton1" descr="印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695325"/>
          <a:ext cx="1828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7c6\&#24066;&#30010;&#26449;&#35506;\06&#36001;&#25919;&#29677;\02&#19968;&#33324;&#36001;&#25919;&#12521;&#12452;&#12531;\13&#24066;&#30010;&#26449;&#34892;&#36001;&#25919;&#27010;&#27841;&#65288;&#31532;53&#38598;&#65289;\05&#31532;&#65301;&#65299;&#38598;&#26657;&#27491;\&#65305;&#65294;&#24066;&#30010;&#26449;&#31246;\(2)H20&#24066;&#30010;&#26449;&#31246;&#27770;&#31639;&#20837;&#28168;11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"/>
      <sheetName val="Ⅰ合計"/>
      <sheetName val="1普通税"/>
      <sheetName val="(1)市町村民税"/>
      <sheetName val="(ｲ)個人均等割"/>
      <sheetName val="(ﾛ)所得割"/>
      <sheetName val="(ﾊ)法人均等割"/>
      <sheetName val="(ﾆ)法人税割"/>
      <sheetName val="(2)固定資産税"/>
      <sheetName val="(ｲ)純固定資産税"/>
      <sheetName val="a土地"/>
      <sheetName val="b家屋"/>
      <sheetName val="c償却資産"/>
      <sheetName val="(ﾛ)交納付金"/>
      <sheetName val="a交付金"/>
      <sheetName val="b納付金"/>
      <sheetName val="(3)軽自動車"/>
      <sheetName val="(4)たばこ税"/>
      <sheetName val="(5)鉱産税"/>
      <sheetName val="(6)特土地"/>
      <sheetName val="(ｲ)保有分"/>
      <sheetName val="(ﾛ)取得分"/>
      <sheetName val="2目的税"/>
      <sheetName val="(1)入湯税"/>
      <sheetName val="(2)事業所税"/>
      <sheetName val="(3)法定外目的税"/>
      <sheetName val="Ⅱ1国保税"/>
      <sheetName val="Ⅱ2国保料"/>
      <sheetName val="帳票61_06(1)"/>
      <sheetName val="帳票61_06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4:AG51"/>
  <sheetViews>
    <sheetView tabSelected="1" zoomScale="80" zoomScaleNormal="80" workbookViewId="0" topLeftCell="A1">
      <selection activeCell="A14" sqref="A14:AG16"/>
    </sheetView>
  </sheetViews>
  <sheetFormatPr defaultColWidth="9.00390625" defaultRowHeight="13.5"/>
  <cols>
    <col min="1" max="16384" width="2.625" style="262" customWidth="1"/>
  </cols>
  <sheetData>
    <row r="14" spans="1:33" ht="13.5" customHeight="1">
      <c r="A14" s="298" t="s">
        <v>132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</row>
    <row r="15" spans="1:33" ht="13.5" customHeight="1">
      <c r="A15" s="298"/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</row>
    <row r="16" spans="1:33" ht="13.5">
      <c r="A16" s="298"/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</row>
    <row r="21" spans="1:33" ht="13.5">
      <c r="A21" s="299" t="s">
        <v>161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</row>
    <row r="22" spans="1:33" ht="13.5">
      <c r="A22" s="299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</row>
    <row r="46" spans="1:33" ht="13.5">
      <c r="A46" s="299" t="s">
        <v>162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</row>
    <row r="47" spans="1:33" ht="13.5">
      <c r="A47" s="299"/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</row>
    <row r="50" spans="1:33" ht="13.5">
      <c r="A50" s="299" t="s">
        <v>133</v>
      </c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</row>
    <row r="51" spans="1:33" ht="13.5">
      <c r="A51" s="299"/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</row>
  </sheetData>
  <mergeCells count="4">
    <mergeCell ref="A14:AG16"/>
    <mergeCell ref="A21:AG22"/>
    <mergeCell ref="A46:AG47"/>
    <mergeCell ref="A50:AG5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tabColor indexed="43"/>
  </sheetPr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3" width="9.875" style="11" bestFit="1" customWidth="1"/>
    <col min="4" max="4" width="10.125" style="11" bestFit="1" customWidth="1"/>
    <col min="5" max="5" width="9.875" style="11" bestFit="1" customWidth="1"/>
    <col min="6" max="6" width="9.37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71</v>
      </c>
      <c r="I1" s="2"/>
      <c r="J1" s="2"/>
      <c r="K1" s="81" t="s">
        <v>48</v>
      </c>
    </row>
    <row r="2" spans="2:11" ht="15" customHeight="1">
      <c r="B2" s="85"/>
      <c r="C2" s="331" t="s">
        <v>5</v>
      </c>
      <c r="D2" s="331"/>
      <c r="E2" s="332"/>
      <c r="F2" s="333" t="s">
        <v>6</v>
      </c>
      <c r="G2" s="331"/>
      <c r="H2" s="332"/>
      <c r="I2" s="334" t="s">
        <v>7</v>
      </c>
      <c r="J2" s="335"/>
      <c r="K2" s="336"/>
    </row>
    <row r="3" spans="2:11" ht="12" customHeight="1">
      <c r="B3" s="4" t="s">
        <v>2</v>
      </c>
      <c r="C3" s="337" t="s">
        <v>1</v>
      </c>
      <c r="D3" s="339" t="s">
        <v>3</v>
      </c>
      <c r="E3" s="341" t="s">
        <v>0</v>
      </c>
      <c r="F3" s="337" t="s">
        <v>1</v>
      </c>
      <c r="G3" s="339" t="s">
        <v>3</v>
      </c>
      <c r="H3" s="341" t="s">
        <v>0</v>
      </c>
      <c r="I3" s="345" t="s">
        <v>4</v>
      </c>
      <c r="J3" s="347" t="s">
        <v>117</v>
      </c>
      <c r="K3" s="343" t="s">
        <v>0</v>
      </c>
    </row>
    <row r="4" spans="2:11" ht="11.25" customHeight="1" thickBot="1">
      <c r="B4" s="83"/>
      <c r="C4" s="338"/>
      <c r="D4" s="340"/>
      <c r="E4" s="342"/>
      <c r="F4" s="338"/>
      <c r="G4" s="340"/>
      <c r="H4" s="342"/>
      <c r="I4" s="346"/>
      <c r="J4" s="348"/>
      <c r="K4" s="344"/>
    </row>
    <row r="5" spans="1:11" ht="14.25" thickTop="1">
      <c r="A5" s="17"/>
      <c r="B5" s="78" t="str">
        <f>+'帳票61_06(1)'!B4</f>
        <v>那覇市</v>
      </c>
      <c r="C5" s="126">
        <f>+'帳票61_06(1)'!BN4</f>
        <v>3756485</v>
      </c>
      <c r="D5" s="127">
        <f>+'帳票61_06(1)'!BO4</f>
        <v>66553</v>
      </c>
      <c r="E5" s="128">
        <f>SUM(C5:D5)</f>
        <v>3823038</v>
      </c>
      <c r="F5" s="126">
        <f>+'帳票61_06(1)'!BS4</f>
        <v>3773049</v>
      </c>
      <c r="G5" s="127">
        <f>+'帳票61_06(1)'!BT4</f>
        <v>9343</v>
      </c>
      <c r="H5" s="128">
        <f>SUM(F5:G5)</f>
        <v>3782392</v>
      </c>
      <c r="I5" s="141">
        <f>IF(C5=0,"－",(F5/C5)*100)</f>
        <v>100.44094412728921</v>
      </c>
      <c r="J5" s="142">
        <f aca="true" t="shared" si="0" ref="J5:K36">IF(D5=0,"－",(G5/D5)*100)</f>
        <v>14.038435532583055</v>
      </c>
      <c r="K5" s="143">
        <f>IF(E5=0,"－",(H5/E5)*100)</f>
        <v>98.93681412531082</v>
      </c>
    </row>
    <row r="6" spans="1:11" ht="13.5">
      <c r="A6" s="17"/>
      <c r="B6" s="75" t="str">
        <f>+'帳票61_06(1)'!B5</f>
        <v>宜野湾市</v>
      </c>
      <c r="C6" s="129">
        <f>+'帳票61_06(1)'!BN5</f>
        <v>353050</v>
      </c>
      <c r="D6" s="130">
        <f>+'帳票61_06(1)'!BO5</f>
        <v>7381</v>
      </c>
      <c r="E6" s="131">
        <f aca="true" t="shared" si="1" ref="E6:E45">SUM(C6:D6)</f>
        <v>360431</v>
      </c>
      <c r="F6" s="129">
        <f>+'帳票61_06(1)'!BS5</f>
        <v>349631</v>
      </c>
      <c r="G6" s="130">
        <f>+'帳票61_06(1)'!BT5</f>
        <v>1379</v>
      </c>
      <c r="H6" s="131">
        <f aca="true" t="shared" si="2" ref="H6:H45">SUM(F6:G6)</f>
        <v>351010</v>
      </c>
      <c r="I6" s="144">
        <f aca="true" t="shared" si="3" ref="I6:K48">IF(C6=0,"－",(F6/C6)*100)</f>
        <v>99.03158192890525</v>
      </c>
      <c r="J6" s="145">
        <f t="shared" si="0"/>
        <v>18.68310527028858</v>
      </c>
      <c r="K6" s="146">
        <f t="shared" si="0"/>
        <v>97.38618487311025</v>
      </c>
    </row>
    <row r="7" spans="1:11" ht="13.5">
      <c r="A7" s="17"/>
      <c r="B7" s="75" t="str">
        <f>+'帳票61_06(1)'!B6</f>
        <v>石垣市</v>
      </c>
      <c r="C7" s="129">
        <f>+'帳票61_06(1)'!BN6</f>
        <v>145761</v>
      </c>
      <c r="D7" s="130">
        <f>+'帳票61_06(1)'!BO6</f>
        <v>1933</v>
      </c>
      <c r="E7" s="131">
        <f t="shared" si="1"/>
        <v>147694</v>
      </c>
      <c r="F7" s="129">
        <f>+'帳票61_06(1)'!BS6</f>
        <v>145756</v>
      </c>
      <c r="G7" s="130">
        <f>+'帳票61_06(1)'!BT6</f>
        <v>571</v>
      </c>
      <c r="H7" s="131">
        <f t="shared" si="2"/>
        <v>146327</v>
      </c>
      <c r="I7" s="144">
        <f t="shared" si="3"/>
        <v>99.9965697271561</v>
      </c>
      <c r="J7" s="145">
        <f t="shared" si="0"/>
        <v>29.539575788929124</v>
      </c>
      <c r="K7" s="146">
        <f t="shared" si="0"/>
        <v>99.07443768873482</v>
      </c>
    </row>
    <row r="8" spans="1:11" ht="13.5">
      <c r="A8" s="17"/>
      <c r="B8" s="75" t="str">
        <f>+'帳票61_06(1)'!B7</f>
        <v>浦添市</v>
      </c>
      <c r="C8" s="129">
        <f>+'帳票61_06(1)'!BN7</f>
        <v>1135460</v>
      </c>
      <c r="D8" s="130">
        <f>+'帳票61_06(1)'!BO7</f>
        <v>26617</v>
      </c>
      <c r="E8" s="131">
        <f t="shared" si="1"/>
        <v>1162077</v>
      </c>
      <c r="F8" s="129">
        <f>+'帳票61_06(1)'!BS7</f>
        <v>1132832</v>
      </c>
      <c r="G8" s="130">
        <f>+'帳票61_06(1)'!BT7</f>
        <v>6186</v>
      </c>
      <c r="H8" s="131">
        <f t="shared" si="2"/>
        <v>1139018</v>
      </c>
      <c r="I8" s="144">
        <f t="shared" si="3"/>
        <v>99.76855195251264</v>
      </c>
      <c r="J8" s="145">
        <f t="shared" si="0"/>
        <v>23.240785963857686</v>
      </c>
      <c r="K8" s="146">
        <f t="shared" si="0"/>
        <v>98.01570808130614</v>
      </c>
    </row>
    <row r="9" spans="1:11" ht="13.5">
      <c r="A9" s="17"/>
      <c r="B9" s="76" t="str">
        <f>+'帳票61_06(1)'!B8</f>
        <v>名護市</v>
      </c>
      <c r="C9" s="132">
        <f>+'帳票61_06(1)'!BN8</f>
        <v>812690</v>
      </c>
      <c r="D9" s="133">
        <f>+'帳票61_06(1)'!BO8</f>
        <v>7886</v>
      </c>
      <c r="E9" s="134">
        <f t="shared" si="1"/>
        <v>820576</v>
      </c>
      <c r="F9" s="132">
        <f>+'帳票61_06(1)'!BS8</f>
        <v>809890</v>
      </c>
      <c r="G9" s="133">
        <f>+'帳票61_06(1)'!BT8</f>
        <v>2276</v>
      </c>
      <c r="H9" s="134">
        <f t="shared" si="2"/>
        <v>812166</v>
      </c>
      <c r="I9" s="147">
        <f t="shared" si="3"/>
        <v>99.65546518352632</v>
      </c>
      <c r="J9" s="148">
        <f t="shared" si="0"/>
        <v>28.861273142277454</v>
      </c>
      <c r="K9" s="149">
        <f t="shared" si="0"/>
        <v>98.97511016651718</v>
      </c>
    </row>
    <row r="10" spans="1:11" ht="13.5">
      <c r="A10" s="17"/>
      <c r="B10" s="77" t="str">
        <f>+'帳票61_06(1)'!B9</f>
        <v>糸満市</v>
      </c>
      <c r="C10" s="135">
        <f>+'帳票61_06(1)'!BN9</f>
        <v>162820</v>
      </c>
      <c r="D10" s="136">
        <f>+'帳票61_06(1)'!BO9</f>
        <v>1592</v>
      </c>
      <c r="E10" s="137">
        <f t="shared" si="1"/>
        <v>164412</v>
      </c>
      <c r="F10" s="135">
        <f>+'帳票61_06(1)'!BS9</f>
        <v>162040</v>
      </c>
      <c r="G10" s="136">
        <f>+'帳票61_06(1)'!BT9</f>
        <v>107</v>
      </c>
      <c r="H10" s="137">
        <f t="shared" si="2"/>
        <v>162147</v>
      </c>
      <c r="I10" s="150">
        <f t="shared" si="3"/>
        <v>99.52094337305</v>
      </c>
      <c r="J10" s="151">
        <f t="shared" si="0"/>
        <v>6.721105527638191</v>
      </c>
      <c r="K10" s="152">
        <f t="shared" si="0"/>
        <v>98.62236333114372</v>
      </c>
    </row>
    <row r="11" spans="1:11" ht="13.5">
      <c r="A11" s="17"/>
      <c r="B11" s="75" t="str">
        <f>+'帳票61_06(1)'!B10</f>
        <v>沖縄市</v>
      </c>
      <c r="C11" s="129">
        <f>+'帳票61_06(1)'!BN10</f>
        <v>543023</v>
      </c>
      <c r="D11" s="130">
        <f>+'帳票61_06(1)'!BO10</f>
        <v>25803</v>
      </c>
      <c r="E11" s="131">
        <f t="shared" si="1"/>
        <v>568826</v>
      </c>
      <c r="F11" s="129">
        <f>+'帳票61_06(1)'!BS10</f>
        <v>536649</v>
      </c>
      <c r="G11" s="130">
        <f>+'帳票61_06(1)'!BT10</f>
        <v>4423</v>
      </c>
      <c r="H11" s="131">
        <f t="shared" si="2"/>
        <v>541072</v>
      </c>
      <c r="I11" s="144">
        <f t="shared" si="3"/>
        <v>98.82620073182903</v>
      </c>
      <c r="J11" s="145">
        <f t="shared" si="0"/>
        <v>17.141417664612643</v>
      </c>
      <c r="K11" s="146">
        <f t="shared" si="0"/>
        <v>95.12082781026183</v>
      </c>
    </row>
    <row r="12" spans="1:11" ht="13.5">
      <c r="A12" s="17"/>
      <c r="B12" s="75" t="str">
        <f>+'帳票61_06(1)'!B11</f>
        <v>豊見城市</v>
      </c>
      <c r="C12" s="129">
        <f>+'帳票61_06(1)'!BN11</f>
        <v>163328</v>
      </c>
      <c r="D12" s="130">
        <f>+'帳票61_06(1)'!BO11</f>
        <v>173</v>
      </c>
      <c r="E12" s="131">
        <f t="shared" si="1"/>
        <v>163501</v>
      </c>
      <c r="F12" s="129">
        <f>+'帳票61_06(1)'!BS11</f>
        <v>163100</v>
      </c>
      <c r="G12" s="130">
        <f>+'帳票61_06(1)'!BT11</f>
        <v>51</v>
      </c>
      <c r="H12" s="131">
        <f t="shared" si="2"/>
        <v>163151</v>
      </c>
      <c r="I12" s="144">
        <f t="shared" si="3"/>
        <v>99.86040360501566</v>
      </c>
      <c r="J12" s="145">
        <f t="shared" si="0"/>
        <v>29.47976878612717</v>
      </c>
      <c r="K12" s="146">
        <f t="shared" si="0"/>
        <v>99.78593403098452</v>
      </c>
    </row>
    <row r="13" spans="1:11" ht="13.5">
      <c r="A13" s="17"/>
      <c r="B13" s="75" t="str">
        <f>+'帳票61_06(1)'!B12</f>
        <v>うるま市</v>
      </c>
      <c r="C13" s="129">
        <f>+'帳票61_06(1)'!BN12</f>
        <v>436660</v>
      </c>
      <c r="D13" s="130">
        <f>+'帳票61_06(1)'!BO12</f>
        <v>2017</v>
      </c>
      <c r="E13" s="131">
        <f t="shared" si="1"/>
        <v>438677</v>
      </c>
      <c r="F13" s="129">
        <f>+'帳票61_06(1)'!BS12</f>
        <v>435138</v>
      </c>
      <c r="G13" s="130">
        <f>+'帳票61_06(1)'!BT12</f>
        <v>695</v>
      </c>
      <c r="H13" s="131">
        <f t="shared" si="2"/>
        <v>435833</v>
      </c>
      <c r="I13" s="144">
        <f t="shared" si="3"/>
        <v>99.65144506022993</v>
      </c>
      <c r="J13" s="145">
        <f t="shared" si="0"/>
        <v>34.45711452652454</v>
      </c>
      <c r="K13" s="146">
        <f t="shared" si="0"/>
        <v>99.35168700433348</v>
      </c>
    </row>
    <row r="14" spans="1:11" ht="13.5">
      <c r="A14" s="17"/>
      <c r="B14" s="76" t="str">
        <f>+'帳票61_06(1)'!B13</f>
        <v>宮古島市</v>
      </c>
      <c r="C14" s="132">
        <f>+'帳票61_06(1)'!BN13</f>
        <v>179101</v>
      </c>
      <c r="D14" s="133">
        <f>+'帳票61_06(1)'!BO13</f>
        <v>1322</v>
      </c>
      <c r="E14" s="134">
        <f t="shared" si="1"/>
        <v>180423</v>
      </c>
      <c r="F14" s="132">
        <f>+'帳票61_06(1)'!BS13</f>
        <v>177059</v>
      </c>
      <c r="G14" s="133">
        <f>+'帳票61_06(1)'!BT13</f>
        <v>242</v>
      </c>
      <c r="H14" s="134">
        <f t="shared" si="2"/>
        <v>177301</v>
      </c>
      <c r="I14" s="147">
        <f t="shared" si="3"/>
        <v>98.85986119563822</v>
      </c>
      <c r="J14" s="148">
        <f t="shared" si="0"/>
        <v>18.305597579425115</v>
      </c>
      <c r="K14" s="149">
        <f t="shared" si="0"/>
        <v>98.26962194398719</v>
      </c>
    </row>
    <row r="15" spans="1:11" ht="13.5">
      <c r="A15" s="17"/>
      <c r="B15" s="77" t="str">
        <f>+'帳票61_06(1)'!B14</f>
        <v>南城市</v>
      </c>
      <c r="C15" s="135">
        <f>+'帳票61_06(1)'!BN14</f>
        <v>50745</v>
      </c>
      <c r="D15" s="136">
        <f>+'帳票61_06(1)'!BO14</f>
        <v>1828</v>
      </c>
      <c r="E15" s="137">
        <f t="shared" si="1"/>
        <v>52573</v>
      </c>
      <c r="F15" s="135">
        <f>+'帳票61_06(1)'!BS14</f>
        <v>49899</v>
      </c>
      <c r="G15" s="136">
        <f>+'帳票61_06(1)'!BT14</f>
        <v>207</v>
      </c>
      <c r="H15" s="137">
        <f t="shared" si="2"/>
        <v>50106</v>
      </c>
      <c r="I15" s="150">
        <f t="shared" si="3"/>
        <v>98.33284067395802</v>
      </c>
      <c r="J15" s="151">
        <f t="shared" si="0"/>
        <v>11.323851203501095</v>
      </c>
      <c r="K15" s="152">
        <f t="shared" si="0"/>
        <v>95.30747722214825</v>
      </c>
    </row>
    <row r="16" spans="1:11" ht="13.5">
      <c r="A16" s="17"/>
      <c r="B16" s="78" t="str">
        <f>+'帳票61_06(1)'!B15</f>
        <v>国頭村</v>
      </c>
      <c r="C16" s="126">
        <f>+'帳票61_06(1)'!BN15</f>
        <v>5004</v>
      </c>
      <c r="D16" s="127">
        <f>+'帳票61_06(1)'!BO15</f>
        <v>0</v>
      </c>
      <c r="E16" s="128">
        <f t="shared" si="1"/>
        <v>5004</v>
      </c>
      <c r="F16" s="126">
        <f>+'帳票61_06(1)'!BS15</f>
        <v>5004</v>
      </c>
      <c r="G16" s="127">
        <f>+'帳票61_06(1)'!BT15</f>
        <v>0</v>
      </c>
      <c r="H16" s="128">
        <f t="shared" si="2"/>
        <v>5004</v>
      </c>
      <c r="I16" s="141">
        <f t="shared" si="3"/>
        <v>100</v>
      </c>
      <c r="J16" s="142" t="str">
        <f t="shared" si="0"/>
        <v>－</v>
      </c>
      <c r="K16" s="143">
        <f t="shared" si="0"/>
        <v>100</v>
      </c>
    </row>
    <row r="17" spans="1:11" ht="13.5">
      <c r="A17" s="17"/>
      <c r="B17" s="75" t="str">
        <f>+'帳票61_06(1)'!B16</f>
        <v>大宜味村</v>
      </c>
      <c r="C17" s="129">
        <f>+'帳票61_06(1)'!BN16</f>
        <v>8870</v>
      </c>
      <c r="D17" s="130">
        <f>+'帳票61_06(1)'!BO16</f>
        <v>0</v>
      </c>
      <c r="E17" s="131">
        <f t="shared" si="1"/>
        <v>8870</v>
      </c>
      <c r="F17" s="129">
        <f>+'帳票61_06(1)'!BS16</f>
        <v>8492</v>
      </c>
      <c r="G17" s="130">
        <f>+'帳票61_06(1)'!BT16</f>
        <v>0</v>
      </c>
      <c r="H17" s="131">
        <f t="shared" si="2"/>
        <v>8492</v>
      </c>
      <c r="I17" s="144">
        <f t="shared" si="3"/>
        <v>95.73844419391206</v>
      </c>
      <c r="J17" s="145" t="str">
        <f t="shared" si="0"/>
        <v>－</v>
      </c>
      <c r="K17" s="146">
        <f t="shared" si="0"/>
        <v>95.73844419391206</v>
      </c>
    </row>
    <row r="18" spans="1:11" ht="13.5">
      <c r="A18" s="17"/>
      <c r="B18" s="75" t="str">
        <f>+'帳票61_06(1)'!B17</f>
        <v>東村</v>
      </c>
      <c r="C18" s="129">
        <f>+'帳票61_06(1)'!BN17</f>
        <v>7540</v>
      </c>
      <c r="D18" s="130">
        <f>+'帳票61_06(1)'!BO17</f>
        <v>0</v>
      </c>
      <c r="E18" s="131">
        <f t="shared" si="1"/>
        <v>7540</v>
      </c>
      <c r="F18" s="129">
        <f>+'帳票61_06(1)'!BS17</f>
        <v>7401</v>
      </c>
      <c r="G18" s="130">
        <f>+'帳票61_06(1)'!BT17</f>
        <v>0</v>
      </c>
      <c r="H18" s="131">
        <f t="shared" si="2"/>
        <v>7401</v>
      </c>
      <c r="I18" s="144">
        <f t="shared" si="3"/>
        <v>98.15649867374006</v>
      </c>
      <c r="J18" s="145" t="str">
        <f t="shared" si="0"/>
        <v>－</v>
      </c>
      <c r="K18" s="146">
        <f t="shared" si="0"/>
        <v>98.15649867374006</v>
      </c>
    </row>
    <row r="19" spans="1:11" ht="13.5">
      <c r="A19" s="17"/>
      <c r="B19" s="76" t="str">
        <f>+'帳票61_06(1)'!B18</f>
        <v>今帰仁村</v>
      </c>
      <c r="C19" s="132">
        <f>+'帳票61_06(1)'!BN18</f>
        <v>13183</v>
      </c>
      <c r="D19" s="133">
        <f>+'帳票61_06(1)'!BO18</f>
        <v>0</v>
      </c>
      <c r="E19" s="134">
        <f t="shared" si="1"/>
        <v>13183</v>
      </c>
      <c r="F19" s="132">
        <f>+'帳票61_06(1)'!BS18</f>
        <v>13180</v>
      </c>
      <c r="G19" s="133">
        <f>+'帳票61_06(1)'!BT18</f>
        <v>0</v>
      </c>
      <c r="H19" s="134">
        <f t="shared" si="2"/>
        <v>13180</v>
      </c>
      <c r="I19" s="147">
        <f t="shared" si="3"/>
        <v>99.97724341955548</v>
      </c>
      <c r="J19" s="148" t="str">
        <f t="shared" si="0"/>
        <v>－</v>
      </c>
      <c r="K19" s="149">
        <f t="shared" si="0"/>
        <v>99.97724341955548</v>
      </c>
    </row>
    <row r="20" spans="1:11" ht="13.5">
      <c r="A20" s="17"/>
      <c r="B20" s="77" t="str">
        <f>+'帳票61_06(1)'!B19</f>
        <v>本部町</v>
      </c>
      <c r="C20" s="135">
        <f>+'帳票61_06(1)'!BN19</f>
        <v>55231</v>
      </c>
      <c r="D20" s="136">
        <f>+'帳票61_06(1)'!BO19</f>
        <v>991</v>
      </c>
      <c r="E20" s="137">
        <f t="shared" si="1"/>
        <v>56222</v>
      </c>
      <c r="F20" s="135">
        <f>+'帳票61_06(1)'!BS19</f>
        <v>55231</v>
      </c>
      <c r="G20" s="136">
        <f>+'帳票61_06(1)'!BT19</f>
        <v>213</v>
      </c>
      <c r="H20" s="137">
        <f t="shared" si="2"/>
        <v>55444</v>
      </c>
      <c r="I20" s="150">
        <f t="shared" si="3"/>
        <v>100</v>
      </c>
      <c r="J20" s="151">
        <f t="shared" si="0"/>
        <v>21.493440968718467</v>
      </c>
      <c r="K20" s="152">
        <f t="shared" si="0"/>
        <v>98.61620006403187</v>
      </c>
    </row>
    <row r="21" spans="1:11" ht="13.5">
      <c r="A21" s="17"/>
      <c r="B21" s="75" t="str">
        <f>+'帳票61_06(1)'!B20</f>
        <v>恩納村</v>
      </c>
      <c r="C21" s="129">
        <f>+'帳票61_06(1)'!BN20</f>
        <v>95382</v>
      </c>
      <c r="D21" s="130">
        <f>+'帳票61_06(1)'!BO20</f>
        <v>2550</v>
      </c>
      <c r="E21" s="131">
        <f t="shared" si="1"/>
        <v>97932</v>
      </c>
      <c r="F21" s="129">
        <f>+'帳票61_06(1)'!BS20</f>
        <v>95382</v>
      </c>
      <c r="G21" s="130">
        <f>+'帳票61_06(1)'!BT20</f>
        <v>170</v>
      </c>
      <c r="H21" s="131">
        <f t="shared" si="2"/>
        <v>95552</v>
      </c>
      <c r="I21" s="144">
        <f t="shared" si="3"/>
        <v>100</v>
      </c>
      <c r="J21" s="145">
        <f t="shared" si="0"/>
        <v>6.666666666666667</v>
      </c>
      <c r="K21" s="146">
        <f t="shared" si="0"/>
        <v>97.56974227014663</v>
      </c>
    </row>
    <row r="22" spans="1:11" ht="13.5">
      <c r="A22" s="17"/>
      <c r="B22" s="75" t="str">
        <f>+'帳票61_06(1)'!B21</f>
        <v>宜野座村</v>
      </c>
      <c r="C22" s="129">
        <f>+'帳票61_06(1)'!BN21</f>
        <v>39888</v>
      </c>
      <c r="D22" s="130">
        <f>+'帳票61_06(1)'!BO21</f>
        <v>3888</v>
      </c>
      <c r="E22" s="131">
        <f t="shared" si="1"/>
        <v>43776</v>
      </c>
      <c r="F22" s="129">
        <f>+'帳票61_06(1)'!BS21</f>
        <v>38358</v>
      </c>
      <c r="G22" s="130">
        <f>+'帳票61_06(1)'!BT21</f>
        <v>1829</v>
      </c>
      <c r="H22" s="131">
        <f t="shared" si="2"/>
        <v>40187</v>
      </c>
      <c r="I22" s="144">
        <f t="shared" si="3"/>
        <v>96.16425992779783</v>
      </c>
      <c r="J22" s="145">
        <f t="shared" si="0"/>
        <v>47.04218106995885</v>
      </c>
      <c r="K22" s="146">
        <f t="shared" si="0"/>
        <v>91.8014437134503</v>
      </c>
    </row>
    <row r="23" spans="1:11" ht="13.5">
      <c r="A23" s="17"/>
      <c r="B23" s="75" t="str">
        <f>+'帳票61_06(1)'!B22</f>
        <v>金武町</v>
      </c>
      <c r="C23" s="129">
        <f>+'帳票61_06(1)'!BN22</f>
        <v>27966</v>
      </c>
      <c r="D23" s="130">
        <f>+'帳票61_06(1)'!BO22</f>
        <v>7461</v>
      </c>
      <c r="E23" s="131">
        <f t="shared" si="1"/>
        <v>35427</v>
      </c>
      <c r="F23" s="129">
        <f>+'帳票61_06(1)'!BS22</f>
        <v>27966</v>
      </c>
      <c r="G23" s="130">
        <f>+'帳票61_06(1)'!BT22</f>
        <v>86</v>
      </c>
      <c r="H23" s="131">
        <f t="shared" si="2"/>
        <v>28052</v>
      </c>
      <c r="I23" s="144">
        <f t="shared" si="3"/>
        <v>100</v>
      </c>
      <c r="J23" s="145">
        <f t="shared" si="0"/>
        <v>1.1526605012732878</v>
      </c>
      <c r="K23" s="146">
        <f t="shared" si="0"/>
        <v>79.18254438704942</v>
      </c>
    </row>
    <row r="24" spans="1:11" ht="13.5">
      <c r="A24" s="17"/>
      <c r="B24" s="76" t="str">
        <f>+'帳票61_06(1)'!B23</f>
        <v>伊江村</v>
      </c>
      <c r="C24" s="132">
        <f>+'帳票61_06(1)'!BN23</f>
        <v>5159</v>
      </c>
      <c r="D24" s="133">
        <f>+'帳票61_06(1)'!BO23</f>
        <v>0</v>
      </c>
      <c r="E24" s="134">
        <f t="shared" si="1"/>
        <v>5159</v>
      </c>
      <c r="F24" s="132">
        <f>+'帳票61_06(1)'!BS23</f>
        <v>5159</v>
      </c>
      <c r="G24" s="133">
        <f>+'帳票61_06(1)'!BT23</f>
        <v>0</v>
      </c>
      <c r="H24" s="134">
        <f t="shared" si="2"/>
        <v>5159</v>
      </c>
      <c r="I24" s="147">
        <f t="shared" si="3"/>
        <v>100</v>
      </c>
      <c r="J24" s="148" t="str">
        <f t="shared" si="0"/>
        <v>－</v>
      </c>
      <c r="K24" s="149">
        <f t="shared" si="0"/>
        <v>100</v>
      </c>
    </row>
    <row r="25" spans="1:11" ht="13.5">
      <c r="A25" s="17"/>
      <c r="B25" s="77" t="str">
        <f>+'帳票61_06(1)'!B24</f>
        <v>読谷村</v>
      </c>
      <c r="C25" s="135">
        <f>+'帳票61_06(1)'!BN24</f>
        <v>43822</v>
      </c>
      <c r="D25" s="136">
        <f>+'帳票61_06(1)'!BO24</f>
        <v>852</v>
      </c>
      <c r="E25" s="137">
        <f t="shared" si="1"/>
        <v>44674</v>
      </c>
      <c r="F25" s="135">
        <f>+'帳票61_06(1)'!BS24</f>
        <v>43432</v>
      </c>
      <c r="G25" s="136">
        <f>+'帳票61_06(1)'!BT24</f>
        <v>451</v>
      </c>
      <c r="H25" s="137">
        <f t="shared" si="2"/>
        <v>43883</v>
      </c>
      <c r="I25" s="150">
        <f t="shared" si="3"/>
        <v>99.11003605494957</v>
      </c>
      <c r="J25" s="151">
        <f t="shared" si="0"/>
        <v>52.93427230046949</v>
      </c>
      <c r="K25" s="152">
        <f t="shared" si="0"/>
        <v>98.22939517392668</v>
      </c>
    </row>
    <row r="26" spans="1:11" ht="13.5">
      <c r="A26" s="17"/>
      <c r="B26" s="75" t="str">
        <f>+'帳票61_06(1)'!B25</f>
        <v>嘉手納町</v>
      </c>
      <c r="C26" s="129">
        <f>+'帳票61_06(1)'!BN25</f>
        <v>51283</v>
      </c>
      <c r="D26" s="130">
        <f>+'帳票61_06(1)'!BO25</f>
        <v>113</v>
      </c>
      <c r="E26" s="131">
        <f t="shared" si="1"/>
        <v>51396</v>
      </c>
      <c r="F26" s="129">
        <f>+'帳票61_06(1)'!BS25</f>
        <v>49502</v>
      </c>
      <c r="G26" s="130">
        <f>+'帳票61_06(1)'!BT25</f>
        <v>12</v>
      </c>
      <c r="H26" s="131">
        <f t="shared" si="2"/>
        <v>49514</v>
      </c>
      <c r="I26" s="144">
        <f t="shared" si="3"/>
        <v>96.5271142483864</v>
      </c>
      <c r="J26" s="145">
        <f t="shared" si="0"/>
        <v>10.619469026548673</v>
      </c>
      <c r="K26" s="146">
        <f t="shared" si="0"/>
        <v>96.33823643863334</v>
      </c>
    </row>
    <row r="27" spans="1:11" ht="13.5">
      <c r="A27" s="17"/>
      <c r="B27" s="75" t="str">
        <f>+'帳票61_06(1)'!B26</f>
        <v>北谷町</v>
      </c>
      <c r="C27" s="129">
        <f>+'帳票61_06(1)'!BN26</f>
        <v>103052</v>
      </c>
      <c r="D27" s="130">
        <f>+'帳票61_06(1)'!BO26</f>
        <v>19077</v>
      </c>
      <c r="E27" s="131">
        <f t="shared" si="1"/>
        <v>122129</v>
      </c>
      <c r="F27" s="129">
        <f>+'帳票61_06(1)'!BS26</f>
        <v>103022</v>
      </c>
      <c r="G27" s="130">
        <f>+'帳票61_06(1)'!BT26</f>
        <v>1475</v>
      </c>
      <c r="H27" s="131">
        <f t="shared" si="2"/>
        <v>104497</v>
      </c>
      <c r="I27" s="144">
        <f t="shared" si="3"/>
        <v>99.97088848348406</v>
      </c>
      <c r="J27" s="145">
        <f t="shared" si="0"/>
        <v>7.7318236620013625</v>
      </c>
      <c r="K27" s="146">
        <f t="shared" si="0"/>
        <v>85.56280654062508</v>
      </c>
    </row>
    <row r="28" spans="1:11" ht="13.5">
      <c r="A28" s="17"/>
      <c r="B28" s="75" t="str">
        <f>+'帳票61_06(1)'!B27</f>
        <v>北中城村</v>
      </c>
      <c r="C28" s="129">
        <f>+'帳票61_06(1)'!BN27</f>
        <v>34145</v>
      </c>
      <c r="D28" s="130">
        <f>+'帳票61_06(1)'!BO27</f>
        <v>394</v>
      </c>
      <c r="E28" s="131">
        <f t="shared" si="1"/>
        <v>34539</v>
      </c>
      <c r="F28" s="129">
        <f>+'帳票61_06(1)'!BS27</f>
        <v>33874</v>
      </c>
      <c r="G28" s="130">
        <f>+'帳票61_06(1)'!BT27</f>
        <v>34</v>
      </c>
      <c r="H28" s="131">
        <f t="shared" si="2"/>
        <v>33908</v>
      </c>
      <c r="I28" s="144">
        <f t="shared" si="3"/>
        <v>99.20632596280569</v>
      </c>
      <c r="J28" s="145">
        <f t="shared" si="0"/>
        <v>8.629441624365482</v>
      </c>
      <c r="K28" s="146">
        <f t="shared" si="0"/>
        <v>98.1730797069979</v>
      </c>
    </row>
    <row r="29" spans="1:11" ht="13.5">
      <c r="A29" s="17"/>
      <c r="B29" s="76" t="str">
        <f>+'帳票61_06(1)'!B28</f>
        <v>中城村</v>
      </c>
      <c r="C29" s="132">
        <f>+'帳票61_06(1)'!BN28</f>
        <v>68099</v>
      </c>
      <c r="D29" s="133">
        <f>+'帳票61_06(1)'!BO28</f>
        <v>12563</v>
      </c>
      <c r="E29" s="134">
        <f t="shared" si="1"/>
        <v>80662</v>
      </c>
      <c r="F29" s="132">
        <f>+'帳票61_06(1)'!BS28</f>
        <v>67892</v>
      </c>
      <c r="G29" s="133">
        <f>+'帳票61_06(1)'!BT28</f>
        <v>0</v>
      </c>
      <c r="H29" s="134">
        <f t="shared" si="2"/>
        <v>67892</v>
      </c>
      <c r="I29" s="147">
        <f t="shared" si="3"/>
        <v>99.69603077871922</v>
      </c>
      <c r="J29" s="148">
        <f t="shared" si="0"/>
        <v>0</v>
      </c>
      <c r="K29" s="149">
        <f t="shared" si="0"/>
        <v>84.16850561602737</v>
      </c>
    </row>
    <row r="30" spans="1:11" ht="13.5">
      <c r="A30" s="17"/>
      <c r="B30" s="77" t="str">
        <f>+'帳票61_06(1)'!B29</f>
        <v>西原町</v>
      </c>
      <c r="C30" s="135">
        <f>+'帳票61_06(1)'!BN29</f>
        <v>120601</v>
      </c>
      <c r="D30" s="136">
        <f>+'帳票61_06(1)'!BO29</f>
        <v>3129</v>
      </c>
      <c r="E30" s="137">
        <f t="shared" si="1"/>
        <v>123730</v>
      </c>
      <c r="F30" s="135">
        <f>+'帳票61_06(1)'!BS29</f>
        <v>120334</v>
      </c>
      <c r="G30" s="136">
        <f>+'帳票61_06(1)'!BT29</f>
        <v>579</v>
      </c>
      <c r="H30" s="137">
        <f t="shared" si="2"/>
        <v>120913</v>
      </c>
      <c r="I30" s="150">
        <f t="shared" si="3"/>
        <v>99.77860880092206</v>
      </c>
      <c r="J30" s="151">
        <f t="shared" si="0"/>
        <v>18.50431447746884</v>
      </c>
      <c r="K30" s="152">
        <f t="shared" si="0"/>
        <v>97.72326840701527</v>
      </c>
    </row>
    <row r="31" spans="1:11" ht="13.5">
      <c r="A31" s="17"/>
      <c r="B31" s="75" t="str">
        <f>+'帳票61_06(1)'!B30</f>
        <v>与那原町</v>
      </c>
      <c r="C31" s="129">
        <f>+'帳票61_06(1)'!BN30</f>
        <v>44143</v>
      </c>
      <c r="D31" s="130">
        <f>+'帳票61_06(1)'!BO30</f>
        <v>533</v>
      </c>
      <c r="E31" s="131">
        <f t="shared" si="1"/>
        <v>44676</v>
      </c>
      <c r="F31" s="129">
        <f>+'帳票61_06(1)'!BS30</f>
        <v>44034</v>
      </c>
      <c r="G31" s="130">
        <f>+'帳票61_06(1)'!BT30</f>
        <v>161</v>
      </c>
      <c r="H31" s="131">
        <f t="shared" si="2"/>
        <v>44195</v>
      </c>
      <c r="I31" s="144">
        <f t="shared" si="3"/>
        <v>99.75307523276624</v>
      </c>
      <c r="J31" s="145">
        <f t="shared" si="0"/>
        <v>30.206378986866795</v>
      </c>
      <c r="K31" s="146">
        <f t="shared" si="0"/>
        <v>98.92335929805712</v>
      </c>
    </row>
    <row r="32" spans="1:11" ht="13.5">
      <c r="A32" s="17"/>
      <c r="B32" s="75" t="str">
        <f>+'帳票61_06(1)'!B31</f>
        <v>南風原町</v>
      </c>
      <c r="C32" s="129">
        <f>+'帳票61_06(1)'!BN31</f>
        <v>126964</v>
      </c>
      <c r="D32" s="130">
        <f>+'帳票61_06(1)'!BO31</f>
        <v>2472</v>
      </c>
      <c r="E32" s="131">
        <f t="shared" si="1"/>
        <v>129436</v>
      </c>
      <c r="F32" s="129">
        <f>+'帳票61_06(1)'!BS31</f>
        <v>126916</v>
      </c>
      <c r="G32" s="130">
        <f>+'帳票61_06(1)'!BT31</f>
        <v>684</v>
      </c>
      <c r="H32" s="131">
        <f t="shared" si="2"/>
        <v>127600</v>
      </c>
      <c r="I32" s="144">
        <f t="shared" si="3"/>
        <v>99.96219400775023</v>
      </c>
      <c r="J32" s="145">
        <f t="shared" si="0"/>
        <v>27.669902912621357</v>
      </c>
      <c r="K32" s="146">
        <f t="shared" si="0"/>
        <v>98.58153836645137</v>
      </c>
    </row>
    <row r="33" spans="1:11" ht="13.5">
      <c r="A33" s="17"/>
      <c r="B33" s="75" t="str">
        <f>+'帳票61_06(1)'!B32</f>
        <v>渡嘉敷村</v>
      </c>
      <c r="C33" s="129">
        <f>+'帳票61_06(1)'!BN32</f>
        <v>840</v>
      </c>
      <c r="D33" s="130">
        <f>+'帳票61_06(1)'!BO32</f>
        <v>0</v>
      </c>
      <c r="E33" s="131">
        <f t="shared" si="1"/>
        <v>840</v>
      </c>
      <c r="F33" s="129">
        <f>+'帳票61_06(1)'!BS32</f>
        <v>840</v>
      </c>
      <c r="G33" s="130">
        <f>+'帳票61_06(1)'!BT32</f>
        <v>0</v>
      </c>
      <c r="H33" s="131">
        <f t="shared" si="2"/>
        <v>840</v>
      </c>
      <c r="I33" s="144">
        <f t="shared" si="3"/>
        <v>100</v>
      </c>
      <c r="J33" s="145" t="str">
        <f t="shared" si="0"/>
        <v>－</v>
      </c>
      <c r="K33" s="146">
        <f t="shared" si="0"/>
        <v>100</v>
      </c>
    </row>
    <row r="34" spans="1:11" ht="13.5">
      <c r="A34" s="17"/>
      <c r="B34" s="76" t="str">
        <f>+'帳票61_06(1)'!B33</f>
        <v>座間味村</v>
      </c>
      <c r="C34" s="132">
        <f>+'帳票61_06(1)'!BN33</f>
        <v>810</v>
      </c>
      <c r="D34" s="133">
        <f>+'帳票61_06(1)'!BO33</f>
        <v>15</v>
      </c>
      <c r="E34" s="134">
        <f t="shared" si="1"/>
        <v>825</v>
      </c>
      <c r="F34" s="132">
        <f>+'帳票61_06(1)'!BS33</f>
        <v>810</v>
      </c>
      <c r="G34" s="133">
        <f>+'帳票61_06(1)'!BT33</f>
        <v>15</v>
      </c>
      <c r="H34" s="134">
        <f t="shared" si="2"/>
        <v>825</v>
      </c>
      <c r="I34" s="147">
        <f t="shared" si="3"/>
        <v>100</v>
      </c>
      <c r="J34" s="148">
        <f t="shared" si="0"/>
        <v>100</v>
      </c>
      <c r="K34" s="149">
        <f t="shared" si="0"/>
        <v>100</v>
      </c>
    </row>
    <row r="35" spans="1:11" ht="13.5">
      <c r="A35" s="17"/>
      <c r="B35" s="77" t="str">
        <f>+'帳票61_06(1)'!B34</f>
        <v>粟国村</v>
      </c>
      <c r="C35" s="135">
        <f>+'帳票61_06(1)'!BN34</f>
        <v>1357</v>
      </c>
      <c r="D35" s="136">
        <f>+'帳票61_06(1)'!BO34</f>
        <v>0</v>
      </c>
      <c r="E35" s="137">
        <f t="shared" si="1"/>
        <v>1357</v>
      </c>
      <c r="F35" s="135">
        <f>+'帳票61_06(1)'!BS34</f>
        <v>1357</v>
      </c>
      <c r="G35" s="136">
        <f>+'帳票61_06(1)'!BT34</f>
        <v>0</v>
      </c>
      <c r="H35" s="137">
        <f t="shared" si="2"/>
        <v>1357</v>
      </c>
      <c r="I35" s="150">
        <f t="shared" si="3"/>
        <v>100</v>
      </c>
      <c r="J35" s="151" t="str">
        <f t="shared" si="0"/>
        <v>－</v>
      </c>
      <c r="K35" s="152">
        <f t="shared" si="0"/>
        <v>100</v>
      </c>
    </row>
    <row r="36" spans="1:11" ht="13.5">
      <c r="A36" s="17"/>
      <c r="B36" s="75" t="str">
        <f>+'帳票61_06(1)'!B35</f>
        <v>渡名喜村</v>
      </c>
      <c r="C36" s="129">
        <f>+'帳票61_06(1)'!BN35</f>
        <v>469</v>
      </c>
      <c r="D36" s="130">
        <f>+'帳票61_06(1)'!BO35</f>
        <v>0</v>
      </c>
      <c r="E36" s="131">
        <f t="shared" si="1"/>
        <v>469</v>
      </c>
      <c r="F36" s="129">
        <f>+'帳票61_06(1)'!BS35</f>
        <v>469</v>
      </c>
      <c r="G36" s="130">
        <f>+'帳票61_06(1)'!BT35</f>
        <v>0</v>
      </c>
      <c r="H36" s="131">
        <f t="shared" si="2"/>
        <v>469</v>
      </c>
      <c r="I36" s="144">
        <f t="shared" si="3"/>
        <v>100</v>
      </c>
      <c r="J36" s="145" t="str">
        <f t="shared" si="0"/>
        <v>－</v>
      </c>
      <c r="K36" s="146">
        <f t="shared" si="0"/>
        <v>100</v>
      </c>
    </row>
    <row r="37" spans="1:11" ht="13.5">
      <c r="A37" s="17"/>
      <c r="B37" s="75" t="str">
        <f>+'帳票61_06(1)'!B36</f>
        <v>南大東村</v>
      </c>
      <c r="C37" s="129">
        <f>+'帳票61_06(1)'!BN36</f>
        <v>22748</v>
      </c>
      <c r="D37" s="130">
        <f>+'帳票61_06(1)'!BO36</f>
        <v>0</v>
      </c>
      <c r="E37" s="131">
        <f t="shared" si="1"/>
        <v>22748</v>
      </c>
      <c r="F37" s="129">
        <f>+'帳票61_06(1)'!BS36</f>
        <v>22748</v>
      </c>
      <c r="G37" s="130">
        <f>+'帳票61_06(1)'!BT36</f>
        <v>0</v>
      </c>
      <c r="H37" s="131">
        <f t="shared" si="2"/>
        <v>22748</v>
      </c>
      <c r="I37" s="144">
        <f t="shared" si="3"/>
        <v>100</v>
      </c>
      <c r="J37" s="145" t="str">
        <f t="shared" si="3"/>
        <v>－</v>
      </c>
      <c r="K37" s="146">
        <f t="shared" si="3"/>
        <v>100</v>
      </c>
    </row>
    <row r="38" spans="1:11" ht="13.5">
      <c r="A38" s="17"/>
      <c r="B38" s="75" t="str">
        <f>+'帳票61_06(1)'!B37</f>
        <v>北大東村</v>
      </c>
      <c r="C38" s="129">
        <f>+'帳票61_06(1)'!BN37</f>
        <v>8012</v>
      </c>
      <c r="D38" s="130">
        <f>+'帳票61_06(1)'!BO37</f>
        <v>0</v>
      </c>
      <c r="E38" s="131">
        <f t="shared" si="1"/>
        <v>8012</v>
      </c>
      <c r="F38" s="129">
        <f>+'帳票61_06(1)'!BS37</f>
        <v>8012</v>
      </c>
      <c r="G38" s="130">
        <f>+'帳票61_06(1)'!BT37</f>
        <v>0</v>
      </c>
      <c r="H38" s="131">
        <f t="shared" si="2"/>
        <v>8012</v>
      </c>
      <c r="I38" s="144">
        <f t="shared" si="3"/>
        <v>100</v>
      </c>
      <c r="J38" s="145" t="str">
        <f t="shared" si="3"/>
        <v>－</v>
      </c>
      <c r="K38" s="146">
        <f t="shared" si="3"/>
        <v>100</v>
      </c>
    </row>
    <row r="39" spans="1:11" ht="13.5">
      <c r="A39" s="17"/>
      <c r="B39" s="76" t="str">
        <f>+'帳票61_06(1)'!B38</f>
        <v>伊平屋村</v>
      </c>
      <c r="C39" s="132">
        <f>+'帳票61_06(1)'!BN38</f>
        <v>1762</v>
      </c>
      <c r="D39" s="133">
        <f>+'帳票61_06(1)'!BO38</f>
        <v>0</v>
      </c>
      <c r="E39" s="134">
        <f t="shared" si="1"/>
        <v>1762</v>
      </c>
      <c r="F39" s="132">
        <f>+'帳票61_06(1)'!BS38</f>
        <v>1762</v>
      </c>
      <c r="G39" s="133">
        <f>+'帳票61_06(1)'!BT38</f>
        <v>0</v>
      </c>
      <c r="H39" s="134">
        <f t="shared" si="2"/>
        <v>1762</v>
      </c>
      <c r="I39" s="147">
        <f t="shared" si="3"/>
        <v>100</v>
      </c>
      <c r="J39" s="148" t="str">
        <f t="shared" si="3"/>
        <v>－</v>
      </c>
      <c r="K39" s="149">
        <f t="shared" si="3"/>
        <v>100</v>
      </c>
    </row>
    <row r="40" spans="1:11" ht="13.5">
      <c r="A40" s="17"/>
      <c r="B40" s="77" t="str">
        <f>+'帳票61_06(1)'!B39</f>
        <v>伊是名村</v>
      </c>
      <c r="C40" s="135">
        <f>+'帳票61_06(1)'!BN39</f>
        <v>4229</v>
      </c>
      <c r="D40" s="136">
        <f>+'帳票61_06(1)'!BO39</f>
        <v>48</v>
      </c>
      <c r="E40" s="137">
        <f t="shared" si="1"/>
        <v>4277</v>
      </c>
      <c r="F40" s="135">
        <f>+'帳票61_06(1)'!BS39</f>
        <v>4229</v>
      </c>
      <c r="G40" s="136">
        <f>+'帳票61_06(1)'!BT39</f>
        <v>0</v>
      </c>
      <c r="H40" s="137">
        <f t="shared" si="2"/>
        <v>4229</v>
      </c>
      <c r="I40" s="150">
        <f t="shared" si="3"/>
        <v>100</v>
      </c>
      <c r="J40" s="151">
        <f t="shared" si="3"/>
        <v>0</v>
      </c>
      <c r="K40" s="152">
        <f t="shared" si="3"/>
        <v>98.8777180266542</v>
      </c>
    </row>
    <row r="41" spans="1:11" ht="13.5">
      <c r="A41" s="17"/>
      <c r="B41" s="75" t="str">
        <f>+'帳票61_06(1)'!B40</f>
        <v>久米島町</v>
      </c>
      <c r="C41" s="129">
        <f>+'帳票61_06(1)'!BN40</f>
        <v>24816</v>
      </c>
      <c r="D41" s="130">
        <f>+'帳票61_06(1)'!BO40</f>
        <v>451</v>
      </c>
      <c r="E41" s="131">
        <f t="shared" si="1"/>
        <v>25267</v>
      </c>
      <c r="F41" s="129">
        <f>+'帳票61_06(1)'!BS40</f>
        <v>24547</v>
      </c>
      <c r="G41" s="130">
        <f>+'帳票61_06(1)'!BT40</f>
        <v>0</v>
      </c>
      <c r="H41" s="131">
        <f t="shared" si="2"/>
        <v>24547</v>
      </c>
      <c r="I41" s="144">
        <f t="shared" si="3"/>
        <v>98.91602192134107</v>
      </c>
      <c r="J41" s="145">
        <f t="shared" si="3"/>
        <v>0</v>
      </c>
      <c r="K41" s="146">
        <f t="shared" si="3"/>
        <v>97.1504333715914</v>
      </c>
    </row>
    <row r="42" spans="1:11" ht="13.5">
      <c r="A42" s="17"/>
      <c r="B42" s="75" t="str">
        <f>+'帳票61_06(1)'!B41</f>
        <v>八重瀬町</v>
      </c>
      <c r="C42" s="129">
        <f>+'帳票61_06(1)'!BN41</f>
        <v>17099</v>
      </c>
      <c r="D42" s="130">
        <f>+'帳票61_06(1)'!BO41</f>
        <v>93</v>
      </c>
      <c r="E42" s="131">
        <f t="shared" si="1"/>
        <v>17192</v>
      </c>
      <c r="F42" s="129">
        <f>+'帳票61_06(1)'!BS41</f>
        <v>17077</v>
      </c>
      <c r="G42" s="130">
        <f>+'帳票61_06(1)'!BT41</f>
        <v>0</v>
      </c>
      <c r="H42" s="131">
        <f t="shared" si="2"/>
        <v>17077</v>
      </c>
      <c r="I42" s="144">
        <f t="shared" si="3"/>
        <v>99.87133750511727</v>
      </c>
      <c r="J42" s="145">
        <f t="shared" si="3"/>
        <v>0</v>
      </c>
      <c r="K42" s="146">
        <f t="shared" si="3"/>
        <v>99.33108422522103</v>
      </c>
    </row>
    <row r="43" spans="1:11" ht="13.5">
      <c r="A43" s="17"/>
      <c r="B43" s="75" t="str">
        <f>+'帳票61_06(1)'!B42</f>
        <v>多良間村</v>
      </c>
      <c r="C43" s="129">
        <f>+'帳票61_06(1)'!BN42</f>
        <v>1789</v>
      </c>
      <c r="D43" s="130">
        <f>+'帳票61_06(1)'!BO42</f>
        <v>148</v>
      </c>
      <c r="E43" s="131">
        <f t="shared" si="1"/>
        <v>1937</v>
      </c>
      <c r="F43" s="129">
        <f>+'帳票61_06(1)'!BS42</f>
        <v>1789</v>
      </c>
      <c r="G43" s="130">
        <f>+'帳票61_06(1)'!BT42</f>
        <v>148</v>
      </c>
      <c r="H43" s="131">
        <f t="shared" si="2"/>
        <v>1937</v>
      </c>
      <c r="I43" s="144">
        <f t="shared" si="3"/>
        <v>100</v>
      </c>
      <c r="J43" s="145">
        <f t="shared" si="3"/>
        <v>100</v>
      </c>
      <c r="K43" s="146">
        <f t="shared" si="3"/>
        <v>100</v>
      </c>
    </row>
    <row r="44" spans="1:11" ht="13.5">
      <c r="A44" s="17"/>
      <c r="B44" s="76" t="str">
        <f>+'帳票61_06(1)'!B43</f>
        <v>竹富町</v>
      </c>
      <c r="C44" s="132">
        <f>+'帳票61_06(1)'!BN43</f>
        <v>5572</v>
      </c>
      <c r="D44" s="133">
        <f>+'帳票61_06(1)'!BO43</f>
        <v>6676</v>
      </c>
      <c r="E44" s="134">
        <f t="shared" si="1"/>
        <v>12248</v>
      </c>
      <c r="F44" s="132">
        <f>+'帳票61_06(1)'!BS43</f>
        <v>5176</v>
      </c>
      <c r="G44" s="133">
        <f>+'帳票61_06(1)'!BT43</f>
        <v>19</v>
      </c>
      <c r="H44" s="134">
        <f t="shared" si="2"/>
        <v>5195</v>
      </c>
      <c r="I44" s="147">
        <f t="shared" si="3"/>
        <v>92.89303661162958</v>
      </c>
      <c r="J44" s="148">
        <f t="shared" si="3"/>
        <v>0.28460155781905333</v>
      </c>
      <c r="K44" s="149">
        <f t="shared" si="3"/>
        <v>42.41508817766166</v>
      </c>
    </row>
    <row r="45" spans="1:11" ht="14.25" thickBot="1">
      <c r="A45" s="17"/>
      <c r="B45" s="229" t="str">
        <f>+'帳票61_06(1)'!B44</f>
        <v>与那国町</v>
      </c>
      <c r="C45" s="230">
        <f>+'帳票61_06(1)'!BN44</f>
        <v>3129</v>
      </c>
      <c r="D45" s="231">
        <f>+'帳票61_06(1)'!BO44</f>
        <v>0</v>
      </c>
      <c r="E45" s="232">
        <f t="shared" si="1"/>
        <v>3129</v>
      </c>
      <c r="F45" s="230">
        <f>+'帳票61_06(1)'!BS44</f>
        <v>3128</v>
      </c>
      <c r="G45" s="231">
        <f>+'帳票61_06(1)'!BT44</f>
        <v>0</v>
      </c>
      <c r="H45" s="232">
        <f t="shared" si="2"/>
        <v>3128</v>
      </c>
      <c r="I45" s="233">
        <f t="shared" si="3"/>
        <v>99.96804090763823</v>
      </c>
      <c r="J45" s="234" t="str">
        <f t="shared" si="3"/>
        <v>－</v>
      </c>
      <c r="K45" s="235">
        <f t="shared" si="3"/>
        <v>99.96804090763823</v>
      </c>
    </row>
    <row r="46" spans="1:11" ht="14.25" thickTop="1">
      <c r="A46" s="19"/>
      <c r="B46" s="79" t="s">
        <v>65</v>
      </c>
      <c r="C46" s="173">
        <f aca="true" t="shared" si="4" ref="C46:H46">SUM(C5:C15)</f>
        <v>7739123</v>
      </c>
      <c r="D46" s="174">
        <f t="shared" si="4"/>
        <v>143105</v>
      </c>
      <c r="E46" s="175">
        <f t="shared" si="4"/>
        <v>7882228</v>
      </c>
      <c r="F46" s="173">
        <f t="shared" si="4"/>
        <v>7735043</v>
      </c>
      <c r="G46" s="174">
        <f t="shared" si="4"/>
        <v>25480</v>
      </c>
      <c r="H46" s="175">
        <f t="shared" si="4"/>
        <v>7760523</v>
      </c>
      <c r="I46" s="176">
        <f t="shared" si="3"/>
        <v>99.94728084823048</v>
      </c>
      <c r="J46" s="177">
        <f t="shared" si="3"/>
        <v>17.80510813738164</v>
      </c>
      <c r="K46" s="178">
        <f t="shared" si="3"/>
        <v>98.4559568690477</v>
      </c>
    </row>
    <row r="47" spans="1:11" ht="14.25" thickBot="1">
      <c r="A47" s="19"/>
      <c r="B47" s="80" t="s">
        <v>66</v>
      </c>
      <c r="C47" s="138">
        <f aca="true" t="shared" si="5" ref="C47:H47">SUM(C16:C45)</f>
        <v>942964</v>
      </c>
      <c r="D47" s="139">
        <f t="shared" si="5"/>
        <v>61454</v>
      </c>
      <c r="E47" s="140">
        <f t="shared" si="5"/>
        <v>1004418</v>
      </c>
      <c r="F47" s="138">
        <f t="shared" si="5"/>
        <v>937123</v>
      </c>
      <c r="G47" s="139">
        <f t="shared" si="5"/>
        <v>5876</v>
      </c>
      <c r="H47" s="140">
        <f t="shared" si="5"/>
        <v>942999</v>
      </c>
      <c r="I47" s="153">
        <f t="shared" si="3"/>
        <v>99.38057020204377</v>
      </c>
      <c r="J47" s="167">
        <f t="shared" si="3"/>
        <v>9.561623328017705</v>
      </c>
      <c r="K47" s="154">
        <f t="shared" si="3"/>
        <v>93.88511555945831</v>
      </c>
    </row>
    <row r="48" spans="2:11" ht="14.25" thickBot="1">
      <c r="B48" s="82" t="s">
        <v>114</v>
      </c>
      <c r="C48" s="156">
        <f aca="true" t="shared" si="6" ref="C48:H48">SUM(C46:C47)</f>
        <v>8682087</v>
      </c>
      <c r="D48" s="157">
        <f t="shared" si="6"/>
        <v>204559</v>
      </c>
      <c r="E48" s="158">
        <f t="shared" si="6"/>
        <v>8886646</v>
      </c>
      <c r="F48" s="156">
        <f t="shared" si="6"/>
        <v>8672166</v>
      </c>
      <c r="G48" s="157">
        <f t="shared" si="6"/>
        <v>31356</v>
      </c>
      <c r="H48" s="158">
        <f t="shared" si="6"/>
        <v>8703522</v>
      </c>
      <c r="I48" s="159">
        <f t="shared" si="3"/>
        <v>99.88573023974536</v>
      </c>
      <c r="J48" s="172">
        <f t="shared" si="3"/>
        <v>15.328584907043933</v>
      </c>
      <c r="K48" s="160">
        <f t="shared" si="3"/>
        <v>97.93933504271465</v>
      </c>
    </row>
  </sheetData>
  <mergeCells count="12"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K4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9.00390625" style="2" customWidth="1"/>
    <col min="3" max="4" width="10.125" style="8" bestFit="1" customWidth="1"/>
    <col min="5" max="5" width="9.875" style="8" bestFit="1" customWidth="1"/>
    <col min="6" max="6" width="10.125" style="8" bestFit="1" customWidth="1"/>
    <col min="7" max="8" width="9.125" style="8" bestFit="1" customWidth="1"/>
    <col min="9" max="11" width="5.625" style="2" customWidth="1"/>
    <col min="12" max="16384" width="9.00390625" style="2" customWidth="1"/>
  </cols>
  <sheetData>
    <row r="1" spans="2:11" ht="14.25" thickBot="1">
      <c r="B1" s="3" t="s">
        <v>72</v>
      </c>
      <c r="K1" s="81" t="s">
        <v>48</v>
      </c>
    </row>
    <row r="2" spans="2:11" ht="15" customHeight="1">
      <c r="B2" s="85"/>
      <c r="C2" s="331" t="s">
        <v>5</v>
      </c>
      <c r="D2" s="331"/>
      <c r="E2" s="332"/>
      <c r="F2" s="333" t="s">
        <v>6</v>
      </c>
      <c r="G2" s="331"/>
      <c r="H2" s="332"/>
      <c r="I2" s="334" t="s">
        <v>7</v>
      </c>
      <c r="J2" s="335"/>
      <c r="K2" s="336"/>
    </row>
    <row r="3" spans="2:11" ht="12" customHeight="1">
      <c r="B3" s="4" t="s">
        <v>2</v>
      </c>
      <c r="C3" s="337" t="s">
        <v>1</v>
      </c>
      <c r="D3" s="339" t="s">
        <v>3</v>
      </c>
      <c r="E3" s="341" t="s">
        <v>0</v>
      </c>
      <c r="F3" s="337" t="s">
        <v>1</v>
      </c>
      <c r="G3" s="339" t="s">
        <v>3</v>
      </c>
      <c r="H3" s="341" t="s">
        <v>0</v>
      </c>
      <c r="I3" s="345" t="s">
        <v>4</v>
      </c>
      <c r="J3" s="347" t="s">
        <v>117</v>
      </c>
      <c r="K3" s="343" t="s">
        <v>0</v>
      </c>
    </row>
    <row r="4" spans="2:11" ht="11.25" customHeight="1" thickBot="1">
      <c r="B4" s="83"/>
      <c r="C4" s="338"/>
      <c r="D4" s="340"/>
      <c r="E4" s="342"/>
      <c r="F4" s="338"/>
      <c r="G4" s="340"/>
      <c r="H4" s="342"/>
      <c r="I4" s="346"/>
      <c r="J4" s="348"/>
      <c r="K4" s="344"/>
    </row>
    <row r="5" spans="1:11" ht="14.25" thickTop="1">
      <c r="A5" s="5"/>
      <c r="B5" s="74" t="str">
        <f>+'帳票61_06(1)'!B4</f>
        <v>那覇市</v>
      </c>
      <c r="C5" s="121">
        <f>SUM('(ｲ)純固定資産税'!C5+'(ﾛ)交納付金'!C5)</f>
        <v>18659528</v>
      </c>
      <c r="D5" s="122">
        <f>SUM('(ｲ)純固定資産税'!D5+'(ﾛ)交納付金'!D5)</f>
        <v>2112804</v>
      </c>
      <c r="E5" s="123">
        <f>SUM(C5:D5)</f>
        <v>20772332</v>
      </c>
      <c r="F5" s="121">
        <f>SUM('(ｲ)純固定資産税'!F5+'(ﾛ)交納付金'!F5)</f>
        <v>17938557</v>
      </c>
      <c r="G5" s="122">
        <f>SUM('(ｲ)純固定資産税'!G5+'(ﾛ)交納付金'!G5)</f>
        <v>563542</v>
      </c>
      <c r="H5" s="123">
        <f>SUM(F5:G5)</f>
        <v>18502099</v>
      </c>
      <c r="I5" s="124">
        <f>IF(C5=0,"－",(F5/C5)*100)</f>
        <v>96.13617772110848</v>
      </c>
      <c r="J5" s="240">
        <f aca="true" t="shared" si="0" ref="J5:K36">IF(D5=0,"－",(G5/D5)*100)</f>
        <v>26.6727060342559</v>
      </c>
      <c r="K5" s="125">
        <f>IF(E5=0,"－",(H5/E5)*100)</f>
        <v>89.07088043846016</v>
      </c>
    </row>
    <row r="6" spans="1:11" ht="13.5">
      <c r="A6" s="5"/>
      <c r="B6" s="75" t="str">
        <f>+'帳票61_06(1)'!B5</f>
        <v>宜野湾市</v>
      </c>
      <c r="C6" s="89">
        <f>SUM('(ｲ)純固定資産税'!C6+'(ﾛ)交納付金'!C6)</f>
        <v>4291223</v>
      </c>
      <c r="D6" s="90">
        <f>SUM('(ｲ)純固定資産税'!D6+'(ﾛ)交納付金'!D6)</f>
        <v>778897</v>
      </c>
      <c r="E6" s="91">
        <f aca="true" t="shared" si="1" ref="E6:E40">SUM(C6:D6)</f>
        <v>5070120</v>
      </c>
      <c r="F6" s="89">
        <f>SUM('(ｲ)純固定資産税'!F6+'(ﾛ)交納付金'!F6)</f>
        <v>4044369</v>
      </c>
      <c r="G6" s="90">
        <f>SUM('(ｲ)純固定資産税'!G6+'(ﾛ)交納付金'!G6)</f>
        <v>228546</v>
      </c>
      <c r="H6" s="91">
        <f aca="true" t="shared" si="2" ref="H6:H40">SUM(F6:G6)</f>
        <v>4272915</v>
      </c>
      <c r="I6" s="109">
        <f aca="true" t="shared" si="3" ref="I6:K48">IF(C6=0,"－",(F6/C6)*100)</f>
        <v>94.24746744692597</v>
      </c>
      <c r="J6" s="155">
        <f t="shared" si="0"/>
        <v>29.342262198981377</v>
      </c>
      <c r="K6" s="110">
        <f t="shared" si="0"/>
        <v>84.27640765899031</v>
      </c>
    </row>
    <row r="7" spans="1:11" ht="13.5">
      <c r="A7" s="5"/>
      <c r="B7" s="75" t="str">
        <f>+'帳票61_06(1)'!B6</f>
        <v>石垣市</v>
      </c>
      <c r="C7" s="89">
        <f>SUM('(ｲ)純固定資産税'!C7+'(ﾛ)交納付金'!C7)</f>
        <v>2215620</v>
      </c>
      <c r="D7" s="90">
        <f>SUM('(ｲ)純固定資産税'!D7+'(ﾛ)交納付金'!D7)</f>
        <v>485519</v>
      </c>
      <c r="E7" s="91">
        <f t="shared" si="1"/>
        <v>2701139</v>
      </c>
      <c r="F7" s="89">
        <f>SUM('(ｲ)純固定資産税'!F7+'(ﾛ)交納付金'!F7)</f>
        <v>2082187</v>
      </c>
      <c r="G7" s="90">
        <f>SUM('(ｲ)純固定資産税'!G7+'(ﾛ)交納付金'!G7)</f>
        <v>134062</v>
      </c>
      <c r="H7" s="91">
        <f t="shared" si="2"/>
        <v>2216249</v>
      </c>
      <c r="I7" s="109">
        <f t="shared" si="3"/>
        <v>93.97762251649651</v>
      </c>
      <c r="J7" s="155">
        <f t="shared" si="0"/>
        <v>27.6121016891203</v>
      </c>
      <c r="K7" s="110">
        <f t="shared" si="0"/>
        <v>82.0486839070481</v>
      </c>
    </row>
    <row r="8" spans="1:11" ht="13.5">
      <c r="A8" s="5"/>
      <c r="B8" s="75" t="str">
        <f>+'帳票61_06(1)'!B7</f>
        <v>浦添市</v>
      </c>
      <c r="C8" s="89">
        <f>SUM('(ｲ)純固定資産税'!C8+'(ﾛ)交納付金'!C8)</f>
        <v>5963560</v>
      </c>
      <c r="D8" s="90">
        <f>SUM('(ｲ)純固定資産税'!D8+'(ﾛ)交納付金'!D8)</f>
        <v>500478</v>
      </c>
      <c r="E8" s="91">
        <f t="shared" si="1"/>
        <v>6464038</v>
      </c>
      <c r="F8" s="89">
        <f>SUM('(ｲ)純固定資産税'!F8+'(ﾛ)交納付金'!F8)</f>
        <v>5804894</v>
      </c>
      <c r="G8" s="90">
        <f>SUM('(ｲ)純固定資産税'!G8+'(ﾛ)交納付金'!G8)</f>
        <v>175678</v>
      </c>
      <c r="H8" s="91">
        <f t="shared" si="2"/>
        <v>5980572</v>
      </c>
      <c r="I8" s="109">
        <f t="shared" si="3"/>
        <v>97.3394080046147</v>
      </c>
      <c r="J8" s="155">
        <f t="shared" si="0"/>
        <v>35.10204244742027</v>
      </c>
      <c r="K8" s="110">
        <f t="shared" si="0"/>
        <v>92.52068134500448</v>
      </c>
    </row>
    <row r="9" spans="1:11" ht="13.5">
      <c r="A9" s="5"/>
      <c r="B9" s="76" t="str">
        <f>+'帳票61_06(1)'!B8</f>
        <v>名護市</v>
      </c>
      <c r="C9" s="92">
        <f>SUM('(ｲ)純固定資産税'!C9+'(ﾛ)交納付金'!C9)</f>
        <v>2940726</v>
      </c>
      <c r="D9" s="93">
        <f>SUM('(ｲ)純固定資産税'!D9+'(ﾛ)交納付金'!D9)</f>
        <v>692969</v>
      </c>
      <c r="E9" s="94">
        <f t="shared" si="1"/>
        <v>3633695</v>
      </c>
      <c r="F9" s="92">
        <f>SUM('(ｲ)純固定資産税'!F9+'(ﾛ)交納付金'!F9)</f>
        <v>2776317</v>
      </c>
      <c r="G9" s="93">
        <f>SUM('(ｲ)純固定資産税'!G9+'(ﾛ)交納付金'!G9)</f>
        <v>132481</v>
      </c>
      <c r="H9" s="94">
        <f t="shared" si="2"/>
        <v>2908798</v>
      </c>
      <c r="I9" s="111">
        <f t="shared" si="3"/>
        <v>94.40923771884901</v>
      </c>
      <c r="J9" s="204">
        <f t="shared" si="0"/>
        <v>19.117882618125776</v>
      </c>
      <c r="K9" s="112">
        <f t="shared" si="0"/>
        <v>80.05069220173955</v>
      </c>
    </row>
    <row r="10" spans="1:11" ht="13.5">
      <c r="A10" s="5"/>
      <c r="B10" s="77" t="str">
        <f>+'帳票61_06(1)'!B9</f>
        <v>糸満市</v>
      </c>
      <c r="C10" s="95">
        <f>SUM('(ｲ)純固定資産税'!C10+'(ﾛ)交納付金'!C10)</f>
        <v>2246751</v>
      </c>
      <c r="D10" s="96">
        <f>SUM('(ｲ)純固定資産税'!D10+'(ﾛ)交納付金'!D10)</f>
        <v>344554</v>
      </c>
      <c r="E10" s="97">
        <f t="shared" si="1"/>
        <v>2591305</v>
      </c>
      <c r="F10" s="95">
        <f>SUM('(ｲ)純固定資産税'!F10+'(ﾛ)交納付金'!F10)</f>
        <v>2120175</v>
      </c>
      <c r="G10" s="96">
        <f>SUM('(ｲ)純固定資産税'!G10+'(ﾛ)交納付金'!G10)</f>
        <v>116416</v>
      </c>
      <c r="H10" s="97">
        <f t="shared" si="2"/>
        <v>2236591</v>
      </c>
      <c r="I10" s="113">
        <f t="shared" si="3"/>
        <v>94.3662648864961</v>
      </c>
      <c r="J10" s="207">
        <f t="shared" si="0"/>
        <v>33.78744696041839</v>
      </c>
      <c r="K10" s="114">
        <f t="shared" si="0"/>
        <v>86.31137592834499</v>
      </c>
    </row>
    <row r="11" spans="1:11" ht="13.5">
      <c r="A11" s="5"/>
      <c r="B11" s="75" t="str">
        <f>+'帳票61_06(1)'!B10</f>
        <v>沖縄市</v>
      </c>
      <c r="C11" s="89">
        <f>SUM('(ｲ)純固定資産税'!C11+'(ﾛ)交納付金'!C11)</f>
        <v>6350163</v>
      </c>
      <c r="D11" s="90">
        <f>SUM('(ｲ)純固定資産税'!D11+'(ﾛ)交納付金'!D11)</f>
        <v>1428851</v>
      </c>
      <c r="E11" s="91">
        <f t="shared" si="1"/>
        <v>7779014</v>
      </c>
      <c r="F11" s="89">
        <f>SUM('(ｲ)純固定資産税'!F11+'(ﾛ)交納付金'!F11)</f>
        <v>5974050</v>
      </c>
      <c r="G11" s="90">
        <f>SUM('(ｲ)純固定資産税'!G11+'(ﾛ)交納付金'!G11)</f>
        <v>251393</v>
      </c>
      <c r="H11" s="91">
        <f t="shared" si="2"/>
        <v>6225443</v>
      </c>
      <c r="I11" s="109">
        <f t="shared" si="3"/>
        <v>94.07711266624179</v>
      </c>
      <c r="J11" s="155">
        <f t="shared" si="0"/>
        <v>17.594066841119194</v>
      </c>
      <c r="K11" s="110">
        <f t="shared" si="0"/>
        <v>80.02869001135619</v>
      </c>
    </row>
    <row r="12" spans="1:11" ht="13.5">
      <c r="A12" s="5"/>
      <c r="B12" s="75" t="str">
        <f>+'帳票61_06(1)'!B11</f>
        <v>豊見城市</v>
      </c>
      <c r="C12" s="89">
        <f>SUM('(ｲ)純固定資産税'!C12+'(ﾛ)交納付金'!C12)</f>
        <v>2108841</v>
      </c>
      <c r="D12" s="90">
        <f>SUM('(ｲ)純固定資産税'!D12+'(ﾛ)交納付金'!D12)</f>
        <v>310833</v>
      </c>
      <c r="E12" s="91">
        <f t="shared" si="1"/>
        <v>2419674</v>
      </c>
      <c r="F12" s="89">
        <f>SUM('(ｲ)純固定資産税'!F12+'(ﾛ)交納付金'!F12)</f>
        <v>2011641</v>
      </c>
      <c r="G12" s="90">
        <f>SUM('(ｲ)純固定資産税'!G12+'(ﾛ)交納付金'!G12)</f>
        <v>77132</v>
      </c>
      <c r="H12" s="91">
        <f t="shared" si="2"/>
        <v>2088773</v>
      </c>
      <c r="I12" s="109">
        <f t="shared" si="3"/>
        <v>95.39083316380894</v>
      </c>
      <c r="J12" s="155">
        <f t="shared" si="0"/>
        <v>24.814611061245106</v>
      </c>
      <c r="K12" s="110">
        <f t="shared" si="0"/>
        <v>86.32456273035129</v>
      </c>
    </row>
    <row r="13" spans="1:11" ht="13.5">
      <c r="A13" s="5"/>
      <c r="B13" s="75" t="str">
        <f>+'帳票61_06(1)'!B12</f>
        <v>うるま市</v>
      </c>
      <c r="C13" s="89">
        <f>SUM('(ｲ)純固定資産税'!C13+'(ﾛ)交納付金'!C13)</f>
        <v>5013810</v>
      </c>
      <c r="D13" s="90">
        <f>SUM('(ｲ)純固定資産税'!D13+'(ﾛ)交納付金'!D13)</f>
        <v>1221840</v>
      </c>
      <c r="E13" s="91">
        <f t="shared" si="1"/>
        <v>6235650</v>
      </c>
      <c r="F13" s="89">
        <f>SUM('(ｲ)純固定資産税'!F13+'(ﾛ)交納付金'!F13)</f>
        <v>4697201</v>
      </c>
      <c r="G13" s="90">
        <f>SUM('(ｲ)純固定資産税'!G13+'(ﾛ)交納付金'!G13)</f>
        <v>348370</v>
      </c>
      <c r="H13" s="91">
        <f t="shared" si="2"/>
        <v>5045571</v>
      </c>
      <c r="I13" s="109">
        <f t="shared" si="3"/>
        <v>93.68526130826656</v>
      </c>
      <c r="J13" s="155">
        <f t="shared" si="0"/>
        <v>28.51191645387285</v>
      </c>
      <c r="K13" s="110">
        <f t="shared" si="0"/>
        <v>80.91491664862525</v>
      </c>
    </row>
    <row r="14" spans="1:11" ht="13.5">
      <c r="A14" s="5"/>
      <c r="B14" s="76" t="str">
        <f>+'帳票61_06(1)'!B13</f>
        <v>宮古島市</v>
      </c>
      <c r="C14" s="92">
        <f>SUM('(ｲ)純固定資産税'!C14+'(ﾛ)交納付金'!C14)</f>
        <v>2303817</v>
      </c>
      <c r="D14" s="93">
        <f>SUM('(ｲ)純固定資産税'!D14+'(ﾛ)交納付金'!D14)</f>
        <v>559739</v>
      </c>
      <c r="E14" s="94">
        <f t="shared" si="1"/>
        <v>2863556</v>
      </c>
      <c r="F14" s="92">
        <f>SUM('(ｲ)純固定資産税'!F14+'(ﾛ)交納付金'!F14)</f>
        <v>2152568</v>
      </c>
      <c r="G14" s="93">
        <f>SUM('(ｲ)純固定資産税'!G14+'(ﾛ)交納付金'!G14)</f>
        <v>102707</v>
      </c>
      <c r="H14" s="94">
        <f t="shared" si="2"/>
        <v>2255275</v>
      </c>
      <c r="I14" s="111">
        <f t="shared" si="3"/>
        <v>93.43485181331677</v>
      </c>
      <c r="J14" s="204">
        <f t="shared" si="0"/>
        <v>18.349087699802944</v>
      </c>
      <c r="K14" s="112">
        <f t="shared" si="0"/>
        <v>78.75784514079697</v>
      </c>
    </row>
    <row r="15" spans="1:11" ht="13.5">
      <c r="A15" s="5"/>
      <c r="B15" s="77" t="str">
        <f>+'帳票61_06(1)'!B14</f>
        <v>南城市</v>
      </c>
      <c r="C15" s="95">
        <f>SUM('(ｲ)純固定資産税'!C15+'(ﾛ)交納付金'!C15)</f>
        <v>1223085</v>
      </c>
      <c r="D15" s="96">
        <f>SUM('(ｲ)純固定資産税'!D15+'(ﾛ)交納付金'!D15)</f>
        <v>224372</v>
      </c>
      <c r="E15" s="97">
        <f t="shared" si="1"/>
        <v>1447457</v>
      </c>
      <c r="F15" s="95">
        <f>SUM('(ｲ)純固定資産税'!F15+'(ﾛ)交納付金'!F15)</f>
        <v>1159504</v>
      </c>
      <c r="G15" s="96">
        <f>SUM('(ｲ)純固定資産税'!G15+'(ﾛ)交納付金'!G15)</f>
        <v>50553</v>
      </c>
      <c r="H15" s="97">
        <f t="shared" si="2"/>
        <v>1210057</v>
      </c>
      <c r="I15" s="113">
        <f t="shared" si="3"/>
        <v>94.80158778825675</v>
      </c>
      <c r="J15" s="207">
        <f t="shared" si="0"/>
        <v>22.530886206835078</v>
      </c>
      <c r="K15" s="114">
        <f t="shared" si="0"/>
        <v>83.59882193391583</v>
      </c>
    </row>
    <row r="16" spans="1:11" ht="13.5">
      <c r="A16" s="5"/>
      <c r="B16" s="78" t="str">
        <f>+'帳票61_06(1)'!B15</f>
        <v>国頭村</v>
      </c>
      <c r="C16" s="86">
        <f>SUM('(ｲ)純固定資産税'!C16+'(ﾛ)交納付金'!C16)</f>
        <v>488194</v>
      </c>
      <c r="D16" s="87">
        <f>SUM('(ｲ)純固定資産税'!D16+'(ﾛ)交納付金'!D16)</f>
        <v>38760</v>
      </c>
      <c r="E16" s="88">
        <f t="shared" si="1"/>
        <v>526954</v>
      </c>
      <c r="F16" s="86">
        <f>SUM('(ｲ)純固定資産税'!F16+'(ﾛ)交納付金'!F16)</f>
        <v>476861</v>
      </c>
      <c r="G16" s="87">
        <f>SUM('(ｲ)純固定資産税'!G16+'(ﾛ)交納付金'!G16)</f>
        <v>4909</v>
      </c>
      <c r="H16" s="88">
        <f t="shared" si="2"/>
        <v>481770</v>
      </c>
      <c r="I16" s="107">
        <f t="shared" si="3"/>
        <v>97.67858679131656</v>
      </c>
      <c r="J16" s="210">
        <f t="shared" si="0"/>
        <v>12.665118679050568</v>
      </c>
      <c r="K16" s="108">
        <f t="shared" si="0"/>
        <v>91.42543751446995</v>
      </c>
    </row>
    <row r="17" spans="1:11" ht="13.5">
      <c r="A17" s="5"/>
      <c r="B17" s="75" t="str">
        <f>+'帳票61_06(1)'!B16</f>
        <v>大宜味村</v>
      </c>
      <c r="C17" s="89">
        <f>SUM('(ｲ)純固定資産税'!C17+'(ﾛ)交納付金'!C17)</f>
        <v>100883</v>
      </c>
      <c r="D17" s="90">
        <f>SUM('(ｲ)純固定資産税'!D17+'(ﾛ)交納付金'!D17)</f>
        <v>37397</v>
      </c>
      <c r="E17" s="91">
        <f t="shared" si="1"/>
        <v>138280</v>
      </c>
      <c r="F17" s="89">
        <f>SUM('(ｲ)純固定資産税'!F17+'(ﾛ)交納付金'!F17)</f>
        <v>90789</v>
      </c>
      <c r="G17" s="90">
        <f>SUM('(ｲ)純固定資産税'!G17+'(ﾛ)交納付金'!G17)</f>
        <v>1227</v>
      </c>
      <c r="H17" s="91">
        <f t="shared" si="2"/>
        <v>92016</v>
      </c>
      <c r="I17" s="109">
        <f t="shared" si="3"/>
        <v>89.99434989046718</v>
      </c>
      <c r="J17" s="155">
        <f t="shared" si="0"/>
        <v>3.2810118458699895</v>
      </c>
      <c r="K17" s="110">
        <f t="shared" si="0"/>
        <v>66.5432455886607</v>
      </c>
    </row>
    <row r="18" spans="1:11" ht="13.5">
      <c r="A18" s="5"/>
      <c r="B18" s="75" t="str">
        <f>+'帳票61_06(1)'!B17</f>
        <v>東村</v>
      </c>
      <c r="C18" s="89">
        <f>SUM('(ｲ)純固定資産税'!C18+'(ﾛ)交納付金'!C18)</f>
        <v>160695</v>
      </c>
      <c r="D18" s="90">
        <f>SUM('(ｲ)純固定資産税'!D18+'(ﾛ)交納付金'!D18)</f>
        <v>9725</v>
      </c>
      <c r="E18" s="91">
        <f t="shared" si="1"/>
        <v>170420</v>
      </c>
      <c r="F18" s="89">
        <f>SUM('(ｲ)純固定資産税'!F18+'(ﾛ)交納付金'!F18)</f>
        <v>157815</v>
      </c>
      <c r="G18" s="90">
        <f>SUM('(ｲ)純固定資産税'!G18+'(ﾛ)交納付金'!G18)</f>
        <v>790</v>
      </c>
      <c r="H18" s="91">
        <f t="shared" si="2"/>
        <v>158605</v>
      </c>
      <c r="I18" s="109">
        <f t="shared" si="3"/>
        <v>98.2077849341921</v>
      </c>
      <c r="J18" s="155">
        <f t="shared" si="0"/>
        <v>8.123393316195372</v>
      </c>
      <c r="K18" s="110">
        <f t="shared" si="0"/>
        <v>93.06712827132966</v>
      </c>
    </row>
    <row r="19" spans="1:11" ht="13.5">
      <c r="A19" s="5"/>
      <c r="B19" s="76" t="str">
        <f>+'帳票61_06(1)'!B18</f>
        <v>今帰仁村</v>
      </c>
      <c r="C19" s="92">
        <f>SUM('(ｲ)純固定資産税'!C19+'(ﾛ)交納付金'!C19)</f>
        <v>262090</v>
      </c>
      <c r="D19" s="93">
        <f>SUM('(ｲ)純固定資産税'!D19+'(ﾛ)交納付金'!D19)</f>
        <v>41744</v>
      </c>
      <c r="E19" s="94">
        <f t="shared" si="1"/>
        <v>303834</v>
      </c>
      <c r="F19" s="92">
        <f>SUM('(ｲ)純固定資産税'!F19+'(ﾛ)交納付金'!F19)</f>
        <v>248787</v>
      </c>
      <c r="G19" s="93">
        <f>SUM('(ｲ)純固定資産税'!G19+'(ﾛ)交納付金'!G19)</f>
        <v>5927</v>
      </c>
      <c r="H19" s="94">
        <f t="shared" si="2"/>
        <v>254714</v>
      </c>
      <c r="I19" s="111">
        <f t="shared" si="3"/>
        <v>94.92426265786563</v>
      </c>
      <c r="J19" s="204">
        <f t="shared" si="0"/>
        <v>14.19844768110387</v>
      </c>
      <c r="K19" s="112">
        <f t="shared" si="0"/>
        <v>83.83327738172818</v>
      </c>
    </row>
    <row r="20" spans="1:11" ht="13.5">
      <c r="A20" s="5"/>
      <c r="B20" s="77" t="str">
        <f>+'帳票61_06(1)'!B19</f>
        <v>本部町</v>
      </c>
      <c r="C20" s="95">
        <f>SUM('(ｲ)純固定資産税'!C20+'(ﾛ)交納付金'!C20)</f>
        <v>443805</v>
      </c>
      <c r="D20" s="96">
        <f>SUM('(ｲ)純固定資産税'!D20+'(ﾛ)交納付金'!D20)</f>
        <v>159345</v>
      </c>
      <c r="E20" s="97">
        <f t="shared" si="1"/>
        <v>603150</v>
      </c>
      <c r="F20" s="95">
        <f>SUM('(ｲ)純固定資産税'!F20+'(ﾛ)交納付金'!F20)</f>
        <v>413524</v>
      </c>
      <c r="G20" s="96">
        <f>SUM('(ｲ)純固定資産税'!G20+'(ﾛ)交納付金'!G20)</f>
        <v>22345</v>
      </c>
      <c r="H20" s="97">
        <f t="shared" si="2"/>
        <v>435869</v>
      </c>
      <c r="I20" s="113">
        <f t="shared" si="3"/>
        <v>93.17695834882437</v>
      </c>
      <c r="J20" s="207">
        <f t="shared" si="0"/>
        <v>14.023031786375476</v>
      </c>
      <c r="K20" s="114">
        <f t="shared" si="0"/>
        <v>72.26543977451712</v>
      </c>
    </row>
    <row r="21" spans="1:11" ht="13.5">
      <c r="A21" s="5"/>
      <c r="B21" s="75" t="str">
        <f>+'帳票61_06(1)'!B20</f>
        <v>恩納村</v>
      </c>
      <c r="C21" s="89">
        <f>SUM('(ｲ)純固定資産税'!C21+'(ﾛ)交納付金'!C21)</f>
        <v>788849</v>
      </c>
      <c r="D21" s="90">
        <f>SUM('(ｲ)純固定資産税'!D21+'(ﾛ)交納付金'!D21)</f>
        <v>100459</v>
      </c>
      <c r="E21" s="91">
        <f t="shared" si="1"/>
        <v>889308</v>
      </c>
      <c r="F21" s="89">
        <f>SUM('(ｲ)純固定資産税'!F21+'(ﾛ)交納付金'!F21)</f>
        <v>757789</v>
      </c>
      <c r="G21" s="90">
        <f>SUM('(ｲ)純固定資産税'!G21+'(ﾛ)交納付金'!G21)</f>
        <v>32807</v>
      </c>
      <c r="H21" s="91">
        <f t="shared" si="2"/>
        <v>790596</v>
      </c>
      <c r="I21" s="109">
        <f t="shared" si="3"/>
        <v>96.06261781405567</v>
      </c>
      <c r="J21" s="155">
        <f t="shared" si="0"/>
        <v>32.65710389313053</v>
      </c>
      <c r="K21" s="110">
        <f t="shared" si="0"/>
        <v>88.90013358701371</v>
      </c>
    </row>
    <row r="22" spans="1:11" ht="13.5">
      <c r="A22" s="5"/>
      <c r="B22" s="75" t="str">
        <f>+'帳票61_06(1)'!B21</f>
        <v>宜野座村</v>
      </c>
      <c r="C22" s="89">
        <f>SUM('(ｲ)純固定資産税'!C22+'(ﾛ)交納付金'!C22)</f>
        <v>342718</v>
      </c>
      <c r="D22" s="90">
        <f>SUM('(ｲ)純固定資産税'!D22+'(ﾛ)交納付金'!D22)</f>
        <v>59639</v>
      </c>
      <c r="E22" s="91">
        <f t="shared" si="1"/>
        <v>402357</v>
      </c>
      <c r="F22" s="89">
        <f>SUM('(ｲ)純固定資産税'!F22+'(ﾛ)交納付金'!F22)</f>
        <v>332432</v>
      </c>
      <c r="G22" s="90">
        <f>SUM('(ｲ)純固定資産税'!G22+'(ﾛ)交納付金'!G22)</f>
        <v>18011</v>
      </c>
      <c r="H22" s="91">
        <f t="shared" si="2"/>
        <v>350443</v>
      </c>
      <c r="I22" s="109">
        <f t="shared" si="3"/>
        <v>96.9986986385308</v>
      </c>
      <c r="J22" s="155">
        <f t="shared" si="0"/>
        <v>30.20003688861316</v>
      </c>
      <c r="K22" s="110">
        <f t="shared" si="0"/>
        <v>87.09752781733636</v>
      </c>
    </row>
    <row r="23" spans="1:11" ht="13.5">
      <c r="A23" s="5"/>
      <c r="B23" s="75" t="str">
        <f>+'帳票61_06(1)'!B22</f>
        <v>金武町</v>
      </c>
      <c r="C23" s="89">
        <f>SUM('(ｲ)純固定資産税'!C23+'(ﾛ)交納付金'!C23)</f>
        <v>718562</v>
      </c>
      <c r="D23" s="90">
        <f>SUM('(ｲ)純固定資産税'!D23+'(ﾛ)交納付金'!D23)</f>
        <v>194987</v>
      </c>
      <c r="E23" s="91">
        <f t="shared" si="1"/>
        <v>913549</v>
      </c>
      <c r="F23" s="89">
        <f>SUM('(ｲ)純固定資産税'!F23+'(ﾛ)交納付金'!F23)</f>
        <v>686530</v>
      </c>
      <c r="G23" s="90">
        <f>SUM('(ｲ)純固定資産税'!G23+'(ﾛ)交納付金'!G23)</f>
        <v>23397</v>
      </c>
      <c r="H23" s="91">
        <f t="shared" si="2"/>
        <v>709927</v>
      </c>
      <c r="I23" s="109">
        <f t="shared" si="3"/>
        <v>95.5422079096863</v>
      </c>
      <c r="J23" s="155">
        <f t="shared" si="0"/>
        <v>11.999261489227488</v>
      </c>
      <c r="K23" s="110">
        <f t="shared" si="0"/>
        <v>77.71088359792414</v>
      </c>
    </row>
    <row r="24" spans="1:11" ht="13.5">
      <c r="A24" s="5"/>
      <c r="B24" s="76" t="str">
        <f>+'帳票61_06(1)'!B23</f>
        <v>伊江村</v>
      </c>
      <c r="C24" s="92">
        <f>SUM('(ｲ)純固定資産税'!C24+'(ﾛ)交納付金'!C24)</f>
        <v>148093</v>
      </c>
      <c r="D24" s="93">
        <f>SUM('(ｲ)純固定資産税'!D24+'(ﾛ)交納付金'!D24)</f>
        <v>19297</v>
      </c>
      <c r="E24" s="94">
        <f t="shared" si="1"/>
        <v>167390</v>
      </c>
      <c r="F24" s="92">
        <f>SUM('(ｲ)純固定資産税'!F24+'(ﾛ)交納付金'!F24)</f>
        <v>144286</v>
      </c>
      <c r="G24" s="93">
        <f>SUM('(ｲ)純固定資産税'!G24+'(ﾛ)交納付金'!G24)</f>
        <v>1772</v>
      </c>
      <c r="H24" s="94">
        <f t="shared" si="2"/>
        <v>146058</v>
      </c>
      <c r="I24" s="111">
        <f t="shared" si="3"/>
        <v>97.42931806364919</v>
      </c>
      <c r="J24" s="204">
        <f t="shared" si="0"/>
        <v>9.182774524537493</v>
      </c>
      <c r="K24" s="112">
        <f t="shared" si="0"/>
        <v>87.25610848915706</v>
      </c>
    </row>
    <row r="25" spans="1:11" ht="13.5">
      <c r="A25" s="5"/>
      <c r="B25" s="77" t="str">
        <f>+'帳票61_06(1)'!B24</f>
        <v>読谷村</v>
      </c>
      <c r="C25" s="95">
        <f>SUM('(ｲ)純固定資産税'!C25+'(ﾛ)交納付金'!C25)</f>
        <v>1520245</v>
      </c>
      <c r="D25" s="96">
        <f>SUM('(ｲ)純固定資産税'!D25+'(ﾛ)交納付金'!D25)</f>
        <v>245992</v>
      </c>
      <c r="E25" s="97">
        <f t="shared" si="1"/>
        <v>1766237</v>
      </c>
      <c r="F25" s="95">
        <f>SUM('(ｲ)純固定資産税'!F25+'(ﾛ)交納付金'!F25)</f>
        <v>1427309</v>
      </c>
      <c r="G25" s="96">
        <f>SUM('(ｲ)純固定資産税'!G25+'(ﾛ)交納付金'!G25)</f>
        <v>55874</v>
      </c>
      <c r="H25" s="97">
        <f t="shared" si="2"/>
        <v>1483183</v>
      </c>
      <c r="I25" s="113">
        <f t="shared" si="3"/>
        <v>93.88677482905716</v>
      </c>
      <c r="J25" s="207">
        <f t="shared" si="0"/>
        <v>22.713746788513447</v>
      </c>
      <c r="K25" s="114">
        <f t="shared" si="0"/>
        <v>83.97417787080668</v>
      </c>
    </row>
    <row r="26" spans="1:11" ht="13.5">
      <c r="A26" s="5"/>
      <c r="B26" s="75" t="str">
        <f>+'帳票61_06(1)'!B25</f>
        <v>嘉手納町</v>
      </c>
      <c r="C26" s="89">
        <f>SUM('(ｲ)純固定資産税'!C26+'(ﾛ)交納付金'!C26)</f>
        <v>963210</v>
      </c>
      <c r="D26" s="90">
        <f>SUM('(ｲ)純固定資産税'!D26+'(ﾛ)交納付金'!D26)</f>
        <v>89279</v>
      </c>
      <c r="E26" s="91">
        <f t="shared" si="1"/>
        <v>1052489</v>
      </c>
      <c r="F26" s="89">
        <f>SUM('(ｲ)純固定資産税'!F26+'(ﾛ)交納付金'!F26)</f>
        <v>929240</v>
      </c>
      <c r="G26" s="90">
        <f>SUM('(ｲ)純固定資産税'!G26+'(ﾛ)交納付金'!G26)</f>
        <v>29775</v>
      </c>
      <c r="H26" s="91">
        <f t="shared" si="2"/>
        <v>959015</v>
      </c>
      <c r="I26" s="109">
        <f t="shared" si="3"/>
        <v>96.47325090063433</v>
      </c>
      <c r="J26" s="155">
        <f t="shared" si="0"/>
        <v>33.350507958198456</v>
      </c>
      <c r="K26" s="110">
        <f t="shared" si="0"/>
        <v>91.11876703699517</v>
      </c>
    </row>
    <row r="27" spans="1:11" ht="13.5">
      <c r="A27" s="5"/>
      <c r="B27" s="75" t="str">
        <f>+'帳票61_06(1)'!B26</f>
        <v>北谷町</v>
      </c>
      <c r="C27" s="89">
        <f>SUM('(ｲ)純固定資産税'!C27+'(ﾛ)交納付金'!C27)</f>
        <v>1976830</v>
      </c>
      <c r="D27" s="90">
        <f>SUM('(ｲ)純固定資産税'!D27+'(ﾛ)交納付金'!D27)</f>
        <v>296940</v>
      </c>
      <c r="E27" s="91">
        <f t="shared" si="1"/>
        <v>2273770</v>
      </c>
      <c r="F27" s="89">
        <f>SUM('(ｲ)純固定資産税'!F27+'(ﾛ)交納付金'!F27)</f>
        <v>1886662</v>
      </c>
      <c r="G27" s="90">
        <f>SUM('(ｲ)純固定資産税'!G27+'(ﾛ)交納付金'!G27)</f>
        <v>59051</v>
      </c>
      <c r="H27" s="91">
        <f t="shared" si="2"/>
        <v>1945713</v>
      </c>
      <c r="I27" s="109">
        <f t="shared" si="3"/>
        <v>95.43875801156398</v>
      </c>
      <c r="J27" s="155">
        <f t="shared" si="0"/>
        <v>19.886509059069173</v>
      </c>
      <c r="K27" s="110">
        <f t="shared" si="0"/>
        <v>85.5721115152368</v>
      </c>
    </row>
    <row r="28" spans="1:11" ht="13.5">
      <c r="A28" s="5"/>
      <c r="B28" s="75" t="str">
        <f>+'帳票61_06(1)'!B27</f>
        <v>北中城村</v>
      </c>
      <c r="C28" s="89">
        <f>SUM('(ｲ)純固定資産税'!C28+'(ﾛ)交納付金'!C28)</f>
        <v>791941</v>
      </c>
      <c r="D28" s="90">
        <f>SUM('(ｲ)純固定資産税'!D28+'(ﾛ)交納付金'!D28)</f>
        <v>125307</v>
      </c>
      <c r="E28" s="91">
        <f t="shared" si="1"/>
        <v>917248</v>
      </c>
      <c r="F28" s="89">
        <f>SUM('(ｲ)純固定資産税'!F28+'(ﾛ)交納付金'!F28)</f>
        <v>753458</v>
      </c>
      <c r="G28" s="90">
        <f>SUM('(ｲ)純固定資産税'!G28+'(ﾛ)交納付金'!G28)</f>
        <v>27231</v>
      </c>
      <c r="H28" s="91">
        <f t="shared" si="2"/>
        <v>780689</v>
      </c>
      <c r="I28" s="109">
        <f t="shared" si="3"/>
        <v>95.1406733582426</v>
      </c>
      <c r="J28" s="155">
        <f t="shared" si="0"/>
        <v>21.731427613780554</v>
      </c>
      <c r="K28" s="110">
        <f t="shared" si="0"/>
        <v>85.11209618336589</v>
      </c>
    </row>
    <row r="29" spans="1:11" ht="13.5">
      <c r="A29" s="5"/>
      <c r="B29" s="76" t="str">
        <f>+'帳票61_06(1)'!B28</f>
        <v>中城村</v>
      </c>
      <c r="C29" s="92">
        <f>SUM('(ｲ)純固定資産税'!C29+'(ﾛ)交納付金'!C29)</f>
        <v>730126</v>
      </c>
      <c r="D29" s="93">
        <f>SUM('(ｲ)純固定資産税'!D29+'(ﾛ)交納付金'!D29)</f>
        <v>133467</v>
      </c>
      <c r="E29" s="94">
        <f t="shared" si="1"/>
        <v>863593</v>
      </c>
      <c r="F29" s="92">
        <f>SUM('(ｲ)純固定資産税'!F29+'(ﾛ)交納付金'!F29)</f>
        <v>700116</v>
      </c>
      <c r="G29" s="93">
        <f>SUM('(ｲ)純固定資産税'!G29+'(ﾛ)交納付金'!G29)</f>
        <v>36707</v>
      </c>
      <c r="H29" s="94">
        <f t="shared" si="2"/>
        <v>736823</v>
      </c>
      <c r="I29" s="111">
        <f t="shared" si="3"/>
        <v>95.88975053620882</v>
      </c>
      <c r="J29" s="204">
        <f t="shared" si="0"/>
        <v>27.502678564738847</v>
      </c>
      <c r="K29" s="112">
        <f t="shared" si="0"/>
        <v>85.32063136222735</v>
      </c>
    </row>
    <row r="30" spans="1:11" ht="13.5">
      <c r="A30" s="5"/>
      <c r="B30" s="77" t="str">
        <f>+'帳票61_06(1)'!B29</f>
        <v>西原町</v>
      </c>
      <c r="C30" s="95">
        <f>SUM('(ｲ)純固定資産税'!C30+'(ﾛ)交納付金'!C30)</f>
        <v>1652092</v>
      </c>
      <c r="D30" s="96">
        <f>SUM('(ｲ)純固定資産税'!D30+'(ﾛ)交納付金'!D30)</f>
        <v>201658</v>
      </c>
      <c r="E30" s="97">
        <f t="shared" si="1"/>
        <v>1853750</v>
      </c>
      <c r="F30" s="95">
        <f>SUM('(ｲ)純固定資産税'!F30+'(ﾛ)交納付金'!F30)</f>
        <v>1587925</v>
      </c>
      <c r="G30" s="96">
        <f>SUM('(ｲ)純固定資産税'!G30+'(ﾛ)交納付金'!G30)</f>
        <v>52313</v>
      </c>
      <c r="H30" s="97">
        <f t="shared" si="2"/>
        <v>1640238</v>
      </c>
      <c r="I30" s="113">
        <f t="shared" si="3"/>
        <v>96.11601533086535</v>
      </c>
      <c r="J30" s="207">
        <f t="shared" si="0"/>
        <v>25.941445417489017</v>
      </c>
      <c r="K30" s="114">
        <f t="shared" si="0"/>
        <v>88.48215778826702</v>
      </c>
    </row>
    <row r="31" spans="1:11" ht="13.5">
      <c r="A31" s="5"/>
      <c r="B31" s="75" t="str">
        <f>+'帳票61_06(1)'!B30</f>
        <v>与那原町</v>
      </c>
      <c r="C31" s="89">
        <f>SUM('(ｲ)純固定資産税'!C31+'(ﾛ)交納付金'!C31)</f>
        <v>523319</v>
      </c>
      <c r="D31" s="90">
        <f>SUM('(ｲ)純固定資産税'!D31+'(ﾛ)交納付金'!D31)</f>
        <v>93373</v>
      </c>
      <c r="E31" s="91">
        <f>SUM(C31:D31)</f>
        <v>616692</v>
      </c>
      <c r="F31" s="89">
        <f>SUM('(ｲ)純固定資産税'!F31+'(ﾛ)交納付金'!F31)</f>
        <v>500690</v>
      </c>
      <c r="G31" s="90">
        <f>SUM('(ｲ)純固定資産税'!G31+'(ﾛ)交納付金'!G31)</f>
        <v>18023</v>
      </c>
      <c r="H31" s="91">
        <f>SUM(F31:G31)</f>
        <v>518713</v>
      </c>
      <c r="I31" s="109">
        <f t="shared" si="3"/>
        <v>95.67586882952845</v>
      </c>
      <c r="J31" s="155">
        <f t="shared" si="0"/>
        <v>19.302153727522946</v>
      </c>
      <c r="K31" s="110">
        <f t="shared" si="0"/>
        <v>84.11216620290193</v>
      </c>
    </row>
    <row r="32" spans="1:11" ht="13.5">
      <c r="A32" s="5"/>
      <c r="B32" s="75" t="str">
        <f>+'帳票61_06(1)'!B31</f>
        <v>南風原町</v>
      </c>
      <c r="C32" s="89">
        <f>SUM('(ｲ)純固定資産税'!C32+'(ﾛ)交納付金'!C32)</f>
        <v>1533608</v>
      </c>
      <c r="D32" s="90">
        <f>SUM('(ｲ)純固定資産税'!D32+'(ﾛ)交納付金'!D32)</f>
        <v>166828</v>
      </c>
      <c r="E32" s="91">
        <f>SUM(C32:D32)</f>
        <v>1700436</v>
      </c>
      <c r="F32" s="89">
        <f>SUM('(ｲ)純固定資産税'!F32+'(ﾛ)交納付金'!F32)</f>
        <v>1494772</v>
      </c>
      <c r="G32" s="90">
        <f>SUM('(ｲ)純固定資産税'!G32+'(ﾛ)交納付金'!G32)</f>
        <v>42243</v>
      </c>
      <c r="H32" s="91">
        <f>SUM(F32:G32)</f>
        <v>1537015</v>
      </c>
      <c r="I32" s="109">
        <f t="shared" si="3"/>
        <v>97.4676710084976</v>
      </c>
      <c r="J32" s="155">
        <f t="shared" si="0"/>
        <v>25.321288992255496</v>
      </c>
      <c r="K32" s="110">
        <f t="shared" si="0"/>
        <v>90.38946481961096</v>
      </c>
    </row>
    <row r="33" spans="1:11" ht="13.5">
      <c r="A33" s="5"/>
      <c r="B33" s="75" t="str">
        <f>+'帳票61_06(1)'!B32</f>
        <v>渡嘉敷村</v>
      </c>
      <c r="C33" s="89">
        <f>SUM('(ｲ)純固定資産税'!C33+'(ﾛ)交納付金'!C33)</f>
        <v>25324</v>
      </c>
      <c r="D33" s="90">
        <f>SUM('(ｲ)純固定資産税'!D33+'(ﾛ)交納付金'!D33)</f>
        <v>1243</v>
      </c>
      <c r="E33" s="91">
        <f t="shared" si="1"/>
        <v>26567</v>
      </c>
      <c r="F33" s="89">
        <f>SUM('(ｲ)純固定資産税'!F33+'(ﾛ)交納付金'!F33)</f>
        <v>24633</v>
      </c>
      <c r="G33" s="90">
        <f>SUM('(ｲ)純固定資産税'!G33+'(ﾛ)交納付金'!G33)</f>
        <v>161</v>
      </c>
      <c r="H33" s="91">
        <f t="shared" si="2"/>
        <v>24794</v>
      </c>
      <c r="I33" s="109">
        <f t="shared" si="3"/>
        <v>97.27136313378612</v>
      </c>
      <c r="J33" s="155">
        <f t="shared" si="0"/>
        <v>12.952534191472246</v>
      </c>
      <c r="K33" s="110">
        <f t="shared" si="0"/>
        <v>93.32630707268416</v>
      </c>
    </row>
    <row r="34" spans="1:11" ht="13.5">
      <c r="A34" s="5"/>
      <c r="B34" s="76" t="str">
        <f>+'帳票61_06(1)'!B33</f>
        <v>座間味村</v>
      </c>
      <c r="C34" s="92">
        <f>SUM('(ｲ)純固定資産税'!C34+'(ﾛ)交納付金'!C34)</f>
        <v>37450</v>
      </c>
      <c r="D34" s="93">
        <f>SUM('(ｲ)純固定資産税'!D34+'(ﾛ)交納付金'!D34)</f>
        <v>13310</v>
      </c>
      <c r="E34" s="94">
        <f t="shared" si="1"/>
        <v>50760</v>
      </c>
      <c r="F34" s="92">
        <f>SUM('(ｲ)純固定資産税'!F34+'(ﾛ)交納付金'!F34)</f>
        <v>33840</v>
      </c>
      <c r="G34" s="93">
        <f>SUM('(ｲ)純固定資産税'!G34+'(ﾛ)交納付金'!G34)</f>
        <v>4824</v>
      </c>
      <c r="H34" s="94">
        <f t="shared" si="2"/>
        <v>38664</v>
      </c>
      <c r="I34" s="111">
        <f t="shared" si="3"/>
        <v>90.36048064085446</v>
      </c>
      <c r="J34" s="204">
        <f t="shared" si="0"/>
        <v>36.24342599549211</v>
      </c>
      <c r="K34" s="112">
        <f t="shared" si="0"/>
        <v>76.17021276595744</v>
      </c>
    </row>
    <row r="35" spans="1:11" ht="13.5">
      <c r="A35" s="5"/>
      <c r="B35" s="77" t="str">
        <f>+'帳票61_06(1)'!B34</f>
        <v>粟国村</v>
      </c>
      <c r="C35" s="95">
        <f>SUM('(ｲ)純固定資産税'!C35+'(ﾛ)交納付金'!C35)</f>
        <v>26408</v>
      </c>
      <c r="D35" s="96">
        <f>SUM('(ｲ)純固定資産税'!D35+'(ﾛ)交納付金'!D35)</f>
        <v>5358</v>
      </c>
      <c r="E35" s="97">
        <f t="shared" si="1"/>
        <v>31766</v>
      </c>
      <c r="F35" s="95">
        <f>SUM('(ｲ)純固定資産税'!F35+'(ﾛ)交納付金'!F35)</f>
        <v>23162</v>
      </c>
      <c r="G35" s="96">
        <f>SUM('(ｲ)純固定資産税'!G35+'(ﾛ)交納付金'!G35)</f>
        <v>2097</v>
      </c>
      <c r="H35" s="97">
        <f t="shared" si="2"/>
        <v>25259</v>
      </c>
      <c r="I35" s="113">
        <f t="shared" si="3"/>
        <v>87.70827022114511</v>
      </c>
      <c r="J35" s="207">
        <f t="shared" si="0"/>
        <v>39.13773796192609</v>
      </c>
      <c r="K35" s="114">
        <f t="shared" si="0"/>
        <v>79.5158345400743</v>
      </c>
    </row>
    <row r="36" spans="1:11" ht="13.5">
      <c r="A36" s="5"/>
      <c r="B36" s="75" t="str">
        <f>+'帳票61_06(1)'!B35</f>
        <v>渡名喜村</v>
      </c>
      <c r="C36" s="89">
        <f>SUM('(ｲ)純固定資産税'!C36+'(ﾛ)交納付金'!C36)</f>
        <v>8740</v>
      </c>
      <c r="D36" s="90">
        <f>SUM('(ｲ)純固定資産税'!D36+'(ﾛ)交納付金'!D36)</f>
        <v>963</v>
      </c>
      <c r="E36" s="91">
        <f t="shared" si="1"/>
        <v>9703</v>
      </c>
      <c r="F36" s="89">
        <f>SUM('(ｲ)純固定資産税'!F36+'(ﾛ)交納付金'!F36)</f>
        <v>8216</v>
      </c>
      <c r="G36" s="90">
        <f>SUM('(ｲ)純固定資産税'!G36+'(ﾛ)交納付金'!G36)</f>
        <v>62</v>
      </c>
      <c r="H36" s="91">
        <f t="shared" si="2"/>
        <v>8278</v>
      </c>
      <c r="I36" s="109">
        <f t="shared" si="3"/>
        <v>94.00457665903889</v>
      </c>
      <c r="J36" s="155">
        <f t="shared" si="0"/>
        <v>6.438213914849429</v>
      </c>
      <c r="K36" s="110">
        <f t="shared" si="0"/>
        <v>85.31382046789653</v>
      </c>
    </row>
    <row r="37" spans="1:11" ht="13.5">
      <c r="A37" s="5"/>
      <c r="B37" s="75" t="str">
        <f>+'帳票61_06(1)'!B36</f>
        <v>南大東村</v>
      </c>
      <c r="C37" s="89">
        <f>SUM('(ｲ)純固定資産税'!C37+'(ﾛ)交納付金'!C37)</f>
        <v>87932</v>
      </c>
      <c r="D37" s="90">
        <f>SUM('(ｲ)純固定資産税'!D37+'(ﾛ)交納付金'!D37)</f>
        <v>13153</v>
      </c>
      <c r="E37" s="91">
        <f t="shared" si="1"/>
        <v>101085</v>
      </c>
      <c r="F37" s="89">
        <f>SUM('(ｲ)純固定資産税'!F37+'(ﾛ)交納付金'!F37)</f>
        <v>85544</v>
      </c>
      <c r="G37" s="90">
        <f>SUM('(ｲ)純固定資産税'!G37+'(ﾛ)交納付金'!G37)</f>
        <v>2735</v>
      </c>
      <c r="H37" s="91">
        <f t="shared" si="2"/>
        <v>88279</v>
      </c>
      <c r="I37" s="109">
        <f t="shared" si="3"/>
        <v>97.28426511395169</v>
      </c>
      <c r="J37" s="155">
        <f t="shared" si="3"/>
        <v>20.793735269520262</v>
      </c>
      <c r="K37" s="110">
        <f t="shared" si="3"/>
        <v>87.33145372706139</v>
      </c>
    </row>
    <row r="38" spans="1:11" ht="13.5">
      <c r="A38" s="5"/>
      <c r="B38" s="75" t="str">
        <f>+'帳票61_06(1)'!B37</f>
        <v>北大東村</v>
      </c>
      <c r="C38" s="89">
        <f>SUM('(ｲ)純固定資産税'!C38+'(ﾛ)交納付金'!C38)</f>
        <v>36493</v>
      </c>
      <c r="D38" s="90">
        <f>SUM('(ｲ)純固定資産税'!D38+'(ﾛ)交納付金'!D38)</f>
        <v>1658</v>
      </c>
      <c r="E38" s="91">
        <f t="shared" si="1"/>
        <v>38151</v>
      </c>
      <c r="F38" s="89">
        <f>SUM('(ｲ)純固定資産税'!F38+'(ﾛ)交納付金'!F38)</f>
        <v>36285</v>
      </c>
      <c r="G38" s="90">
        <f>SUM('(ｲ)純固定資産税'!G38+'(ﾛ)交納付金'!G38)</f>
        <v>433</v>
      </c>
      <c r="H38" s="91">
        <f t="shared" si="2"/>
        <v>36718</v>
      </c>
      <c r="I38" s="109">
        <f t="shared" si="3"/>
        <v>99.43002767654072</v>
      </c>
      <c r="J38" s="155">
        <f t="shared" si="3"/>
        <v>26.115802171290714</v>
      </c>
      <c r="K38" s="110">
        <f t="shared" si="3"/>
        <v>96.24387303085109</v>
      </c>
    </row>
    <row r="39" spans="1:11" ht="13.5">
      <c r="A39" s="5"/>
      <c r="B39" s="76" t="str">
        <f>+'帳票61_06(1)'!B38</f>
        <v>伊平屋村</v>
      </c>
      <c r="C39" s="92">
        <f>SUM('(ｲ)純固定資産税'!C39+'(ﾛ)交納付金'!C39)</f>
        <v>30535</v>
      </c>
      <c r="D39" s="93">
        <f>SUM('(ｲ)純固定資産税'!D39+'(ﾛ)交納付金'!D39)</f>
        <v>6862</v>
      </c>
      <c r="E39" s="94">
        <f t="shared" si="1"/>
        <v>37397</v>
      </c>
      <c r="F39" s="92">
        <f>SUM('(ｲ)純固定資産税'!F39+'(ﾛ)交納付金'!F39)</f>
        <v>28001</v>
      </c>
      <c r="G39" s="93">
        <f>SUM('(ｲ)純固定資産税'!G39+'(ﾛ)交納付金'!G39)</f>
        <v>508</v>
      </c>
      <c r="H39" s="94">
        <f t="shared" si="2"/>
        <v>28509</v>
      </c>
      <c r="I39" s="111">
        <f t="shared" si="3"/>
        <v>91.70132634681512</v>
      </c>
      <c r="J39" s="204">
        <f t="shared" si="3"/>
        <v>7.403089478286214</v>
      </c>
      <c r="K39" s="112">
        <f t="shared" si="3"/>
        <v>76.23338770489612</v>
      </c>
    </row>
    <row r="40" spans="1:11" ht="13.5">
      <c r="A40" s="5"/>
      <c r="B40" s="77" t="str">
        <f>+'帳票61_06(1)'!B39</f>
        <v>伊是名村</v>
      </c>
      <c r="C40" s="95">
        <f>SUM('(ｲ)純固定資産税'!C40+'(ﾛ)交納付金'!C40)</f>
        <v>51126</v>
      </c>
      <c r="D40" s="96">
        <f>SUM('(ｲ)純固定資産税'!D40+'(ﾛ)交納付金'!D40)</f>
        <v>19067</v>
      </c>
      <c r="E40" s="97">
        <f t="shared" si="1"/>
        <v>70193</v>
      </c>
      <c r="F40" s="95">
        <f>SUM('(ｲ)純固定資産税'!F40+'(ﾛ)交納付金'!F40)</f>
        <v>46939</v>
      </c>
      <c r="G40" s="96">
        <f>SUM('(ｲ)純固定資産税'!G40+'(ﾛ)交納付金'!G40)</f>
        <v>1965</v>
      </c>
      <c r="H40" s="97">
        <f t="shared" si="2"/>
        <v>48904</v>
      </c>
      <c r="I40" s="113">
        <f t="shared" si="3"/>
        <v>91.81042913586043</v>
      </c>
      <c r="J40" s="207">
        <f t="shared" si="3"/>
        <v>10.305763885246762</v>
      </c>
      <c r="K40" s="114">
        <f t="shared" si="3"/>
        <v>69.670764891086</v>
      </c>
    </row>
    <row r="41" spans="1:11" ht="13.5">
      <c r="A41" s="5"/>
      <c r="B41" s="75" t="str">
        <f>+'帳票61_06(1)'!B40</f>
        <v>久米島町</v>
      </c>
      <c r="C41" s="89">
        <f>SUM('(ｲ)純固定資産税'!C41+'(ﾛ)交納付金'!C41)</f>
        <v>324699</v>
      </c>
      <c r="D41" s="90">
        <f>SUM('(ｲ)純固定資産税'!D41+'(ﾛ)交納付金'!D41)</f>
        <v>105477</v>
      </c>
      <c r="E41" s="91">
        <f>SUM(C41:D41)</f>
        <v>430176</v>
      </c>
      <c r="F41" s="89">
        <f>SUM('(ｲ)純固定資産税'!F41+'(ﾛ)交納付金'!F41)</f>
        <v>302764</v>
      </c>
      <c r="G41" s="90">
        <f>SUM('(ｲ)純固定資産税'!G41+'(ﾛ)交納付金'!G41)</f>
        <v>30534</v>
      </c>
      <c r="H41" s="91">
        <f>SUM(F41:G41)</f>
        <v>333298</v>
      </c>
      <c r="I41" s="109">
        <f t="shared" si="3"/>
        <v>93.24451261014048</v>
      </c>
      <c r="J41" s="155">
        <f t="shared" si="3"/>
        <v>28.948491140248585</v>
      </c>
      <c r="K41" s="110">
        <f t="shared" si="3"/>
        <v>77.47945027151677</v>
      </c>
    </row>
    <row r="42" spans="1:11" ht="13.5">
      <c r="A42" s="5"/>
      <c r="B42" s="75" t="str">
        <f>+'帳票61_06(1)'!B41</f>
        <v>八重瀬町</v>
      </c>
      <c r="C42" s="89">
        <f>SUM('(ｲ)純固定資産税'!C42+'(ﾛ)交納付金'!C42)</f>
        <v>858293</v>
      </c>
      <c r="D42" s="90">
        <f>SUM('(ｲ)純固定資産税'!D42+'(ﾛ)交納付金'!D42)</f>
        <v>220098</v>
      </c>
      <c r="E42" s="91">
        <f>SUM(C42:D42)</f>
        <v>1078391</v>
      </c>
      <c r="F42" s="89">
        <f>SUM('(ｲ)純固定資産税'!F42+'(ﾛ)交納付金'!F42)</f>
        <v>798789</v>
      </c>
      <c r="G42" s="90">
        <f>SUM('(ｲ)純固定資産税'!G42+'(ﾛ)交納付金'!G42)</f>
        <v>29977</v>
      </c>
      <c r="H42" s="91">
        <f>SUM(F42:G42)</f>
        <v>828766</v>
      </c>
      <c r="I42" s="109">
        <f t="shared" si="3"/>
        <v>93.0671693699005</v>
      </c>
      <c r="J42" s="155">
        <f t="shared" si="3"/>
        <v>13.61984207035048</v>
      </c>
      <c r="K42" s="110">
        <f t="shared" si="3"/>
        <v>76.85208797180245</v>
      </c>
    </row>
    <row r="43" spans="1:11" ht="13.5">
      <c r="A43" s="5"/>
      <c r="B43" s="75" t="str">
        <f>+'帳票61_06(1)'!B42</f>
        <v>多良間村</v>
      </c>
      <c r="C43" s="89">
        <f>SUM('(ｲ)純固定資産税'!C43+'(ﾛ)交納付金'!C43)</f>
        <v>55105</v>
      </c>
      <c r="D43" s="90">
        <f>SUM('(ｲ)純固定資産税'!D43+'(ﾛ)交納付金'!D43)</f>
        <v>8575</v>
      </c>
      <c r="E43" s="91">
        <f>SUM(C43:D43)</f>
        <v>63680</v>
      </c>
      <c r="F43" s="89">
        <f>SUM('(ｲ)純固定資産税'!F43+'(ﾛ)交納付金'!F43)</f>
        <v>51984</v>
      </c>
      <c r="G43" s="90">
        <f>SUM('(ｲ)純固定資産税'!G43+'(ﾛ)交納付金'!G43)</f>
        <v>2554</v>
      </c>
      <c r="H43" s="91">
        <f>SUM(F43:G43)</f>
        <v>54538</v>
      </c>
      <c r="I43" s="109">
        <f t="shared" si="3"/>
        <v>94.33626712639507</v>
      </c>
      <c r="J43" s="155">
        <f t="shared" si="3"/>
        <v>29.784256559766764</v>
      </c>
      <c r="K43" s="110">
        <f t="shared" si="3"/>
        <v>85.64384422110552</v>
      </c>
    </row>
    <row r="44" spans="1:11" ht="13.5">
      <c r="A44" s="5"/>
      <c r="B44" s="76" t="str">
        <f>+'帳票61_06(1)'!B43</f>
        <v>竹富町</v>
      </c>
      <c r="C44" s="92">
        <f>SUM('(ｲ)純固定資産税'!C44+'(ﾛ)交納付金'!C44)</f>
        <v>296189</v>
      </c>
      <c r="D44" s="93">
        <f>SUM('(ｲ)純固定資産税'!D44+'(ﾛ)交納付金'!D44)</f>
        <v>37078</v>
      </c>
      <c r="E44" s="94">
        <f>SUM(C44:D44)</f>
        <v>333267</v>
      </c>
      <c r="F44" s="92">
        <f>SUM('(ｲ)純固定資産税'!F44+'(ﾛ)交納付金'!F44)</f>
        <v>289373</v>
      </c>
      <c r="G44" s="93">
        <f>SUM('(ｲ)純固定資産税'!G44+'(ﾛ)交納付金'!G44)</f>
        <v>16983</v>
      </c>
      <c r="H44" s="94">
        <f>SUM(F44:G44)</f>
        <v>306356</v>
      </c>
      <c r="I44" s="111">
        <f t="shared" si="3"/>
        <v>97.69876666587888</v>
      </c>
      <c r="J44" s="204">
        <f t="shared" si="3"/>
        <v>45.80344139381844</v>
      </c>
      <c r="K44" s="112">
        <f t="shared" si="3"/>
        <v>91.92509309352562</v>
      </c>
    </row>
    <row r="45" spans="1:11" ht="14.25" thickBot="1">
      <c r="A45" s="5"/>
      <c r="B45" s="77" t="str">
        <f>+'帳票61_06(1)'!B44</f>
        <v>与那国町</v>
      </c>
      <c r="C45" s="95">
        <f>SUM('(ｲ)純固定資産税'!C45+'(ﾛ)交納付金'!C45)</f>
        <v>83231</v>
      </c>
      <c r="D45" s="96">
        <f>SUM('(ｲ)純固定資産税'!D45+'(ﾛ)交納付金'!D45)</f>
        <v>30239</v>
      </c>
      <c r="E45" s="97">
        <f>SUM(C45:D45)</f>
        <v>113470</v>
      </c>
      <c r="F45" s="95">
        <f>SUM('(ｲ)純固定資産税'!F45+'(ﾛ)交納付金'!F45)</f>
        <v>72453</v>
      </c>
      <c r="G45" s="96">
        <f>SUM('(ｲ)純固定資産税'!G45+'(ﾛ)交納付金'!G45)</f>
        <v>3899</v>
      </c>
      <c r="H45" s="97">
        <f>SUM(F45:G45)</f>
        <v>76352</v>
      </c>
      <c r="I45" s="113">
        <f t="shared" si="3"/>
        <v>87.0504980115582</v>
      </c>
      <c r="J45" s="207">
        <f t="shared" si="3"/>
        <v>12.893944905585503</v>
      </c>
      <c r="K45" s="114">
        <f t="shared" si="3"/>
        <v>67.28827002732</v>
      </c>
    </row>
    <row r="46" spans="1:11" ht="14.25" thickTop="1">
      <c r="A46" s="7"/>
      <c r="B46" s="79" t="s">
        <v>65</v>
      </c>
      <c r="C46" s="98">
        <f aca="true" t="shared" si="4" ref="C46:H46">SUM(C5:C15)</f>
        <v>53317124</v>
      </c>
      <c r="D46" s="99">
        <f t="shared" si="4"/>
        <v>8660856</v>
      </c>
      <c r="E46" s="100">
        <f t="shared" si="4"/>
        <v>61977980</v>
      </c>
      <c r="F46" s="98">
        <f t="shared" si="4"/>
        <v>50761463</v>
      </c>
      <c r="G46" s="99">
        <f t="shared" si="4"/>
        <v>2180880</v>
      </c>
      <c r="H46" s="100">
        <f t="shared" si="4"/>
        <v>52942343</v>
      </c>
      <c r="I46" s="115">
        <f t="shared" si="3"/>
        <v>95.2066788148588</v>
      </c>
      <c r="J46" s="219">
        <f t="shared" si="3"/>
        <v>25.18088281343091</v>
      </c>
      <c r="K46" s="116">
        <f t="shared" si="3"/>
        <v>85.42121411507765</v>
      </c>
    </row>
    <row r="47" spans="1:11" ht="14.25" thickBot="1">
      <c r="A47" s="7"/>
      <c r="B47" s="80" t="s">
        <v>66</v>
      </c>
      <c r="C47" s="101">
        <f aca="true" t="shared" si="5" ref="C47:H47">SUM(C16:C45)</f>
        <v>15066785</v>
      </c>
      <c r="D47" s="102">
        <f t="shared" si="5"/>
        <v>2477278</v>
      </c>
      <c r="E47" s="103">
        <f t="shared" si="5"/>
        <v>17544063</v>
      </c>
      <c r="F47" s="101">
        <f t="shared" si="5"/>
        <v>14390968</v>
      </c>
      <c r="G47" s="102">
        <f t="shared" si="5"/>
        <v>529134</v>
      </c>
      <c r="H47" s="103">
        <f t="shared" si="5"/>
        <v>14920102</v>
      </c>
      <c r="I47" s="117">
        <f t="shared" si="3"/>
        <v>95.5145241669009</v>
      </c>
      <c r="J47" s="216">
        <f t="shared" si="3"/>
        <v>21.359492152273585</v>
      </c>
      <c r="K47" s="118">
        <f t="shared" si="3"/>
        <v>85.04359565968271</v>
      </c>
    </row>
    <row r="48" spans="2:11" ht="14.25" thickBot="1">
      <c r="B48" s="82" t="s">
        <v>114</v>
      </c>
      <c r="C48" s="104">
        <f aca="true" t="shared" si="6" ref="C48:H48">SUM(C46:C47)</f>
        <v>68383909</v>
      </c>
      <c r="D48" s="105">
        <f t="shared" si="6"/>
        <v>11138134</v>
      </c>
      <c r="E48" s="106">
        <f t="shared" si="6"/>
        <v>79522043</v>
      </c>
      <c r="F48" s="104">
        <f t="shared" si="6"/>
        <v>65152431</v>
      </c>
      <c r="G48" s="105">
        <f t="shared" si="6"/>
        <v>2710014</v>
      </c>
      <c r="H48" s="106">
        <f t="shared" si="6"/>
        <v>67862445</v>
      </c>
      <c r="I48" s="119">
        <f t="shared" si="3"/>
        <v>95.2745052933432</v>
      </c>
      <c r="J48" s="224">
        <f t="shared" si="3"/>
        <v>24.330951665691938</v>
      </c>
      <c r="K48" s="120">
        <f t="shared" si="3"/>
        <v>85.33790435942396</v>
      </c>
    </row>
  </sheetData>
  <mergeCells count="12"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K4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9.00390625" style="2" customWidth="1"/>
    <col min="3" max="4" width="10.125" style="8" bestFit="1" customWidth="1"/>
    <col min="5" max="5" width="9.875" style="8" bestFit="1" customWidth="1"/>
    <col min="6" max="6" width="10.125" style="8" bestFit="1" customWidth="1"/>
    <col min="7" max="8" width="9.125" style="8" bestFit="1" customWidth="1"/>
    <col min="9" max="11" width="5.625" style="2" customWidth="1"/>
    <col min="12" max="16384" width="9.00390625" style="2" customWidth="1"/>
  </cols>
  <sheetData>
    <row r="1" spans="2:11" ht="14.25" thickBot="1">
      <c r="B1" s="3" t="s">
        <v>73</v>
      </c>
      <c r="K1" s="81" t="s">
        <v>48</v>
      </c>
    </row>
    <row r="2" spans="2:11" ht="15" customHeight="1">
      <c r="B2" s="85"/>
      <c r="C2" s="331" t="s">
        <v>5</v>
      </c>
      <c r="D2" s="331"/>
      <c r="E2" s="332"/>
      <c r="F2" s="333" t="s">
        <v>6</v>
      </c>
      <c r="G2" s="331"/>
      <c r="H2" s="332"/>
      <c r="I2" s="334" t="s">
        <v>7</v>
      </c>
      <c r="J2" s="335"/>
      <c r="K2" s="336"/>
    </row>
    <row r="3" spans="2:11" ht="12" customHeight="1">
      <c r="B3" s="4" t="s">
        <v>2</v>
      </c>
      <c r="C3" s="337" t="s">
        <v>1</v>
      </c>
      <c r="D3" s="339" t="s">
        <v>3</v>
      </c>
      <c r="E3" s="341" t="s">
        <v>0</v>
      </c>
      <c r="F3" s="337" t="s">
        <v>1</v>
      </c>
      <c r="G3" s="339" t="s">
        <v>3</v>
      </c>
      <c r="H3" s="341" t="s">
        <v>0</v>
      </c>
      <c r="I3" s="345" t="s">
        <v>4</v>
      </c>
      <c r="J3" s="347" t="s">
        <v>117</v>
      </c>
      <c r="K3" s="343" t="s">
        <v>0</v>
      </c>
    </row>
    <row r="4" spans="2:11" ht="11.25" customHeight="1" thickBot="1">
      <c r="B4" s="83"/>
      <c r="C4" s="338"/>
      <c r="D4" s="340"/>
      <c r="E4" s="342"/>
      <c r="F4" s="338"/>
      <c r="G4" s="340"/>
      <c r="H4" s="342"/>
      <c r="I4" s="346"/>
      <c r="J4" s="348"/>
      <c r="K4" s="344"/>
    </row>
    <row r="5" spans="1:11" ht="14.25" thickTop="1">
      <c r="A5" s="5"/>
      <c r="B5" s="74" t="str">
        <f>+'帳票61_06(1)'!B4</f>
        <v>那覇市</v>
      </c>
      <c r="C5" s="121">
        <f>SUM('a土地'!C5+'b家屋'!C5+'c償却資産'!C5)</f>
        <v>18237883</v>
      </c>
      <c r="D5" s="122">
        <f>SUM('a土地'!D5+'b家屋'!D5+'c償却資産'!D5)</f>
        <v>2112804</v>
      </c>
      <c r="E5" s="123">
        <f>SUM(C5:D5)</f>
        <v>20350687</v>
      </c>
      <c r="F5" s="121">
        <f>SUM('a土地'!F5+'b家屋'!F5+'c償却資産'!F5)</f>
        <v>17516912</v>
      </c>
      <c r="G5" s="122">
        <f>SUM('a土地'!G5+'b家屋'!G5+'c償却資産'!G5)</f>
        <v>563542</v>
      </c>
      <c r="H5" s="123">
        <f>SUM(F5:G5)</f>
        <v>18080454</v>
      </c>
      <c r="I5" s="124">
        <f>IF(C5=0,"－",(F5/C5)*100)</f>
        <v>96.04684929714705</v>
      </c>
      <c r="J5" s="240">
        <f aca="true" t="shared" si="0" ref="J5:K36">IF(D5=0,"－",(G5/D5)*100)</f>
        <v>26.6727060342559</v>
      </c>
      <c r="K5" s="125">
        <f>IF(E5=0,"－",(H5/E5)*100)</f>
        <v>88.84444048498216</v>
      </c>
    </row>
    <row r="6" spans="1:11" ht="13.5">
      <c r="A6" s="5"/>
      <c r="B6" s="75" t="str">
        <f>+'帳票61_06(1)'!B5</f>
        <v>宜野湾市</v>
      </c>
      <c r="C6" s="89">
        <f>SUM('a土地'!C6+'b家屋'!C6+'c償却資産'!C6)</f>
        <v>4261872</v>
      </c>
      <c r="D6" s="90">
        <f>SUM('a土地'!D6+'b家屋'!D6+'c償却資産'!D6)</f>
        <v>778897</v>
      </c>
      <c r="E6" s="91">
        <f aca="true" t="shared" si="1" ref="E6:E45">SUM(C6:D6)</f>
        <v>5040769</v>
      </c>
      <c r="F6" s="89">
        <f>SUM('a土地'!F6+'b家屋'!F6+'c償却資産'!F6)</f>
        <v>4015018</v>
      </c>
      <c r="G6" s="90">
        <f>SUM('a土地'!G6+'b家屋'!G6+'c償却資産'!G6)</f>
        <v>228546</v>
      </c>
      <c r="H6" s="91">
        <f aca="true" t="shared" si="2" ref="H6:H45">SUM(F6:G6)</f>
        <v>4243564</v>
      </c>
      <c r="I6" s="109">
        <f aca="true" t="shared" si="3" ref="I6:K48">IF(C6=0,"－",(F6/C6)*100)</f>
        <v>94.20785044693974</v>
      </c>
      <c r="J6" s="155">
        <f t="shared" si="0"/>
        <v>29.342262198981377</v>
      </c>
      <c r="K6" s="110">
        <f t="shared" si="0"/>
        <v>84.1848535411958</v>
      </c>
    </row>
    <row r="7" spans="1:11" ht="13.5">
      <c r="A7" s="5"/>
      <c r="B7" s="75" t="str">
        <f>+'帳票61_06(1)'!B6</f>
        <v>石垣市</v>
      </c>
      <c r="C7" s="89">
        <f>SUM('a土地'!C7+'b家屋'!C7+'c償却資産'!C7)</f>
        <v>2159709</v>
      </c>
      <c r="D7" s="90">
        <f>SUM('a土地'!D7+'b家屋'!D7+'c償却資産'!D7)</f>
        <v>485519</v>
      </c>
      <c r="E7" s="91">
        <f t="shared" si="1"/>
        <v>2645228</v>
      </c>
      <c r="F7" s="89">
        <f>SUM('a土地'!F7+'b家屋'!F7+'c償却資産'!F7)</f>
        <v>2026276</v>
      </c>
      <c r="G7" s="90">
        <f>SUM('a土地'!G7+'b家屋'!G7+'c償却資産'!G7)</f>
        <v>134062</v>
      </c>
      <c r="H7" s="91">
        <f t="shared" si="2"/>
        <v>2160338</v>
      </c>
      <c r="I7" s="109">
        <f t="shared" si="3"/>
        <v>93.82171394386928</v>
      </c>
      <c r="J7" s="155">
        <f t="shared" si="0"/>
        <v>27.6121016891203</v>
      </c>
      <c r="K7" s="110">
        <f t="shared" si="0"/>
        <v>81.66925497537453</v>
      </c>
    </row>
    <row r="8" spans="1:11" ht="13.5">
      <c r="A8" s="5"/>
      <c r="B8" s="75" t="str">
        <f>+'帳票61_06(1)'!B7</f>
        <v>浦添市</v>
      </c>
      <c r="C8" s="89">
        <f>SUM('a土地'!C8+'b家屋'!C8+'c償却資産'!C8)</f>
        <v>5877615</v>
      </c>
      <c r="D8" s="90">
        <f>SUM('a土地'!D8+'b家屋'!D8+'c償却資産'!D8)</f>
        <v>500478</v>
      </c>
      <c r="E8" s="91">
        <f t="shared" si="1"/>
        <v>6378093</v>
      </c>
      <c r="F8" s="89">
        <f>SUM('a土地'!F8+'b家屋'!F8+'c償却資産'!F8)</f>
        <v>5718949</v>
      </c>
      <c r="G8" s="90">
        <f>SUM('a土地'!G8+'b家屋'!G8+'c償却資産'!G8)</f>
        <v>175678</v>
      </c>
      <c r="H8" s="91">
        <f t="shared" si="2"/>
        <v>5894627</v>
      </c>
      <c r="I8" s="109">
        <f t="shared" si="3"/>
        <v>97.30050369069767</v>
      </c>
      <c r="J8" s="155">
        <f t="shared" si="0"/>
        <v>35.10204244742027</v>
      </c>
      <c r="K8" s="110">
        <f t="shared" si="0"/>
        <v>92.41989729532008</v>
      </c>
    </row>
    <row r="9" spans="1:11" ht="13.5">
      <c r="A9" s="5"/>
      <c r="B9" s="76" t="str">
        <f>+'帳票61_06(1)'!B8</f>
        <v>名護市</v>
      </c>
      <c r="C9" s="92">
        <f>SUM('a土地'!C9+'b家屋'!C9+'c償却資産'!C9)</f>
        <v>2756435</v>
      </c>
      <c r="D9" s="93">
        <f>SUM('a土地'!D9+'b家屋'!D9+'c償却資産'!D9)</f>
        <v>692969</v>
      </c>
      <c r="E9" s="94">
        <f t="shared" si="1"/>
        <v>3449404</v>
      </c>
      <c r="F9" s="92">
        <f>SUM('a土地'!F9+'b家屋'!F9+'c償却資産'!F9)</f>
        <v>2592026</v>
      </c>
      <c r="G9" s="93">
        <f>SUM('a土地'!G9+'b家屋'!G9+'c償却資産'!G9)</f>
        <v>132481</v>
      </c>
      <c r="H9" s="94">
        <f t="shared" si="2"/>
        <v>2724507</v>
      </c>
      <c r="I9" s="111">
        <f t="shared" si="3"/>
        <v>94.0354479608625</v>
      </c>
      <c r="J9" s="204">
        <f t="shared" si="0"/>
        <v>19.117882618125776</v>
      </c>
      <c r="K9" s="112">
        <f t="shared" si="0"/>
        <v>78.98486231244586</v>
      </c>
    </row>
    <row r="10" spans="1:11" ht="13.5">
      <c r="A10" s="5"/>
      <c r="B10" s="77" t="str">
        <f>+'帳票61_06(1)'!B9</f>
        <v>糸満市</v>
      </c>
      <c r="C10" s="95">
        <f>SUM('a土地'!C10+'b家屋'!C10+'c償却資産'!C10)</f>
        <v>2176264</v>
      </c>
      <c r="D10" s="96">
        <f>SUM('a土地'!D10+'b家屋'!D10+'c償却資産'!D10)</f>
        <v>344554</v>
      </c>
      <c r="E10" s="97">
        <f t="shared" si="1"/>
        <v>2520818</v>
      </c>
      <c r="F10" s="95">
        <f>SUM('a土地'!F10+'b家屋'!F10+'c償却資産'!F10)</f>
        <v>2049688</v>
      </c>
      <c r="G10" s="96">
        <f>SUM('a土地'!G10+'b家屋'!G10+'c償却資産'!G10)</f>
        <v>116416</v>
      </c>
      <c r="H10" s="97">
        <f t="shared" si="2"/>
        <v>2166104</v>
      </c>
      <c r="I10" s="113">
        <f t="shared" si="3"/>
        <v>94.18379387794863</v>
      </c>
      <c r="J10" s="207">
        <f t="shared" si="0"/>
        <v>33.78744696041839</v>
      </c>
      <c r="K10" s="114">
        <f t="shared" si="0"/>
        <v>85.92861523521333</v>
      </c>
    </row>
    <row r="11" spans="1:11" ht="13.5">
      <c r="A11" s="5"/>
      <c r="B11" s="75" t="str">
        <f>+'帳票61_06(1)'!B10</f>
        <v>沖縄市</v>
      </c>
      <c r="C11" s="89">
        <f>SUM('a土地'!C11+'b家屋'!C11+'c償却資産'!C11)</f>
        <v>6147826</v>
      </c>
      <c r="D11" s="90">
        <f>SUM('a土地'!D11+'b家屋'!D11+'c償却資産'!D11)</f>
        <v>1428851</v>
      </c>
      <c r="E11" s="91">
        <f t="shared" si="1"/>
        <v>7576677</v>
      </c>
      <c r="F11" s="89">
        <f>SUM('a土地'!F11+'b家屋'!F11+'c償却資産'!F11)</f>
        <v>5771713</v>
      </c>
      <c r="G11" s="90">
        <f>SUM('a土地'!G11+'b家屋'!G11+'c償却資産'!G11)</f>
        <v>251393</v>
      </c>
      <c r="H11" s="91">
        <f t="shared" si="2"/>
        <v>6023106</v>
      </c>
      <c r="I11" s="109">
        <f t="shared" si="3"/>
        <v>93.88217883850324</v>
      </c>
      <c r="J11" s="155">
        <f t="shared" si="0"/>
        <v>17.594066841119194</v>
      </c>
      <c r="K11" s="110">
        <f t="shared" si="0"/>
        <v>79.49535132618165</v>
      </c>
    </row>
    <row r="12" spans="1:11" ht="13.5">
      <c r="A12" s="5"/>
      <c r="B12" s="75" t="str">
        <f>+'帳票61_06(1)'!B11</f>
        <v>豊見城市</v>
      </c>
      <c r="C12" s="89">
        <f>SUM('a土地'!C12+'b家屋'!C12+'c償却資産'!C12)</f>
        <v>2050253</v>
      </c>
      <c r="D12" s="90">
        <f>SUM('a土地'!D12+'b家屋'!D12+'c償却資産'!D12)</f>
        <v>310833</v>
      </c>
      <c r="E12" s="91">
        <f t="shared" si="1"/>
        <v>2361086</v>
      </c>
      <c r="F12" s="89">
        <f>SUM('a土地'!F12+'b家屋'!F12+'c償却資産'!F12)</f>
        <v>1953053</v>
      </c>
      <c r="G12" s="90">
        <f>SUM('a土地'!G12+'b家屋'!G12+'c償却資産'!G12)</f>
        <v>77132</v>
      </c>
      <c r="H12" s="91">
        <f t="shared" si="2"/>
        <v>2030185</v>
      </c>
      <c r="I12" s="109">
        <f t="shared" si="3"/>
        <v>95.25912167912935</v>
      </c>
      <c r="J12" s="155">
        <f t="shared" si="0"/>
        <v>24.814611061245106</v>
      </c>
      <c r="K12" s="110">
        <f t="shared" si="0"/>
        <v>85.98522036046124</v>
      </c>
    </row>
    <row r="13" spans="1:11" ht="13.5">
      <c r="A13" s="5"/>
      <c r="B13" s="75" t="str">
        <f>+'帳票61_06(1)'!B12</f>
        <v>うるま市</v>
      </c>
      <c r="C13" s="89">
        <f>SUM('a土地'!C13+'b家屋'!C13+'c償却資産'!C13)</f>
        <v>4768185</v>
      </c>
      <c r="D13" s="90">
        <f>SUM('a土地'!D13+'b家屋'!D13+'c償却資産'!D13)</f>
        <v>1221840</v>
      </c>
      <c r="E13" s="91">
        <f t="shared" si="1"/>
        <v>5990025</v>
      </c>
      <c r="F13" s="89">
        <f>SUM('a土地'!F13+'b家屋'!F13+'c償却資産'!F13)</f>
        <v>4451576</v>
      </c>
      <c r="G13" s="90">
        <f>SUM('a土地'!G13+'b家屋'!G13+'c償却資産'!G13)</f>
        <v>348370</v>
      </c>
      <c r="H13" s="91">
        <f t="shared" si="2"/>
        <v>4799946</v>
      </c>
      <c r="I13" s="109">
        <f t="shared" si="3"/>
        <v>93.35996820593161</v>
      </c>
      <c r="J13" s="155">
        <f t="shared" si="0"/>
        <v>28.51191645387285</v>
      </c>
      <c r="K13" s="110">
        <f t="shared" si="0"/>
        <v>80.13231998197003</v>
      </c>
    </row>
    <row r="14" spans="1:11" ht="13.5">
      <c r="A14" s="5"/>
      <c r="B14" s="76" t="str">
        <f>+'帳票61_06(1)'!B13</f>
        <v>宮古島市</v>
      </c>
      <c r="C14" s="92">
        <f>SUM('a土地'!C14+'b家屋'!C14+'c償却資産'!C14)</f>
        <v>2188291</v>
      </c>
      <c r="D14" s="93">
        <f>SUM('a土地'!D14+'b家屋'!D14+'c償却資産'!D14)</f>
        <v>559739</v>
      </c>
      <c r="E14" s="94">
        <f t="shared" si="1"/>
        <v>2748030</v>
      </c>
      <c r="F14" s="92">
        <f>SUM('a土地'!F14+'b家屋'!F14+'c償却資産'!F14)</f>
        <v>2037042</v>
      </c>
      <c r="G14" s="93">
        <f>SUM('a土地'!G14+'b家屋'!G14+'c償却資産'!G14)</f>
        <v>102707</v>
      </c>
      <c r="H14" s="94">
        <f t="shared" si="2"/>
        <v>2139749</v>
      </c>
      <c r="I14" s="111">
        <f t="shared" si="3"/>
        <v>93.08825928544239</v>
      </c>
      <c r="J14" s="204">
        <f t="shared" si="0"/>
        <v>18.349087699802944</v>
      </c>
      <c r="K14" s="112">
        <f t="shared" si="0"/>
        <v>77.86483408114177</v>
      </c>
    </row>
    <row r="15" spans="1:11" ht="13.5">
      <c r="A15" s="5"/>
      <c r="B15" s="77" t="str">
        <f>+'帳票61_06(1)'!B14</f>
        <v>南城市</v>
      </c>
      <c r="C15" s="95">
        <f>SUM('a土地'!C15+'b家屋'!C15+'c償却資産'!C15)</f>
        <v>1204639</v>
      </c>
      <c r="D15" s="96">
        <f>SUM('a土地'!D15+'b家屋'!D15+'c償却資産'!D15)</f>
        <v>224372</v>
      </c>
      <c r="E15" s="97">
        <f t="shared" si="1"/>
        <v>1429011</v>
      </c>
      <c r="F15" s="95">
        <f>SUM('a土地'!F15+'b家屋'!F15+'c償却資産'!F15)</f>
        <v>1141058</v>
      </c>
      <c r="G15" s="96">
        <f>SUM('a土地'!G15+'b家屋'!G15+'c償却資産'!G15)</f>
        <v>50553</v>
      </c>
      <c r="H15" s="97">
        <f t="shared" si="2"/>
        <v>1191611</v>
      </c>
      <c r="I15" s="113">
        <f t="shared" si="3"/>
        <v>94.72198725095235</v>
      </c>
      <c r="J15" s="207">
        <f t="shared" si="0"/>
        <v>22.530886206835078</v>
      </c>
      <c r="K15" s="114">
        <f t="shared" si="0"/>
        <v>83.38711178570354</v>
      </c>
    </row>
    <row r="16" spans="1:11" ht="13.5">
      <c r="A16" s="5"/>
      <c r="B16" s="78" t="str">
        <f>+'帳票61_06(1)'!B15</f>
        <v>国頭村</v>
      </c>
      <c r="C16" s="86">
        <f>SUM('a土地'!C16+'b家屋'!C16+'c償却資産'!C16)</f>
        <v>177920</v>
      </c>
      <c r="D16" s="87">
        <f>SUM('a土地'!D16+'b家屋'!D16+'c償却資産'!D16)</f>
        <v>38760</v>
      </c>
      <c r="E16" s="88">
        <f t="shared" si="1"/>
        <v>216680</v>
      </c>
      <c r="F16" s="86">
        <f>SUM('a土地'!F16+'b家屋'!F16+'c償却資産'!F16)</f>
        <v>166587</v>
      </c>
      <c r="G16" s="87">
        <f>SUM('a土地'!G16+'b家屋'!G16+'c償却資産'!G16)</f>
        <v>4909</v>
      </c>
      <c r="H16" s="88">
        <f t="shared" si="2"/>
        <v>171496</v>
      </c>
      <c r="I16" s="107">
        <f t="shared" si="3"/>
        <v>93.6302832733813</v>
      </c>
      <c r="J16" s="210">
        <f t="shared" si="0"/>
        <v>12.665118679050568</v>
      </c>
      <c r="K16" s="108">
        <f t="shared" si="0"/>
        <v>79.14712940742108</v>
      </c>
    </row>
    <row r="17" spans="1:11" ht="13.5">
      <c r="A17" s="5"/>
      <c r="B17" s="75" t="str">
        <f>+'帳票61_06(1)'!B16</f>
        <v>大宜味村</v>
      </c>
      <c r="C17" s="89">
        <f>SUM('a土地'!C17+'b家屋'!C17+'c償却資産'!C17)</f>
        <v>100423</v>
      </c>
      <c r="D17" s="90">
        <f>SUM('a土地'!D17+'b家屋'!D17+'c償却資産'!D17)</f>
        <v>37397</v>
      </c>
      <c r="E17" s="91">
        <f t="shared" si="1"/>
        <v>137820</v>
      </c>
      <c r="F17" s="89">
        <f>SUM('a土地'!F17+'b家屋'!F17+'c償却資産'!F17)</f>
        <v>90329</v>
      </c>
      <c r="G17" s="90">
        <f>SUM('a土地'!G17+'b家屋'!G17+'c償却資産'!G17)</f>
        <v>1227</v>
      </c>
      <c r="H17" s="91">
        <f t="shared" si="2"/>
        <v>91556</v>
      </c>
      <c r="I17" s="109">
        <f t="shared" si="3"/>
        <v>89.9485177698336</v>
      </c>
      <c r="J17" s="155">
        <f t="shared" si="0"/>
        <v>3.2810118458699895</v>
      </c>
      <c r="K17" s="110">
        <f t="shared" si="0"/>
        <v>66.43157741982296</v>
      </c>
    </row>
    <row r="18" spans="1:11" ht="13.5">
      <c r="A18" s="5"/>
      <c r="B18" s="75" t="str">
        <f>+'帳票61_06(1)'!B17</f>
        <v>東村</v>
      </c>
      <c r="C18" s="89">
        <f>SUM('a土地'!C18+'b家屋'!C18+'c償却資産'!C18)</f>
        <v>48793</v>
      </c>
      <c r="D18" s="90">
        <f>SUM('a土地'!D18+'b家屋'!D18+'c償却資産'!D18)</f>
        <v>9725</v>
      </c>
      <c r="E18" s="91">
        <f t="shared" si="1"/>
        <v>58518</v>
      </c>
      <c r="F18" s="89">
        <f>SUM('a土地'!F18+'b家屋'!F18+'c償却資産'!F18)</f>
        <v>45913</v>
      </c>
      <c r="G18" s="90">
        <f>SUM('a土地'!G18+'b家屋'!G18+'c償却資産'!G18)</f>
        <v>790</v>
      </c>
      <c r="H18" s="91">
        <f t="shared" si="2"/>
        <v>46703</v>
      </c>
      <c r="I18" s="109">
        <f t="shared" si="3"/>
        <v>94.09751398766217</v>
      </c>
      <c r="J18" s="155">
        <f t="shared" si="0"/>
        <v>8.123393316195372</v>
      </c>
      <c r="K18" s="110">
        <f t="shared" si="0"/>
        <v>79.80963122458047</v>
      </c>
    </row>
    <row r="19" spans="1:11" ht="13.5">
      <c r="A19" s="5"/>
      <c r="B19" s="76" t="str">
        <f>+'帳票61_06(1)'!B18</f>
        <v>今帰仁村</v>
      </c>
      <c r="C19" s="92">
        <f>SUM('a土地'!C19+'b家屋'!C19+'c償却資産'!C19)</f>
        <v>260874</v>
      </c>
      <c r="D19" s="93">
        <f>SUM('a土地'!D19+'b家屋'!D19+'c償却資産'!D19)</f>
        <v>41744</v>
      </c>
      <c r="E19" s="94">
        <f t="shared" si="1"/>
        <v>302618</v>
      </c>
      <c r="F19" s="92">
        <f>SUM('a土地'!F19+'b家屋'!F19+'c償却資産'!F19)</f>
        <v>247571</v>
      </c>
      <c r="G19" s="93">
        <f>SUM('a土地'!G19+'b家屋'!G19+'c償却資産'!G19)</f>
        <v>5927</v>
      </c>
      <c r="H19" s="94">
        <f t="shared" si="2"/>
        <v>253498</v>
      </c>
      <c r="I19" s="111">
        <f t="shared" si="3"/>
        <v>94.9006033564096</v>
      </c>
      <c r="J19" s="204">
        <f t="shared" si="0"/>
        <v>14.19844768110387</v>
      </c>
      <c r="K19" s="112">
        <f t="shared" si="0"/>
        <v>83.76831516961978</v>
      </c>
    </row>
    <row r="20" spans="1:11" ht="13.5">
      <c r="A20" s="5"/>
      <c r="B20" s="77" t="str">
        <f>+'帳票61_06(1)'!B19</f>
        <v>本部町</v>
      </c>
      <c r="C20" s="95">
        <f>SUM('a土地'!C20+'b家屋'!C20+'c償却資産'!C20)</f>
        <v>440957</v>
      </c>
      <c r="D20" s="96">
        <f>SUM('a土地'!D20+'b家屋'!D20+'c償却資産'!D20)</f>
        <v>159345</v>
      </c>
      <c r="E20" s="97">
        <f t="shared" si="1"/>
        <v>600302</v>
      </c>
      <c r="F20" s="95">
        <f>SUM('a土地'!F20+'b家屋'!F20+'c償却資産'!F20)</f>
        <v>410676</v>
      </c>
      <c r="G20" s="96">
        <f>SUM('a土地'!G20+'b家屋'!G20+'c償却資産'!G20)</f>
        <v>22345</v>
      </c>
      <c r="H20" s="97">
        <f t="shared" si="2"/>
        <v>433021</v>
      </c>
      <c r="I20" s="113">
        <f t="shared" si="3"/>
        <v>93.13289050859834</v>
      </c>
      <c r="J20" s="207">
        <f t="shared" si="0"/>
        <v>14.023031786375476</v>
      </c>
      <c r="K20" s="114">
        <f t="shared" si="0"/>
        <v>72.13385929082362</v>
      </c>
    </row>
    <row r="21" spans="1:11" ht="13.5">
      <c r="A21" s="5"/>
      <c r="B21" s="75" t="str">
        <f>+'帳票61_06(1)'!B20</f>
        <v>恩納村</v>
      </c>
      <c r="C21" s="89">
        <f>SUM('a土地'!C21+'b家屋'!C21+'c償却資産'!C21)</f>
        <v>788821</v>
      </c>
      <c r="D21" s="90">
        <f>SUM('a土地'!D21+'b家屋'!D21+'c償却資産'!D21)</f>
        <v>100459</v>
      </c>
      <c r="E21" s="91">
        <f t="shared" si="1"/>
        <v>889280</v>
      </c>
      <c r="F21" s="89">
        <f>SUM('a土地'!F21+'b家屋'!F21+'c償却資産'!F21)</f>
        <v>757761</v>
      </c>
      <c r="G21" s="90">
        <f>SUM('a土地'!G21+'b家屋'!G21+'c償却資産'!G21)</f>
        <v>32807</v>
      </c>
      <c r="H21" s="91">
        <f t="shared" si="2"/>
        <v>790568</v>
      </c>
      <c r="I21" s="109">
        <f t="shared" si="3"/>
        <v>96.06247805268876</v>
      </c>
      <c r="J21" s="155">
        <f t="shared" si="0"/>
        <v>32.65710389313053</v>
      </c>
      <c r="K21" s="110">
        <f t="shared" si="0"/>
        <v>88.8997840949982</v>
      </c>
    </row>
    <row r="22" spans="1:11" ht="13.5">
      <c r="A22" s="5"/>
      <c r="B22" s="75" t="str">
        <f>+'帳票61_06(1)'!B21</f>
        <v>宜野座村</v>
      </c>
      <c r="C22" s="89">
        <f>SUM('a土地'!C22+'b家屋'!C22+'c償却資産'!C22)</f>
        <v>161394</v>
      </c>
      <c r="D22" s="90">
        <f>SUM('a土地'!D22+'b家屋'!D22+'c償却資産'!D22)</f>
        <v>59639</v>
      </c>
      <c r="E22" s="91">
        <f t="shared" si="1"/>
        <v>221033</v>
      </c>
      <c r="F22" s="89">
        <f>SUM('a土地'!F22+'b家屋'!F22+'c償却資産'!F22)</f>
        <v>151108</v>
      </c>
      <c r="G22" s="90">
        <f>SUM('a土地'!G22+'b家屋'!G22+'c償却資産'!G22)</f>
        <v>18011</v>
      </c>
      <c r="H22" s="91">
        <f t="shared" si="2"/>
        <v>169119</v>
      </c>
      <c r="I22" s="109">
        <f t="shared" si="3"/>
        <v>93.62677670793215</v>
      </c>
      <c r="J22" s="155">
        <f t="shared" si="0"/>
        <v>30.20003688861316</v>
      </c>
      <c r="K22" s="110">
        <f t="shared" si="0"/>
        <v>76.51300936964164</v>
      </c>
    </row>
    <row r="23" spans="1:11" ht="13.5">
      <c r="A23" s="5"/>
      <c r="B23" s="75" t="str">
        <f>+'帳票61_06(1)'!B22</f>
        <v>金武町</v>
      </c>
      <c r="C23" s="89">
        <f>SUM('a土地'!C23+'b家屋'!C23+'c償却資産'!C23)</f>
        <v>718384</v>
      </c>
      <c r="D23" s="90">
        <f>SUM('a土地'!D23+'b家屋'!D23+'c償却資産'!D23)</f>
        <v>194987</v>
      </c>
      <c r="E23" s="91">
        <f t="shared" si="1"/>
        <v>913371</v>
      </c>
      <c r="F23" s="89">
        <f>SUM('a土地'!F23+'b家屋'!F23+'c償却資産'!F23)</f>
        <v>686352</v>
      </c>
      <c r="G23" s="90">
        <f>SUM('a土地'!G23+'b家屋'!G23+'c償却資産'!G23)</f>
        <v>23397</v>
      </c>
      <c r="H23" s="91">
        <f t="shared" si="2"/>
        <v>709749</v>
      </c>
      <c r="I23" s="109">
        <f t="shared" si="3"/>
        <v>95.54110336533108</v>
      </c>
      <c r="J23" s="155">
        <f t="shared" si="0"/>
        <v>11.999261489227488</v>
      </c>
      <c r="K23" s="110">
        <f t="shared" si="0"/>
        <v>77.70653983978033</v>
      </c>
    </row>
    <row r="24" spans="1:11" ht="13.5">
      <c r="A24" s="5"/>
      <c r="B24" s="76" t="str">
        <f>+'帳票61_06(1)'!B23</f>
        <v>伊江村</v>
      </c>
      <c r="C24" s="92">
        <f>SUM('a土地'!C24+'b家屋'!C24+'c償却資産'!C24)</f>
        <v>143209</v>
      </c>
      <c r="D24" s="93">
        <f>SUM('a土地'!D24+'b家屋'!D24+'c償却資産'!D24)</f>
        <v>19297</v>
      </c>
      <c r="E24" s="94">
        <f t="shared" si="1"/>
        <v>162506</v>
      </c>
      <c r="F24" s="92">
        <f>SUM('a土地'!F24+'b家屋'!F24+'c償却資産'!F24)</f>
        <v>139402</v>
      </c>
      <c r="G24" s="93">
        <f>SUM('a土地'!G24+'b家屋'!G24+'c償却資産'!G24)</f>
        <v>1772</v>
      </c>
      <c r="H24" s="94">
        <f t="shared" si="2"/>
        <v>141174</v>
      </c>
      <c r="I24" s="111">
        <f t="shared" si="3"/>
        <v>97.34164752215294</v>
      </c>
      <c r="J24" s="204">
        <f t="shared" si="0"/>
        <v>9.182774524537493</v>
      </c>
      <c r="K24" s="112">
        <f t="shared" si="0"/>
        <v>86.87310007015125</v>
      </c>
    </row>
    <row r="25" spans="1:11" ht="13.5">
      <c r="A25" s="5"/>
      <c r="B25" s="77" t="str">
        <f>+'帳票61_06(1)'!B24</f>
        <v>読谷村</v>
      </c>
      <c r="C25" s="95">
        <f>SUM('a土地'!C25+'b家屋'!C25+'c償却資産'!C25)</f>
        <v>1512121</v>
      </c>
      <c r="D25" s="96">
        <f>SUM('a土地'!D25+'b家屋'!D25+'c償却資産'!D25)</f>
        <v>245992</v>
      </c>
      <c r="E25" s="97">
        <f t="shared" si="1"/>
        <v>1758113</v>
      </c>
      <c r="F25" s="95">
        <f>SUM('a土地'!F25+'b家屋'!F25+'c償却資産'!F25)</f>
        <v>1419185</v>
      </c>
      <c r="G25" s="96">
        <f>SUM('a土地'!G25+'b家屋'!G25+'c償却資産'!G25)</f>
        <v>55874</v>
      </c>
      <c r="H25" s="97">
        <f t="shared" si="2"/>
        <v>1475059</v>
      </c>
      <c r="I25" s="113">
        <f t="shared" si="3"/>
        <v>93.85393100155345</v>
      </c>
      <c r="J25" s="207">
        <f t="shared" si="0"/>
        <v>22.713746788513447</v>
      </c>
      <c r="K25" s="114">
        <f t="shared" si="0"/>
        <v>83.90012473600957</v>
      </c>
    </row>
    <row r="26" spans="1:11" ht="13.5">
      <c r="A26" s="5"/>
      <c r="B26" s="75" t="str">
        <f>+'帳票61_06(1)'!B25</f>
        <v>嘉手納町</v>
      </c>
      <c r="C26" s="89">
        <f>SUM('a土地'!C26+'b家屋'!C26+'c償却資産'!C26)</f>
        <v>956737</v>
      </c>
      <c r="D26" s="90">
        <f>SUM('a土地'!D26+'b家屋'!D26+'c償却資産'!D26)</f>
        <v>89279</v>
      </c>
      <c r="E26" s="91">
        <f t="shared" si="1"/>
        <v>1046016</v>
      </c>
      <c r="F26" s="89">
        <f>SUM('a土地'!F26+'b家屋'!F26+'c償却資産'!F26)</f>
        <v>922767</v>
      </c>
      <c r="G26" s="90">
        <f>SUM('a土地'!G26+'b家屋'!G26+'c償却資産'!G26)</f>
        <v>29775</v>
      </c>
      <c r="H26" s="91">
        <f t="shared" si="2"/>
        <v>952542</v>
      </c>
      <c r="I26" s="109">
        <f t="shared" si="3"/>
        <v>96.44938995774179</v>
      </c>
      <c r="J26" s="155">
        <f t="shared" si="0"/>
        <v>33.350507958198456</v>
      </c>
      <c r="K26" s="110">
        <f t="shared" si="0"/>
        <v>91.06380781938326</v>
      </c>
    </row>
    <row r="27" spans="1:11" ht="13.5">
      <c r="A27" s="5"/>
      <c r="B27" s="75" t="str">
        <f>+'帳票61_06(1)'!B26</f>
        <v>北谷町</v>
      </c>
      <c r="C27" s="89">
        <f>SUM('a土地'!C27+'b家屋'!C27+'c償却資産'!C27)</f>
        <v>1927686</v>
      </c>
      <c r="D27" s="90">
        <f>SUM('a土地'!D27+'b家屋'!D27+'c償却資産'!D27)</f>
        <v>296940</v>
      </c>
      <c r="E27" s="91">
        <f t="shared" si="1"/>
        <v>2224626</v>
      </c>
      <c r="F27" s="89">
        <f>SUM('a土地'!F27+'b家屋'!F27+'c償却資産'!F27)</f>
        <v>1837518</v>
      </c>
      <c r="G27" s="90">
        <f>SUM('a土地'!G27+'b家屋'!G27+'c償却資産'!G27)</f>
        <v>59051</v>
      </c>
      <c r="H27" s="91">
        <f t="shared" si="2"/>
        <v>1896569</v>
      </c>
      <c r="I27" s="109">
        <f t="shared" si="3"/>
        <v>95.32247471839294</v>
      </c>
      <c r="J27" s="155">
        <f t="shared" si="0"/>
        <v>19.886509059069173</v>
      </c>
      <c r="K27" s="110">
        <f t="shared" si="0"/>
        <v>85.25338641191823</v>
      </c>
    </row>
    <row r="28" spans="1:11" ht="13.5">
      <c r="A28" s="5"/>
      <c r="B28" s="75" t="str">
        <f>+'帳票61_06(1)'!B27</f>
        <v>北中城村</v>
      </c>
      <c r="C28" s="89">
        <f>SUM('a土地'!C28+'b家屋'!C28+'c償却資産'!C28)</f>
        <v>784458</v>
      </c>
      <c r="D28" s="90">
        <f>SUM('a土地'!D28+'b家屋'!D28+'c償却資産'!D28)</f>
        <v>125307</v>
      </c>
      <c r="E28" s="91">
        <f t="shared" si="1"/>
        <v>909765</v>
      </c>
      <c r="F28" s="89">
        <f>SUM('a土地'!F28+'b家屋'!F28+'c償却資産'!F28)</f>
        <v>745975</v>
      </c>
      <c r="G28" s="90">
        <f>SUM('a土地'!G28+'b家屋'!G28+'c償却資産'!G28)</f>
        <v>27231</v>
      </c>
      <c r="H28" s="91">
        <f t="shared" si="2"/>
        <v>773206</v>
      </c>
      <c r="I28" s="109">
        <f t="shared" si="3"/>
        <v>95.09431989985441</v>
      </c>
      <c r="J28" s="155">
        <f t="shared" si="0"/>
        <v>21.731427613780554</v>
      </c>
      <c r="K28" s="110">
        <f t="shared" si="0"/>
        <v>84.98964018180519</v>
      </c>
    </row>
    <row r="29" spans="1:11" ht="13.5">
      <c r="A29" s="5"/>
      <c r="B29" s="76" t="str">
        <f>+'帳票61_06(1)'!B28</f>
        <v>中城村</v>
      </c>
      <c r="C29" s="92">
        <f>SUM('a土地'!C29+'b家屋'!C29+'c償却資産'!C29)</f>
        <v>724419</v>
      </c>
      <c r="D29" s="93">
        <f>SUM('a土地'!D29+'b家屋'!D29+'c償却資産'!D29)</f>
        <v>133467</v>
      </c>
      <c r="E29" s="94">
        <f t="shared" si="1"/>
        <v>857886</v>
      </c>
      <c r="F29" s="92">
        <f>SUM('a土地'!F29+'b家屋'!F29+'c償却資産'!F29)</f>
        <v>694409</v>
      </c>
      <c r="G29" s="93">
        <f>SUM('a土地'!G29+'b家屋'!G29+'c償却資産'!G29)</f>
        <v>36707</v>
      </c>
      <c r="H29" s="94">
        <f t="shared" si="2"/>
        <v>731116</v>
      </c>
      <c r="I29" s="111">
        <f t="shared" si="3"/>
        <v>95.85736983706943</v>
      </c>
      <c r="J29" s="204">
        <f t="shared" si="0"/>
        <v>27.502678564738847</v>
      </c>
      <c r="K29" s="112">
        <f t="shared" si="0"/>
        <v>85.22297834444204</v>
      </c>
    </row>
    <row r="30" spans="1:11" ht="13.5">
      <c r="A30" s="5"/>
      <c r="B30" s="77" t="str">
        <f>+'帳票61_06(1)'!B29</f>
        <v>西原町</v>
      </c>
      <c r="C30" s="95">
        <f>SUM('a土地'!C30+'b家屋'!C30+'c償却資産'!C30)</f>
        <v>1622534</v>
      </c>
      <c r="D30" s="96">
        <f>SUM('a土地'!D30+'b家屋'!D30+'c償却資産'!D30)</f>
        <v>201658</v>
      </c>
      <c r="E30" s="97">
        <f t="shared" si="1"/>
        <v>1824192</v>
      </c>
      <c r="F30" s="95">
        <f>SUM('a土地'!F30+'b家屋'!F30+'c償却資産'!F30)</f>
        <v>1558367</v>
      </c>
      <c r="G30" s="96">
        <f>SUM('a土地'!G30+'b家屋'!G30+'c償却資産'!G30)</f>
        <v>52313</v>
      </c>
      <c r="H30" s="97">
        <f t="shared" si="2"/>
        <v>1610680</v>
      </c>
      <c r="I30" s="113">
        <f t="shared" si="3"/>
        <v>96.04526006851012</v>
      </c>
      <c r="J30" s="207">
        <f t="shared" si="0"/>
        <v>25.941445417489017</v>
      </c>
      <c r="K30" s="114">
        <f t="shared" si="0"/>
        <v>88.29553029505665</v>
      </c>
    </row>
    <row r="31" spans="1:11" ht="13.5">
      <c r="A31" s="5"/>
      <c r="B31" s="75" t="str">
        <f>+'帳票61_06(1)'!B30</f>
        <v>与那原町</v>
      </c>
      <c r="C31" s="89">
        <f>SUM('a土地'!C31+'b家屋'!C31+'c償却資産'!C31)</f>
        <v>517429</v>
      </c>
      <c r="D31" s="90">
        <f>SUM('a土地'!D31+'b家屋'!D31+'c償却資産'!D31)</f>
        <v>93373</v>
      </c>
      <c r="E31" s="91">
        <f t="shared" si="1"/>
        <v>610802</v>
      </c>
      <c r="F31" s="89">
        <f>SUM('a土地'!F31+'b家屋'!F31+'c償却資産'!F31)</f>
        <v>494800</v>
      </c>
      <c r="G31" s="90">
        <f>SUM('a土地'!G31+'b家屋'!G31+'c償却資産'!G31)</f>
        <v>18023</v>
      </c>
      <c r="H31" s="91">
        <f t="shared" si="2"/>
        <v>512823</v>
      </c>
      <c r="I31" s="109">
        <f t="shared" si="3"/>
        <v>95.62664636114326</v>
      </c>
      <c r="J31" s="155">
        <f t="shared" si="0"/>
        <v>19.302153727522946</v>
      </c>
      <c r="K31" s="110">
        <f t="shared" si="0"/>
        <v>83.95895887701744</v>
      </c>
    </row>
    <row r="32" spans="1:11" ht="13.5">
      <c r="A32" s="5"/>
      <c r="B32" s="75" t="str">
        <f>+'帳票61_06(1)'!B31</f>
        <v>南風原町</v>
      </c>
      <c r="C32" s="89">
        <f>SUM('a土地'!C32+'b家屋'!C32+'c償却資産'!C32)</f>
        <v>1519655</v>
      </c>
      <c r="D32" s="90">
        <f>SUM('a土地'!D32+'b家屋'!D32+'c償却資産'!D32)</f>
        <v>166828</v>
      </c>
      <c r="E32" s="91">
        <f>SUM(C32:D32)</f>
        <v>1686483</v>
      </c>
      <c r="F32" s="89">
        <f>SUM('a土地'!F32+'b家屋'!F32+'c償却資産'!F32)</f>
        <v>1480819</v>
      </c>
      <c r="G32" s="90">
        <f>SUM('a土地'!G32+'b家屋'!G32+'c償却資産'!G32)</f>
        <v>42243</v>
      </c>
      <c r="H32" s="91">
        <f>SUM(F32:G32)</f>
        <v>1523062</v>
      </c>
      <c r="I32" s="109">
        <f t="shared" si="3"/>
        <v>97.44441995058088</v>
      </c>
      <c r="J32" s="155">
        <f t="shared" si="0"/>
        <v>25.321288992255496</v>
      </c>
      <c r="K32" s="110">
        <f t="shared" si="0"/>
        <v>90.30995272410098</v>
      </c>
    </row>
    <row r="33" spans="1:11" ht="13.5">
      <c r="A33" s="5"/>
      <c r="B33" s="75" t="str">
        <f>+'帳票61_06(1)'!B32</f>
        <v>渡嘉敷村</v>
      </c>
      <c r="C33" s="89">
        <f>SUM('a土地'!C33+'b家屋'!C33+'c償却資産'!C33)</f>
        <v>25304</v>
      </c>
      <c r="D33" s="90">
        <f>SUM('a土地'!D33+'b家屋'!D33+'c償却資産'!D33)</f>
        <v>1243</v>
      </c>
      <c r="E33" s="91">
        <f t="shared" si="1"/>
        <v>26547</v>
      </c>
      <c r="F33" s="89">
        <f>SUM('a土地'!F33+'b家屋'!F33+'c償却資産'!F33)</f>
        <v>24613</v>
      </c>
      <c r="G33" s="90">
        <f>SUM('a土地'!G33+'b家屋'!G33+'c償却資産'!G33)</f>
        <v>161</v>
      </c>
      <c r="H33" s="91">
        <f t="shared" si="2"/>
        <v>24774</v>
      </c>
      <c r="I33" s="109">
        <f t="shared" si="3"/>
        <v>97.26920644957319</v>
      </c>
      <c r="J33" s="155">
        <f t="shared" si="0"/>
        <v>12.952534191472246</v>
      </c>
      <c r="K33" s="110">
        <f t="shared" si="0"/>
        <v>93.32127924059216</v>
      </c>
    </row>
    <row r="34" spans="1:11" ht="13.5">
      <c r="A34" s="5"/>
      <c r="B34" s="76" t="str">
        <f>+'帳票61_06(1)'!B33</f>
        <v>座間味村</v>
      </c>
      <c r="C34" s="92">
        <f>SUM('a土地'!C34+'b家屋'!C34+'c償却資産'!C34)</f>
        <v>36448</v>
      </c>
      <c r="D34" s="93">
        <f>SUM('a土地'!D34+'b家屋'!D34+'c償却資産'!D34)</f>
        <v>13310</v>
      </c>
      <c r="E34" s="94">
        <f t="shared" si="1"/>
        <v>49758</v>
      </c>
      <c r="F34" s="92">
        <f>SUM('a土地'!F34+'b家屋'!F34+'c償却資産'!F34)</f>
        <v>32838</v>
      </c>
      <c r="G34" s="93">
        <f>SUM('a土地'!G34+'b家屋'!G34+'c償却資産'!G34)</f>
        <v>4824</v>
      </c>
      <c r="H34" s="94">
        <f t="shared" si="2"/>
        <v>37662</v>
      </c>
      <c r="I34" s="111">
        <f t="shared" si="3"/>
        <v>90.09547848990343</v>
      </c>
      <c r="J34" s="204">
        <f t="shared" si="0"/>
        <v>36.24342599549211</v>
      </c>
      <c r="K34" s="112">
        <f t="shared" si="0"/>
        <v>75.69034125165803</v>
      </c>
    </row>
    <row r="35" spans="1:11" ht="13.5">
      <c r="A35" s="5"/>
      <c r="B35" s="77" t="str">
        <f>+'帳票61_06(1)'!B34</f>
        <v>粟国村</v>
      </c>
      <c r="C35" s="95">
        <f>SUM('a土地'!C35+'b家屋'!C35+'c償却資産'!C35)</f>
        <v>25895</v>
      </c>
      <c r="D35" s="96">
        <f>SUM('a土地'!D35+'b家屋'!D35+'c償却資産'!D35)</f>
        <v>5358</v>
      </c>
      <c r="E35" s="97">
        <f t="shared" si="1"/>
        <v>31253</v>
      </c>
      <c r="F35" s="95">
        <f>SUM('a土地'!F35+'b家屋'!F35+'c償却資産'!F35)</f>
        <v>22649</v>
      </c>
      <c r="G35" s="96">
        <f>SUM('a土地'!G35+'b家屋'!G35+'c償却資産'!G35)</f>
        <v>2097</v>
      </c>
      <c r="H35" s="97">
        <f t="shared" si="2"/>
        <v>24746</v>
      </c>
      <c r="I35" s="113">
        <f t="shared" si="3"/>
        <v>87.46476153697625</v>
      </c>
      <c r="J35" s="207">
        <f t="shared" si="0"/>
        <v>39.13773796192609</v>
      </c>
      <c r="K35" s="114">
        <f t="shared" si="0"/>
        <v>79.17959875851919</v>
      </c>
    </row>
    <row r="36" spans="1:11" ht="13.5">
      <c r="A36" s="5"/>
      <c r="B36" s="75" t="str">
        <f>+'帳票61_06(1)'!B35</f>
        <v>渡名喜村</v>
      </c>
      <c r="C36" s="89">
        <f>SUM('a土地'!C36+'b家屋'!C36+'c償却資産'!C36)</f>
        <v>8740</v>
      </c>
      <c r="D36" s="90">
        <f>SUM('a土地'!D36+'b家屋'!D36+'c償却資産'!D36)</f>
        <v>963</v>
      </c>
      <c r="E36" s="91">
        <f t="shared" si="1"/>
        <v>9703</v>
      </c>
      <c r="F36" s="89">
        <f>SUM('a土地'!F36+'b家屋'!F36+'c償却資産'!F36)</f>
        <v>8216</v>
      </c>
      <c r="G36" s="90">
        <f>SUM('a土地'!G36+'b家屋'!G36+'c償却資産'!G36)</f>
        <v>62</v>
      </c>
      <c r="H36" s="91">
        <f t="shared" si="2"/>
        <v>8278</v>
      </c>
      <c r="I36" s="109">
        <f t="shared" si="3"/>
        <v>94.00457665903889</v>
      </c>
      <c r="J36" s="155">
        <f t="shared" si="0"/>
        <v>6.438213914849429</v>
      </c>
      <c r="K36" s="110">
        <f t="shared" si="0"/>
        <v>85.31382046789653</v>
      </c>
    </row>
    <row r="37" spans="1:11" ht="13.5">
      <c r="A37" s="5"/>
      <c r="B37" s="75" t="str">
        <f>+'帳票61_06(1)'!B36</f>
        <v>南大東村</v>
      </c>
      <c r="C37" s="89">
        <f>SUM('a土地'!C37+'b家屋'!C37+'c償却資産'!C37)</f>
        <v>73590</v>
      </c>
      <c r="D37" s="90">
        <f>SUM('a土地'!D37+'b家屋'!D37+'c償却資産'!D37)</f>
        <v>13153</v>
      </c>
      <c r="E37" s="91">
        <f t="shared" si="1"/>
        <v>86743</v>
      </c>
      <c r="F37" s="89">
        <f>SUM('a土地'!F37+'b家屋'!F37+'c償却資産'!F37)</f>
        <v>71202</v>
      </c>
      <c r="G37" s="90">
        <f>SUM('a土地'!G37+'b家屋'!G37+'c償却資産'!G37)</f>
        <v>2735</v>
      </c>
      <c r="H37" s="91">
        <f t="shared" si="2"/>
        <v>73937</v>
      </c>
      <c r="I37" s="109">
        <f t="shared" si="3"/>
        <v>96.75499388503873</v>
      </c>
      <c r="J37" s="155">
        <f t="shared" si="3"/>
        <v>20.793735269520262</v>
      </c>
      <c r="K37" s="110">
        <f t="shared" si="3"/>
        <v>85.23684908292311</v>
      </c>
    </row>
    <row r="38" spans="1:11" ht="13.5">
      <c r="A38" s="5"/>
      <c r="B38" s="75" t="str">
        <f>+'帳票61_06(1)'!B37</f>
        <v>北大東村</v>
      </c>
      <c r="C38" s="89">
        <f>SUM('a土地'!C38+'b家屋'!C38+'c償却資産'!C38)</f>
        <v>22129</v>
      </c>
      <c r="D38" s="90">
        <f>SUM('a土地'!D38+'b家屋'!D38+'c償却資産'!D38)</f>
        <v>1658</v>
      </c>
      <c r="E38" s="91">
        <f t="shared" si="1"/>
        <v>23787</v>
      </c>
      <c r="F38" s="89">
        <f>SUM('a土地'!F38+'b家屋'!F38+'c償却資産'!F38)</f>
        <v>21921</v>
      </c>
      <c r="G38" s="90">
        <f>SUM('a土地'!G38+'b家屋'!G38+'c償却資産'!G38)</f>
        <v>433</v>
      </c>
      <c r="H38" s="91">
        <f t="shared" si="2"/>
        <v>22354</v>
      </c>
      <c r="I38" s="109">
        <f t="shared" si="3"/>
        <v>99.06005693885851</v>
      </c>
      <c r="J38" s="155">
        <f t="shared" si="3"/>
        <v>26.115802171290714</v>
      </c>
      <c r="K38" s="110">
        <f t="shared" si="3"/>
        <v>93.97570101315846</v>
      </c>
    </row>
    <row r="39" spans="1:11" ht="13.5">
      <c r="A39" s="5"/>
      <c r="B39" s="76" t="str">
        <f>+'帳票61_06(1)'!B38</f>
        <v>伊平屋村</v>
      </c>
      <c r="C39" s="92">
        <f>SUM('a土地'!C39+'b家屋'!C39+'c償却資産'!C39)</f>
        <v>30506</v>
      </c>
      <c r="D39" s="93">
        <f>SUM('a土地'!D39+'b家屋'!D39+'c償却資産'!D39)</f>
        <v>6862</v>
      </c>
      <c r="E39" s="94">
        <f t="shared" si="1"/>
        <v>37368</v>
      </c>
      <c r="F39" s="92">
        <f>SUM('a土地'!F39+'b家屋'!F39+'c償却資産'!F39)</f>
        <v>27972</v>
      </c>
      <c r="G39" s="93">
        <f>SUM('a土地'!G39+'b家屋'!G39+'c償却資産'!G39)</f>
        <v>508</v>
      </c>
      <c r="H39" s="94">
        <f t="shared" si="2"/>
        <v>28480</v>
      </c>
      <c r="I39" s="111">
        <f t="shared" si="3"/>
        <v>91.69343735658559</v>
      </c>
      <c r="J39" s="204">
        <f t="shared" si="3"/>
        <v>7.403089478286214</v>
      </c>
      <c r="K39" s="112">
        <f t="shared" si="3"/>
        <v>76.21494326696639</v>
      </c>
    </row>
    <row r="40" spans="1:11" ht="13.5">
      <c r="A40" s="5"/>
      <c r="B40" s="77" t="str">
        <f>+'帳票61_06(1)'!B39</f>
        <v>伊是名村</v>
      </c>
      <c r="C40" s="95">
        <f>SUM('a土地'!C40+'b家屋'!C40+'c償却資産'!C40)</f>
        <v>51089</v>
      </c>
      <c r="D40" s="96">
        <f>SUM('a土地'!D40+'b家屋'!D40+'c償却資産'!D40)</f>
        <v>19067</v>
      </c>
      <c r="E40" s="97">
        <f t="shared" si="1"/>
        <v>70156</v>
      </c>
      <c r="F40" s="95">
        <f>SUM('a土地'!F40+'b家屋'!F40+'c償却資産'!F40)</f>
        <v>46902</v>
      </c>
      <c r="G40" s="96">
        <f>SUM('a土地'!G40+'b家屋'!G40+'c償却資産'!G40)</f>
        <v>1965</v>
      </c>
      <c r="H40" s="97">
        <f t="shared" si="2"/>
        <v>48867</v>
      </c>
      <c r="I40" s="113">
        <f t="shared" si="3"/>
        <v>91.80449803284463</v>
      </c>
      <c r="J40" s="207">
        <f t="shared" si="3"/>
        <v>10.305763885246762</v>
      </c>
      <c r="K40" s="114">
        <f t="shared" si="3"/>
        <v>69.6547693711158</v>
      </c>
    </row>
    <row r="41" spans="1:11" ht="13.5">
      <c r="A41" s="5"/>
      <c r="B41" s="75" t="str">
        <f>+'帳票61_06(1)'!B40</f>
        <v>久米島町</v>
      </c>
      <c r="C41" s="89">
        <f>SUM('a土地'!C41+'b家屋'!C41+'c償却資産'!C41)</f>
        <v>296264</v>
      </c>
      <c r="D41" s="90">
        <f>SUM('a土地'!D41+'b家屋'!D41+'c償却資産'!D41)</f>
        <v>105477</v>
      </c>
      <c r="E41" s="91">
        <f>SUM(C41:D41)</f>
        <v>401741</v>
      </c>
      <c r="F41" s="89">
        <f>SUM('a土地'!F41+'b家屋'!F41+'c償却資産'!F41)</f>
        <v>274329</v>
      </c>
      <c r="G41" s="90">
        <f>SUM('a土地'!G41+'b家屋'!G41+'c償却資産'!G41)</f>
        <v>30534</v>
      </c>
      <c r="H41" s="91">
        <f>SUM(F41:G41)</f>
        <v>304863</v>
      </c>
      <c r="I41" s="109">
        <f t="shared" si="3"/>
        <v>92.59613047822212</v>
      </c>
      <c r="J41" s="155">
        <f t="shared" si="3"/>
        <v>28.948491140248585</v>
      </c>
      <c r="K41" s="110">
        <f t="shared" si="3"/>
        <v>75.88545854169726</v>
      </c>
    </row>
    <row r="42" spans="1:11" ht="13.5">
      <c r="A42" s="5"/>
      <c r="B42" s="75" t="str">
        <f>+'帳票61_06(1)'!B41</f>
        <v>八重瀬町</v>
      </c>
      <c r="C42" s="89">
        <f>SUM('a土地'!C42+'b家屋'!C42+'c償却資産'!C42)</f>
        <v>844459</v>
      </c>
      <c r="D42" s="90">
        <f>SUM('a土地'!D42+'b家屋'!D42+'c償却資産'!D42)</f>
        <v>220098</v>
      </c>
      <c r="E42" s="91">
        <f>SUM(C42:D42)</f>
        <v>1064557</v>
      </c>
      <c r="F42" s="89">
        <f>SUM('a土地'!F42+'b家屋'!F42+'c償却資産'!F42)</f>
        <v>784955</v>
      </c>
      <c r="G42" s="90">
        <f>SUM('a土地'!G42+'b家屋'!G42+'c償却資産'!G42)</f>
        <v>29977</v>
      </c>
      <c r="H42" s="91">
        <f>SUM(F42:G42)</f>
        <v>814932</v>
      </c>
      <c r="I42" s="109">
        <f t="shared" si="3"/>
        <v>92.95359514197847</v>
      </c>
      <c r="J42" s="155">
        <f t="shared" si="3"/>
        <v>13.61984207035048</v>
      </c>
      <c r="K42" s="110">
        <f t="shared" si="3"/>
        <v>76.55127907664878</v>
      </c>
    </row>
    <row r="43" spans="1:11" ht="13.5">
      <c r="A43" s="5"/>
      <c r="B43" s="75" t="str">
        <f>+'帳票61_06(1)'!B42</f>
        <v>多良間村</v>
      </c>
      <c r="C43" s="89">
        <f>SUM('a土地'!C43+'b家屋'!C43+'c償却資産'!C43)</f>
        <v>46253</v>
      </c>
      <c r="D43" s="90">
        <f>SUM('a土地'!D43+'b家屋'!D43+'c償却資産'!D43)</f>
        <v>8575</v>
      </c>
      <c r="E43" s="91">
        <f>SUM(C43:D43)</f>
        <v>54828</v>
      </c>
      <c r="F43" s="89">
        <f>SUM('a土地'!F43+'b家屋'!F43+'c償却資産'!F43)</f>
        <v>43132</v>
      </c>
      <c r="G43" s="90">
        <f>SUM('a土地'!G43+'b家屋'!G43+'c償却資産'!G43)</f>
        <v>2554</v>
      </c>
      <c r="H43" s="91">
        <f>SUM(F43:G43)</f>
        <v>45686</v>
      </c>
      <c r="I43" s="109">
        <f t="shared" si="3"/>
        <v>93.25232957862193</v>
      </c>
      <c r="J43" s="155">
        <f t="shared" si="3"/>
        <v>29.784256559766764</v>
      </c>
      <c r="K43" s="110">
        <f t="shared" si="3"/>
        <v>83.32603779090975</v>
      </c>
    </row>
    <row r="44" spans="1:11" ht="13.5">
      <c r="A44" s="5"/>
      <c r="B44" s="76" t="str">
        <f>+'帳票61_06(1)'!B43</f>
        <v>竹富町</v>
      </c>
      <c r="C44" s="92">
        <f>SUM('a土地'!C44+'b家屋'!C44+'c償却資産'!C44)</f>
        <v>277364</v>
      </c>
      <c r="D44" s="93">
        <f>SUM('a土地'!D44+'b家屋'!D44+'c償却資産'!D44)</f>
        <v>37078</v>
      </c>
      <c r="E44" s="94">
        <f t="shared" si="1"/>
        <v>314442</v>
      </c>
      <c r="F44" s="92">
        <f>SUM('a土地'!F44+'b家屋'!F44+'c償却資産'!F44)</f>
        <v>270548</v>
      </c>
      <c r="G44" s="93">
        <f>SUM('a土地'!G44+'b家屋'!G44+'c償却資産'!G44)</f>
        <v>16983</v>
      </c>
      <c r="H44" s="94">
        <f t="shared" si="2"/>
        <v>287531</v>
      </c>
      <c r="I44" s="111">
        <f t="shared" si="3"/>
        <v>97.54257942631344</v>
      </c>
      <c r="J44" s="204">
        <f t="shared" si="3"/>
        <v>45.80344139381844</v>
      </c>
      <c r="K44" s="112">
        <f t="shared" si="3"/>
        <v>91.44166491753646</v>
      </c>
    </row>
    <row r="45" spans="1:11" ht="14.25" thickBot="1">
      <c r="A45" s="5"/>
      <c r="B45" s="77" t="str">
        <f>+'帳票61_06(1)'!B44</f>
        <v>与那国町</v>
      </c>
      <c r="C45" s="95">
        <f>SUM('a土地'!C45+'b家屋'!C45+'c償却資産'!C45)</f>
        <v>69874</v>
      </c>
      <c r="D45" s="96">
        <f>SUM('a土地'!D45+'b家屋'!D45+'c償却資産'!D45)</f>
        <v>30239</v>
      </c>
      <c r="E45" s="97">
        <f t="shared" si="1"/>
        <v>100113</v>
      </c>
      <c r="F45" s="95">
        <f>SUM('a土地'!F45+'b家屋'!F45+'c償却資産'!F45)</f>
        <v>59096</v>
      </c>
      <c r="G45" s="96">
        <f>SUM('a土地'!G45+'b家屋'!G45+'c償却資産'!G45)</f>
        <v>3899</v>
      </c>
      <c r="H45" s="97">
        <f t="shared" si="2"/>
        <v>62995</v>
      </c>
      <c r="I45" s="113">
        <f t="shared" si="3"/>
        <v>84.57509230901337</v>
      </c>
      <c r="J45" s="207">
        <f t="shared" si="3"/>
        <v>12.893944905585503</v>
      </c>
      <c r="K45" s="114">
        <f t="shared" si="3"/>
        <v>62.92389599752279</v>
      </c>
    </row>
    <row r="46" spans="1:11" ht="14.25" thickTop="1">
      <c r="A46" s="7"/>
      <c r="B46" s="79" t="s">
        <v>65</v>
      </c>
      <c r="C46" s="98">
        <f aca="true" t="shared" si="4" ref="C46:H46">SUM(C5:C15)</f>
        <v>51828972</v>
      </c>
      <c r="D46" s="99">
        <f t="shared" si="4"/>
        <v>8660856</v>
      </c>
      <c r="E46" s="100">
        <f t="shared" si="4"/>
        <v>60489828</v>
      </c>
      <c r="F46" s="98">
        <f t="shared" si="4"/>
        <v>49273311</v>
      </c>
      <c r="G46" s="99">
        <f t="shared" si="4"/>
        <v>2180880</v>
      </c>
      <c r="H46" s="100">
        <f t="shared" si="4"/>
        <v>51454191</v>
      </c>
      <c r="I46" s="115">
        <f t="shared" si="3"/>
        <v>95.06904941120577</v>
      </c>
      <c r="J46" s="219">
        <f t="shared" si="3"/>
        <v>25.18088281343091</v>
      </c>
      <c r="K46" s="116">
        <f t="shared" si="3"/>
        <v>85.06255134334322</v>
      </c>
    </row>
    <row r="47" spans="1:11" ht="14.25" thickBot="1">
      <c r="A47" s="7"/>
      <c r="B47" s="80" t="s">
        <v>66</v>
      </c>
      <c r="C47" s="101">
        <f aca="true" t="shared" si="5" ref="C47:H47">SUM(C16:C45)</f>
        <v>14213729</v>
      </c>
      <c r="D47" s="102">
        <f t="shared" si="5"/>
        <v>2477278</v>
      </c>
      <c r="E47" s="103">
        <f t="shared" si="5"/>
        <v>16691007</v>
      </c>
      <c r="F47" s="101">
        <f t="shared" si="5"/>
        <v>13537912</v>
      </c>
      <c r="G47" s="102">
        <f t="shared" si="5"/>
        <v>529134</v>
      </c>
      <c r="H47" s="103">
        <f t="shared" si="5"/>
        <v>14067046</v>
      </c>
      <c r="I47" s="117">
        <f t="shared" si="3"/>
        <v>95.24532232181998</v>
      </c>
      <c r="J47" s="216">
        <f t="shared" si="3"/>
        <v>21.359492152273585</v>
      </c>
      <c r="K47" s="118">
        <f t="shared" si="3"/>
        <v>84.2791929809867</v>
      </c>
    </row>
    <row r="48" spans="2:11" ht="14.25" thickBot="1">
      <c r="B48" s="82" t="s">
        <v>114</v>
      </c>
      <c r="C48" s="104">
        <f aca="true" t="shared" si="6" ref="C48:H48">SUM(C46:C47)</f>
        <v>66042701</v>
      </c>
      <c r="D48" s="105">
        <f t="shared" si="6"/>
        <v>11138134</v>
      </c>
      <c r="E48" s="106">
        <f t="shared" si="6"/>
        <v>77180835</v>
      </c>
      <c r="F48" s="104">
        <f t="shared" si="6"/>
        <v>62811223</v>
      </c>
      <c r="G48" s="105">
        <f t="shared" si="6"/>
        <v>2710014</v>
      </c>
      <c r="H48" s="106">
        <f t="shared" si="6"/>
        <v>65521237</v>
      </c>
      <c r="I48" s="119">
        <f t="shared" si="3"/>
        <v>95.10698691744906</v>
      </c>
      <c r="J48" s="224">
        <f t="shared" si="3"/>
        <v>24.330951665691938</v>
      </c>
      <c r="K48" s="120">
        <f t="shared" si="3"/>
        <v>84.89314348568527</v>
      </c>
    </row>
  </sheetData>
  <mergeCells count="12"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>
    <tabColor indexed="43"/>
  </sheetPr>
  <dimension ref="A1:K4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4" width="10.125" style="11" bestFit="1" customWidth="1"/>
    <col min="5" max="5" width="9.875" style="11" bestFit="1" customWidth="1"/>
    <col min="6" max="6" width="10.12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49</v>
      </c>
      <c r="I1" s="2"/>
      <c r="J1" s="2"/>
      <c r="K1" s="81" t="s">
        <v>48</v>
      </c>
    </row>
    <row r="2" spans="2:11" ht="15" customHeight="1">
      <c r="B2" s="85"/>
      <c r="C2" s="331" t="s">
        <v>5</v>
      </c>
      <c r="D2" s="331"/>
      <c r="E2" s="332"/>
      <c r="F2" s="333" t="s">
        <v>6</v>
      </c>
      <c r="G2" s="331"/>
      <c r="H2" s="332"/>
      <c r="I2" s="334" t="s">
        <v>7</v>
      </c>
      <c r="J2" s="335"/>
      <c r="K2" s="336"/>
    </row>
    <row r="3" spans="2:11" ht="12" customHeight="1">
      <c r="B3" s="4" t="s">
        <v>2</v>
      </c>
      <c r="C3" s="337" t="s">
        <v>1</v>
      </c>
      <c r="D3" s="339" t="s">
        <v>3</v>
      </c>
      <c r="E3" s="341" t="s">
        <v>0</v>
      </c>
      <c r="F3" s="337" t="s">
        <v>1</v>
      </c>
      <c r="G3" s="339" t="s">
        <v>3</v>
      </c>
      <c r="H3" s="341" t="s">
        <v>0</v>
      </c>
      <c r="I3" s="345" t="s">
        <v>4</v>
      </c>
      <c r="J3" s="347" t="s">
        <v>117</v>
      </c>
      <c r="K3" s="343" t="s">
        <v>0</v>
      </c>
    </row>
    <row r="4" spans="2:11" ht="11.25" customHeight="1" thickBot="1">
      <c r="B4" s="83"/>
      <c r="C4" s="338"/>
      <c r="D4" s="340"/>
      <c r="E4" s="342"/>
      <c r="F4" s="338"/>
      <c r="G4" s="340"/>
      <c r="H4" s="342"/>
      <c r="I4" s="346"/>
      <c r="J4" s="348"/>
      <c r="K4" s="344"/>
    </row>
    <row r="5" spans="1:11" ht="14.25" thickTop="1">
      <c r="A5" s="17"/>
      <c r="B5" s="74" t="str">
        <f>+'帳票61_06(1)'!B4</f>
        <v>那覇市</v>
      </c>
      <c r="C5" s="161">
        <f>+'帳票61_06(1)'!CO4</f>
        <v>6655077</v>
      </c>
      <c r="D5" s="162">
        <f>+'帳票61_06(1)'!CP4</f>
        <v>770971</v>
      </c>
      <c r="E5" s="163">
        <f>SUM(C5:D5)</f>
        <v>7426048</v>
      </c>
      <c r="F5" s="161">
        <f>+'帳票61_06(1)'!CT4</f>
        <v>6391992</v>
      </c>
      <c r="G5" s="162">
        <f>+'帳票61_06(1)'!CU4</f>
        <v>205639</v>
      </c>
      <c r="H5" s="163">
        <f>SUM(F5:G5)</f>
        <v>6597631</v>
      </c>
      <c r="I5" s="164">
        <f>IF(C5=0,"－",(F5/C5)*100)</f>
        <v>96.04685265099111</v>
      </c>
      <c r="J5" s="165">
        <f aca="true" t="shared" si="0" ref="J5:K36">IF(D5=0,"－",(G5/D5)*100)</f>
        <v>26.672728286796783</v>
      </c>
      <c r="K5" s="166">
        <f>IF(E5=0,"－",(H5/E5)*100)</f>
        <v>88.84444323548676</v>
      </c>
    </row>
    <row r="6" spans="1:11" ht="13.5">
      <c r="A6" s="17"/>
      <c r="B6" s="75" t="str">
        <f>+'帳票61_06(1)'!B5</f>
        <v>宜野湾市</v>
      </c>
      <c r="C6" s="129">
        <f>+'帳票61_06(1)'!CO5</f>
        <v>1866651</v>
      </c>
      <c r="D6" s="130">
        <f>+'帳票61_06(1)'!CP5</f>
        <v>341610</v>
      </c>
      <c r="E6" s="131">
        <f aca="true" t="shared" si="1" ref="E6:E45">SUM(C6:D6)</f>
        <v>2208261</v>
      </c>
      <c r="F6" s="129">
        <f>+'帳票61_06(1)'!CT5</f>
        <v>1759964</v>
      </c>
      <c r="G6" s="130">
        <f>+'帳票61_06(1)'!CU5</f>
        <v>100236</v>
      </c>
      <c r="H6" s="131">
        <f aca="true" t="shared" si="2" ref="H6:H45">SUM(F6:G6)</f>
        <v>1860200</v>
      </c>
      <c r="I6" s="144">
        <f aca="true" t="shared" si="3" ref="I6:K48">IF(C6=0,"－",(F6/C6)*100)</f>
        <v>94.28457703127151</v>
      </c>
      <c r="J6" s="145">
        <f t="shared" si="0"/>
        <v>29.342232370246773</v>
      </c>
      <c r="K6" s="146">
        <f t="shared" si="0"/>
        <v>84.23823089752524</v>
      </c>
    </row>
    <row r="7" spans="1:11" ht="13.5">
      <c r="A7" s="17"/>
      <c r="B7" s="75" t="str">
        <f>+'帳票61_06(1)'!B6</f>
        <v>石垣市</v>
      </c>
      <c r="C7" s="129">
        <f>+'帳票61_06(1)'!CO6</f>
        <v>495898</v>
      </c>
      <c r="D7" s="130">
        <f>+'帳票61_06(1)'!CP6</f>
        <v>111482</v>
      </c>
      <c r="E7" s="131">
        <f t="shared" si="1"/>
        <v>607380</v>
      </c>
      <c r="F7" s="129">
        <f>+'帳票61_06(1)'!CT6</f>
        <v>465260</v>
      </c>
      <c r="G7" s="130">
        <f>+'帳票61_06(1)'!CU6</f>
        <v>30782</v>
      </c>
      <c r="H7" s="131">
        <f t="shared" si="2"/>
        <v>496042</v>
      </c>
      <c r="I7" s="144">
        <f t="shared" si="3"/>
        <v>93.82171333621027</v>
      </c>
      <c r="J7" s="145">
        <f t="shared" si="0"/>
        <v>27.611632371145117</v>
      </c>
      <c r="K7" s="146">
        <f t="shared" si="0"/>
        <v>81.66913629029602</v>
      </c>
    </row>
    <row r="8" spans="1:11" ht="13.5">
      <c r="A8" s="17"/>
      <c r="B8" s="75" t="str">
        <f>+'帳票61_06(1)'!B7</f>
        <v>浦添市</v>
      </c>
      <c r="C8" s="129">
        <f>+'帳票61_06(1)'!CO7</f>
        <v>2235388</v>
      </c>
      <c r="D8" s="130">
        <f>+'帳票61_06(1)'!CP7</f>
        <v>185176</v>
      </c>
      <c r="E8" s="131">
        <f t="shared" si="1"/>
        <v>2420564</v>
      </c>
      <c r="F8" s="129">
        <f>+'帳票61_06(1)'!CT7</f>
        <v>2173201</v>
      </c>
      <c r="G8" s="130">
        <f>+'帳票61_06(1)'!CU7</f>
        <v>65001</v>
      </c>
      <c r="H8" s="131">
        <f t="shared" si="2"/>
        <v>2238202</v>
      </c>
      <c r="I8" s="144">
        <f t="shared" si="3"/>
        <v>97.21806684119268</v>
      </c>
      <c r="J8" s="145">
        <f t="shared" si="0"/>
        <v>35.10228107314123</v>
      </c>
      <c r="K8" s="146">
        <f t="shared" si="0"/>
        <v>92.46613599144662</v>
      </c>
    </row>
    <row r="9" spans="1:11" ht="13.5">
      <c r="A9" s="17"/>
      <c r="B9" s="76" t="str">
        <f>+'帳票61_06(1)'!B8</f>
        <v>名護市</v>
      </c>
      <c r="C9" s="132">
        <f>+'帳票61_06(1)'!CO8</f>
        <v>605722</v>
      </c>
      <c r="D9" s="133">
        <f>+'帳票61_06(1)'!CP8</f>
        <v>152279</v>
      </c>
      <c r="E9" s="134">
        <f t="shared" si="1"/>
        <v>758001</v>
      </c>
      <c r="F9" s="132">
        <f>+'帳票61_06(1)'!CT8</f>
        <v>569593</v>
      </c>
      <c r="G9" s="133">
        <f>+'帳票61_06(1)'!CU8</f>
        <v>29113</v>
      </c>
      <c r="H9" s="134">
        <f t="shared" si="2"/>
        <v>598706</v>
      </c>
      <c r="I9" s="147">
        <f t="shared" si="3"/>
        <v>94.03538256824088</v>
      </c>
      <c r="J9" s="148">
        <f t="shared" si="0"/>
        <v>19.118197519027575</v>
      </c>
      <c r="K9" s="149">
        <f t="shared" si="0"/>
        <v>78.9848562205063</v>
      </c>
    </row>
    <row r="10" spans="1:11" ht="13.5">
      <c r="A10" s="17"/>
      <c r="B10" s="77" t="str">
        <f>+'帳票61_06(1)'!B9</f>
        <v>糸満市</v>
      </c>
      <c r="C10" s="135">
        <f>+'帳票61_06(1)'!CO9</f>
        <v>667333</v>
      </c>
      <c r="D10" s="136">
        <f>+'帳票61_06(1)'!CP9</f>
        <v>105640</v>
      </c>
      <c r="E10" s="137">
        <f t="shared" si="1"/>
        <v>772973</v>
      </c>
      <c r="F10" s="135">
        <f>+'帳票61_06(1)'!CT9</f>
        <v>628434</v>
      </c>
      <c r="G10" s="136">
        <f>+'帳票61_06(1)'!CU9</f>
        <v>35692</v>
      </c>
      <c r="H10" s="137">
        <f t="shared" si="2"/>
        <v>664126</v>
      </c>
      <c r="I10" s="150">
        <f t="shared" si="3"/>
        <v>94.17097610937869</v>
      </c>
      <c r="J10" s="151">
        <f t="shared" si="0"/>
        <v>33.78644452858766</v>
      </c>
      <c r="K10" s="152">
        <f t="shared" si="0"/>
        <v>85.9183955972589</v>
      </c>
    </row>
    <row r="11" spans="1:11" ht="13.5">
      <c r="A11" s="17"/>
      <c r="B11" s="75" t="str">
        <f>+'帳票61_06(1)'!B10</f>
        <v>沖縄市</v>
      </c>
      <c r="C11" s="129">
        <f>+'帳票61_06(1)'!CO10</f>
        <v>2543976</v>
      </c>
      <c r="D11" s="130">
        <f>+'帳票61_06(1)'!CP10</f>
        <v>590755</v>
      </c>
      <c r="E11" s="131">
        <f t="shared" si="1"/>
        <v>3134731</v>
      </c>
      <c r="F11" s="129">
        <f>+'帳票61_06(1)'!CT10</f>
        <v>2388340</v>
      </c>
      <c r="G11" s="130">
        <f>+'帳票61_06(1)'!CU10</f>
        <v>103938</v>
      </c>
      <c r="H11" s="131">
        <f t="shared" si="2"/>
        <v>2492278</v>
      </c>
      <c r="I11" s="144">
        <f t="shared" si="3"/>
        <v>93.88217498907223</v>
      </c>
      <c r="J11" s="145">
        <f t="shared" si="0"/>
        <v>17.594095691107142</v>
      </c>
      <c r="K11" s="146">
        <f t="shared" si="0"/>
        <v>79.50532278527248</v>
      </c>
    </row>
    <row r="12" spans="1:11" ht="13.5">
      <c r="A12" s="17"/>
      <c r="B12" s="75" t="str">
        <f>+'帳票61_06(1)'!B11</f>
        <v>豊見城市</v>
      </c>
      <c r="C12" s="129">
        <f>+'帳票61_06(1)'!CO11</f>
        <v>709184</v>
      </c>
      <c r="D12" s="130">
        <f>+'帳票61_06(1)'!CP11</f>
        <v>107517</v>
      </c>
      <c r="E12" s="131">
        <f t="shared" si="1"/>
        <v>816701</v>
      </c>
      <c r="F12" s="129">
        <f>+'帳票61_06(1)'!CT11</f>
        <v>675562</v>
      </c>
      <c r="G12" s="130">
        <f>+'帳票61_06(1)'!CU11</f>
        <v>26680</v>
      </c>
      <c r="H12" s="131">
        <f t="shared" si="2"/>
        <v>702242</v>
      </c>
      <c r="I12" s="144">
        <f t="shared" si="3"/>
        <v>95.25905829798754</v>
      </c>
      <c r="J12" s="145">
        <f t="shared" si="0"/>
        <v>24.814680469135116</v>
      </c>
      <c r="K12" s="146">
        <f t="shared" si="0"/>
        <v>85.98520143847014</v>
      </c>
    </row>
    <row r="13" spans="1:11" ht="13.5">
      <c r="A13" s="17"/>
      <c r="B13" s="75" t="str">
        <f>+'帳票61_06(1)'!B12</f>
        <v>うるま市</v>
      </c>
      <c r="C13" s="129">
        <f>+'帳票61_06(1)'!CO12</f>
        <v>1430455</v>
      </c>
      <c r="D13" s="130">
        <f>+'帳票61_06(1)'!CP12</f>
        <v>366552</v>
      </c>
      <c r="E13" s="131">
        <f t="shared" si="1"/>
        <v>1797007</v>
      </c>
      <c r="F13" s="129">
        <f>+'帳票61_06(1)'!CT12</f>
        <v>1335473</v>
      </c>
      <c r="G13" s="130">
        <f>+'帳票61_06(1)'!CU12</f>
        <v>104511</v>
      </c>
      <c r="H13" s="131">
        <f t="shared" si="2"/>
        <v>1439984</v>
      </c>
      <c r="I13" s="144">
        <f t="shared" si="3"/>
        <v>93.36001482045923</v>
      </c>
      <c r="J13" s="145">
        <f t="shared" si="0"/>
        <v>28.51191645387285</v>
      </c>
      <c r="K13" s="146">
        <f t="shared" si="0"/>
        <v>80.13235340763836</v>
      </c>
    </row>
    <row r="14" spans="1:11" ht="13.5">
      <c r="A14" s="17"/>
      <c r="B14" s="76" t="str">
        <f>+'帳票61_06(1)'!B13</f>
        <v>宮古島市</v>
      </c>
      <c r="C14" s="132">
        <f>+'帳票61_06(1)'!CO13</f>
        <v>516301</v>
      </c>
      <c r="D14" s="133">
        <f>+'帳票61_06(1)'!CP13</f>
        <v>126531</v>
      </c>
      <c r="E14" s="134">
        <f t="shared" si="1"/>
        <v>642832</v>
      </c>
      <c r="F14" s="132">
        <f>+'帳票61_06(1)'!CT13</f>
        <v>482779</v>
      </c>
      <c r="G14" s="133">
        <f>+'帳票61_06(1)'!CU13</f>
        <v>23009</v>
      </c>
      <c r="H14" s="134">
        <f t="shared" si="2"/>
        <v>505788</v>
      </c>
      <c r="I14" s="147">
        <f t="shared" si="3"/>
        <v>93.5072757945462</v>
      </c>
      <c r="J14" s="148">
        <f t="shared" si="0"/>
        <v>18.184476531442886</v>
      </c>
      <c r="K14" s="149">
        <f t="shared" si="0"/>
        <v>78.68121064290514</v>
      </c>
    </row>
    <row r="15" spans="1:11" ht="13.5">
      <c r="A15" s="17"/>
      <c r="B15" s="77" t="str">
        <f>+'帳票61_06(1)'!B14</f>
        <v>南城市</v>
      </c>
      <c r="C15" s="135">
        <f>+'帳票61_06(1)'!CO14</f>
        <v>347659</v>
      </c>
      <c r="D15" s="136">
        <f>+'帳票61_06(1)'!CP14</f>
        <v>64776</v>
      </c>
      <c r="E15" s="137">
        <f t="shared" si="1"/>
        <v>412435</v>
      </c>
      <c r="F15" s="135">
        <f>+'帳票61_06(1)'!CT14</f>
        <v>329309</v>
      </c>
      <c r="G15" s="136">
        <f>+'帳票61_06(1)'!CU14</f>
        <v>14595</v>
      </c>
      <c r="H15" s="137">
        <f t="shared" si="2"/>
        <v>343904</v>
      </c>
      <c r="I15" s="150">
        <f t="shared" si="3"/>
        <v>94.72183950365157</v>
      </c>
      <c r="J15" s="151">
        <f t="shared" si="0"/>
        <v>22.531493145609485</v>
      </c>
      <c r="K15" s="152">
        <f t="shared" si="0"/>
        <v>83.38380593305612</v>
      </c>
    </row>
    <row r="16" spans="1:11" ht="13.5">
      <c r="A16" s="17"/>
      <c r="B16" s="78" t="str">
        <f>+'帳票61_06(1)'!B15</f>
        <v>国頭村</v>
      </c>
      <c r="C16" s="126">
        <f>+'帳票61_06(1)'!CO15</f>
        <v>16013</v>
      </c>
      <c r="D16" s="127">
        <f>+'帳票61_06(1)'!CP15</f>
        <v>3488</v>
      </c>
      <c r="E16" s="128">
        <f t="shared" si="1"/>
        <v>19501</v>
      </c>
      <c r="F16" s="126">
        <f>+'帳票61_06(1)'!CT15</f>
        <v>14993</v>
      </c>
      <c r="G16" s="127">
        <f>+'帳票61_06(1)'!CU15</f>
        <v>442</v>
      </c>
      <c r="H16" s="128">
        <f t="shared" si="2"/>
        <v>15435</v>
      </c>
      <c r="I16" s="141">
        <f t="shared" si="3"/>
        <v>93.63017548242053</v>
      </c>
      <c r="J16" s="142">
        <f t="shared" si="0"/>
        <v>12.672018348623853</v>
      </c>
      <c r="K16" s="143">
        <f t="shared" si="0"/>
        <v>79.14978719040049</v>
      </c>
    </row>
    <row r="17" spans="1:11" ht="13.5">
      <c r="A17" s="17"/>
      <c r="B17" s="75" t="str">
        <f>+'帳票61_06(1)'!B16</f>
        <v>大宜味村</v>
      </c>
      <c r="C17" s="129">
        <f>+'帳票61_06(1)'!CO16</f>
        <v>11949</v>
      </c>
      <c r="D17" s="130">
        <f>+'帳票61_06(1)'!CP16</f>
        <v>4450</v>
      </c>
      <c r="E17" s="131">
        <f t="shared" si="1"/>
        <v>16399</v>
      </c>
      <c r="F17" s="129">
        <f>+'帳票61_06(1)'!CT16</f>
        <v>10747</v>
      </c>
      <c r="G17" s="130">
        <f>+'帳票61_06(1)'!CU16</f>
        <v>146</v>
      </c>
      <c r="H17" s="131">
        <f t="shared" si="2"/>
        <v>10893</v>
      </c>
      <c r="I17" s="144">
        <f t="shared" si="3"/>
        <v>89.94058080174074</v>
      </c>
      <c r="J17" s="145">
        <f t="shared" si="0"/>
        <v>3.2808988764044944</v>
      </c>
      <c r="K17" s="146">
        <f t="shared" si="0"/>
        <v>66.42478199890238</v>
      </c>
    </row>
    <row r="18" spans="1:11" ht="13.5">
      <c r="A18" s="17"/>
      <c r="B18" s="75" t="str">
        <f>+'帳票61_06(1)'!B17</f>
        <v>東村</v>
      </c>
      <c r="C18" s="129">
        <f>+'帳票61_06(1)'!CO17</f>
        <v>8132</v>
      </c>
      <c r="D18" s="130">
        <f>+'帳票61_06(1)'!CP17</f>
        <v>1874</v>
      </c>
      <c r="E18" s="131">
        <f t="shared" si="1"/>
        <v>10006</v>
      </c>
      <c r="F18" s="129">
        <f>+'帳票61_06(1)'!CT17</f>
        <v>7667</v>
      </c>
      <c r="G18" s="130">
        <f>+'帳票61_06(1)'!CU17</f>
        <v>158</v>
      </c>
      <c r="H18" s="131">
        <f t="shared" si="2"/>
        <v>7825</v>
      </c>
      <c r="I18" s="144">
        <f t="shared" si="3"/>
        <v>94.28184948352188</v>
      </c>
      <c r="J18" s="145">
        <f t="shared" si="0"/>
        <v>8.431163287086447</v>
      </c>
      <c r="K18" s="146">
        <f t="shared" si="0"/>
        <v>78.20307815310812</v>
      </c>
    </row>
    <row r="19" spans="1:11" ht="13.5">
      <c r="A19" s="17"/>
      <c r="B19" s="76" t="str">
        <f>+'帳票61_06(1)'!B18</f>
        <v>今帰仁村</v>
      </c>
      <c r="C19" s="132">
        <f>+'帳票61_06(1)'!CO18</f>
        <v>55379</v>
      </c>
      <c r="D19" s="133">
        <f>+'帳票61_06(1)'!CP18</f>
        <v>8865</v>
      </c>
      <c r="E19" s="134">
        <f t="shared" si="1"/>
        <v>64244</v>
      </c>
      <c r="F19" s="132">
        <f>+'帳票61_06(1)'!CT18</f>
        <v>52733</v>
      </c>
      <c r="G19" s="133">
        <f>+'帳票61_06(1)'!CU18</f>
        <v>1262</v>
      </c>
      <c r="H19" s="134">
        <f t="shared" si="2"/>
        <v>53995</v>
      </c>
      <c r="I19" s="147">
        <f t="shared" si="3"/>
        <v>95.22201556546706</v>
      </c>
      <c r="J19" s="148">
        <f t="shared" si="0"/>
        <v>14.235758601240835</v>
      </c>
      <c r="K19" s="149">
        <f t="shared" si="0"/>
        <v>84.04675923043396</v>
      </c>
    </row>
    <row r="20" spans="1:11" ht="13.5">
      <c r="A20" s="17"/>
      <c r="B20" s="77" t="str">
        <f>+'帳票61_06(1)'!B19</f>
        <v>本部町</v>
      </c>
      <c r="C20" s="135">
        <f>+'帳票61_06(1)'!CO19</f>
        <v>85646</v>
      </c>
      <c r="D20" s="136">
        <f>+'帳票61_06(1)'!CP19</f>
        <v>36265</v>
      </c>
      <c r="E20" s="137">
        <f t="shared" si="1"/>
        <v>121911</v>
      </c>
      <c r="F20" s="135">
        <f>+'帳票61_06(1)'!CT19</f>
        <v>78754</v>
      </c>
      <c r="G20" s="136">
        <f>+'帳票61_06(1)'!CU19</f>
        <v>5086</v>
      </c>
      <c r="H20" s="137">
        <f t="shared" si="2"/>
        <v>83840</v>
      </c>
      <c r="I20" s="150">
        <f t="shared" si="3"/>
        <v>91.95292249492095</v>
      </c>
      <c r="J20" s="151">
        <f t="shared" si="0"/>
        <v>14.02454156900593</v>
      </c>
      <c r="K20" s="152">
        <f t="shared" si="0"/>
        <v>68.77148083437918</v>
      </c>
    </row>
    <row r="21" spans="1:11" ht="13.5">
      <c r="A21" s="17"/>
      <c r="B21" s="75" t="str">
        <f>+'帳票61_06(1)'!B20</f>
        <v>恩納村</v>
      </c>
      <c r="C21" s="129">
        <f>+'帳票61_06(1)'!CO20</f>
        <v>90208</v>
      </c>
      <c r="D21" s="130">
        <f>+'帳票61_06(1)'!CP20</f>
        <v>11532</v>
      </c>
      <c r="E21" s="131">
        <f t="shared" si="1"/>
        <v>101740</v>
      </c>
      <c r="F21" s="129">
        <f>+'帳票61_06(1)'!CT20</f>
        <v>86990</v>
      </c>
      <c r="G21" s="130">
        <f>+'帳票61_06(1)'!CU20</f>
        <v>3766</v>
      </c>
      <c r="H21" s="131">
        <f t="shared" si="2"/>
        <v>90756</v>
      </c>
      <c r="I21" s="144">
        <f t="shared" si="3"/>
        <v>96.43268889677191</v>
      </c>
      <c r="J21" s="145">
        <f t="shared" si="0"/>
        <v>32.65695456122095</v>
      </c>
      <c r="K21" s="146">
        <f t="shared" si="0"/>
        <v>89.20385295852172</v>
      </c>
    </row>
    <row r="22" spans="1:11" ht="13.5">
      <c r="A22" s="17"/>
      <c r="B22" s="75" t="str">
        <f>+'帳票61_06(1)'!B21</f>
        <v>宜野座村</v>
      </c>
      <c r="C22" s="129">
        <f>+'帳票61_06(1)'!CO21</f>
        <v>27445</v>
      </c>
      <c r="D22" s="130">
        <f>+'帳票61_06(1)'!CP21</f>
        <v>6083</v>
      </c>
      <c r="E22" s="131">
        <f t="shared" si="1"/>
        <v>33528</v>
      </c>
      <c r="F22" s="129">
        <f>+'帳票61_06(1)'!CT21</f>
        <v>25386</v>
      </c>
      <c r="G22" s="130">
        <f>+'帳票61_06(1)'!CU21</f>
        <v>1837</v>
      </c>
      <c r="H22" s="131">
        <f t="shared" si="2"/>
        <v>27223</v>
      </c>
      <c r="I22" s="144">
        <f t="shared" si="3"/>
        <v>92.4977227181636</v>
      </c>
      <c r="J22" s="145">
        <f t="shared" si="0"/>
        <v>30.198915009041592</v>
      </c>
      <c r="K22" s="146">
        <f t="shared" si="0"/>
        <v>81.19482223812933</v>
      </c>
    </row>
    <row r="23" spans="1:11" ht="13.5">
      <c r="A23" s="17"/>
      <c r="B23" s="75" t="str">
        <f>+'帳票61_06(1)'!B22</f>
        <v>金武町</v>
      </c>
      <c r="C23" s="129">
        <f>+'帳票61_06(1)'!CO22</f>
        <v>93757</v>
      </c>
      <c r="D23" s="130">
        <f>+'帳票61_06(1)'!CP22</f>
        <v>62395</v>
      </c>
      <c r="E23" s="131">
        <f t="shared" si="1"/>
        <v>156152</v>
      </c>
      <c r="F23" s="129">
        <f>+'帳票61_06(1)'!CT22</f>
        <v>88960</v>
      </c>
      <c r="G23" s="130">
        <f>+'帳票61_06(1)'!CU22</f>
        <v>7487</v>
      </c>
      <c r="H23" s="131">
        <f t="shared" si="2"/>
        <v>96447</v>
      </c>
      <c r="I23" s="144">
        <f t="shared" si="3"/>
        <v>94.8835820258754</v>
      </c>
      <c r="J23" s="145">
        <f t="shared" si="0"/>
        <v>11.999358922990625</v>
      </c>
      <c r="K23" s="146">
        <f t="shared" si="0"/>
        <v>61.76481889441058</v>
      </c>
    </row>
    <row r="24" spans="1:11" ht="13.5">
      <c r="A24" s="17"/>
      <c r="B24" s="76" t="str">
        <f>+'帳票61_06(1)'!B23</f>
        <v>伊江村</v>
      </c>
      <c r="C24" s="132">
        <f>+'帳票61_06(1)'!CO23</f>
        <v>30074</v>
      </c>
      <c r="D24" s="133">
        <f>+'帳票61_06(1)'!CP23</f>
        <v>4979</v>
      </c>
      <c r="E24" s="134">
        <f t="shared" si="1"/>
        <v>35053</v>
      </c>
      <c r="F24" s="132">
        <f>+'帳票61_06(1)'!CT23</f>
        <v>29274</v>
      </c>
      <c r="G24" s="133">
        <f>+'帳票61_06(1)'!CU23</f>
        <v>457</v>
      </c>
      <c r="H24" s="134">
        <f t="shared" si="2"/>
        <v>29731</v>
      </c>
      <c r="I24" s="147">
        <f t="shared" si="3"/>
        <v>97.33989492584956</v>
      </c>
      <c r="J24" s="148">
        <f t="shared" si="0"/>
        <v>9.178549909620406</v>
      </c>
      <c r="K24" s="149">
        <f t="shared" si="0"/>
        <v>84.81727669528999</v>
      </c>
    </row>
    <row r="25" spans="1:11" ht="13.5">
      <c r="A25" s="17"/>
      <c r="B25" s="77" t="str">
        <f>+'帳票61_06(1)'!B24</f>
        <v>読谷村</v>
      </c>
      <c r="C25" s="135">
        <f>+'帳票61_06(1)'!CO24</f>
        <v>465276</v>
      </c>
      <c r="D25" s="136">
        <f>+'帳票61_06(1)'!CP24</f>
        <v>80080</v>
      </c>
      <c r="E25" s="137">
        <f t="shared" si="1"/>
        <v>545356</v>
      </c>
      <c r="F25" s="135">
        <f>+'帳票61_06(1)'!CT24</f>
        <v>435030</v>
      </c>
      <c r="G25" s="136">
        <f>+'帳票61_06(1)'!CU24</f>
        <v>18270</v>
      </c>
      <c r="H25" s="137">
        <f t="shared" si="2"/>
        <v>453300</v>
      </c>
      <c r="I25" s="150">
        <f t="shared" si="3"/>
        <v>93.4993423258453</v>
      </c>
      <c r="J25" s="151">
        <f t="shared" si="0"/>
        <v>22.814685314685317</v>
      </c>
      <c r="K25" s="152">
        <f t="shared" si="0"/>
        <v>83.12001701640763</v>
      </c>
    </row>
    <row r="26" spans="1:11" ht="13.5">
      <c r="A26" s="17"/>
      <c r="B26" s="75" t="str">
        <f>+'帳票61_06(1)'!B25</f>
        <v>嘉手納町</v>
      </c>
      <c r="C26" s="129">
        <f>+'帳票61_06(1)'!CO25</f>
        <v>639213</v>
      </c>
      <c r="D26" s="130">
        <f>+'帳票61_06(1)'!CP25</f>
        <v>59649</v>
      </c>
      <c r="E26" s="131">
        <f t="shared" si="1"/>
        <v>698862</v>
      </c>
      <c r="F26" s="129">
        <f>+'帳票61_06(1)'!CT25</f>
        <v>616517</v>
      </c>
      <c r="G26" s="130">
        <f>+'帳票61_06(1)'!CU25</f>
        <v>19893</v>
      </c>
      <c r="H26" s="131">
        <f t="shared" si="2"/>
        <v>636410</v>
      </c>
      <c r="I26" s="144">
        <f t="shared" si="3"/>
        <v>96.44938385170514</v>
      </c>
      <c r="J26" s="145">
        <f t="shared" si="0"/>
        <v>33.350098073731324</v>
      </c>
      <c r="K26" s="146">
        <f t="shared" si="0"/>
        <v>91.06375793790477</v>
      </c>
    </row>
    <row r="27" spans="1:11" ht="13.5">
      <c r="A27" s="17"/>
      <c r="B27" s="75" t="str">
        <f>+'帳票61_06(1)'!B26</f>
        <v>北谷町</v>
      </c>
      <c r="C27" s="129">
        <f>+'帳票61_06(1)'!CO26</f>
        <v>967020</v>
      </c>
      <c r="D27" s="130">
        <f>+'帳票61_06(1)'!CP26</f>
        <v>141581</v>
      </c>
      <c r="E27" s="131">
        <f t="shared" si="1"/>
        <v>1108601</v>
      </c>
      <c r="F27" s="129">
        <f>+'帳票61_06(1)'!CT26</f>
        <v>902503</v>
      </c>
      <c r="G27" s="130">
        <f>+'帳票61_06(1)'!CU26</f>
        <v>28155</v>
      </c>
      <c r="H27" s="131">
        <f t="shared" si="2"/>
        <v>930658</v>
      </c>
      <c r="I27" s="144">
        <f t="shared" si="3"/>
        <v>93.32826621993341</v>
      </c>
      <c r="J27" s="145">
        <f t="shared" si="0"/>
        <v>19.886142914656627</v>
      </c>
      <c r="K27" s="146">
        <f t="shared" si="0"/>
        <v>83.94886888970873</v>
      </c>
    </row>
    <row r="28" spans="1:11" ht="13.5">
      <c r="A28" s="17"/>
      <c r="B28" s="75" t="str">
        <f>+'帳票61_06(1)'!B27</f>
        <v>北中城村</v>
      </c>
      <c r="C28" s="129">
        <f>+'帳票61_06(1)'!CO27</f>
        <v>342024</v>
      </c>
      <c r="D28" s="130">
        <f>+'帳票61_06(1)'!CP27</f>
        <v>49998</v>
      </c>
      <c r="E28" s="131">
        <f t="shared" si="1"/>
        <v>392022</v>
      </c>
      <c r="F28" s="129">
        <f>+'帳票61_06(1)'!CT27</f>
        <v>325245</v>
      </c>
      <c r="G28" s="130">
        <f>+'帳票61_06(1)'!CU27</f>
        <v>10865</v>
      </c>
      <c r="H28" s="131">
        <f t="shared" si="2"/>
        <v>336110</v>
      </c>
      <c r="I28" s="144">
        <f t="shared" si="3"/>
        <v>95.0942039155147</v>
      </c>
      <c r="J28" s="145">
        <f t="shared" si="0"/>
        <v>21.73086923476939</v>
      </c>
      <c r="K28" s="146">
        <f t="shared" si="0"/>
        <v>85.73753513833408</v>
      </c>
    </row>
    <row r="29" spans="1:11" ht="13.5">
      <c r="A29" s="17"/>
      <c r="B29" s="76" t="str">
        <f>+'帳票61_06(1)'!B28</f>
        <v>中城村</v>
      </c>
      <c r="C29" s="132">
        <f>+'帳票61_06(1)'!CO28</f>
        <v>223520</v>
      </c>
      <c r="D29" s="133">
        <f>+'帳票61_06(1)'!CP28</f>
        <v>41241</v>
      </c>
      <c r="E29" s="134">
        <f t="shared" si="1"/>
        <v>264761</v>
      </c>
      <c r="F29" s="132">
        <f>+'帳票61_06(1)'!CT28</f>
        <v>214260</v>
      </c>
      <c r="G29" s="133">
        <f>+'帳票61_06(1)'!CU28</f>
        <v>11342</v>
      </c>
      <c r="H29" s="134">
        <f t="shared" si="2"/>
        <v>225602</v>
      </c>
      <c r="I29" s="147">
        <f t="shared" si="3"/>
        <v>95.85719398711525</v>
      </c>
      <c r="J29" s="148">
        <f t="shared" si="0"/>
        <v>27.501757959312336</v>
      </c>
      <c r="K29" s="149">
        <f t="shared" si="0"/>
        <v>85.20967967336578</v>
      </c>
    </row>
    <row r="30" spans="1:11" ht="13.5">
      <c r="A30" s="17"/>
      <c r="B30" s="77" t="str">
        <f>+'帳票61_06(1)'!B29</f>
        <v>西原町</v>
      </c>
      <c r="C30" s="135">
        <f>+'帳票61_06(1)'!CO29</f>
        <v>624188</v>
      </c>
      <c r="D30" s="136">
        <f>+'帳票61_06(1)'!CP29</f>
        <v>77578</v>
      </c>
      <c r="E30" s="137">
        <f t="shared" si="1"/>
        <v>701766</v>
      </c>
      <c r="F30" s="135">
        <f>+'帳票61_06(1)'!CT29</f>
        <v>599503</v>
      </c>
      <c r="G30" s="136">
        <f>+'帳票61_06(1)'!CU29</f>
        <v>20125</v>
      </c>
      <c r="H30" s="137">
        <f t="shared" si="2"/>
        <v>619628</v>
      </c>
      <c r="I30" s="150">
        <f t="shared" si="3"/>
        <v>96.04526200439611</v>
      </c>
      <c r="J30" s="151">
        <f t="shared" si="0"/>
        <v>25.94163293717291</v>
      </c>
      <c r="K30" s="152">
        <f t="shared" si="0"/>
        <v>88.29552870899987</v>
      </c>
    </row>
    <row r="31" spans="1:11" ht="13.5">
      <c r="A31" s="17"/>
      <c r="B31" s="75" t="str">
        <f>+'帳票61_06(1)'!B30</f>
        <v>与那原町</v>
      </c>
      <c r="C31" s="129">
        <f>+'帳票61_06(1)'!CO30</f>
        <v>161053</v>
      </c>
      <c r="D31" s="130">
        <f>+'帳票61_06(1)'!CP30</f>
        <v>29132</v>
      </c>
      <c r="E31" s="131">
        <f t="shared" si="1"/>
        <v>190185</v>
      </c>
      <c r="F31" s="129">
        <f>+'帳票61_06(1)'!CT30</f>
        <v>154031</v>
      </c>
      <c r="G31" s="130">
        <f>+'帳票61_06(1)'!CU30</f>
        <v>5623</v>
      </c>
      <c r="H31" s="131">
        <f t="shared" si="2"/>
        <v>159654</v>
      </c>
      <c r="I31" s="144">
        <f t="shared" si="3"/>
        <v>95.63994461450578</v>
      </c>
      <c r="J31" s="145">
        <f t="shared" si="0"/>
        <v>19.30179870932308</v>
      </c>
      <c r="K31" s="146">
        <f t="shared" si="0"/>
        <v>83.94668349238898</v>
      </c>
    </row>
    <row r="32" spans="1:11" ht="13.5">
      <c r="A32" s="17"/>
      <c r="B32" s="75" t="str">
        <f>+'帳票61_06(1)'!B31</f>
        <v>南風原町</v>
      </c>
      <c r="C32" s="129">
        <f>+'帳票61_06(1)'!CO31</f>
        <v>607505</v>
      </c>
      <c r="D32" s="130">
        <f>+'帳票61_06(1)'!CP31</f>
        <v>66692</v>
      </c>
      <c r="E32" s="131">
        <f t="shared" si="1"/>
        <v>674197</v>
      </c>
      <c r="F32" s="129">
        <f>+'帳票61_06(1)'!CT31</f>
        <v>591980</v>
      </c>
      <c r="G32" s="130">
        <f>+'帳票61_06(1)'!CU31</f>
        <v>16887</v>
      </c>
      <c r="H32" s="131">
        <f t="shared" si="2"/>
        <v>608867</v>
      </c>
      <c r="I32" s="144">
        <f t="shared" si="3"/>
        <v>97.44446547765038</v>
      </c>
      <c r="J32" s="145">
        <f t="shared" si="0"/>
        <v>25.320878066334796</v>
      </c>
      <c r="K32" s="146">
        <f t="shared" si="0"/>
        <v>90.30995391554694</v>
      </c>
    </row>
    <row r="33" spans="1:11" ht="13.5">
      <c r="A33" s="17"/>
      <c r="B33" s="75" t="str">
        <f>+'帳票61_06(1)'!B32</f>
        <v>渡嘉敷村</v>
      </c>
      <c r="C33" s="129">
        <f>+'帳票61_06(1)'!CO32</f>
        <v>2583</v>
      </c>
      <c r="D33" s="130">
        <f>+'帳票61_06(1)'!CP32</f>
        <v>105</v>
      </c>
      <c r="E33" s="131">
        <f t="shared" si="1"/>
        <v>2688</v>
      </c>
      <c r="F33" s="129">
        <f>+'帳票61_06(1)'!CT32</f>
        <v>2513</v>
      </c>
      <c r="G33" s="130">
        <f>+'帳票61_06(1)'!CU32</f>
        <v>14</v>
      </c>
      <c r="H33" s="131">
        <f t="shared" si="2"/>
        <v>2527</v>
      </c>
      <c r="I33" s="144">
        <f t="shared" si="3"/>
        <v>97.289972899729</v>
      </c>
      <c r="J33" s="145">
        <f t="shared" si="0"/>
        <v>13.333333333333334</v>
      </c>
      <c r="K33" s="146">
        <f t="shared" si="0"/>
        <v>94.01041666666666</v>
      </c>
    </row>
    <row r="34" spans="1:11" ht="13.5">
      <c r="A34" s="17"/>
      <c r="B34" s="76" t="str">
        <f>+'帳票61_06(1)'!B33</f>
        <v>座間味村</v>
      </c>
      <c r="C34" s="132">
        <f>+'帳票61_06(1)'!CO33</f>
        <v>1191</v>
      </c>
      <c r="D34" s="133">
        <f>+'帳票61_06(1)'!CP33</f>
        <v>157</v>
      </c>
      <c r="E34" s="134">
        <f t="shared" si="1"/>
        <v>1348</v>
      </c>
      <c r="F34" s="132">
        <f>+'帳票61_06(1)'!CT33</f>
        <v>1129</v>
      </c>
      <c r="G34" s="133">
        <f>+'帳票61_06(1)'!CU33</f>
        <v>65</v>
      </c>
      <c r="H34" s="134">
        <f t="shared" si="2"/>
        <v>1194</v>
      </c>
      <c r="I34" s="147">
        <f t="shared" si="3"/>
        <v>94.79429051217464</v>
      </c>
      <c r="J34" s="148">
        <f t="shared" si="0"/>
        <v>41.40127388535032</v>
      </c>
      <c r="K34" s="149">
        <f t="shared" si="0"/>
        <v>88.57566765578635</v>
      </c>
    </row>
    <row r="35" spans="1:11" ht="13.5">
      <c r="A35" s="17"/>
      <c r="B35" s="77" t="str">
        <f>+'帳票61_06(1)'!B34</f>
        <v>粟国村</v>
      </c>
      <c r="C35" s="135">
        <f>+'帳票61_06(1)'!CO34</f>
        <v>1048</v>
      </c>
      <c r="D35" s="136">
        <f>+'帳票61_06(1)'!CP34</f>
        <v>207</v>
      </c>
      <c r="E35" s="137">
        <f t="shared" si="1"/>
        <v>1255</v>
      </c>
      <c r="F35" s="135">
        <f>+'帳票61_06(1)'!CT34</f>
        <v>1026</v>
      </c>
      <c r="G35" s="136">
        <f>+'帳票61_06(1)'!CU34</f>
        <v>56</v>
      </c>
      <c r="H35" s="137">
        <f t="shared" si="2"/>
        <v>1082</v>
      </c>
      <c r="I35" s="150">
        <f t="shared" si="3"/>
        <v>97.90076335877863</v>
      </c>
      <c r="J35" s="151">
        <f t="shared" si="0"/>
        <v>27.053140096618357</v>
      </c>
      <c r="K35" s="152">
        <f t="shared" si="0"/>
        <v>86.21513944223108</v>
      </c>
    </row>
    <row r="36" spans="1:11" ht="13.5">
      <c r="A36" s="17"/>
      <c r="B36" s="75" t="str">
        <f>+'帳票61_06(1)'!B35</f>
        <v>渡名喜村</v>
      </c>
      <c r="C36" s="129">
        <f>+'帳票61_06(1)'!CO35</f>
        <v>305</v>
      </c>
      <c r="D36" s="130">
        <f>+'帳票61_06(1)'!CP35</f>
        <v>10</v>
      </c>
      <c r="E36" s="131">
        <f t="shared" si="1"/>
        <v>315</v>
      </c>
      <c r="F36" s="129">
        <f>+'帳票61_06(1)'!CT35</f>
        <v>305</v>
      </c>
      <c r="G36" s="130">
        <f>+'帳票61_06(1)'!CU35</f>
        <v>10</v>
      </c>
      <c r="H36" s="131">
        <f t="shared" si="2"/>
        <v>315</v>
      </c>
      <c r="I36" s="144">
        <f t="shared" si="3"/>
        <v>100</v>
      </c>
      <c r="J36" s="145">
        <f t="shared" si="0"/>
        <v>100</v>
      </c>
      <c r="K36" s="146">
        <f t="shared" si="0"/>
        <v>100</v>
      </c>
    </row>
    <row r="37" spans="1:11" ht="13.5">
      <c r="A37" s="17"/>
      <c r="B37" s="75" t="str">
        <f>+'帳票61_06(1)'!B36</f>
        <v>南大東村</v>
      </c>
      <c r="C37" s="129">
        <f>+'帳票61_06(1)'!CO36</f>
        <v>14791</v>
      </c>
      <c r="D37" s="130">
        <f>+'帳票61_06(1)'!CP36</f>
        <v>2644</v>
      </c>
      <c r="E37" s="131">
        <f t="shared" si="1"/>
        <v>17435</v>
      </c>
      <c r="F37" s="129">
        <f>+'帳票61_06(1)'!CT36</f>
        <v>14313</v>
      </c>
      <c r="G37" s="130">
        <f>+'帳票61_06(1)'!CU36</f>
        <v>550</v>
      </c>
      <c r="H37" s="131">
        <f t="shared" si="2"/>
        <v>14863</v>
      </c>
      <c r="I37" s="144">
        <f t="shared" si="3"/>
        <v>96.76830505036847</v>
      </c>
      <c r="J37" s="145">
        <f t="shared" si="3"/>
        <v>20.8018154311649</v>
      </c>
      <c r="K37" s="146">
        <f t="shared" si="3"/>
        <v>85.24806423860052</v>
      </c>
    </row>
    <row r="38" spans="1:11" ht="13.5">
      <c r="A38" s="17"/>
      <c r="B38" s="75" t="str">
        <f>+'帳票61_06(1)'!B37</f>
        <v>北大東村</v>
      </c>
      <c r="C38" s="129">
        <f>+'帳票61_06(1)'!CO37</f>
        <v>2036</v>
      </c>
      <c r="D38" s="130">
        <f>+'帳票61_06(1)'!CP37</f>
        <v>817</v>
      </c>
      <c r="E38" s="131">
        <f t="shared" si="1"/>
        <v>2853</v>
      </c>
      <c r="F38" s="129">
        <f>+'帳票61_06(1)'!CT37</f>
        <v>2017</v>
      </c>
      <c r="G38" s="130">
        <f>+'帳票61_06(1)'!CU37</f>
        <v>214</v>
      </c>
      <c r="H38" s="131">
        <f t="shared" si="2"/>
        <v>2231</v>
      </c>
      <c r="I38" s="144">
        <f t="shared" si="3"/>
        <v>99.06679764243614</v>
      </c>
      <c r="J38" s="145">
        <f t="shared" si="3"/>
        <v>26.193390452876375</v>
      </c>
      <c r="K38" s="146">
        <f t="shared" si="3"/>
        <v>78.19838766211006</v>
      </c>
    </row>
    <row r="39" spans="1:11" ht="13.5">
      <c r="A39" s="17"/>
      <c r="B39" s="76" t="str">
        <f>+'帳票61_06(1)'!B38</f>
        <v>伊平屋村</v>
      </c>
      <c r="C39" s="132">
        <f>+'帳票61_06(1)'!CO38</f>
        <v>1567</v>
      </c>
      <c r="D39" s="133">
        <f>+'帳票61_06(1)'!CP38</f>
        <v>308</v>
      </c>
      <c r="E39" s="134">
        <f t="shared" si="1"/>
        <v>1875</v>
      </c>
      <c r="F39" s="132">
        <f>+'帳票61_06(1)'!CT38</f>
        <v>1437</v>
      </c>
      <c r="G39" s="133">
        <f>+'帳票61_06(1)'!CU38</f>
        <v>23</v>
      </c>
      <c r="H39" s="134">
        <f t="shared" si="2"/>
        <v>1460</v>
      </c>
      <c r="I39" s="147">
        <f t="shared" si="3"/>
        <v>91.70389278876834</v>
      </c>
      <c r="J39" s="148">
        <f t="shared" si="3"/>
        <v>7.467532467532467</v>
      </c>
      <c r="K39" s="149">
        <f t="shared" si="3"/>
        <v>77.86666666666666</v>
      </c>
    </row>
    <row r="40" spans="1:11" ht="13.5">
      <c r="A40" s="17"/>
      <c r="B40" s="77" t="str">
        <f>+'帳票61_06(1)'!B39</f>
        <v>伊是名村</v>
      </c>
      <c r="C40" s="135">
        <f>+'帳票61_06(1)'!CO39</f>
        <v>3840</v>
      </c>
      <c r="D40" s="136">
        <f>+'帳票61_06(1)'!CP39</f>
        <v>1334</v>
      </c>
      <c r="E40" s="137">
        <f t="shared" si="1"/>
        <v>5174</v>
      </c>
      <c r="F40" s="135">
        <f>+'帳票61_06(1)'!CT39</f>
        <v>3525</v>
      </c>
      <c r="G40" s="136">
        <f>+'帳票61_06(1)'!CU39</f>
        <v>138</v>
      </c>
      <c r="H40" s="137">
        <f t="shared" si="2"/>
        <v>3663</v>
      </c>
      <c r="I40" s="150">
        <f t="shared" si="3"/>
        <v>91.796875</v>
      </c>
      <c r="J40" s="151">
        <f t="shared" si="3"/>
        <v>10.344827586206897</v>
      </c>
      <c r="K40" s="152">
        <f t="shared" si="3"/>
        <v>70.79628913799768</v>
      </c>
    </row>
    <row r="41" spans="1:11" ht="13.5">
      <c r="A41" s="17"/>
      <c r="B41" s="75" t="str">
        <f>+'帳票61_06(1)'!B40</f>
        <v>久米島町</v>
      </c>
      <c r="C41" s="129">
        <f>+'帳票61_06(1)'!CO40</f>
        <v>58838</v>
      </c>
      <c r="D41" s="130">
        <f>+'帳票61_06(1)'!CP40</f>
        <v>20948</v>
      </c>
      <c r="E41" s="131">
        <f t="shared" si="1"/>
        <v>79786</v>
      </c>
      <c r="F41" s="129">
        <f>+'帳票61_06(1)'!CT40</f>
        <v>54482</v>
      </c>
      <c r="G41" s="130">
        <f>+'帳票61_06(1)'!CU40</f>
        <v>6064</v>
      </c>
      <c r="H41" s="131">
        <f t="shared" si="2"/>
        <v>60546</v>
      </c>
      <c r="I41" s="144">
        <f t="shared" si="3"/>
        <v>92.59662123117714</v>
      </c>
      <c r="J41" s="145">
        <f t="shared" si="3"/>
        <v>28.94787091846477</v>
      </c>
      <c r="K41" s="146">
        <f t="shared" si="3"/>
        <v>75.88549369563583</v>
      </c>
    </row>
    <row r="42" spans="1:11" ht="13.5">
      <c r="A42" s="17"/>
      <c r="B42" s="75" t="str">
        <f>+'帳票61_06(1)'!B41</f>
        <v>八重瀬町</v>
      </c>
      <c r="C42" s="129">
        <f>+'帳票61_06(1)'!CO41</f>
        <v>220239</v>
      </c>
      <c r="D42" s="130">
        <f>+'帳票61_06(1)'!CP41</f>
        <v>56450</v>
      </c>
      <c r="E42" s="131">
        <f t="shared" si="1"/>
        <v>276689</v>
      </c>
      <c r="F42" s="129">
        <f>+'帳票61_06(1)'!CT41</f>
        <v>204720</v>
      </c>
      <c r="G42" s="130">
        <f>+'帳票61_06(1)'!CU41</f>
        <v>7688</v>
      </c>
      <c r="H42" s="131">
        <f t="shared" si="2"/>
        <v>212408</v>
      </c>
      <c r="I42" s="144">
        <f t="shared" si="3"/>
        <v>92.95356408265566</v>
      </c>
      <c r="J42" s="145">
        <f t="shared" si="3"/>
        <v>13.619131975199291</v>
      </c>
      <c r="K42" s="146">
        <f t="shared" si="3"/>
        <v>76.76777898651554</v>
      </c>
    </row>
    <row r="43" spans="1:11" ht="13.5">
      <c r="A43" s="17"/>
      <c r="B43" s="75" t="str">
        <f>+'帳票61_06(1)'!B42</f>
        <v>多良間村</v>
      </c>
      <c r="C43" s="129">
        <f>+'帳票61_06(1)'!CO42</f>
        <v>7379</v>
      </c>
      <c r="D43" s="130">
        <f>+'帳票61_06(1)'!CP42</f>
        <v>1985</v>
      </c>
      <c r="E43" s="131">
        <f t="shared" si="1"/>
        <v>9364</v>
      </c>
      <c r="F43" s="129">
        <f>+'帳票61_06(1)'!CT42</f>
        <v>6656</v>
      </c>
      <c r="G43" s="130">
        <f>+'帳票61_06(1)'!CU42</f>
        <v>587</v>
      </c>
      <c r="H43" s="131">
        <f t="shared" si="2"/>
        <v>7243</v>
      </c>
      <c r="I43" s="144">
        <f t="shared" si="3"/>
        <v>90.2019243799973</v>
      </c>
      <c r="J43" s="145">
        <f t="shared" si="3"/>
        <v>29.571788413098236</v>
      </c>
      <c r="K43" s="146">
        <f t="shared" si="3"/>
        <v>77.34942332336608</v>
      </c>
    </row>
    <row r="44" spans="1:11" ht="13.5">
      <c r="A44" s="17"/>
      <c r="B44" s="76" t="str">
        <f>+'帳票61_06(1)'!B43</f>
        <v>竹富町</v>
      </c>
      <c r="C44" s="132">
        <f>+'帳票61_06(1)'!CO43</f>
        <v>43039</v>
      </c>
      <c r="D44" s="133">
        <f>+'帳票61_06(1)'!CP43</f>
        <v>4446</v>
      </c>
      <c r="E44" s="134">
        <f t="shared" si="1"/>
        <v>47485</v>
      </c>
      <c r="F44" s="132">
        <f>+'帳票61_06(1)'!CT43</f>
        <v>41981</v>
      </c>
      <c r="G44" s="133">
        <f>+'帳票61_06(1)'!CU43</f>
        <v>2036</v>
      </c>
      <c r="H44" s="134">
        <f t="shared" si="2"/>
        <v>44017</v>
      </c>
      <c r="I44" s="147">
        <f t="shared" si="3"/>
        <v>97.54176444619996</v>
      </c>
      <c r="J44" s="148">
        <f t="shared" si="3"/>
        <v>45.79397210976158</v>
      </c>
      <c r="K44" s="149">
        <f t="shared" si="3"/>
        <v>92.69664104454039</v>
      </c>
    </row>
    <row r="45" spans="1:11" ht="14.25" thickBot="1">
      <c r="A45" s="17"/>
      <c r="B45" s="77" t="str">
        <f>+'帳票61_06(1)'!B44</f>
        <v>与那国町</v>
      </c>
      <c r="C45" s="135">
        <f>+'帳票61_06(1)'!CO44</f>
        <v>7240</v>
      </c>
      <c r="D45" s="136">
        <f>+'帳票61_06(1)'!CP44</f>
        <v>2949</v>
      </c>
      <c r="E45" s="137">
        <f t="shared" si="1"/>
        <v>10189</v>
      </c>
      <c r="F45" s="135">
        <f>+'帳票61_06(1)'!CT44</f>
        <v>5851</v>
      </c>
      <c r="G45" s="136">
        <f>+'帳票61_06(1)'!CU44</f>
        <v>335</v>
      </c>
      <c r="H45" s="137">
        <f t="shared" si="2"/>
        <v>6186</v>
      </c>
      <c r="I45" s="150">
        <f t="shared" si="3"/>
        <v>80.81491712707182</v>
      </c>
      <c r="J45" s="151">
        <f t="shared" si="3"/>
        <v>11.359782977280435</v>
      </c>
      <c r="K45" s="152">
        <f t="shared" si="3"/>
        <v>60.712533123957215</v>
      </c>
    </row>
    <row r="46" spans="1:11" ht="14.25" thickTop="1">
      <c r="A46" s="19"/>
      <c r="B46" s="79" t="s">
        <v>65</v>
      </c>
      <c r="C46" s="173">
        <f aca="true" t="shared" si="4" ref="C46:H46">SUM(C5:C15)</f>
        <v>18073644</v>
      </c>
      <c r="D46" s="174">
        <f t="shared" si="4"/>
        <v>2923289</v>
      </c>
      <c r="E46" s="175">
        <f t="shared" si="4"/>
        <v>20996933</v>
      </c>
      <c r="F46" s="173">
        <f t="shared" si="4"/>
        <v>17199907</v>
      </c>
      <c r="G46" s="174">
        <f t="shared" si="4"/>
        <v>739196</v>
      </c>
      <c r="H46" s="175">
        <f t="shared" si="4"/>
        <v>17939103</v>
      </c>
      <c r="I46" s="176">
        <f t="shared" si="3"/>
        <v>95.16568435230882</v>
      </c>
      <c r="J46" s="177">
        <f t="shared" si="3"/>
        <v>25.28644961206367</v>
      </c>
      <c r="K46" s="178">
        <f t="shared" si="3"/>
        <v>85.43677783798233</v>
      </c>
    </row>
    <row r="47" spans="1:11" ht="14.25" thickBot="1">
      <c r="A47" s="19"/>
      <c r="B47" s="80" t="s">
        <v>66</v>
      </c>
      <c r="C47" s="138">
        <f aca="true" t="shared" si="5" ref="C47:H47">SUM(C16:C45)</f>
        <v>4812498</v>
      </c>
      <c r="D47" s="139">
        <f t="shared" si="5"/>
        <v>778242</v>
      </c>
      <c r="E47" s="140">
        <f t="shared" si="5"/>
        <v>5590740</v>
      </c>
      <c r="F47" s="138">
        <f t="shared" si="5"/>
        <v>4574528</v>
      </c>
      <c r="G47" s="139">
        <f t="shared" si="5"/>
        <v>169581</v>
      </c>
      <c r="H47" s="140">
        <f t="shared" si="5"/>
        <v>4744109</v>
      </c>
      <c r="I47" s="153">
        <f t="shared" si="3"/>
        <v>95.05516677617321</v>
      </c>
      <c r="J47" s="167">
        <f t="shared" si="3"/>
        <v>21.790265752812108</v>
      </c>
      <c r="K47" s="154">
        <f t="shared" si="3"/>
        <v>84.8565485069955</v>
      </c>
    </row>
    <row r="48" spans="2:11" ht="14.25" thickBot="1">
      <c r="B48" s="82" t="s">
        <v>114</v>
      </c>
      <c r="C48" s="156">
        <f aca="true" t="shared" si="6" ref="C48:H48">SUM(C46:C47)</f>
        <v>22886142</v>
      </c>
      <c r="D48" s="157">
        <f t="shared" si="6"/>
        <v>3701531</v>
      </c>
      <c r="E48" s="158">
        <f t="shared" si="6"/>
        <v>26587673</v>
      </c>
      <c r="F48" s="156">
        <f t="shared" si="6"/>
        <v>21774435</v>
      </c>
      <c r="G48" s="157">
        <f t="shared" si="6"/>
        <v>908777</v>
      </c>
      <c r="H48" s="158">
        <f t="shared" si="6"/>
        <v>22683212</v>
      </c>
      <c r="I48" s="159">
        <f t="shared" si="3"/>
        <v>95.14244471610812</v>
      </c>
      <c r="J48" s="172">
        <f t="shared" si="3"/>
        <v>24.551381576974503</v>
      </c>
      <c r="K48" s="160">
        <f t="shared" si="3"/>
        <v>85.31476974310614</v>
      </c>
    </row>
  </sheetData>
  <mergeCells count="12"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>
    <tabColor indexed="43"/>
  </sheetPr>
  <dimension ref="A1:K4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4" width="10.125" style="11" bestFit="1" customWidth="1"/>
    <col min="5" max="5" width="9.875" style="11" bestFit="1" customWidth="1"/>
    <col min="6" max="6" width="10.12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50</v>
      </c>
      <c r="I1" s="2"/>
      <c r="J1" s="2"/>
      <c r="K1" s="81" t="s">
        <v>48</v>
      </c>
    </row>
    <row r="2" spans="2:11" ht="15" customHeight="1">
      <c r="B2" s="85"/>
      <c r="C2" s="331" t="s">
        <v>5</v>
      </c>
      <c r="D2" s="331"/>
      <c r="E2" s="332"/>
      <c r="F2" s="333" t="s">
        <v>6</v>
      </c>
      <c r="G2" s="331"/>
      <c r="H2" s="332"/>
      <c r="I2" s="334" t="s">
        <v>7</v>
      </c>
      <c r="J2" s="335"/>
      <c r="K2" s="336"/>
    </row>
    <row r="3" spans="2:11" ht="12" customHeight="1">
      <c r="B3" s="4" t="s">
        <v>2</v>
      </c>
      <c r="C3" s="337" t="s">
        <v>1</v>
      </c>
      <c r="D3" s="339" t="s">
        <v>3</v>
      </c>
      <c r="E3" s="341" t="s">
        <v>0</v>
      </c>
      <c r="F3" s="337" t="s">
        <v>1</v>
      </c>
      <c r="G3" s="339" t="s">
        <v>3</v>
      </c>
      <c r="H3" s="341" t="s">
        <v>0</v>
      </c>
      <c r="I3" s="345" t="s">
        <v>4</v>
      </c>
      <c r="J3" s="347" t="s">
        <v>117</v>
      </c>
      <c r="K3" s="343" t="s">
        <v>0</v>
      </c>
    </row>
    <row r="4" spans="2:11" ht="11.25" customHeight="1" thickBot="1">
      <c r="B4" s="83"/>
      <c r="C4" s="338"/>
      <c r="D4" s="340"/>
      <c r="E4" s="342"/>
      <c r="F4" s="338"/>
      <c r="G4" s="340"/>
      <c r="H4" s="342"/>
      <c r="I4" s="346"/>
      <c r="J4" s="348"/>
      <c r="K4" s="344"/>
    </row>
    <row r="5" spans="1:11" ht="14.25" thickTop="1">
      <c r="A5" s="17"/>
      <c r="B5" s="74" t="str">
        <f>+'帳票61_06(1)'!B4</f>
        <v>那覇市</v>
      </c>
      <c r="C5" s="161">
        <f>+'帳票61_06(1)'!CX4</f>
        <v>9438853</v>
      </c>
      <c r="D5" s="162">
        <f>+'帳票61_06(1)'!CY4</f>
        <v>1093463</v>
      </c>
      <c r="E5" s="163">
        <f>SUM(C5:D5)</f>
        <v>10532316</v>
      </c>
      <c r="F5" s="161">
        <f>+'帳票61_06(1)'!DC4</f>
        <v>9065721</v>
      </c>
      <c r="G5" s="162">
        <f>+'帳票61_06(1)'!DD4</f>
        <v>291656</v>
      </c>
      <c r="H5" s="163">
        <f>SUM(F5:G5)</f>
        <v>9357377</v>
      </c>
      <c r="I5" s="164">
        <f>IF(C5=0,"－",(F5/C5)*100)</f>
        <v>96.04685018402131</v>
      </c>
      <c r="J5" s="165">
        <f aca="true" t="shared" si="0" ref="J5:K36">IF(D5=0,"－",(G5/D5)*100)</f>
        <v>26.672690342517306</v>
      </c>
      <c r="K5" s="166">
        <f>IF(E5=0,"－",(H5/E5)*100)</f>
        <v>88.8444383932271</v>
      </c>
    </row>
    <row r="6" spans="1:11" ht="13.5">
      <c r="A6" s="17"/>
      <c r="B6" s="75" t="str">
        <f>+'帳票61_06(1)'!B5</f>
        <v>宜野湾市</v>
      </c>
      <c r="C6" s="129">
        <f>+'帳票61_06(1)'!CX5</f>
        <v>2139560</v>
      </c>
      <c r="D6" s="130">
        <f>+'帳票61_06(1)'!CY5</f>
        <v>390396</v>
      </c>
      <c r="E6" s="131">
        <f aca="true" t="shared" si="1" ref="E6:E45">SUM(C6:D6)</f>
        <v>2529956</v>
      </c>
      <c r="F6" s="129">
        <f>+'帳票61_06(1)'!DC5</f>
        <v>2014195</v>
      </c>
      <c r="G6" s="130">
        <f>+'帳票61_06(1)'!DD5</f>
        <v>114548</v>
      </c>
      <c r="H6" s="131">
        <f aca="true" t="shared" si="2" ref="H6:H45">SUM(F6:G6)</f>
        <v>2128743</v>
      </c>
      <c r="I6" s="144">
        <f aca="true" t="shared" si="3" ref="I6:K48">IF(C6=0,"－",(F6/C6)*100)</f>
        <v>94.1406176970966</v>
      </c>
      <c r="J6" s="145">
        <f t="shared" si="0"/>
        <v>29.341489154601994</v>
      </c>
      <c r="K6" s="146">
        <f t="shared" si="0"/>
        <v>84.14150285617616</v>
      </c>
    </row>
    <row r="7" spans="1:11" ht="13.5">
      <c r="A7" s="17"/>
      <c r="B7" s="75" t="str">
        <f>+'帳票61_06(1)'!B6</f>
        <v>石垣市</v>
      </c>
      <c r="C7" s="129">
        <f>+'帳票61_06(1)'!CX6</f>
        <v>1358017</v>
      </c>
      <c r="D7" s="130">
        <f>+'帳票61_06(1)'!CY6</f>
        <v>305292</v>
      </c>
      <c r="E7" s="131">
        <f t="shared" si="1"/>
        <v>1663309</v>
      </c>
      <c r="F7" s="129">
        <f>+'帳票61_06(1)'!DC6</f>
        <v>1274115</v>
      </c>
      <c r="G7" s="130">
        <f>+'帳票61_06(1)'!DD6</f>
        <v>84298</v>
      </c>
      <c r="H7" s="131">
        <f t="shared" si="2"/>
        <v>1358413</v>
      </c>
      <c r="I7" s="144">
        <f t="shared" si="3"/>
        <v>93.82172682668921</v>
      </c>
      <c r="J7" s="145">
        <f t="shared" si="0"/>
        <v>27.612253187112668</v>
      </c>
      <c r="K7" s="146">
        <f t="shared" si="0"/>
        <v>81.66931099392836</v>
      </c>
    </row>
    <row r="8" spans="1:11" ht="13.5">
      <c r="A8" s="17"/>
      <c r="B8" s="75" t="str">
        <f>+'帳票61_06(1)'!B7</f>
        <v>浦添市</v>
      </c>
      <c r="C8" s="129">
        <f>+'帳票61_06(1)'!CX7</f>
        <v>2895660</v>
      </c>
      <c r="D8" s="130">
        <f>+'帳票61_06(1)'!CY7</f>
        <v>249212</v>
      </c>
      <c r="E8" s="131">
        <f t="shared" si="1"/>
        <v>3144872</v>
      </c>
      <c r="F8" s="129">
        <f>+'帳票61_06(1)'!DC7</f>
        <v>2819442</v>
      </c>
      <c r="G8" s="130">
        <f>+'帳票61_06(1)'!DD7</f>
        <v>87488</v>
      </c>
      <c r="H8" s="131">
        <f t="shared" si="2"/>
        <v>2906930</v>
      </c>
      <c r="I8" s="144">
        <f t="shared" si="3"/>
        <v>97.36785396075506</v>
      </c>
      <c r="J8" s="145">
        <f t="shared" si="0"/>
        <v>35.10585365070703</v>
      </c>
      <c r="K8" s="146">
        <f t="shared" si="0"/>
        <v>92.43396869570526</v>
      </c>
    </row>
    <row r="9" spans="1:11" ht="13.5">
      <c r="A9" s="17"/>
      <c r="B9" s="76" t="str">
        <f>+'帳票61_06(1)'!B8</f>
        <v>名護市</v>
      </c>
      <c r="C9" s="132">
        <f>+'帳票61_06(1)'!CX8</f>
        <v>1683645</v>
      </c>
      <c r="D9" s="133">
        <f>+'帳票61_06(1)'!CY8</f>
        <v>423269</v>
      </c>
      <c r="E9" s="134">
        <f t="shared" si="1"/>
        <v>2106914</v>
      </c>
      <c r="F9" s="132">
        <f>+'帳票61_06(1)'!DC8</f>
        <v>1583223</v>
      </c>
      <c r="G9" s="133">
        <f>+'帳票61_06(1)'!DD8</f>
        <v>80920</v>
      </c>
      <c r="H9" s="134">
        <f t="shared" si="2"/>
        <v>1664143</v>
      </c>
      <c r="I9" s="147">
        <f t="shared" si="3"/>
        <v>94.03544096291083</v>
      </c>
      <c r="J9" s="148">
        <f t="shared" si="0"/>
        <v>19.117865943407146</v>
      </c>
      <c r="K9" s="149">
        <f t="shared" si="0"/>
        <v>78.98485652475611</v>
      </c>
    </row>
    <row r="10" spans="1:11" ht="13.5">
      <c r="A10" s="17"/>
      <c r="B10" s="77" t="str">
        <f>+'帳票61_06(1)'!B9</f>
        <v>糸満市</v>
      </c>
      <c r="C10" s="135">
        <f>+'帳票61_06(1)'!CX9</f>
        <v>1277411</v>
      </c>
      <c r="D10" s="136">
        <f>+'帳票61_06(1)'!CY9</f>
        <v>202253</v>
      </c>
      <c r="E10" s="137">
        <f t="shared" si="1"/>
        <v>1479664</v>
      </c>
      <c r="F10" s="135">
        <f>+'帳票61_06(1)'!DC9</f>
        <v>1203167</v>
      </c>
      <c r="G10" s="136">
        <f>+'帳票61_06(1)'!DD9</f>
        <v>68337</v>
      </c>
      <c r="H10" s="137">
        <f t="shared" si="2"/>
        <v>1271504</v>
      </c>
      <c r="I10" s="150">
        <f t="shared" si="3"/>
        <v>94.1879316836946</v>
      </c>
      <c r="J10" s="151">
        <f t="shared" si="0"/>
        <v>33.78787953701552</v>
      </c>
      <c r="K10" s="152">
        <f t="shared" si="0"/>
        <v>85.93194130559371</v>
      </c>
    </row>
    <row r="11" spans="1:11" ht="13.5">
      <c r="A11" s="17"/>
      <c r="B11" s="75" t="str">
        <f>+'帳票61_06(1)'!B10</f>
        <v>沖縄市</v>
      </c>
      <c r="C11" s="129">
        <f>+'帳票61_06(1)'!CX10</f>
        <v>3152942</v>
      </c>
      <c r="D11" s="130">
        <f>+'帳票61_06(1)'!CY10</f>
        <v>731049</v>
      </c>
      <c r="E11" s="131">
        <f t="shared" si="1"/>
        <v>3883991</v>
      </c>
      <c r="F11" s="129">
        <f>+'帳票61_06(1)'!DC10</f>
        <v>2960051</v>
      </c>
      <c r="G11" s="130">
        <f>+'帳票61_06(1)'!DD10</f>
        <v>128621</v>
      </c>
      <c r="H11" s="131">
        <f t="shared" si="2"/>
        <v>3088672</v>
      </c>
      <c r="I11" s="144">
        <f t="shared" si="3"/>
        <v>93.88219003077126</v>
      </c>
      <c r="J11" s="145">
        <f t="shared" si="0"/>
        <v>17.594032684539616</v>
      </c>
      <c r="K11" s="146">
        <f t="shared" si="0"/>
        <v>79.52315028536368</v>
      </c>
    </row>
    <row r="12" spans="1:11" ht="13.5">
      <c r="A12" s="17"/>
      <c r="B12" s="75" t="str">
        <f>+'帳票61_06(1)'!B11</f>
        <v>豊見城市</v>
      </c>
      <c r="C12" s="129">
        <f>+'帳票61_06(1)'!CX11</f>
        <v>1155198</v>
      </c>
      <c r="D12" s="130">
        <f>+'帳票61_06(1)'!CY11</f>
        <v>175136</v>
      </c>
      <c r="E12" s="131">
        <f t="shared" si="1"/>
        <v>1330334</v>
      </c>
      <c r="F12" s="129">
        <f>+'帳票61_06(1)'!DC11</f>
        <v>1100431</v>
      </c>
      <c r="G12" s="130">
        <f>+'帳票61_06(1)'!DD11</f>
        <v>43459</v>
      </c>
      <c r="H12" s="131">
        <f t="shared" si="2"/>
        <v>1143890</v>
      </c>
      <c r="I12" s="144">
        <f t="shared" si="3"/>
        <v>95.25908112721801</v>
      </c>
      <c r="J12" s="145">
        <f t="shared" si="0"/>
        <v>24.81442992874109</v>
      </c>
      <c r="K12" s="146">
        <f t="shared" si="0"/>
        <v>85.98517364812145</v>
      </c>
    </row>
    <row r="13" spans="1:11" ht="13.5">
      <c r="A13" s="17"/>
      <c r="B13" s="75" t="str">
        <f>+'帳票61_06(1)'!B12</f>
        <v>うるま市</v>
      </c>
      <c r="C13" s="129">
        <f>+'帳票61_06(1)'!CX12</f>
        <v>2384093</v>
      </c>
      <c r="D13" s="130">
        <f>+'帳票61_06(1)'!CY12</f>
        <v>610920</v>
      </c>
      <c r="E13" s="131">
        <f t="shared" si="1"/>
        <v>2995013</v>
      </c>
      <c r="F13" s="129">
        <f>+'帳票61_06(1)'!DC12</f>
        <v>2225788</v>
      </c>
      <c r="G13" s="130">
        <f>+'帳票61_06(1)'!DD12</f>
        <v>174185</v>
      </c>
      <c r="H13" s="131">
        <f t="shared" si="2"/>
        <v>2399973</v>
      </c>
      <c r="I13" s="144">
        <f t="shared" si="3"/>
        <v>93.35994862616516</v>
      </c>
      <c r="J13" s="145">
        <f t="shared" si="0"/>
        <v>28.51191645387285</v>
      </c>
      <c r="K13" s="146">
        <f t="shared" si="0"/>
        <v>80.13230660434529</v>
      </c>
    </row>
    <row r="14" spans="1:11" ht="13.5">
      <c r="A14" s="17"/>
      <c r="B14" s="76" t="str">
        <f>+'帳票61_06(1)'!B13</f>
        <v>宮古島市</v>
      </c>
      <c r="C14" s="132">
        <f>+'帳票61_06(1)'!CX13</f>
        <v>1324036</v>
      </c>
      <c r="D14" s="133">
        <f>+'帳票61_06(1)'!CY13</f>
        <v>342653</v>
      </c>
      <c r="E14" s="134">
        <f t="shared" si="1"/>
        <v>1666689</v>
      </c>
      <c r="F14" s="132">
        <f>+'帳票61_06(1)'!DC13</f>
        <v>1234448</v>
      </c>
      <c r="G14" s="133">
        <f>+'帳票61_06(1)'!DD13</f>
        <v>63061</v>
      </c>
      <c r="H14" s="134">
        <f t="shared" si="2"/>
        <v>1297509</v>
      </c>
      <c r="I14" s="147">
        <f t="shared" si="3"/>
        <v>93.23371872063902</v>
      </c>
      <c r="J14" s="148">
        <f t="shared" si="0"/>
        <v>18.403749565887356</v>
      </c>
      <c r="K14" s="149">
        <f t="shared" si="0"/>
        <v>77.84949681674266</v>
      </c>
    </row>
    <row r="15" spans="1:11" ht="13.5">
      <c r="A15" s="17"/>
      <c r="B15" s="77" t="str">
        <f>+'帳票61_06(1)'!B14</f>
        <v>南城市</v>
      </c>
      <c r="C15" s="135">
        <f>+'帳票61_06(1)'!CX14</f>
        <v>722181</v>
      </c>
      <c r="D15" s="136">
        <f>+'帳票61_06(1)'!CY14</f>
        <v>134534</v>
      </c>
      <c r="E15" s="137">
        <f t="shared" si="1"/>
        <v>856715</v>
      </c>
      <c r="F15" s="135">
        <f>+'帳票61_06(1)'!DC14</f>
        <v>684064</v>
      </c>
      <c r="G15" s="136">
        <f>+'帳票61_06(1)'!DD14</f>
        <v>30311</v>
      </c>
      <c r="H15" s="137">
        <f t="shared" si="2"/>
        <v>714375</v>
      </c>
      <c r="I15" s="150">
        <f t="shared" si="3"/>
        <v>94.72196028419468</v>
      </c>
      <c r="J15" s="151">
        <f t="shared" si="0"/>
        <v>22.530364071535818</v>
      </c>
      <c r="K15" s="152">
        <f t="shared" si="0"/>
        <v>83.38537319878839</v>
      </c>
    </row>
    <row r="16" spans="1:11" ht="13.5">
      <c r="A16" s="17"/>
      <c r="B16" s="78" t="str">
        <f>+'帳票61_06(1)'!B15</f>
        <v>国頭村</v>
      </c>
      <c r="C16" s="126">
        <f>+'帳票61_06(1)'!CX15</f>
        <v>112090</v>
      </c>
      <c r="D16" s="127">
        <f>+'帳票61_06(1)'!CY15</f>
        <v>24419</v>
      </c>
      <c r="E16" s="128">
        <f t="shared" si="1"/>
        <v>136509</v>
      </c>
      <c r="F16" s="126">
        <f>+'帳票61_06(1)'!DC15</f>
        <v>104950</v>
      </c>
      <c r="G16" s="127">
        <f>+'帳票61_06(1)'!DD15</f>
        <v>3093</v>
      </c>
      <c r="H16" s="128">
        <f t="shared" si="2"/>
        <v>108043</v>
      </c>
      <c r="I16" s="141">
        <f t="shared" si="3"/>
        <v>93.63011865465252</v>
      </c>
      <c r="J16" s="142">
        <f t="shared" si="0"/>
        <v>12.666366354068554</v>
      </c>
      <c r="K16" s="143">
        <f t="shared" si="0"/>
        <v>79.14716245815295</v>
      </c>
    </row>
    <row r="17" spans="1:11" ht="13.5">
      <c r="A17" s="17"/>
      <c r="B17" s="75" t="str">
        <f>+'帳票61_06(1)'!B16</f>
        <v>大宜味村</v>
      </c>
      <c r="C17" s="129">
        <f>+'帳票61_06(1)'!CX16</f>
        <v>67314</v>
      </c>
      <c r="D17" s="130">
        <f>+'帳票61_06(1)'!CY16</f>
        <v>25067</v>
      </c>
      <c r="E17" s="131">
        <f t="shared" si="1"/>
        <v>92381</v>
      </c>
      <c r="F17" s="129">
        <f>+'帳票61_06(1)'!DC16</f>
        <v>60548</v>
      </c>
      <c r="G17" s="130">
        <f>+'帳票61_06(1)'!DD16</f>
        <v>823</v>
      </c>
      <c r="H17" s="131">
        <f t="shared" si="2"/>
        <v>61371</v>
      </c>
      <c r="I17" s="144">
        <f t="shared" si="3"/>
        <v>89.94859910271266</v>
      </c>
      <c r="J17" s="145">
        <f t="shared" si="0"/>
        <v>3.283201021263015</v>
      </c>
      <c r="K17" s="146">
        <f t="shared" si="0"/>
        <v>66.43249152964354</v>
      </c>
    </row>
    <row r="18" spans="1:11" ht="13.5">
      <c r="A18" s="17"/>
      <c r="B18" s="75" t="str">
        <f>+'帳票61_06(1)'!B17</f>
        <v>東村</v>
      </c>
      <c r="C18" s="129">
        <f>+'帳票61_06(1)'!CX17</f>
        <v>26108</v>
      </c>
      <c r="D18" s="130">
        <f>+'帳票61_06(1)'!CY17</f>
        <v>7851</v>
      </c>
      <c r="E18" s="131">
        <f t="shared" si="1"/>
        <v>33959</v>
      </c>
      <c r="F18" s="129">
        <f>+'帳票61_06(1)'!DC17</f>
        <v>24565</v>
      </c>
      <c r="G18" s="130">
        <f>+'帳票61_06(1)'!DD17</f>
        <v>632</v>
      </c>
      <c r="H18" s="131">
        <f t="shared" si="2"/>
        <v>25197</v>
      </c>
      <c r="I18" s="144">
        <f t="shared" si="3"/>
        <v>94.08993411981001</v>
      </c>
      <c r="J18" s="145">
        <f t="shared" si="0"/>
        <v>8.049929945229907</v>
      </c>
      <c r="K18" s="146">
        <f t="shared" si="0"/>
        <v>74.19829794752496</v>
      </c>
    </row>
    <row r="19" spans="1:11" ht="13.5">
      <c r="A19" s="17"/>
      <c r="B19" s="76" t="str">
        <f>+'帳票61_06(1)'!B18</f>
        <v>今帰仁村</v>
      </c>
      <c r="C19" s="132">
        <f>+'帳票61_06(1)'!CX18</f>
        <v>160806</v>
      </c>
      <c r="D19" s="133">
        <f>+'帳票61_06(1)'!CY18</f>
        <v>25727</v>
      </c>
      <c r="E19" s="134">
        <f t="shared" si="1"/>
        <v>186533</v>
      </c>
      <c r="F19" s="132">
        <f>+'帳票61_06(1)'!DC18</f>
        <v>152503</v>
      </c>
      <c r="G19" s="133">
        <f>+'帳票61_06(1)'!DD18</f>
        <v>3651</v>
      </c>
      <c r="H19" s="134">
        <f t="shared" si="2"/>
        <v>156154</v>
      </c>
      <c r="I19" s="147">
        <f t="shared" si="3"/>
        <v>94.83663544892603</v>
      </c>
      <c r="J19" s="148">
        <f t="shared" si="0"/>
        <v>14.191316515722782</v>
      </c>
      <c r="K19" s="149">
        <f t="shared" si="0"/>
        <v>83.71387368454911</v>
      </c>
    </row>
    <row r="20" spans="1:11" ht="13.5">
      <c r="A20" s="17"/>
      <c r="B20" s="77" t="str">
        <f>+'帳票61_06(1)'!B19</f>
        <v>本部町</v>
      </c>
      <c r="C20" s="135">
        <f>+'帳票61_06(1)'!CX19</f>
        <v>290670</v>
      </c>
      <c r="D20" s="136">
        <f>+'帳票61_06(1)'!CY19</f>
        <v>123080</v>
      </c>
      <c r="E20" s="137">
        <f t="shared" si="1"/>
        <v>413750</v>
      </c>
      <c r="F20" s="135">
        <f>+'帳票61_06(1)'!DC19</f>
        <v>267281</v>
      </c>
      <c r="G20" s="136">
        <f>+'帳票61_06(1)'!DD19</f>
        <v>17259</v>
      </c>
      <c r="H20" s="137">
        <f t="shared" si="2"/>
        <v>284540</v>
      </c>
      <c r="I20" s="150">
        <f t="shared" si="3"/>
        <v>91.9534179653903</v>
      </c>
      <c r="J20" s="151">
        <f t="shared" si="0"/>
        <v>14.022586935326617</v>
      </c>
      <c r="K20" s="152">
        <f t="shared" si="0"/>
        <v>68.77099697885197</v>
      </c>
    </row>
    <row r="21" spans="1:11" ht="13.5">
      <c r="A21" s="17"/>
      <c r="B21" s="75" t="str">
        <f>+'帳票61_06(1)'!B20</f>
        <v>恩納村</v>
      </c>
      <c r="C21" s="129">
        <f>+'帳票61_06(1)'!CX20</f>
        <v>578512</v>
      </c>
      <c r="D21" s="130">
        <f>+'帳票61_06(1)'!CY20</f>
        <v>73239</v>
      </c>
      <c r="E21" s="131">
        <f t="shared" si="1"/>
        <v>651751</v>
      </c>
      <c r="F21" s="129">
        <f>+'帳票61_06(1)'!DC20</f>
        <v>552440</v>
      </c>
      <c r="G21" s="130">
        <f>+'帳票61_06(1)'!DD20</f>
        <v>23918</v>
      </c>
      <c r="H21" s="131">
        <f t="shared" si="2"/>
        <v>576358</v>
      </c>
      <c r="I21" s="144">
        <f t="shared" si="3"/>
        <v>95.49326548109633</v>
      </c>
      <c r="J21" s="145">
        <f t="shared" si="0"/>
        <v>32.65746391949644</v>
      </c>
      <c r="K21" s="146">
        <f t="shared" si="0"/>
        <v>88.43223869238406</v>
      </c>
    </row>
    <row r="22" spans="1:11" ht="13.5">
      <c r="A22" s="17"/>
      <c r="B22" s="75" t="str">
        <f>+'帳票61_06(1)'!B21</f>
        <v>宜野座村</v>
      </c>
      <c r="C22" s="129">
        <f>+'帳票61_06(1)'!CX21</f>
        <v>108487</v>
      </c>
      <c r="D22" s="130">
        <f>+'帳票61_06(1)'!CY21</f>
        <v>52727</v>
      </c>
      <c r="E22" s="131">
        <f t="shared" si="1"/>
        <v>161214</v>
      </c>
      <c r="F22" s="129">
        <f>+'帳票61_06(1)'!DC21</f>
        <v>100349</v>
      </c>
      <c r="G22" s="130">
        <f>+'帳票61_06(1)'!DD21</f>
        <v>15924</v>
      </c>
      <c r="H22" s="131">
        <f t="shared" si="2"/>
        <v>116273</v>
      </c>
      <c r="I22" s="144">
        <f t="shared" si="3"/>
        <v>92.49864039009282</v>
      </c>
      <c r="J22" s="145">
        <f t="shared" si="0"/>
        <v>30.200845866444137</v>
      </c>
      <c r="K22" s="146">
        <f t="shared" si="0"/>
        <v>72.12338878757429</v>
      </c>
    </row>
    <row r="23" spans="1:11" ht="13.5">
      <c r="A23" s="17"/>
      <c r="B23" s="75" t="str">
        <f>+'帳票61_06(1)'!B22</f>
        <v>金武町</v>
      </c>
      <c r="C23" s="129">
        <f>+'帳票61_06(1)'!CX22</f>
        <v>279802</v>
      </c>
      <c r="D23" s="130">
        <f>+'帳票61_06(1)'!CY22</f>
        <v>128691</v>
      </c>
      <c r="E23" s="131">
        <f t="shared" si="1"/>
        <v>408493</v>
      </c>
      <c r="F23" s="129">
        <f>+'帳票61_06(1)'!DC22</f>
        <v>267913</v>
      </c>
      <c r="G23" s="130">
        <f>+'帳票61_06(1)'!DD22</f>
        <v>15442</v>
      </c>
      <c r="H23" s="131">
        <f t="shared" si="2"/>
        <v>283355</v>
      </c>
      <c r="I23" s="144">
        <f t="shared" si="3"/>
        <v>95.75092386759209</v>
      </c>
      <c r="J23" s="145">
        <f t="shared" si="0"/>
        <v>11.999285109292803</v>
      </c>
      <c r="K23" s="146">
        <f t="shared" si="0"/>
        <v>69.36593772720707</v>
      </c>
    </row>
    <row r="24" spans="1:11" ht="13.5">
      <c r="A24" s="17"/>
      <c r="B24" s="76" t="str">
        <f>+'帳票61_06(1)'!B23</f>
        <v>伊江村</v>
      </c>
      <c r="C24" s="132">
        <f>+'帳票61_06(1)'!CX23</f>
        <v>86642</v>
      </c>
      <c r="D24" s="133">
        <f>+'帳票61_06(1)'!CY23</f>
        <v>14318</v>
      </c>
      <c r="E24" s="134">
        <f t="shared" si="1"/>
        <v>100960</v>
      </c>
      <c r="F24" s="132">
        <f>+'帳票61_06(1)'!DC23</f>
        <v>84339</v>
      </c>
      <c r="G24" s="133">
        <f>+'帳票61_06(1)'!DD23</f>
        <v>1315</v>
      </c>
      <c r="H24" s="134">
        <f t="shared" si="2"/>
        <v>85654</v>
      </c>
      <c r="I24" s="147">
        <f t="shared" si="3"/>
        <v>97.34193578172248</v>
      </c>
      <c r="J24" s="148">
        <f t="shared" si="0"/>
        <v>9.184243609442658</v>
      </c>
      <c r="K24" s="149">
        <f t="shared" si="0"/>
        <v>84.83954041204439</v>
      </c>
    </row>
    <row r="25" spans="1:11" ht="13.5">
      <c r="A25" s="17"/>
      <c r="B25" s="77" t="str">
        <f>+'帳票61_06(1)'!B24</f>
        <v>読谷村</v>
      </c>
      <c r="C25" s="135">
        <f>+'帳票61_06(1)'!CX24</f>
        <v>948937</v>
      </c>
      <c r="D25" s="136">
        <f>+'帳票61_06(1)'!CY24</f>
        <v>163324</v>
      </c>
      <c r="E25" s="137">
        <f t="shared" si="1"/>
        <v>1112261</v>
      </c>
      <c r="F25" s="135">
        <f>+'帳票61_06(1)'!DC24</f>
        <v>887252</v>
      </c>
      <c r="G25" s="136">
        <f>+'帳票61_06(1)'!DD24</f>
        <v>37261</v>
      </c>
      <c r="H25" s="137">
        <f t="shared" si="2"/>
        <v>924513</v>
      </c>
      <c r="I25" s="150">
        <f t="shared" si="3"/>
        <v>93.49956846450291</v>
      </c>
      <c r="J25" s="151">
        <f t="shared" si="0"/>
        <v>22.814160809189097</v>
      </c>
      <c r="K25" s="152">
        <f t="shared" si="0"/>
        <v>83.12014895784353</v>
      </c>
    </row>
    <row r="26" spans="1:11" ht="13.5">
      <c r="A26" s="17"/>
      <c r="B26" s="75" t="str">
        <f>+'帳票61_06(1)'!B25</f>
        <v>嘉手納町</v>
      </c>
      <c r="C26" s="129">
        <f>+'帳票61_06(1)'!CX25</f>
        <v>270731</v>
      </c>
      <c r="D26" s="130">
        <f>+'帳票61_06(1)'!CY25</f>
        <v>25264</v>
      </c>
      <c r="E26" s="131">
        <f t="shared" si="1"/>
        <v>295995</v>
      </c>
      <c r="F26" s="129">
        <f>+'帳票61_06(1)'!DC25</f>
        <v>261118</v>
      </c>
      <c r="G26" s="130">
        <f>+'帳票61_06(1)'!DD25</f>
        <v>8426</v>
      </c>
      <c r="H26" s="131">
        <f t="shared" si="2"/>
        <v>269544</v>
      </c>
      <c r="I26" s="144">
        <f t="shared" si="3"/>
        <v>96.44924297549966</v>
      </c>
      <c r="J26" s="145">
        <f t="shared" si="0"/>
        <v>33.35180493983534</v>
      </c>
      <c r="K26" s="146">
        <f t="shared" si="0"/>
        <v>91.0637004003446</v>
      </c>
    </row>
    <row r="27" spans="1:11" ht="13.5">
      <c r="A27" s="17"/>
      <c r="B27" s="75" t="str">
        <f>+'帳票61_06(1)'!B26</f>
        <v>北谷町</v>
      </c>
      <c r="C27" s="129">
        <f>+'帳票61_06(1)'!CX26</f>
        <v>843476</v>
      </c>
      <c r="D27" s="130">
        <f>+'帳票61_06(1)'!CY26</f>
        <v>136147</v>
      </c>
      <c r="E27" s="131">
        <f t="shared" si="1"/>
        <v>979623</v>
      </c>
      <c r="F27" s="129">
        <f>+'帳票61_06(1)'!DC26</f>
        <v>833027</v>
      </c>
      <c r="G27" s="130">
        <f>+'帳票61_06(1)'!DD26</f>
        <v>27075</v>
      </c>
      <c r="H27" s="131">
        <f t="shared" si="2"/>
        <v>860102</v>
      </c>
      <c r="I27" s="144">
        <f t="shared" si="3"/>
        <v>98.76119771042686</v>
      </c>
      <c r="J27" s="145">
        <f t="shared" si="0"/>
        <v>19.886593167679052</v>
      </c>
      <c r="K27" s="146">
        <f t="shared" si="0"/>
        <v>87.79928605187915</v>
      </c>
    </row>
    <row r="28" spans="1:11" ht="13.5">
      <c r="A28" s="17"/>
      <c r="B28" s="75" t="str">
        <f>+'帳票61_06(1)'!B27</f>
        <v>北中城村</v>
      </c>
      <c r="C28" s="129">
        <f>+'帳票61_06(1)'!CX27</f>
        <v>401642</v>
      </c>
      <c r="D28" s="130">
        <f>+'帳票61_06(1)'!CY27</f>
        <v>63029</v>
      </c>
      <c r="E28" s="131">
        <f t="shared" si="1"/>
        <v>464671</v>
      </c>
      <c r="F28" s="129">
        <f>+'帳票61_06(1)'!DC27</f>
        <v>381939</v>
      </c>
      <c r="G28" s="130">
        <f>+'帳票61_06(1)'!DD27</f>
        <v>13697</v>
      </c>
      <c r="H28" s="131">
        <f t="shared" si="2"/>
        <v>395636</v>
      </c>
      <c r="I28" s="144">
        <f t="shared" si="3"/>
        <v>95.09438753915178</v>
      </c>
      <c r="J28" s="145">
        <f t="shared" si="0"/>
        <v>21.731266559837533</v>
      </c>
      <c r="K28" s="146">
        <f t="shared" si="0"/>
        <v>85.143251892199</v>
      </c>
    </row>
    <row r="29" spans="1:11" ht="13.5">
      <c r="A29" s="17"/>
      <c r="B29" s="76" t="str">
        <f>+'帳票61_06(1)'!B28</f>
        <v>中城村</v>
      </c>
      <c r="C29" s="132">
        <f>+'帳票61_06(1)'!CX28</f>
        <v>405720</v>
      </c>
      <c r="D29" s="133">
        <f>+'帳票61_06(1)'!CY28</f>
        <v>74742</v>
      </c>
      <c r="E29" s="134">
        <f t="shared" si="1"/>
        <v>480462</v>
      </c>
      <c r="F29" s="132">
        <f>+'帳票61_06(1)'!DC28</f>
        <v>388913</v>
      </c>
      <c r="G29" s="133">
        <f>+'帳票61_06(1)'!DD28</f>
        <v>20556</v>
      </c>
      <c r="H29" s="134">
        <f t="shared" si="2"/>
        <v>409469</v>
      </c>
      <c r="I29" s="147">
        <f t="shared" si="3"/>
        <v>95.8574879227053</v>
      </c>
      <c r="J29" s="148">
        <f t="shared" si="0"/>
        <v>27.502608974873567</v>
      </c>
      <c r="K29" s="149">
        <f t="shared" si="0"/>
        <v>85.2240135536213</v>
      </c>
    </row>
    <row r="30" spans="1:11" ht="13.5">
      <c r="A30" s="17"/>
      <c r="B30" s="77" t="str">
        <f>+'帳票61_06(1)'!B29</f>
        <v>西原町</v>
      </c>
      <c r="C30" s="135">
        <f>+'帳票61_06(1)'!CX29</f>
        <v>782930</v>
      </c>
      <c r="D30" s="136">
        <f>+'帳票61_06(1)'!CY29</f>
        <v>97307</v>
      </c>
      <c r="E30" s="137">
        <f t="shared" si="1"/>
        <v>880237</v>
      </c>
      <c r="F30" s="135">
        <f>+'帳票61_06(1)'!DC29</f>
        <v>751967</v>
      </c>
      <c r="G30" s="136">
        <f>+'帳票61_06(1)'!DD29</f>
        <v>25243</v>
      </c>
      <c r="H30" s="137">
        <f t="shared" si="2"/>
        <v>777210</v>
      </c>
      <c r="I30" s="150">
        <f t="shared" si="3"/>
        <v>96.04524031522614</v>
      </c>
      <c r="J30" s="151">
        <f t="shared" si="0"/>
        <v>25.941607489697553</v>
      </c>
      <c r="K30" s="152">
        <f t="shared" si="0"/>
        <v>88.29553858790304</v>
      </c>
    </row>
    <row r="31" spans="1:11" ht="13.5">
      <c r="A31" s="17"/>
      <c r="B31" s="75" t="str">
        <f>+'帳票61_06(1)'!B30</f>
        <v>与那原町</v>
      </c>
      <c r="C31" s="129">
        <f>+'帳票61_06(1)'!CX30</f>
        <v>318057</v>
      </c>
      <c r="D31" s="130">
        <f>+'帳票61_06(1)'!CY30</f>
        <v>57330</v>
      </c>
      <c r="E31" s="131">
        <f t="shared" si="1"/>
        <v>375387</v>
      </c>
      <c r="F31" s="129">
        <f>+'帳票61_06(1)'!DC30</f>
        <v>304154</v>
      </c>
      <c r="G31" s="130">
        <f>+'帳票61_06(1)'!DD30</f>
        <v>11066</v>
      </c>
      <c r="H31" s="131">
        <f t="shared" si="2"/>
        <v>315220</v>
      </c>
      <c r="I31" s="144">
        <f t="shared" si="3"/>
        <v>95.628770943573</v>
      </c>
      <c r="J31" s="145">
        <f t="shared" si="0"/>
        <v>19.302285016570732</v>
      </c>
      <c r="K31" s="146">
        <f t="shared" si="0"/>
        <v>83.97200755487005</v>
      </c>
    </row>
    <row r="32" spans="1:11" ht="13.5">
      <c r="A32" s="17"/>
      <c r="B32" s="75" t="str">
        <f>+'帳票61_06(1)'!B31</f>
        <v>南風原町</v>
      </c>
      <c r="C32" s="129">
        <f>+'帳票61_06(1)'!CX31</f>
        <v>773813</v>
      </c>
      <c r="D32" s="130">
        <f>+'帳票61_06(1)'!CY31</f>
        <v>84949</v>
      </c>
      <c r="E32" s="131">
        <f t="shared" si="1"/>
        <v>858762</v>
      </c>
      <c r="F32" s="129">
        <f>+'帳票61_06(1)'!DC31</f>
        <v>754038</v>
      </c>
      <c r="G32" s="130">
        <f>+'帳票61_06(1)'!DD31</f>
        <v>21511</v>
      </c>
      <c r="H32" s="131">
        <f t="shared" si="2"/>
        <v>775549</v>
      </c>
      <c r="I32" s="144">
        <f t="shared" si="3"/>
        <v>97.44447301867505</v>
      </c>
      <c r="J32" s="145">
        <f t="shared" si="0"/>
        <v>25.322252174834315</v>
      </c>
      <c r="K32" s="146">
        <f t="shared" si="0"/>
        <v>90.31012084838407</v>
      </c>
    </row>
    <row r="33" spans="1:11" ht="13.5">
      <c r="A33" s="17"/>
      <c r="B33" s="75" t="str">
        <f>+'帳票61_06(1)'!B32</f>
        <v>渡嘉敷村</v>
      </c>
      <c r="C33" s="129">
        <f>+'帳票61_06(1)'!CX32</f>
        <v>14777</v>
      </c>
      <c r="D33" s="130">
        <f>+'帳票61_06(1)'!CY32</f>
        <v>707</v>
      </c>
      <c r="E33" s="131">
        <f t="shared" si="1"/>
        <v>15484</v>
      </c>
      <c r="F33" s="129">
        <f>+'帳票61_06(1)'!DC32</f>
        <v>14374</v>
      </c>
      <c r="G33" s="130">
        <f>+'帳票61_06(1)'!DD32</f>
        <v>91</v>
      </c>
      <c r="H33" s="131">
        <f t="shared" si="2"/>
        <v>14465</v>
      </c>
      <c r="I33" s="144">
        <f t="shared" si="3"/>
        <v>97.27278879339514</v>
      </c>
      <c r="J33" s="145">
        <f t="shared" si="0"/>
        <v>12.871287128712872</v>
      </c>
      <c r="K33" s="146">
        <f t="shared" si="0"/>
        <v>93.41901317489021</v>
      </c>
    </row>
    <row r="34" spans="1:11" ht="13.5">
      <c r="A34" s="17"/>
      <c r="B34" s="76" t="str">
        <f>+'帳票61_06(1)'!B33</f>
        <v>座間味村</v>
      </c>
      <c r="C34" s="132">
        <f>+'帳票61_06(1)'!CX33</f>
        <v>27936</v>
      </c>
      <c r="D34" s="133">
        <f>+'帳票61_06(1)'!CY33</f>
        <v>13153</v>
      </c>
      <c r="E34" s="134">
        <f t="shared" si="1"/>
        <v>41089</v>
      </c>
      <c r="F34" s="132">
        <f>+'帳票61_06(1)'!DC33</f>
        <v>24388</v>
      </c>
      <c r="G34" s="133">
        <f>+'帳票61_06(1)'!DD33</f>
        <v>4759</v>
      </c>
      <c r="H34" s="134">
        <f t="shared" si="2"/>
        <v>29147</v>
      </c>
      <c r="I34" s="147">
        <f t="shared" si="3"/>
        <v>87.29954180985109</v>
      </c>
      <c r="J34" s="148">
        <f t="shared" si="0"/>
        <v>36.18185965179047</v>
      </c>
      <c r="K34" s="149">
        <f t="shared" si="0"/>
        <v>70.93626031297914</v>
      </c>
    </row>
    <row r="35" spans="1:11" ht="13.5">
      <c r="A35" s="17"/>
      <c r="B35" s="77" t="str">
        <f>+'帳票61_06(1)'!B34</f>
        <v>粟国村</v>
      </c>
      <c r="C35" s="135">
        <f>+'帳票61_06(1)'!CX34</f>
        <v>14963</v>
      </c>
      <c r="D35" s="136">
        <f>+'帳票61_06(1)'!CY34</f>
        <v>5151</v>
      </c>
      <c r="E35" s="137">
        <f t="shared" si="1"/>
        <v>20114</v>
      </c>
      <c r="F35" s="135">
        <f>+'帳票61_06(1)'!DC34</f>
        <v>11850</v>
      </c>
      <c r="G35" s="136">
        <f>+'帳票61_06(1)'!DD34</f>
        <v>2041</v>
      </c>
      <c r="H35" s="137">
        <f t="shared" si="2"/>
        <v>13891</v>
      </c>
      <c r="I35" s="150">
        <f t="shared" si="3"/>
        <v>79.19534852636504</v>
      </c>
      <c r="J35" s="151">
        <f t="shared" si="0"/>
        <v>39.623374102116095</v>
      </c>
      <c r="K35" s="152">
        <f t="shared" si="0"/>
        <v>69.06135030327135</v>
      </c>
    </row>
    <row r="36" spans="1:11" ht="13.5">
      <c r="A36" s="17"/>
      <c r="B36" s="75" t="str">
        <f>+'帳票61_06(1)'!B35</f>
        <v>渡名喜村</v>
      </c>
      <c r="C36" s="129">
        <f>+'帳票61_06(1)'!CX35</f>
        <v>5003</v>
      </c>
      <c r="D36" s="130">
        <f>+'帳票61_06(1)'!CY35</f>
        <v>600</v>
      </c>
      <c r="E36" s="131">
        <f t="shared" si="1"/>
        <v>5603</v>
      </c>
      <c r="F36" s="129">
        <f>+'帳票61_06(1)'!DC35</f>
        <v>4596</v>
      </c>
      <c r="G36" s="130">
        <f>+'帳票61_06(1)'!DD35</f>
        <v>52</v>
      </c>
      <c r="H36" s="131">
        <f t="shared" si="2"/>
        <v>4648</v>
      </c>
      <c r="I36" s="144">
        <f t="shared" si="3"/>
        <v>91.86488107135719</v>
      </c>
      <c r="J36" s="145">
        <f t="shared" si="0"/>
        <v>8.666666666666668</v>
      </c>
      <c r="K36" s="146">
        <f t="shared" si="0"/>
        <v>82.9555595216848</v>
      </c>
    </row>
    <row r="37" spans="1:11" ht="13.5">
      <c r="A37" s="17"/>
      <c r="B37" s="75" t="str">
        <f>+'帳票61_06(1)'!B36</f>
        <v>南大東村</v>
      </c>
      <c r="C37" s="129">
        <f>+'帳票61_06(1)'!CX36</f>
        <v>20326</v>
      </c>
      <c r="D37" s="130">
        <f>+'帳票61_06(1)'!CY36</f>
        <v>3633</v>
      </c>
      <c r="E37" s="131">
        <f t="shared" si="1"/>
        <v>23959</v>
      </c>
      <c r="F37" s="129">
        <f>+'帳票61_06(1)'!DC36</f>
        <v>19666</v>
      </c>
      <c r="G37" s="130">
        <f>+'帳票61_06(1)'!DD36</f>
        <v>755</v>
      </c>
      <c r="H37" s="131">
        <f t="shared" si="2"/>
        <v>20421</v>
      </c>
      <c r="I37" s="144">
        <f t="shared" si="3"/>
        <v>96.75292728525042</v>
      </c>
      <c r="J37" s="145">
        <f t="shared" si="3"/>
        <v>20.781723093861824</v>
      </c>
      <c r="K37" s="146">
        <f t="shared" si="3"/>
        <v>85.23310655703493</v>
      </c>
    </row>
    <row r="38" spans="1:11" ht="13.5">
      <c r="A38" s="17"/>
      <c r="B38" s="75" t="str">
        <f>+'帳票61_06(1)'!B37</f>
        <v>北大東村</v>
      </c>
      <c r="C38" s="129">
        <f>+'帳票61_06(1)'!CX37</f>
        <v>5222</v>
      </c>
      <c r="D38" s="130">
        <f>+'帳票61_06(1)'!CY37</f>
        <v>841</v>
      </c>
      <c r="E38" s="131">
        <f t="shared" si="1"/>
        <v>6063</v>
      </c>
      <c r="F38" s="129">
        <f>+'帳票61_06(1)'!DC37</f>
        <v>5173</v>
      </c>
      <c r="G38" s="130">
        <f>+'帳票61_06(1)'!DD37</f>
        <v>219</v>
      </c>
      <c r="H38" s="131">
        <f t="shared" si="2"/>
        <v>5392</v>
      </c>
      <c r="I38" s="144">
        <f t="shared" si="3"/>
        <v>99.06166219839142</v>
      </c>
      <c r="J38" s="145">
        <f t="shared" si="3"/>
        <v>26.040428061831157</v>
      </c>
      <c r="K38" s="146">
        <f t="shared" si="3"/>
        <v>88.93287151575127</v>
      </c>
    </row>
    <row r="39" spans="1:11" ht="13.5">
      <c r="A39" s="17"/>
      <c r="B39" s="76" t="str">
        <f>+'帳票61_06(1)'!B38</f>
        <v>伊平屋村</v>
      </c>
      <c r="C39" s="132">
        <f>+'帳票61_06(1)'!CX38</f>
        <v>16918</v>
      </c>
      <c r="D39" s="133">
        <f>+'帳票61_06(1)'!CY38</f>
        <v>3778</v>
      </c>
      <c r="E39" s="134">
        <f t="shared" si="1"/>
        <v>20696</v>
      </c>
      <c r="F39" s="132">
        <f>+'帳票61_06(1)'!DC38</f>
        <v>15513</v>
      </c>
      <c r="G39" s="133">
        <f>+'帳票61_06(1)'!DD38</f>
        <v>280</v>
      </c>
      <c r="H39" s="134">
        <f t="shared" si="2"/>
        <v>15793</v>
      </c>
      <c r="I39" s="147">
        <f t="shared" si="3"/>
        <v>91.69523584348032</v>
      </c>
      <c r="J39" s="148">
        <f t="shared" si="3"/>
        <v>7.4113287453679195</v>
      </c>
      <c r="K39" s="149">
        <f t="shared" si="3"/>
        <v>76.3094317742559</v>
      </c>
    </row>
    <row r="40" spans="1:11" ht="13.5">
      <c r="A40" s="17"/>
      <c r="B40" s="77" t="str">
        <f>+'帳票61_06(1)'!B39</f>
        <v>伊是名村</v>
      </c>
      <c r="C40" s="135">
        <f>+'帳票61_06(1)'!CX39</f>
        <v>29587</v>
      </c>
      <c r="D40" s="136">
        <f>+'帳票61_06(1)'!CY39</f>
        <v>10678</v>
      </c>
      <c r="E40" s="137">
        <f t="shared" si="1"/>
        <v>40265</v>
      </c>
      <c r="F40" s="135">
        <f>+'帳票61_06(1)'!DC39</f>
        <v>27162</v>
      </c>
      <c r="G40" s="136">
        <f>+'帳票61_06(1)'!DD39</f>
        <v>1100</v>
      </c>
      <c r="H40" s="137">
        <f t="shared" si="2"/>
        <v>28262</v>
      </c>
      <c r="I40" s="150">
        <f t="shared" si="3"/>
        <v>91.80383276438977</v>
      </c>
      <c r="J40" s="151">
        <f t="shared" si="3"/>
        <v>10.30155459823937</v>
      </c>
      <c r="K40" s="152">
        <f t="shared" si="3"/>
        <v>70.18999130758723</v>
      </c>
    </row>
    <row r="41" spans="1:11" ht="13.5">
      <c r="A41" s="17"/>
      <c r="B41" s="75" t="str">
        <f>+'帳票61_06(1)'!B40</f>
        <v>久米島町</v>
      </c>
      <c r="C41" s="129">
        <f>+'帳票61_06(1)'!CX40</f>
        <v>174411</v>
      </c>
      <c r="D41" s="130">
        <f>+'帳票61_06(1)'!CY40</f>
        <v>62094</v>
      </c>
      <c r="E41" s="131">
        <f t="shared" si="1"/>
        <v>236505</v>
      </c>
      <c r="F41" s="129">
        <f>+'帳票61_06(1)'!DC40</f>
        <v>161497</v>
      </c>
      <c r="G41" s="130">
        <f>+'帳票61_06(1)'!DD40</f>
        <v>17975</v>
      </c>
      <c r="H41" s="131">
        <f t="shared" si="2"/>
        <v>179472</v>
      </c>
      <c r="I41" s="144">
        <f t="shared" si="3"/>
        <v>92.5956505036953</v>
      </c>
      <c r="J41" s="145">
        <f t="shared" si="3"/>
        <v>28.948046510129803</v>
      </c>
      <c r="K41" s="146">
        <f t="shared" si="3"/>
        <v>75.88507642544555</v>
      </c>
    </row>
    <row r="42" spans="1:11" ht="13.5">
      <c r="A42" s="17"/>
      <c r="B42" s="75" t="str">
        <f>+'帳票61_06(1)'!B41</f>
        <v>八重瀬町</v>
      </c>
      <c r="C42" s="129">
        <f>+'帳票61_06(1)'!CX41</f>
        <v>506766</v>
      </c>
      <c r="D42" s="130">
        <f>+'帳票61_06(1)'!CY41</f>
        <v>133824</v>
      </c>
      <c r="E42" s="131">
        <f t="shared" si="1"/>
        <v>640590</v>
      </c>
      <c r="F42" s="129">
        <f>+'帳票61_06(1)'!DC41</f>
        <v>471057</v>
      </c>
      <c r="G42" s="130">
        <f>+'帳票61_06(1)'!DD41</f>
        <v>18227</v>
      </c>
      <c r="H42" s="131">
        <f t="shared" si="2"/>
        <v>489284</v>
      </c>
      <c r="I42" s="144">
        <f t="shared" si="3"/>
        <v>92.9535525272019</v>
      </c>
      <c r="J42" s="145">
        <f t="shared" si="3"/>
        <v>13.620127929220468</v>
      </c>
      <c r="K42" s="146">
        <f t="shared" si="3"/>
        <v>76.38021199206982</v>
      </c>
    </row>
    <row r="43" spans="1:11" ht="13.5">
      <c r="A43" s="17"/>
      <c r="B43" s="75" t="str">
        <f>+'帳票61_06(1)'!B42</f>
        <v>多良間村</v>
      </c>
      <c r="C43" s="129">
        <f>+'帳票61_06(1)'!CX42</f>
        <v>22346</v>
      </c>
      <c r="D43" s="130">
        <f>+'帳票61_06(1)'!CY42</f>
        <v>6590</v>
      </c>
      <c r="E43" s="131">
        <f t="shared" si="1"/>
        <v>28936</v>
      </c>
      <c r="F43" s="129">
        <f>+'帳票61_06(1)'!DC42</f>
        <v>19953</v>
      </c>
      <c r="G43" s="130">
        <f>+'帳票61_06(1)'!DD42</f>
        <v>1967</v>
      </c>
      <c r="H43" s="131">
        <f t="shared" si="2"/>
        <v>21920</v>
      </c>
      <c r="I43" s="144">
        <f t="shared" si="3"/>
        <v>89.29114830394701</v>
      </c>
      <c r="J43" s="145">
        <f t="shared" si="3"/>
        <v>29.848254931714717</v>
      </c>
      <c r="K43" s="146">
        <f t="shared" si="3"/>
        <v>75.75338678462813</v>
      </c>
    </row>
    <row r="44" spans="1:11" ht="13.5">
      <c r="A44" s="17"/>
      <c r="B44" s="76" t="str">
        <f>+'帳票61_06(1)'!B43</f>
        <v>竹富町</v>
      </c>
      <c r="C44" s="132">
        <f>+'帳票61_06(1)'!CX43</f>
        <v>156651</v>
      </c>
      <c r="D44" s="133">
        <f>+'帳票61_06(1)'!CY43</f>
        <v>27067</v>
      </c>
      <c r="E44" s="134">
        <f t="shared" si="1"/>
        <v>183718</v>
      </c>
      <c r="F44" s="132">
        <f>+'帳票61_06(1)'!DC43</f>
        <v>152802</v>
      </c>
      <c r="G44" s="133">
        <f>+'帳票61_06(1)'!DD43</f>
        <v>12398</v>
      </c>
      <c r="H44" s="134">
        <f t="shared" si="2"/>
        <v>165200</v>
      </c>
      <c r="I44" s="147">
        <f t="shared" si="3"/>
        <v>97.5429457839401</v>
      </c>
      <c r="J44" s="148">
        <f t="shared" si="3"/>
        <v>45.804854620017</v>
      </c>
      <c r="K44" s="149">
        <f t="shared" si="3"/>
        <v>89.92042151558367</v>
      </c>
    </row>
    <row r="45" spans="1:11" ht="14.25" thickBot="1">
      <c r="A45" s="17"/>
      <c r="B45" s="77" t="str">
        <f>+'帳票61_06(1)'!B44</f>
        <v>与那国町</v>
      </c>
      <c r="C45" s="135">
        <f>+'帳票61_06(1)'!CX44</f>
        <v>29725</v>
      </c>
      <c r="D45" s="136">
        <f>+'帳票61_06(1)'!CY44</f>
        <v>13880</v>
      </c>
      <c r="E45" s="137">
        <f t="shared" si="1"/>
        <v>43605</v>
      </c>
      <c r="F45" s="135">
        <f>+'帳票61_06(1)'!DC44</f>
        <v>29725</v>
      </c>
      <c r="G45" s="136">
        <f>+'帳票61_06(1)'!DD44</f>
        <v>2040</v>
      </c>
      <c r="H45" s="137">
        <f t="shared" si="2"/>
        <v>31765</v>
      </c>
      <c r="I45" s="150">
        <f t="shared" si="3"/>
        <v>100</v>
      </c>
      <c r="J45" s="151">
        <f t="shared" si="3"/>
        <v>14.697406340057636</v>
      </c>
      <c r="K45" s="152">
        <f t="shared" si="3"/>
        <v>72.84715055612888</v>
      </c>
    </row>
    <row r="46" spans="1:11" ht="14.25" thickTop="1">
      <c r="A46" s="19"/>
      <c r="B46" s="79" t="s">
        <v>65</v>
      </c>
      <c r="C46" s="173">
        <f aca="true" t="shared" si="4" ref="C46:H46">SUM(C5:C15)</f>
        <v>27531596</v>
      </c>
      <c r="D46" s="174">
        <f t="shared" si="4"/>
        <v>4658177</v>
      </c>
      <c r="E46" s="175">
        <f t="shared" si="4"/>
        <v>32189773</v>
      </c>
      <c r="F46" s="173">
        <f t="shared" si="4"/>
        <v>26164645</v>
      </c>
      <c r="G46" s="174">
        <f t="shared" si="4"/>
        <v>1166884</v>
      </c>
      <c r="H46" s="175">
        <f t="shared" si="4"/>
        <v>27331529</v>
      </c>
      <c r="I46" s="176">
        <f t="shared" si="3"/>
        <v>95.03497363538241</v>
      </c>
      <c r="J46" s="177">
        <f t="shared" si="3"/>
        <v>25.050228877090756</v>
      </c>
      <c r="K46" s="178">
        <f t="shared" si="3"/>
        <v>84.90749220257005</v>
      </c>
    </row>
    <row r="47" spans="1:11" ht="14.25" thickBot="1">
      <c r="A47" s="19"/>
      <c r="B47" s="80" t="s">
        <v>66</v>
      </c>
      <c r="C47" s="138">
        <f aca="true" t="shared" si="5" ref="C47:H47">SUM(C16:C45)</f>
        <v>7480368</v>
      </c>
      <c r="D47" s="139">
        <f t="shared" si="5"/>
        <v>1459207</v>
      </c>
      <c r="E47" s="140">
        <f t="shared" si="5"/>
        <v>8939575</v>
      </c>
      <c r="F47" s="138">
        <f t="shared" si="5"/>
        <v>7135052</v>
      </c>
      <c r="G47" s="139">
        <f t="shared" si="5"/>
        <v>308796</v>
      </c>
      <c r="H47" s="140">
        <f t="shared" si="5"/>
        <v>7443848</v>
      </c>
      <c r="I47" s="153">
        <f t="shared" si="3"/>
        <v>95.38370304776448</v>
      </c>
      <c r="J47" s="167">
        <f t="shared" si="3"/>
        <v>21.161905062133062</v>
      </c>
      <c r="K47" s="154">
        <f t="shared" si="3"/>
        <v>83.26847752829413</v>
      </c>
    </row>
    <row r="48" spans="2:11" ht="14.25" thickBot="1">
      <c r="B48" s="82" t="s">
        <v>114</v>
      </c>
      <c r="C48" s="156">
        <f aca="true" t="shared" si="6" ref="C48:H48">SUM(C46:C47)</f>
        <v>35011964</v>
      </c>
      <c r="D48" s="157">
        <f t="shared" si="6"/>
        <v>6117384</v>
      </c>
      <c r="E48" s="158">
        <f t="shared" si="6"/>
        <v>41129348</v>
      </c>
      <c r="F48" s="156">
        <f t="shared" si="6"/>
        <v>33299697</v>
      </c>
      <c r="G48" s="157">
        <f t="shared" si="6"/>
        <v>1475680</v>
      </c>
      <c r="H48" s="158">
        <f t="shared" si="6"/>
        <v>34775377</v>
      </c>
      <c r="I48" s="159">
        <f t="shared" si="3"/>
        <v>95.10948029079431</v>
      </c>
      <c r="J48" s="172">
        <f t="shared" si="3"/>
        <v>24.122729585064466</v>
      </c>
      <c r="K48" s="160">
        <f t="shared" si="3"/>
        <v>84.55124793128255</v>
      </c>
    </row>
  </sheetData>
  <mergeCells count="12"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tabColor indexed="43"/>
  </sheetPr>
  <dimension ref="A1:K4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4" width="10.125" style="11" bestFit="1" customWidth="1"/>
    <col min="5" max="5" width="9.875" style="11" bestFit="1" customWidth="1"/>
    <col min="6" max="6" width="10.12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51</v>
      </c>
      <c r="I1" s="2"/>
      <c r="J1" s="2"/>
      <c r="K1" s="81" t="s">
        <v>48</v>
      </c>
    </row>
    <row r="2" spans="2:11" ht="15" customHeight="1">
      <c r="B2" s="85"/>
      <c r="C2" s="331" t="s">
        <v>5</v>
      </c>
      <c r="D2" s="331"/>
      <c r="E2" s="332"/>
      <c r="F2" s="333" t="s">
        <v>6</v>
      </c>
      <c r="G2" s="331"/>
      <c r="H2" s="332"/>
      <c r="I2" s="334" t="s">
        <v>7</v>
      </c>
      <c r="J2" s="335"/>
      <c r="K2" s="336"/>
    </row>
    <row r="3" spans="2:11" ht="12" customHeight="1">
      <c r="B3" s="4" t="s">
        <v>2</v>
      </c>
      <c r="C3" s="337" t="s">
        <v>1</v>
      </c>
      <c r="D3" s="339" t="s">
        <v>3</v>
      </c>
      <c r="E3" s="341" t="s">
        <v>0</v>
      </c>
      <c r="F3" s="337" t="s">
        <v>1</v>
      </c>
      <c r="G3" s="339" t="s">
        <v>3</v>
      </c>
      <c r="H3" s="341" t="s">
        <v>0</v>
      </c>
      <c r="I3" s="345" t="s">
        <v>4</v>
      </c>
      <c r="J3" s="347" t="s">
        <v>117</v>
      </c>
      <c r="K3" s="343" t="s">
        <v>0</v>
      </c>
    </row>
    <row r="4" spans="2:11" ht="11.25" customHeight="1" thickBot="1">
      <c r="B4" s="83"/>
      <c r="C4" s="338"/>
      <c r="D4" s="340"/>
      <c r="E4" s="342"/>
      <c r="F4" s="338"/>
      <c r="G4" s="340"/>
      <c r="H4" s="342"/>
      <c r="I4" s="346"/>
      <c r="J4" s="348"/>
      <c r="K4" s="344"/>
    </row>
    <row r="5" spans="1:11" ht="14.25" thickTop="1">
      <c r="A5" s="17"/>
      <c r="B5" s="74" t="str">
        <f>+'帳票61_06(1)'!B4</f>
        <v>那覇市</v>
      </c>
      <c r="C5" s="161">
        <f>+'帳票61_06(1)'!DG4</f>
        <v>2143953</v>
      </c>
      <c r="D5" s="162">
        <f>+'帳票61_06(1)'!DH4</f>
        <v>248370</v>
      </c>
      <c r="E5" s="163">
        <f>SUM(C5:D5)</f>
        <v>2392323</v>
      </c>
      <c r="F5" s="161">
        <f>+'帳票61_06(1)'!DL4</f>
        <v>2059199</v>
      </c>
      <c r="G5" s="162">
        <f>+'帳票61_06(1)'!DM4</f>
        <v>66247</v>
      </c>
      <c r="H5" s="163">
        <f>SUM(F5:G5)</f>
        <v>2125446</v>
      </c>
      <c r="I5" s="164">
        <f>IF(C5=0,"－",(F5/C5)*100)</f>
        <v>96.04683498192358</v>
      </c>
      <c r="J5" s="165">
        <f aca="true" t="shared" si="0" ref="J5:K36">IF(D5=0,"－",(G5/D5)*100)</f>
        <v>26.67270604340299</v>
      </c>
      <c r="K5" s="166">
        <f>IF(E5=0,"－",(H5/E5)*100)</f>
        <v>88.84444115614822</v>
      </c>
    </row>
    <row r="6" spans="1:11" ht="13.5">
      <c r="A6" s="17"/>
      <c r="B6" s="75" t="str">
        <f>+'帳票61_06(1)'!B5</f>
        <v>宜野湾市</v>
      </c>
      <c r="C6" s="129">
        <f>+'帳票61_06(1)'!DG5</f>
        <v>255661</v>
      </c>
      <c r="D6" s="130">
        <f>+'帳票61_06(1)'!DH5</f>
        <v>46891</v>
      </c>
      <c r="E6" s="131">
        <f aca="true" t="shared" si="1" ref="E6:E45">SUM(C6:D6)</f>
        <v>302552</v>
      </c>
      <c r="F6" s="129">
        <f>+'帳票61_06(1)'!DL5</f>
        <v>240859</v>
      </c>
      <c r="G6" s="130">
        <f>+'帳票61_06(1)'!DM5</f>
        <v>13762</v>
      </c>
      <c r="H6" s="131">
        <f aca="true" t="shared" si="2" ref="H6:H45">SUM(F6:G6)</f>
        <v>254621</v>
      </c>
      <c r="I6" s="144">
        <f aca="true" t="shared" si="3" ref="I6:K48">IF(C6=0,"－",(F6/C6)*100)</f>
        <v>94.21030192324993</v>
      </c>
      <c r="J6" s="145">
        <f t="shared" si="0"/>
        <v>29.348915570152055</v>
      </c>
      <c r="K6" s="146">
        <f t="shared" si="0"/>
        <v>84.15776461566938</v>
      </c>
    </row>
    <row r="7" spans="1:11" ht="13.5">
      <c r="A7" s="17"/>
      <c r="B7" s="75" t="str">
        <f>+'帳票61_06(1)'!B6</f>
        <v>石垣市</v>
      </c>
      <c r="C7" s="129">
        <f>+'帳票61_06(1)'!DG6</f>
        <v>305794</v>
      </c>
      <c r="D7" s="130">
        <f>+'帳票61_06(1)'!DH6</f>
        <v>68745</v>
      </c>
      <c r="E7" s="131">
        <f t="shared" si="1"/>
        <v>374539</v>
      </c>
      <c r="F7" s="129">
        <f>+'帳票61_06(1)'!DL6</f>
        <v>286901</v>
      </c>
      <c r="G7" s="130">
        <f>+'帳票61_06(1)'!DM6</f>
        <v>18982</v>
      </c>
      <c r="H7" s="131">
        <f t="shared" si="2"/>
        <v>305883</v>
      </c>
      <c r="I7" s="144">
        <f t="shared" si="3"/>
        <v>93.8216577172868</v>
      </c>
      <c r="J7" s="145">
        <f t="shared" si="0"/>
        <v>27.612189977452907</v>
      </c>
      <c r="K7" s="146">
        <f t="shared" si="0"/>
        <v>81.66919866822948</v>
      </c>
    </row>
    <row r="8" spans="1:11" ht="13.5">
      <c r="A8" s="17"/>
      <c r="B8" s="75" t="str">
        <f>+'帳票61_06(1)'!B7</f>
        <v>浦添市</v>
      </c>
      <c r="C8" s="129">
        <f>+'帳票61_06(1)'!DG7</f>
        <v>746567</v>
      </c>
      <c r="D8" s="130">
        <f>+'帳票61_06(1)'!DH7</f>
        <v>66090</v>
      </c>
      <c r="E8" s="131">
        <f t="shared" si="1"/>
        <v>812657</v>
      </c>
      <c r="F8" s="129">
        <f>+'帳票61_06(1)'!DL7</f>
        <v>726306</v>
      </c>
      <c r="G8" s="130">
        <f>+'帳票61_06(1)'!DM7</f>
        <v>23189</v>
      </c>
      <c r="H8" s="131">
        <f t="shared" si="2"/>
        <v>749495</v>
      </c>
      <c r="I8" s="144">
        <f t="shared" si="3"/>
        <v>97.28611095856098</v>
      </c>
      <c r="J8" s="145">
        <f t="shared" si="0"/>
        <v>35.087002572249965</v>
      </c>
      <c r="K8" s="146">
        <f t="shared" si="0"/>
        <v>92.22771722879395</v>
      </c>
    </row>
    <row r="9" spans="1:11" ht="13.5">
      <c r="A9" s="17"/>
      <c r="B9" s="76" t="str">
        <f>+'帳票61_06(1)'!B8</f>
        <v>名護市</v>
      </c>
      <c r="C9" s="132">
        <f>+'帳票61_06(1)'!DG8</f>
        <v>467068</v>
      </c>
      <c r="D9" s="133">
        <f>+'帳票61_06(1)'!DH8</f>
        <v>117421</v>
      </c>
      <c r="E9" s="134">
        <f t="shared" si="1"/>
        <v>584489</v>
      </c>
      <c r="F9" s="132">
        <f>+'帳票61_06(1)'!DL8</f>
        <v>439210</v>
      </c>
      <c r="G9" s="133">
        <f>+'帳票61_06(1)'!DM8</f>
        <v>22448</v>
      </c>
      <c r="H9" s="134">
        <f t="shared" si="2"/>
        <v>461658</v>
      </c>
      <c r="I9" s="147">
        <f t="shared" si="3"/>
        <v>94.03555799155583</v>
      </c>
      <c r="J9" s="148">
        <f t="shared" si="0"/>
        <v>19.117534342238613</v>
      </c>
      <c r="K9" s="149">
        <f t="shared" si="0"/>
        <v>78.98489107579442</v>
      </c>
    </row>
    <row r="10" spans="1:11" ht="13.5">
      <c r="A10" s="17"/>
      <c r="B10" s="77" t="str">
        <f>+'帳票61_06(1)'!B9</f>
        <v>糸満市</v>
      </c>
      <c r="C10" s="135">
        <f>+'帳票61_06(1)'!DG9</f>
        <v>231520</v>
      </c>
      <c r="D10" s="136">
        <f>+'帳票61_06(1)'!DH9</f>
        <v>36661</v>
      </c>
      <c r="E10" s="137">
        <f t="shared" si="1"/>
        <v>268181</v>
      </c>
      <c r="F10" s="135">
        <f>+'帳票61_06(1)'!DL9</f>
        <v>218087</v>
      </c>
      <c r="G10" s="136">
        <f>+'帳票61_06(1)'!DM9</f>
        <v>12387</v>
      </c>
      <c r="H10" s="137">
        <f t="shared" si="2"/>
        <v>230474</v>
      </c>
      <c r="I10" s="150">
        <f t="shared" si="3"/>
        <v>94.19790946786455</v>
      </c>
      <c r="J10" s="151">
        <f t="shared" si="0"/>
        <v>33.78794904667085</v>
      </c>
      <c r="K10" s="152">
        <f t="shared" si="0"/>
        <v>85.93971981609435</v>
      </c>
    </row>
    <row r="11" spans="1:11" ht="13.5">
      <c r="A11" s="17"/>
      <c r="B11" s="75" t="str">
        <f>+'帳票61_06(1)'!B10</f>
        <v>沖縄市</v>
      </c>
      <c r="C11" s="129">
        <f>+'帳票61_06(1)'!DG10</f>
        <v>450908</v>
      </c>
      <c r="D11" s="130">
        <f>+'帳票61_06(1)'!DH10</f>
        <v>107047</v>
      </c>
      <c r="E11" s="131">
        <f t="shared" si="1"/>
        <v>557955</v>
      </c>
      <c r="F11" s="129">
        <f>+'帳票61_06(1)'!DL10</f>
        <v>423322</v>
      </c>
      <c r="G11" s="130">
        <f>+'帳票61_06(1)'!DM10</f>
        <v>18834</v>
      </c>
      <c r="H11" s="131">
        <f t="shared" si="2"/>
        <v>442156</v>
      </c>
      <c r="I11" s="144">
        <f t="shared" si="3"/>
        <v>93.88212229545717</v>
      </c>
      <c r="J11" s="145">
        <f t="shared" si="0"/>
        <v>17.594140891384157</v>
      </c>
      <c r="K11" s="146">
        <f t="shared" si="0"/>
        <v>79.24581731501644</v>
      </c>
    </row>
    <row r="12" spans="1:11" ht="13.5">
      <c r="A12" s="17"/>
      <c r="B12" s="75" t="str">
        <f>+'帳票61_06(1)'!B11</f>
        <v>豊見城市</v>
      </c>
      <c r="C12" s="129">
        <f>+'帳票61_06(1)'!DG11</f>
        <v>185871</v>
      </c>
      <c r="D12" s="130">
        <f>+'帳票61_06(1)'!DH11</f>
        <v>28180</v>
      </c>
      <c r="E12" s="131">
        <f t="shared" si="1"/>
        <v>214051</v>
      </c>
      <c r="F12" s="129">
        <f>+'帳票61_06(1)'!DL11</f>
        <v>177060</v>
      </c>
      <c r="G12" s="130">
        <f>+'帳票61_06(1)'!DM11</f>
        <v>6993</v>
      </c>
      <c r="H12" s="131">
        <f t="shared" si="2"/>
        <v>184053</v>
      </c>
      <c r="I12" s="144">
        <f t="shared" si="3"/>
        <v>95.25961553980987</v>
      </c>
      <c r="J12" s="145">
        <f t="shared" si="0"/>
        <v>24.815471965933288</v>
      </c>
      <c r="K12" s="146">
        <f t="shared" si="0"/>
        <v>85.9855828751092</v>
      </c>
    </row>
    <row r="13" spans="1:11" ht="13.5">
      <c r="A13" s="17"/>
      <c r="B13" s="75" t="str">
        <f>+'帳票61_06(1)'!B12</f>
        <v>うるま市</v>
      </c>
      <c r="C13" s="129">
        <f>+'帳票61_06(1)'!DG12</f>
        <v>953637</v>
      </c>
      <c r="D13" s="130">
        <f>+'帳票61_06(1)'!DH12</f>
        <v>244368</v>
      </c>
      <c r="E13" s="131">
        <f t="shared" si="1"/>
        <v>1198005</v>
      </c>
      <c r="F13" s="129">
        <f>+'帳票61_06(1)'!DL12</f>
        <v>890315</v>
      </c>
      <c r="G13" s="130">
        <f>+'帳票61_06(1)'!DM12</f>
        <v>69674</v>
      </c>
      <c r="H13" s="131">
        <f t="shared" si="2"/>
        <v>959989</v>
      </c>
      <c r="I13" s="144">
        <f t="shared" si="3"/>
        <v>93.35994723359097</v>
      </c>
      <c r="J13" s="145">
        <f t="shared" si="0"/>
        <v>28.51191645387285</v>
      </c>
      <c r="K13" s="146">
        <f t="shared" si="0"/>
        <v>80.13230328754888</v>
      </c>
    </row>
    <row r="14" spans="1:11" ht="13.5">
      <c r="A14" s="17"/>
      <c r="B14" s="76" t="str">
        <f>+'帳票61_06(1)'!B13</f>
        <v>宮古島市</v>
      </c>
      <c r="C14" s="132">
        <f>+'帳票61_06(1)'!DG13</f>
        <v>347954</v>
      </c>
      <c r="D14" s="133">
        <f>+'帳票61_06(1)'!DH13</f>
        <v>90555</v>
      </c>
      <c r="E14" s="134">
        <f t="shared" si="1"/>
        <v>438509</v>
      </c>
      <c r="F14" s="132">
        <f>+'帳票61_06(1)'!DL13</f>
        <v>319815</v>
      </c>
      <c r="G14" s="133">
        <f>+'帳票61_06(1)'!DM13</f>
        <v>16637</v>
      </c>
      <c r="H14" s="134">
        <f t="shared" si="2"/>
        <v>336452</v>
      </c>
      <c r="I14" s="147">
        <f t="shared" si="3"/>
        <v>91.91301149002454</v>
      </c>
      <c r="J14" s="148">
        <f t="shared" si="0"/>
        <v>18.372259952515048</v>
      </c>
      <c r="K14" s="149">
        <f t="shared" si="0"/>
        <v>76.72636137456699</v>
      </c>
    </row>
    <row r="15" spans="1:11" ht="13.5">
      <c r="A15" s="17"/>
      <c r="B15" s="77" t="str">
        <f>+'帳票61_06(1)'!B14</f>
        <v>南城市</v>
      </c>
      <c r="C15" s="135">
        <f>+'帳票61_06(1)'!DG14</f>
        <v>134799</v>
      </c>
      <c r="D15" s="136">
        <f>+'帳票61_06(1)'!DH14</f>
        <v>25062</v>
      </c>
      <c r="E15" s="137">
        <f t="shared" si="1"/>
        <v>159861</v>
      </c>
      <c r="F15" s="135">
        <f>+'帳票61_06(1)'!DL14</f>
        <v>127685</v>
      </c>
      <c r="G15" s="136">
        <f>+'帳票61_06(1)'!DM14</f>
        <v>5647</v>
      </c>
      <c r="H15" s="137">
        <f t="shared" si="2"/>
        <v>133332</v>
      </c>
      <c r="I15" s="150">
        <f t="shared" si="3"/>
        <v>94.72251277828471</v>
      </c>
      <c r="J15" s="151">
        <f t="shared" si="0"/>
        <v>22.53212034155295</v>
      </c>
      <c r="K15" s="152">
        <f t="shared" si="0"/>
        <v>83.4049580573123</v>
      </c>
    </row>
    <row r="16" spans="1:11" ht="13.5">
      <c r="A16" s="17"/>
      <c r="B16" s="78" t="str">
        <f>+'帳票61_06(1)'!B15</f>
        <v>国頭村</v>
      </c>
      <c r="C16" s="126">
        <f>+'帳票61_06(1)'!DG15</f>
        <v>49817</v>
      </c>
      <c r="D16" s="127">
        <f>+'帳票61_06(1)'!DH15</f>
        <v>10853</v>
      </c>
      <c r="E16" s="128">
        <f t="shared" si="1"/>
        <v>60670</v>
      </c>
      <c r="F16" s="126">
        <f>+'帳票61_06(1)'!DL15</f>
        <v>46644</v>
      </c>
      <c r="G16" s="127">
        <f>+'帳票61_06(1)'!DM15</f>
        <v>1374</v>
      </c>
      <c r="H16" s="128">
        <f t="shared" si="2"/>
        <v>48018</v>
      </c>
      <c r="I16" s="141">
        <f t="shared" si="3"/>
        <v>93.63068831924845</v>
      </c>
      <c r="J16" s="142">
        <f t="shared" si="0"/>
        <v>12.660093983230444</v>
      </c>
      <c r="K16" s="143">
        <f t="shared" si="0"/>
        <v>79.14620075820011</v>
      </c>
    </row>
    <row r="17" spans="1:11" ht="13.5">
      <c r="A17" s="17"/>
      <c r="B17" s="75" t="str">
        <f>+'帳票61_06(1)'!B16</f>
        <v>大宜味村</v>
      </c>
      <c r="C17" s="129">
        <f>+'帳票61_06(1)'!DG16</f>
        <v>21160</v>
      </c>
      <c r="D17" s="130">
        <f>+'帳票61_06(1)'!DH16</f>
        <v>7880</v>
      </c>
      <c r="E17" s="131">
        <f t="shared" si="1"/>
        <v>29040</v>
      </c>
      <c r="F17" s="129">
        <f>+'帳票61_06(1)'!DL16</f>
        <v>19034</v>
      </c>
      <c r="G17" s="130">
        <f>+'帳票61_06(1)'!DM16</f>
        <v>258</v>
      </c>
      <c r="H17" s="131">
        <f t="shared" si="2"/>
        <v>19292</v>
      </c>
      <c r="I17" s="144">
        <f t="shared" si="3"/>
        <v>89.95274102079395</v>
      </c>
      <c r="J17" s="145">
        <f t="shared" si="0"/>
        <v>3.2741116751269033</v>
      </c>
      <c r="K17" s="146">
        <f t="shared" si="0"/>
        <v>66.43250688705234</v>
      </c>
    </row>
    <row r="18" spans="1:11" ht="13.5">
      <c r="A18" s="17"/>
      <c r="B18" s="75" t="str">
        <f>+'帳票61_06(1)'!B17</f>
        <v>東村</v>
      </c>
      <c r="C18" s="129">
        <f>+'帳票61_06(1)'!DG17</f>
        <v>14553</v>
      </c>
      <c r="D18" s="130">
        <f>+'帳票61_06(1)'!DH17</f>
        <v>0</v>
      </c>
      <c r="E18" s="131">
        <f t="shared" si="1"/>
        <v>14553</v>
      </c>
      <c r="F18" s="129">
        <f>+'帳票61_06(1)'!DL17</f>
        <v>13681</v>
      </c>
      <c r="G18" s="130">
        <f>+'帳票61_06(1)'!DM17</f>
        <v>0</v>
      </c>
      <c r="H18" s="131">
        <f t="shared" si="2"/>
        <v>13681</v>
      </c>
      <c r="I18" s="144">
        <f t="shared" si="3"/>
        <v>94.00810829382257</v>
      </c>
      <c r="J18" s="145" t="str">
        <f t="shared" si="0"/>
        <v>－</v>
      </c>
      <c r="K18" s="146">
        <f t="shared" si="0"/>
        <v>94.00810829382257</v>
      </c>
    </row>
    <row r="19" spans="1:11" ht="13.5">
      <c r="A19" s="17"/>
      <c r="B19" s="76" t="str">
        <f>+'帳票61_06(1)'!B18</f>
        <v>今帰仁村</v>
      </c>
      <c r="C19" s="132">
        <f>+'帳票61_06(1)'!DG18</f>
        <v>44689</v>
      </c>
      <c r="D19" s="133">
        <f>+'帳票61_06(1)'!DH18</f>
        <v>7152</v>
      </c>
      <c r="E19" s="134">
        <f t="shared" si="1"/>
        <v>51841</v>
      </c>
      <c r="F19" s="132">
        <f>+'帳票61_06(1)'!DL18</f>
        <v>42335</v>
      </c>
      <c r="G19" s="133">
        <f>+'帳票61_06(1)'!DM18</f>
        <v>1014</v>
      </c>
      <c r="H19" s="134">
        <f t="shared" si="2"/>
        <v>43349</v>
      </c>
      <c r="I19" s="147">
        <f t="shared" si="3"/>
        <v>94.73248450401664</v>
      </c>
      <c r="J19" s="148">
        <f t="shared" si="0"/>
        <v>14.177852348993289</v>
      </c>
      <c r="K19" s="149">
        <f t="shared" si="0"/>
        <v>83.6191431492448</v>
      </c>
    </row>
    <row r="20" spans="1:11" ht="13.5">
      <c r="A20" s="17"/>
      <c r="B20" s="77" t="str">
        <f>+'帳票61_06(1)'!B19</f>
        <v>本部町</v>
      </c>
      <c r="C20" s="135">
        <f>+'帳票61_06(1)'!DG19</f>
        <v>64641</v>
      </c>
      <c r="D20" s="136">
        <f>+'帳票61_06(1)'!DH19</f>
        <v>0</v>
      </c>
      <c r="E20" s="137">
        <f t="shared" si="1"/>
        <v>64641</v>
      </c>
      <c r="F20" s="135">
        <f>+'帳票61_06(1)'!DL19</f>
        <v>64641</v>
      </c>
      <c r="G20" s="136">
        <f>+'帳票61_06(1)'!DM19</f>
        <v>0</v>
      </c>
      <c r="H20" s="137">
        <f t="shared" si="2"/>
        <v>64641</v>
      </c>
      <c r="I20" s="150">
        <f t="shared" si="3"/>
        <v>100</v>
      </c>
      <c r="J20" s="151" t="str">
        <f t="shared" si="0"/>
        <v>－</v>
      </c>
      <c r="K20" s="152">
        <f t="shared" si="0"/>
        <v>100</v>
      </c>
    </row>
    <row r="21" spans="1:11" ht="13.5">
      <c r="A21" s="17"/>
      <c r="B21" s="75" t="str">
        <f>+'帳票61_06(1)'!B20</f>
        <v>恩納村</v>
      </c>
      <c r="C21" s="129">
        <f>+'帳票61_06(1)'!DG20</f>
        <v>120101</v>
      </c>
      <c r="D21" s="130">
        <f>+'帳票61_06(1)'!DH20</f>
        <v>15688</v>
      </c>
      <c r="E21" s="131">
        <f t="shared" si="1"/>
        <v>135789</v>
      </c>
      <c r="F21" s="129">
        <f>+'帳票61_06(1)'!DL20</f>
        <v>118331</v>
      </c>
      <c r="G21" s="130">
        <f>+'帳票61_06(1)'!DM20</f>
        <v>5123</v>
      </c>
      <c r="H21" s="131">
        <f t="shared" si="2"/>
        <v>123454</v>
      </c>
      <c r="I21" s="144">
        <f t="shared" si="3"/>
        <v>98.52624041431794</v>
      </c>
      <c r="J21" s="145">
        <f t="shared" si="0"/>
        <v>32.65553289138195</v>
      </c>
      <c r="K21" s="146">
        <f t="shared" si="0"/>
        <v>90.91605358313265</v>
      </c>
    </row>
    <row r="22" spans="1:11" ht="13.5">
      <c r="A22" s="17"/>
      <c r="B22" s="75" t="str">
        <f>+'帳票61_06(1)'!B21</f>
        <v>宜野座村</v>
      </c>
      <c r="C22" s="129">
        <f>+'帳票61_06(1)'!DG21</f>
        <v>25462</v>
      </c>
      <c r="D22" s="130">
        <f>+'帳票61_06(1)'!DH21</f>
        <v>829</v>
      </c>
      <c r="E22" s="131">
        <f t="shared" si="1"/>
        <v>26291</v>
      </c>
      <c r="F22" s="129">
        <f>+'帳票61_06(1)'!DL21</f>
        <v>25373</v>
      </c>
      <c r="G22" s="130">
        <f>+'帳票61_06(1)'!DM21</f>
        <v>250</v>
      </c>
      <c r="H22" s="131">
        <f t="shared" si="2"/>
        <v>25623</v>
      </c>
      <c r="I22" s="144">
        <f t="shared" si="3"/>
        <v>99.65045950828686</v>
      </c>
      <c r="J22" s="145">
        <f t="shared" si="0"/>
        <v>30.156815440289503</v>
      </c>
      <c r="K22" s="146">
        <f t="shared" si="0"/>
        <v>97.45920657259138</v>
      </c>
    </row>
    <row r="23" spans="1:11" ht="13.5">
      <c r="A23" s="17"/>
      <c r="B23" s="75" t="str">
        <f>+'帳票61_06(1)'!B22</f>
        <v>金武町</v>
      </c>
      <c r="C23" s="129">
        <f>+'帳票61_06(1)'!DG22</f>
        <v>344825</v>
      </c>
      <c r="D23" s="130">
        <f>+'帳票61_06(1)'!DH22</f>
        <v>3901</v>
      </c>
      <c r="E23" s="131">
        <f t="shared" si="1"/>
        <v>348726</v>
      </c>
      <c r="F23" s="129">
        <f>+'帳票61_06(1)'!DL22</f>
        <v>329479</v>
      </c>
      <c r="G23" s="130">
        <f>+'帳票61_06(1)'!DM22</f>
        <v>468</v>
      </c>
      <c r="H23" s="131">
        <f t="shared" si="2"/>
        <v>329947</v>
      </c>
      <c r="I23" s="144">
        <f t="shared" si="3"/>
        <v>95.54962662219967</v>
      </c>
      <c r="J23" s="145">
        <f t="shared" si="0"/>
        <v>11.996923865675468</v>
      </c>
      <c r="K23" s="146">
        <f t="shared" si="0"/>
        <v>94.61496991907687</v>
      </c>
    </row>
    <row r="24" spans="1:11" ht="13.5">
      <c r="A24" s="17"/>
      <c r="B24" s="76" t="str">
        <f>+'帳票61_06(1)'!B23</f>
        <v>伊江村</v>
      </c>
      <c r="C24" s="132">
        <f>+'帳票61_06(1)'!DG23</f>
        <v>26493</v>
      </c>
      <c r="D24" s="133">
        <f>+'帳票61_06(1)'!DH23</f>
        <v>0</v>
      </c>
      <c r="E24" s="134">
        <f t="shared" si="1"/>
        <v>26493</v>
      </c>
      <c r="F24" s="132">
        <f>+'帳票61_06(1)'!DL23</f>
        <v>25789</v>
      </c>
      <c r="G24" s="133">
        <f>+'帳票61_06(1)'!DM23</f>
        <v>0</v>
      </c>
      <c r="H24" s="134">
        <f t="shared" si="2"/>
        <v>25789</v>
      </c>
      <c r="I24" s="147">
        <f t="shared" si="3"/>
        <v>97.34269429660665</v>
      </c>
      <c r="J24" s="148" t="str">
        <f t="shared" si="0"/>
        <v>－</v>
      </c>
      <c r="K24" s="149">
        <f t="shared" si="0"/>
        <v>97.34269429660665</v>
      </c>
    </row>
    <row r="25" spans="1:11" ht="13.5">
      <c r="A25" s="17"/>
      <c r="B25" s="77" t="str">
        <f>+'帳票61_06(1)'!B24</f>
        <v>読谷村</v>
      </c>
      <c r="C25" s="135">
        <f>+'帳票61_06(1)'!DG24</f>
        <v>97908</v>
      </c>
      <c r="D25" s="136">
        <f>+'帳票61_06(1)'!DH24</f>
        <v>2588</v>
      </c>
      <c r="E25" s="137">
        <f t="shared" si="1"/>
        <v>100496</v>
      </c>
      <c r="F25" s="135">
        <f>+'帳票61_06(1)'!DL24</f>
        <v>96903</v>
      </c>
      <c r="G25" s="136">
        <f>+'帳票61_06(1)'!DM24</f>
        <v>343</v>
      </c>
      <c r="H25" s="137">
        <f t="shared" si="2"/>
        <v>97246</v>
      </c>
      <c r="I25" s="150">
        <f t="shared" si="3"/>
        <v>98.97352616742248</v>
      </c>
      <c r="J25" s="151">
        <f t="shared" si="0"/>
        <v>13.253477588871714</v>
      </c>
      <c r="K25" s="152">
        <f t="shared" si="0"/>
        <v>96.76604043942048</v>
      </c>
    </row>
    <row r="26" spans="1:11" ht="13.5">
      <c r="A26" s="17"/>
      <c r="B26" s="75" t="str">
        <f>+'帳票61_06(1)'!B25</f>
        <v>嘉手納町</v>
      </c>
      <c r="C26" s="129">
        <f>+'帳票61_06(1)'!DG25</f>
        <v>46793</v>
      </c>
      <c r="D26" s="130">
        <f>+'帳票61_06(1)'!DH25</f>
        <v>4366</v>
      </c>
      <c r="E26" s="131">
        <f t="shared" si="1"/>
        <v>51159</v>
      </c>
      <c r="F26" s="129">
        <f>+'帳票61_06(1)'!DL25</f>
        <v>45132</v>
      </c>
      <c r="G26" s="130">
        <f>+'帳票61_06(1)'!DM25</f>
        <v>1456</v>
      </c>
      <c r="H26" s="131">
        <f t="shared" si="2"/>
        <v>46588</v>
      </c>
      <c r="I26" s="144">
        <f t="shared" si="3"/>
        <v>96.4503237663753</v>
      </c>
      <c r="J26" s="145">
        <f t="shared" si="0"/>
        <v>33.348602840128265</v>
      </c>
      <c r="K26" s="146">
        <f t="shared" si="0"/>
        <v>91.06511073320432</v>
      </c>
    </row>
    <row r="27" spans="1:11" ht="13.5">
      <c r="A27" s="17"/>
      <c r="B27" s="75" t="str">
        <f>+'帳票61_06(1)'!B26</f>
        <v>北谷町</v>
      </c>
      <c r="C27" s="129">
        <f>+'帳票61_06(1)'!DG26</f>
        <v>117190</v>
      </c>
      <c r="D27" s="130">
        <f>+'帳票61_06(1)'!DH26</f>
        <v>19212</v>
      </c>
      <c r="E27" s="131">
        <f t="shared" si="1"/>
        <v>136402</v>
      </c>
      <c r="F27" s="129">
        <f>+'帳票61_06(1)'!DL26</f>
        <v>101988</v>
      </c>
      <c r="G27" s="130">
        <f>+'帳票61_06(1)'!DM26</f>
        <v>3821</v>
      </c>
      <c r="H27" s="131">
        <f t="shared" si="2"/>
        <v>105809</v>
      </c>
      <c r="I27" s="144">
        <f t="shared" si="3"/>
        <v>87.02790340472737</v>
      </c>
      <c r="J27" s="145">
        <f t="shared" si="0"/>
        <v>19.888611284613784</v>
      </c>
      <c r="K27" s="146">
        <f t="shared" si="0"/>
        <v>77.57144323397017</v>
      </c>
    </row>
    <row r="28" spans="1:11" ht="13.5">
      <c r="A28" s="17"/>
      <c r="B28" s="75" t="str">
        <f>+'帳票61_06(1)'!B27</f>
        <v>北中城村</v>
      </c>
      <c r="C28" s="129">
        <f>+'帳票61_06(1)'!DG27</f>
        <v>40792</v>
      </c>
      <c r="D28" s="130">
        <f>+'帳票61_06(1)'!DH27</f>
        <v>12280</v>
      </c>
      <c r="E28" s="131">
        <f t="shared" si="1"/>
        <v>53072</v>
      </c>
      <c r="F28" s="129">
        <f>+'帳票61_06(1)'!DL27</f>
        <v>38791</v>
      </c>
      <c r="G28" s="130">
        <f>+'帳票61_06(1)'!DM27</f>
        <v>2669</v>
      </c>
      <c r="H28" s="131">
        <f t="shared" si="2"/>
        <v>41460</v>
      </c>
      <c r="I28" s="144">
        <f t="shared" si="3"/>
        <v>95.09462639733282</v>
      </c>
      <c r="J28" s="145">
        <f t="shared" si="0"/>
        <v>21.734527687296417</v>
      </c>
      <c r="K28" s="146">
        <f t="shared" si="0"/>
        <v>78.12028941814893</v>
      </c>
    </row>
    <row r="29" spans="1:11" ht="13.5">
      <c r="A29" s="17"/>
      <c r="B29" s="76" t="str">
        <f>+'帳票61_06(1)'!B28</f>
        <v>中城村</v>
      </c>
      <c r="C29" s="132">
        <f>+'帳票61_06(1)'!DG28</f>
        <v>95179</v>
      </c>
      <c r="D29" s="133">
        <f>+'帳票61_06(1)'!DH28</f>
        <v>17484</v>
      </c>
      <c r="E29" s="134">
        <f t="shared" si="1"/>
        <v>112663</v>
      </c>
      <c r="F29" s="132">
        <f>+'帳票61_06(1)'!DL28</f>
        <v>91236</v>
      </c>
      <c r="G29" s="133">
        <f>+'帳票61_06(1)'!DM28</f>
        <v>4809</v>
      </c>
      <c r="H29" s="134">
        <f t="shared" si="2"/>
        <v>96045</v>
      </c>
      <c r="I29" s="147">
        <f t="shared" si="3"/>
        <v>95.8572794418937</v>
      </c>
      <c r="J29" s="148">
        <f t="shared" si="0"/>
        <v>27.505147563486616</v>
      </c>
      <c r="K29" s="149">
        <f t="shared" si="0"/>
        <v>85.24981582240842</v>
      </c>
    </row>
    <row r="30" spans="1:11" ht="13.5">
      <c r="A30" s="17"/>
      <c r="B30" s="77" t="str">
        <f>+'帳票61_06(1)'!B29</f>
        <v>西原町</v>
      </c>
      <c r="C30" s="135">
        <f>+'帳票61_06(1)'!DG29</f>
        <v>215416</v>
      </c>
      <c r="D30" s="136">
        <f>+'帳票61_06(1)'!DH29</f>
        <v>26773</v>
      </c>
      <c r="E30" s="137">
        <f t="shared" si="1"/>
        <v>242189</v>
      </c>
      <c r="F30" s="135">
        <f>+'帳票61_06(1)'!DL29</f>
        <v>206897</v>
      </c>
      <c r="G30" s="136">
        <f>+'帳票61_06(1)'!DM29</f>
        <v>6945</v>
      </c>
      <c r="H30" s="137">
        <f t="shared" si="2"/>
        <v>213842</v>
      </c>
      <c r="I30" s="150">
        <f t="shared" si="3"/>
        <v>96.04532625246036</v>
      </c>
      <c r="J30" s="151">
        <f t="shared" si="0"/>
        <v>25.9403130019049</v>
      </c>
      <c r="K30" s="152">
        <f t="shared" si="0"/>
        <v>88.2955047504222</v>
      </c>
    </row>
    <row r="31" spans="1:11" ht="13.5">
      <c r="A31" s="17"/>
      <c r="B31" s="75" t="str">
        <f>+'帳票61_06(1)'!B30</f>
        <v>与那原町</v>
      </c>
      <c r="C31" s="129">
        <f>+'帳票61_06(1)'!DG30</f>
        <v>38319</v>
      </c>
      <c r="D31" s="130">
        <f>+'帳票61_06(1)'!DH30</f>
        <v>6911</v>
      </c>
      <c r="E31" s="131">
        <f t="shared" si="1"/>
        <v>45230</v>
      </c>
      <c r="F31" s="129">
        <f>+'帳票61_06(1)'!DL30</f>
        <v>36615</v>
      </c>
      <c r="G31" s="130">
        <f>+'帳票61_06(1)'!DM30</f>
        <v>1334</v>
      </c>
      <c r="H31" s="131">
        <f t="shared" si="2"/>
        <v>37949</v>
      </c>
      <c r="I31" s="144">
        <f t="shared" si="3"/>
        <v>95.55311986220934</v>
      </c>
      <c r="J31" s="145">
        <f t="shared" si="0"/>
        <v>19.30256113442338</v>
      </c>
      <c r="K31" s="146">
        <f t="shared" si="0"/>
        <v>83.90227724961309</v>
      </c>
    </row>
    <row r="32" spans="1:11" ht="13.5">
      <c r="A32" s="17"/>
      <c r="B32" s="75" t="str">
        <f>+'帳票61_06(1)'!B31</f>
        <v>南風原町</v>
      </c>
      <c r="C32" s="129">
        <f>+'帳票61_06(1)'!DG31</f>
        <v>138337</v>
      </c>
      <c r="D32" s="130">
        <f>+'帳票61_06(1)'!DH31</f>
        <v>15187</v>
      </c>
      <c r="E32" s="131">
        <f t="shared" si="1"/>
        <v>153524</v>
      </c>
      <c r="F32" s="129">
        <f>+'帳票61_06(1)'!DL31</f>
        <v>134801</v>
      </c>
      <c r="G32" s="130">
        <f>+'帳票61_06(1)'!DM31</f>
        <v>3845</v>
      </c>
      <c r="H32" s="131">
        <f t="shared" si="2"/>
        <v>138646</v>
      </c>
      <c r="I32" s="144">
        <f t="shared" si="3"/>
        <v>97.44392317312072</v>
      </c>
      <c r="J32" s="145">
        <f t="shared" si="0"/>
        <v>25.317705932705604</v>
      </c>
      <c r="K32" s="146">
        <f t="shared" si="0"/>
        <v>90.30900706078529</v>
      </c>
    </row>
    <row r="33" spans="1:11" ht="13.5">
      <c r="A33" s="17"/>
      <c r="B33" s="75" t="str">
        <f>+'帳票61_06(1)'!B32</f>
        <v>渡嘉敷村</v>
      </c>
      <c r="C33" s="129">
        <f>+'帳票61_06(1)'!DG32</f>
        <v>7944</v>
      </c>
      <c r="D33" s="130">
        <f>+'帳票61_06(1)'!DH32</f>
        <v>431</v>
      </c>
      <c r="E33" s="131">
        <f t="shared" si="1"/>
        <v>8375</v>
      </c>
      <c r="F33" s="129">
        <f>+'帳票61_06(1)'!DL32</f>
        <v>7726</v>
      </c>
      <c r="G33" s="130">
        <f>+'帳票61_06(1)'!DM32</f>
        <v>56</v>
      </c>
      <c r="H33" s="131">
        <f t="shared" si="2"/>
        <v>7782</v>
      </c>
      <c r="I33" s="144">
        <f t="shared" si="3"/>
        <v>97.25579053373615</v>
      </c>
      <c r="J33" s="145">
        <f t="shared" si="0"/>
        <v>12.993039443155451</v>
      </c>
      <c r="K33" s="146">
        <f t="shared" si="0"/>
        <v>92.91940298507463</v>
      </c>
    </row>
    <row r="34" spans="1:11" ht="13.5">
      <c r="A34" s="17"/>
      <c r="B34" s="76" t="str">
        <f>+'帳票61_06(1)'!B33</f>
        <v>座間味村</v>
      </c>
      <c r="C34" s="132">
        <f>+'帳票61_06(1)'!DG33</f>
        <v>7321</v>
      </c>
      <c r="D34" s="133">
        <f>+'帳票61_06(1)'!DH33</f>
        <v>0</v>
      </c>
      <c r="E34" s="134">
        <f t="shared" si="1"/>
        <v>7321</v>
      </c>
      <c r="F34" s="132">
        <f>+'帳票61_06(1)'!DL33</f>
        <v>7321</v>
      </c>
      <c r="G34" s="133">
        <f>+'帳票61_06(1)'!DM33</f>
        <v>0</v>
      </c>
      <c r="H34" s="134">
        <f t="shared" si="2"/>
        <v>7321</v>
      </c>
      <c r="I34" s="147">
        <f t="shared" si="3"/>
        <v>100</v>
      </c>
      <c r="J34" s="148" t="str">
        <f t="shared" si="0"/>
        <v>－</v>
      </c>
      <c r="K34" s="149">
        <f t="shared" si="0"/>
        <v>100</v>
      </c>
    </row>
    <row r="35" spans="1:11" ht="13.5">
      <c r="A35" s="17"/>
      <c r="B35" s="77" t="str">
        <f>+'帳票61_06(1)'!B34</f>
        <v>粟国村</v>
      </c>
      <c r="C35" s="135">
        <f>+'帳票61_06(1)'!DG34</f>
        <v>9884</v>
      </c>
      <c r="D35" s="136">
        <f>+'帳票61_06(1)'!DH34</f>
        <v>0</v>
      </c>
      <c r="E35" s="137">
        <f t="shared" si="1"/>
        <v>9884</v>
      </c>
      <c r="F35" s="135">
        <f>+'帳票61_06(1)'!DL34</f>
        <v>9773</v>
      </c>
      <c r="G35" s="136">
        <f>+'帳票61_06(1)'!DM34</f>
        <v>0</v>
      </c>
      <c r="H35" s="137">
        <f t="shared" si="2"/>
        <v>9773</v>
      </c>
      <c r="I35" s="150">
        <f t="shared" si="3"/>
        <v>98.87697288547147</v>
      </c>
      <c r="J35" s="151" t="str">
        <f t="shared" si="0"/>
        <v>－</v>
      </c>
      <c r="K35" s="152">
        <f t="shared" si="0"/>
        <v>98.87697288547147</v>
      </c>
    </row>
    <row r="36" spans="1:11" ht="13.5">
      <c r="A36" s="17"/>
      <c r="B36" s="75" t="str">
        <f>+'帳票61_06(1)'!B35</f>
        <v>渡名喜村</v>
      </c>
      <c r="C36" s="129">
        <f>+'帳票61_06(1)'!DG35</f>
        <v>3432</v>
      </c>
      <c r="D36" s="130">
        <f>+'帳票61_06(1)'!DH35</f>
        <v>353</v>
      </c>
      <c r="E36" s="131">
        <f t="shared" si="1"/>
        <v>3785</v>
      </c>
      <c r="F36" s="129">
        <f>+'帳票61_06(1)'!DL35</f>
        <v>3315</v>
      </c>
      <c r="G36" s="130">
        <f>+'帳票61_06(1)'!DM35</f>
        <v>0</v>
      </c>
      <c r="H36" s="131">
        <f t="shared" si="2"/>
        <v>3315</v>
      </c>
      <c r="I36" s="144">
        <f t="shared" si="3"/>
        <v>96.5909090909091</v>
      </c>
      <c r="J36" s="145">
        <f t="shared" si="0"/>
        <v>0</v>
      </c>
      <c r="K36" s="146">
        <f t="shared" si="0"/>
        <v>87.58256274768824</v>
      </c>
    </row>
    <row r="37" spans="1:11" ht="13.5">
      <c r="A37" s="17"/>
      <c r="B37" s="75" t="str">
        <f>+'帳票61_06(1)'!B36</f>
        <v>南大東村</v>
      </c>
      <c r="C37" s="129">
        <f>+'帳票61_06(1)'!DG36</f>
        <v>38473</v>
      </c>
      <c r="D37" s="130">
        <f>+'帳票61_06(1)'!DH36</f>
        <v>6876</v>
      </c>
      <c r="E37" s="131">
        <f t="shared" si="1"/>
        <v>45349</v>
      </c>
      <c r="F37" s="129">
        <f>+'帳票61_06(1)'!DL36</f>
        <v>37223</v>
      </c>
      <c r="G37" s="130">
        <f>+'帳票61_06(1)'!DM36</f>
        <v>1430</v>
      </c>
      <c r="H37" s="131">
        <f t="shared" si="2"/>
        <v>38653</v>
      </c>
      <c r="I37" s="144">
        <f t="shared" si="3"/>
        <v>96.75096821147298</v>
      </c>
      <c r="J37" s="145">
        <f t="shared" si="3"/>
        <v>20.79697498545666</v>
      </c>
      <c r="K37" s="146">
        <f t="shared" si="3"/>
        <v>85.23451454276831</v>
      </c>
    </row>
    <row r="38" spans="1:11" ht="13.5">
      <c r="A38" s="17"/>
      <c r="B38" s="75" t="str">
        <f>+'帳票61_06(1)'!B37</f>
        <v>北大東村</v>
      </c>
      <c r="C38" s="129">
        <f>+'帳票61_06(1)'!DG37</f>
        <v>14871</v>
      </c>
      <c r="D38" s="130">
        <f>+'帳票61_06(1)'!DH37</f>
        <v>0</v>
      </c>
      <c r="E38" s="131">
        <f t="shared" si="1"/>
        <v>14871</v>
      </c>
      <c r="F38" s="129">
        <f>+'帳票61_06(1)'!DL37</f>
        <v>14731</v>
      </c>
      <c r="G38" s="130">
        <f>+'帳票61_06(1)'!DM37</f>
        <v>0</v>
      </c>
      <c r="H38" s="131">
        <f t="shared" si="2"/>
        <v>14731</v>
      </c>
      <c r="I38" s="144">
        <f t="shared" si="3"/>
        <v>99.0585703718647</v>
      </c>
      <c r="J38" s="145" t="str">
        <f t="shared" si="3"/>
        <v>－</v>
      </c>
      <c r="K38" s="146">
        <f t="shared" si="3"/>
        <v>99.0585703718647</v>
      </c>
    </row>
    <row r="39" spans="1:11" ht="13.5">
      <c r="A39" s="17"/>
      <c r="B39" s="76" t="str">
        <f>+'帳票61_06(1)'!B38</f>
        <v>伊平屋村</v>
      </c>
      <c r="C39" s="132">
        <f>+'帳票61_06(1)'!DG38</f>
        <v>12021</v>
      </c>
      <c r="D39" s="171">
        <f>+'帳票61_06(1)'!DH38</f>
        <v>2776</v>
      </c>
      <c r="E39" s="134">
        <f t="shared" si="1"/>
        <v>14797</v>
      </c>
      <c r="F39" s="132">
        <f>+'帳票61_06(1)'!DL38</f>
        <v>11022</v>
      </c>
      <c r="G39" s="133">
        <f>+'帳票61_06(1)'!DM38</f>
        <v>205</v>
      </c>
      <c r="H39" s="134">
        <f t="shared" si="2"/>
        <v>11227</v>
      </c>
      <c r="I39" s="147">
        <f t="shared" si="3"/>
        <v>91.68954329922634</v>
      </c>
      <c r="J39" s="148">
        <f t="shared" si="3"/>
        <v>7.384726224783862</v>
      </c>
      <c r="K39" s="149">
        <f t="shared" si="3"/>
        <v>75.87348786916267</v>
      </c>
    </row>
    <row r="40" spans="1:11" ht="13.5">
      <c r="A40" s="17"/>
      <c r="B40" s="77" t="str">
        <f>+'帳票61_06(1)'!B39</f>
        <v>伊是名村</v>
      </c>
      <c r="C40" s="135">
        <f>+'帳票61_06(1)'!DG39</f>
        <v>17662</v>
      </c>
      <c r="D40" s="136">
        <f>+'帳票61_06(1)'!DH39</f>
        <v>7055</v>
      </c>
      <c r="E40" s="137">
        <f t="shared" si="1"/>
        <v>24717</v>
      </c>
      <c r="F40" s="135">
        <f>+'帳票61_06(1)'!DL39</f>
        <v>16215</v>
      </c>
      <c r="G40" s="136">
        <f>+'帳票61_06(1)'!DM39</f>
        <v>727</v>
      </c>
      <c r="H40" s="137">
        <f t="shared" si="2"/>
        <v>16942</v>
      </c>
      <c r="I40" s="150">
        <f t="shared" si="3"/>
        <v>91.80726984486468</v>
      </c>
      <c r="J40" s="151">
        <f t="shared" si="3"/>
        <v>10.30474840538625</v>
      </c>
      <c r="K40" s="152">
        <f t="shared" si="3"/>
        <v>68.54391714204799</v>
      </c>
    </row>
    <row r="41" spans="1:11" ht="13.5">
      <c r="A41" s="17"/>
      <c r="B41" s="75" t="str">
        <f>+'帳票61_06(1)'!B40</f>
        <v>久米島町</v>
      </c>
      <c r="C41" s="129">
        <f>+'帳票61_06(1)'!DG40</f>
        <v>63015</v>
      </c>
      <c r="D41" s="130">
        <f>+'帳票61_06(1)'!DH40</f>
        <v>22435</v>
      </c>
      <c r="E41" s="131">
        <f t="shared" si="1"/>
        <v>85450</v>
      </c>
      <c r="F41" s="129">
        <f>+'帳票61_06(1)'!DL40</f>
        <v>58350</v>
      </c>
      <c r="G41" s="130">
        <f>+'帳票61_06(1)'!DM40</f>
        <v>6495</v>
      </c>
      <c r="H41" s="131">
        <f t="shared" si="2"/>
        <v>64845</v>
      </c>
      <c r="I41" s="144">
        <f t="shared" si="3"/>
        <v>92.59700071411568</v>
      </c>
      <c r="J41" s="145">
        <f t="shared" si="3"/>
        <v>28.950300869177624</v>
      </c>
      <c r="K41" s="146">
        <f t="shared" si="3"/>
        <v>75.88648332358105</v>
      </c>
    </row>
    <row r="42" spans="1:11" ht="13.5">
      <c r="A42" s="17"/>
      <c r="B42" s="75" t="str">
        <f>+'帳票61_06(1)'!B41</f>
        <v>八重瀬町</v>
      </c>
      <c r="C42" s="129">
        <f>+'帳票61_06(1)'!DG41</f>
        <v>117454</v>
      </c>
      <c r="D42" s="130">
        <f>+'帳票61_06(1)'!DH41</f>
        <v>29824</v>
      </c>
      <c r="E42" s="131">
        <f t="shared" si="1"/>
        <v>147278</v>
      </c>
      <c r="F42" s="129">
        <f>+'帳票61_06(1)'!DL41</f>
        <v>109178</v>
      </c>
      <c r="G42" s="130">
        <f>+'帳票61_06(1)'!DM41</f>
        <v>4062</v>
      </c>
      <c r="H42" s="131">
        <f t="shared" si="2"/>
        <v>113240</v>
      </c>
      <c r="I42" s="144">
        <f t="shared" si="3"/>
        <v>92.9538372469222</v>
      </c>
      <c r="J42" s="145">
        <f t="shared" si="3"/>
        <v>13.619903433476393</v>
      </c>
      <c r="K42" s="146">
        <f t="shared" si="3"/>
        <v>76.88860522277598</v>
      </c>
    </row>
    <row r="43" spans="1:11" ht="13.5">
      <c r="A43" s="17"/>
      <c r="B43" s="75" t="str">
        <f>+'帳票61_06(1)'!B42</f>
        <v>多良間村</v>
      </c>
      <c r="C43" s="129">
        <f>+'帳票61_06(1)'!DG42</f>
        <v>16528</v>
      </c>
      <c r="D43" s="130">
        <f>+'帳票61_06(1)'!DH42</f>
        <v>0</v>
      </c>
      <c r="E43" s="131">
        <f t="shared" si="1"/>
        <v>16528</v>
      </c>
      <c r="F43" s="129">
        <f>+'帳票61_06(1)'!DL42</f>
        <v>16523</v>
      </c>
      <c r="G43" s="130">
        <f>+'帳票61_06(1)'!DM42</f>
        <v>0</v>
      </c>
      <c r="H43" s="131">
        <f t="shared" si="2"/>
        <v>16523</v>
      </c>
      <c r="I43" s="144">
        <f t="shared" si="3"/>
        <v>99.96974830590513</v>
      </c>
      <c r="J43" s="145" t="str">
        <f t="shared" si="3"/>
        <v>－</v>
      </c>
      <c r="K43" s="146">
        <f t="shared" si="3"/>
        <v>99.96974830590513</v>
      </c>
    </row>
    <row r="44" spans="1:11" ht="13.5">
      <c r="A44" s="17"/>
      <c r="B44" s="76" t="str">
        <f>+'帳票61_06(1)'!B43</f>
        <v>竹富町</v>
      </c>
      <c r="C44" s="132">
        <f>+'帳票61_06(1)'!DG43</f>
        <v>77674</v>
      </c>
      <c r="D44" s="133">
        <f>+'帳票61_06(1)'!DH43</f>
        <v>5565</v>
      </c>
      <c r="E44" s="134">
        <f t="shared" si="1"/>
        <v>83239</v>
      </c>
      <c r="F44" s="132">
        <f>+'帳票61_06(1)'!DL43</f>
        <v>75765</v>
      </c>
      <c r="G44" s="133">
        <f>+'帳票61_06(1)'!DM43</f>
        <v>2549</v>
      </c>
      <c r="H44" s="134">
        <f t="shared" si="2"/>
        <v>78314</v>
      </c>
      <c r="I44" s="147">
        <f t="shared" si="3"/>
        <v>97.5422921440894</v>
      </c>
      <c r="J44" s="148">
        <f t="shared" si="3"/>
        <v>45.80413297394429</v>
      </c>
      <c r="K44" s="149">
        <f t="shared" si="3"/>
        <v>94.08330229820156</v>
      </c>
    </row>
    <row r="45" spans="1:11" ht="14.25" thickBot="1">
      <c r="A45" s="17"/>
      <c r="B45" s="77" t="str">
        <f>+'帳票61_06(1)'!B44</f>
        <v>与那国町</v>
      </c>
      <c r="C45" s="135">
        <f>+'帳票61_06(1)'!DG44</f>
        <v>32909</v>
      </c>
      <c r="D45" s="136">
        <f>+'帳票61_06(1)'!DH44</f>
        <v>13410</v>
      </c>
      <c r="E45" s="137">
        <f t="shared" si="1"/>
        <v>46319</v>
      </c>
      <c r="F45" s="135">
        <f>+'帳票61_06(1)'!DL44</f>
        <v>23520</v>
      </c>
      <c r="G45" s="136">
        <f>+'帳票61_06(1)'!DM44</f>
        <v>1524</v>
      </c>
      <c r="H45" s="137">
        <f t="shared" si="2"/>
        <v>25044</v>
      </c>
      <c r="I45" s="150">
        <f t="shared" si="3"/>
        <v>71.46981069008478</v>
      </c>
      <c r="J45" s="151">
        <f t="shared" si="3"/>
        <v>11.364653243847874</v>
      </c>
      <c r="K45" s="152">
        <f t="shared" si="3"/>
        <v>54.06852479544032</v>
      </c>
    </row>
    <row r="46" spans="1:11" ht="14.25" thickTop="1">
      <c r="A46" s="19"/>
      <c r="B46" s="79" t="s">
        <v>65</v>
      </c>
      <c r="C46" s="173">
        <f aca="true" t="shared" si="4" ref="C46:H46">SUM(C5:C15)</f>
        <v>6223732</v>
      </c>
      <c r="D46" s="174">
        <f t="shared" si="4"/>
        <v>1079390</v>
      </c>
      <c r="E46" s="175">
        <f t="shared" si="4"/>
        <v>7303122</v>
      </c>
      <c r="F46" s="173">
        <f t="shared" si="4"/>
        <v>5908759</v>
      </c>
      <c r="G46" s="174">
        <f t="shared" si="4"/>
        <v>274800</v>
      </c>
      <c r="H46" s="175">
        <f t="shared" si="4"/>
        <v>6183559</v>
      </c>
      <c r="I46" s="176">
        <f t="shared" si="3"/>
        <v>94.93916190478639</v>
      </c>
      <c r="J46" s="177">
        <f t="shared" si="3"/>
        <v>25.458823965387857</v>
      </c>
      <c r="K46" s="178">
        <f t="shared" si="3"/>
        <v>84.67007671513635</v>
      </c>
    </row>
    <row r="47" spans="1:11" ht="14.25" thickBot="1">
      <c r="A47" s="19"/>
      <c r="B47" s="80" t="s">
        <v>66</v>
      </c>
      <c r="C47" s="138">
        <f aca="true" t="shared" si="5" ref="C47:H47">SUM(C16:C45)</f>
        <v>1920863</v>
      </c>
      <c r="D47" s="139">
        <f t="shared" si="5"/>
        <v>239829</v>
      </c>
      <c r="E47" s="140">
        <f t="shared" si="5"/>
        <v>2160692</v>
      </c>
      <c r="F47" s="138">
        <f t="shared" si="5"/>
        <v>1828332</v>
      </c>
      <c r="G47" s="139">
        <f t="shared" si="5"/>
        <v>50757</v>
      </c>
      <c r="H47" s="140">
        <f t="shared" si="5"/>
        <v>1879089</v>
      </c>
      <c r="I47" s="153">
        <f t="shared" si="3"/>
        <v>95.18284229536411</v>
      </c>
      <c r="J47" s="167">
        <f t="shared" si="3"/>
        <v>21.16382922832518</v>
      </c>
      <c r="K47" s="154">
        <f t="shared" si="3"/>
        <v>86.9669994612837</v>
      </c>
    </row>
    <row r="48" spans="2:11" ht="14.25" thickBot="1">
      <c r="B48" s="82" t="s">
        <v>114</v>
      </c>
      <c r="C48" s="156">
        <f aca="true" t="shared" si="6" ref="C48:H48">SUM(C46:C47)</f>
        <v>8144595</v>
      </c>
      <c r="D48" s="157">
        <f t="shared" si="6"/>
        <v>1319219</v>
      </c>
      <c r="E48" s="158">
        <f t="shared" si="6"/>
        <v>9463814</v>
      </c>
      <c r="F48" s="156">
        <f t="shared" si="6"/>
        <v>7737091</v>
      </c>
      <c r="G48" s="157">
        <f t="shared" si="6"/>
        <v>325557</v>
      </c>
      <c r="H48" s="158">
        <f t="shared" si="6"/>
        <v>8062648</v>
      </c>
      <c r="I48" s="159">
        <f t="shared" si="3"/>
        <v>94.99663273618884</v>
      </c>
      <c r="J48" s="172">
        <f t="shared" si="3"/>
        <v>24.678010246971883</v>
      </c>
      <c r="K48" s="160">
        <f t="shared" si="3"/>
        <v>85.19448924080713</v>
      </c>
    </row>
  </sheetData>
  <mergeCells count="12"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K4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4" width="10.125" style="11" bestFit="1" customWidth="1"/>
    <col min="5" max="5" width="9.875" style="11" bestFit="1" customWidth="1"/>
    <col min="6" max="6" width="10.12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74</v>
      </c>
      <c r="I1" s="2"/>
      <c r="J1" s="2"/>
      <c r="K1" s="81" t="s">
        <v>48</v>
      </c>
    </row>
    <row r="2" spans="2:11" ht="15" customHeight="1">
      <c r="B2" s="85"/>
      <c r="C2" s="331" t="s">
        <v>5</v>
      </c>
      <c r="D2" s="331"/>
      <c r="E2" s="332"/>
      <c r="F2" s="333" t="s">
        <v>6</v>
      </c>
      <c r="G2" s="331"/>
      <c r="H2" s="332"/>
      <c r="I2" s="334" t="s">
        <v>7</v>
      </c>
      <c r="J2" s="335"/>
      <c r="K2" s="336"/>
    </row>
    <row r="3" spans="2:11" ht="12" customHeight="1">
      <c r="B3" s="4" t="s">
        <v>2</v>
      </c>
      <c r="C3" s="337" t="s">
        <v>1</v>
      </c>
      <c r="D3" s="339" t="s">
        <v>3</v>
      </c>
      <c r="E3" s="341" t="s">
        <v>0</v>
      </c>
      <c r="F3" s="337" t="s">
        <v>1</v>
      </c>
      <c r="G3" s="339" t="s">
        <v>3</v>
      </c>
      <c r="H3" s="341" t="s">
        <v>0</v>
      </c>
      <c r="I3" s="345" t="s">
        <v>4</v>
      </c>
      <c r="J3" s="347" t="s">
        <v>117</v>
      </c>
      <c r="K3" s="343" t="s">
        <v>0</v>
      </c>
    </row>
    <row r="4" spans="2:11" ht="11.25" customHeight="1" thickBot="1">
      <c r="B4" s="83"/>
      <c r="C4" s="338"/>
      <c r="D4" s="340"/>
      <c r="E4" s="342"/>
      <c r="F4" s="338"/>
      <c r="G4" s="340"/>
      <c r="H4" s="342"/>
      <c r="I4" s="346"/>
      <c r="J4" s="348"/>
      <c r="K4" s="344"/>
    </row>
    <row r="5" spans="1:11" ht="14.25" thickTop="1">
      <c r="A5" s="17"/>
      <c r="B5" s="74" t="str">
        <f>+'帳票61_06(1)'!B4</f>
        <v>那覇市</v>
      </c>
      <c r="C5" s="161">
        <f>'a交付金'!C5+'b納付金'!C5</f>
        <v>421645</v>
      </c>
      <c r="D5" s="162">
        <f>'a交付金'!D5+'b納付金'!D5</f>
        <v>0</v>
      </c>
      <c r="E5" s="163">
        <f aca="true" t="shared" si="0" ref="E5:E45">SUM(C5:D5)</f>
        <v>421645</v>
      </c>
      <c r="F5" s="161">
        <f>'a交付金'!F5+'b納付金'!F5</f>
        <v>421645</v>
      </c>
      <c r="G5" s="162">
        <f>'a交付金'!G5+'b納付金'!G5</f>
        <v>0</v>
      </c>
      <c r="H5" s="163">
        <f aca="true" t="shared" si="1" ref="H5:H45">SUM(F5:G5)</f>
        <v>421645</v>
      </c>
      <c r="I5" s="164">
        <f>IF(C5=0,"－",(F5/C5)*100)</f>
        <v>100</v>
      </c>
      <c r="J5" s="165" t="str">
        <f aca="true" t="shared" si="2" ref="J5:K36">IF(D5=0,"－",(G5/D5)*100)</f>
        <v>－</v>
      </c>
      <c r="K5" s="166">
        <f>IF(E5=0,"－",(H5/E5)*100)</f>
        <v>100</v>
      </c>
    </row>
    <row r="6" spans="1:11" ht="13.5">
      <c r="A6" s="17"/>
      <c r="B6" s="75" t="str">
        <f>+'帳票61_06(1)'!B5</f>
        <v>宜野湾市</v>
      </c>
      <c r="C6" s="129">
        <f>'a交付金'!C6+'b納付金'!C6</f>
        <v>29351</v>
      </c>
      <c r="D6" s="130">
        <f>'a交付金'!D6+'b納付金'!D6</f>
        <v>0</v>
      </c>
      <c r="E6" s="131">
        <f t="shared" si="0"/>
        <v>29351</v>
      </c>
      <c r="F6" s="129">
        <f>'a交付金'!F6+'b納付金'!F6</f>
        <v>29351</v>
      </c>
      <c r="G6" s="130">
        <f>'a交付金'!G6+'b納付金'!G6</f>
        <v>0</v>
      </c>
      <c r="H6" s="131">
        <f t="shared" si="1"/>
        <v>29351</v>
      </c>
      <c r="I6" s="144">
        <f aca="true" t="shared" si="3" ref="I6:K48">IF(C6=0,"－",(F6/C6)*100)</f>
        <v>100</v>
      </c>
      <c r="J6" s="145" t="str">
        <f t="shared" si="2"/>
        <v>－</v>
      </c>
      <c r="K6" s="146">
        <f t="shared" si="2"/>
        <v>100</v>
      </c>
    </row>
    <row r="7" spans="1:11" ht="13.5">
      <c r="A7" s="17"/>
      <c r="B7" s="75" t="str">
        <f>+'帳票61_06(1)'!B6</f>
        <v>石垣市</v>
      </c>
      <c r="C7" s="129">
        <f>'a交付金'!C7+'b納付金'!C7</f>
        <v>55911</v>
      </c>
      <c r="D7" s="130">
        <f>'a交付金'!D7+'b納付金'!D7</f>
        <v>0</v>
      </c>
      <c r="E7" s="131">
        <f t="shared" si="0"/>
        <v>55911</v>
      </c>
      <c r="F7" s="129">
        <f>'a交付金'!F7+'b納付金'!F7</f>
        <v>55911</v>
      </c>
      <c r="G7" s="130">
        <f>'a交付金'!G7+'b納付金'!G7</f>
        <v>0</v>
      </c>
      <c r="H7" s="131">
        <f t="shared" si="1"/>
        <v>55911</v>
      </c>
      <c r="I7" s="144">
        <f t="shared" si="3"/>
        <v>100</v>
      </c>
      <c r="J7" s="145" t="str">
        <f t="shared" si="2"/>
        <v>－</v>
      </c>
      <c r="K7" s="146">
        <f t="shared" si="2"/>
        <v>100</v>
      </c>
    </row>
    <row r="8" spans="1:11" ht="13.5">
      <c r="A8" s="17"/>
      <c r="B8" s="75" t="str">
        <f>+'帳票61_06(1)'!B7</f>
        <v>浦添市</v>
      </c>
      <c r="C8" s="129">
        <f>'a交付金'!C8+'b納付金'!C8</f>
        <v>85945</v>
      </c>
      <c r="D8" s="130">
        <f>'a交付金'!D8+'b納付金'!D8</f>
        <v>0</v>
      </c>
      <c r="E8" s="131">
        <f t="shared" si="0"/>
        <v>85945</v>
      </c>
      <c r="F8" s="129">
        <f>'a交付金'!F8+'b納付金'!F8</f>
        <v>85945</v>
      </c>
      <c r="G8" s="130">
        <f>'a交付金'!G8+'b納付金'!G8</f>
        <v>0</v>
      </c>
      <c r="H8" s="131">
        <f t="shared" si="1"/>
        <v>85945</v>
      </c>
      <c r="I8" s="144">
        <f t="shared" si="3"/>
        <v>100</v>
      </c>
      <c r="J8" s="145" t="str">
        <f t="shared" si="2"/>
        <v>－</v>
      </c>
      <c r="K8" s="146">
        <f t="shared" si="2"/>
        <v>100</v>
      </c>
    </row>
    <row r="9" spans="1:11" ht="13.5">
      <c r="A9" s="17"/>
      <c r="B9" s="76" t="str">
        <f>+'帳票61_06(1)'!B8</f>
        <v>名護市</v>
      </c>
      <c r="C9" s="132">
        <f>'a交付金'!C9+'b納付金'!C9</f>
        <v>184291</v>
      </c>
      <c r="D9" s="133">
        <f>'a交付金'!D9+'b納付金'!D9</f>
        <v>0</v>
      </c>
      <c r="E9" s="134">
        <f t="shared" si="0"/>
        <v>184291</v>
      </c>
      <c r="F9" s="132">
        <f>'a交付金'!F9+'b納付金'!F9</f>
        <v>184291</v>
      </c>
      <c r="G9" s="133">
        <f>'a交付金'!G9+'b納付金'!G9</f>
        <v>0</v>
      </c>
      <c r="H9" s="134">
        <f t="shared" si="1"/>
        <v>184291</v>
      </c>
      <c r="I9" s="147">
        <f t="shared" si="3"/>
        <v>100</v>
      </c>
      <c r="J9" s="148" t="str">
        <f t="shared" si="2"/>
        <v>－</v>
      </c>
      <c r="K9" s="149">
        <f t="shared" si="2"/>
        <v>100</v>
      </c>
    </row>
    <row r="10" spans="1:11" ht="13.5">
      <c r="A10" s="17"/>
      <c r="B10" s="77" t="str">
        <f>+'帳票61_06(1)'!B9</f>
        <v>糸満市</v>
      </c>
      <c r="C10" s="135">
        <f>'a交付金'!C10+'b納付金'!C10</f>
        <v>70487</v>
      </c>
      <c r="D10" s="136">
        <f>'a交付金'!D10+'b納付金'!D10</f>
        <v>0</v>
      </c>
      <c r="E10" s="137">
        <f t="shared" si="0"/>
        <v>70487</v>
      </c>
      <c r="F10" s="135">
        <f>'a交付金'!F10+'b納付金'!F10</f>
        <v>70487</v>
      </c>
      <c r="G10" s="136">
        <f>'a交付金'!G10+'b納付金'!G10</f>
        <v>0</v>
      </c>
      <c r="H10" s="137">
        <f t="shared" si="1"/>
        <v>70487</v>
      </c>
      <c r="I10" s="150">
        <f t="shared" si="3"/>
        <v>100</v>
      </c>
      <c r="J10" s="151" t="str">
        <f t="shared" si="2"/>
        <v>－</v>
      </c>
      <c r="K10" s="152">
        <f t="shared" si="2"/>
        <v>100</v>
      </c>
    </row>
    <row r="11" spans="1:11" ht="13.5">
      <c r="A11" s="17"/>
      <c r="B11" s="75" t="str">
        <f>+'帳票61_06(1)'!B10</f>
        <v>沖縄市</v>
      </c>
      <c r="C11" s="129">
        <f>'a交付金'!C11+'b納付金'!C11</f>
        <v>202337</v>
      </c>
      <c r="D11" s="130">
        <f>'a交付金'!D11+'b納付金'!D11</f>
        <v>0</v>
      </c>
      <c r="E11" s="131">
        <f t="shared" si="0"/>
        <v>202337</v>
      </c>
      <c r="F11" s="129">
        <f>'a交付金'!F11+'b納付金'!F11</f>
        <v>202337</v>
      </c>
      <c r="G11" s="130">
        <f>'a交付金'!G11+'b納付金'!G11</f>
        <v>0</v>
      </c>
      <c r="H11" s="131">
        <f t="shared" si="1"/>
        <v>202337</v>
      </c>
      <c r="I11" s="144">
        <f t="shared" si="3"/>
        <v>100</v>
      </c>
      <c r="J11" s="145" t="str">
        <f t="shared" si="2"/>
        <v>－</v>
      </c>
      <c r="K11" s="146">
        <f t="shared" si="2"/>
        <v>100</v>
      </c>
    </row>
    <row r="12" spans="1:11" ht="13.5">
      <c r="A12" s="17"/>
      <c r="B12" s="75" t="str">
        <f>+'帳票61_06(1)'!B11</f>
        <v>豊見城市</v>
      </c>
      <c r="C12" s="129">
        <f>'a交付金'!C12+'b納付金'!C12</f>
        <v>58588</v>
      </c>
      <c r="D12" s="130">
        <f>'a交付金'!D12+'b納付金'!D12</f>
        <v>0</v>
      </c>
      <c r="E12" s="131">
        <f t="shared" si="0"/>
        <v>58588</v>
      </c>
      <c r="F12" s="129">
        <f>'a交付金'!F12+'b納付金'!F12</f>
        <v>58588</v>
      </c>
      <c r="G12" s="130">
        <f>'a交付金'!G12+'b納付金'!G12</f>
        <v>0</v>
      </c>
      <c r="H12" s="131">
        <f t="shared" si="1"/>
        <v>58588</v>
      </c>
      <c r="I12" s="144">
        <f t="shared" si="3"/>
        <v>100</v>
      </c>
      <c r="J12" s="145" t="str">
        <f t="shared" si="2"/>
        <v>－</v>
      </c>
      <c r="K12" s="146">
        <f t="shared" si="2"/>
        <v>100</v>
      </c>
    </row>
    <row r="13" spans="1:11" ht="13.5">
      <c r="A13" s="17"/>
      <c r="B13" s="75" t="str">
        <f>+'帳票61_06(1)'!B12</f>
        <v>うるま市</v>
      </c>
      <c r="C13" s="129">
        <f>'a交付金'!C13+'b納付金'!C13</f>
        <v>245625</v>
      </c>
      <c r="D13" s="130">
        <f>'a交付金'!D13+'b納付金'!D13</f>
        <v>0</v>
      </c>
      <c r="E13" s="131">
        <f t="shared" si="0"/>
        <v>245625</v>
      </c>
      <c r="F13" s="129">
        <f>'a交付金'!F13+'b納付金'!F13</f>
        <v>245625</v>
      </c>
      <c r="G13" s="130">
        <f>'a交付金'!G13+'b納付金'!G13</f>
        <v>0</v>
      </c>
      <c r="H13" s="131">
        <f t="shared" si="1"/>
        <v>245625</v>
      </c>
      <c r="I13" s="144">
        <f t="shared" si="3"/>
        <v>100</v>
      </c>
      <c r="J13" s="145" t="str">
        <f t="shared" si="2"/>
        <v>－</v>
      </c>
      <c r="K13" s="146">
        <f t="shared" si="2"/>
        <v>100</v>
      </c>
    </row>
    <row r="14" spans="1:11" ht="13.5">
      <c r="A14" s="17"/>
      <c r="B14" s="76" t="str">
        <f>+'帳票61_06(1)'!B13</f>
        <v>宮古島市</v>
      </c>
      <c r="C14" s="132">
        <f>'a交付金'!C14+'b納付金'!C14</f>
        <v>115526</v>
      </c>
      <c r="D14" s="133">
        <f>'a交付金'!D14+'b納付金'!D14</f>
        <v>0</v>
      </c>
      <c r="E14" s="134">
        <f t="shared" si="0"/>
        <v>115526</v>
      </c>
      <c r="F14" s="132">
        <f>'a交付金'!F14+'b納付金'!F14</f>
        <v>115526</v>
      </c>
      <c r="G14" s="133">
        <f>'a交付金'!G14+'b納付金'!G14</f>
        <v>0</v>
      </c>
      <c r="H14" s="134">
        <f t="shared" si="1"/>
        <v>115526</v>
      </c>
      <c r="I14" s="147">
        <f t="shared" si="3"/>
        <v>100</v>
      </c>
      <c r="J14" s="148" t="str">
        <f t="shared" si="2"/>
        <v>－</v>
      </c>
      <c r="K14" s="149">
        <f t="shared" si="2"/>
        <v>100</v>
      </c>
    </row>
    <row r="15" spans="1:11" ht="13.5">
      <c r="A15" s="17"/>
      <c r="B15" s="77" t="str">
        <f>+'帳票61_06(1)'!B14</f>
        <v>南城市</v>
      </c>
      <c r="C15" s="135">
        <f>'a交付金'!C15+'b納付金'!C15</f>
        <v>18446</v>
      </c>
      <c r="D15" s="136">
        <f>'a交付金'!D15+'b納付金'!D15</f>
        <v>0</v>
      </c>
      <c r="E15" s="137">
        <f t="shared" si="0"/>
        <v>18446</v>
      </c>
      <c r="F15" s="135">
        <f>'a交付金'!F15+'b納付金'!F15</f>
        <v>18446</v>
      </c>
      <c r="G15" s="136">
        <f>'a交付金'!G15+'b納付金'!G15</f>
        <v>0</v>
      </c>
      <c r="H15" s="137">
        <f t="shared" si="1"/>
        <v>18446</v>
      </c>
      <c r="I15" s="150">
        <f t="shared" si="3"/>
        <v>100</v>
      </c>
      <c r="J15" s="151" t="str">
        <f t="shared" si="2"/>
        <v>－</v>
      </c>
      <c r="K15" s="152">
        <f t="shared" si="2"/>
        <v>100</v>
      </c>
    </row>
    <row r="16" spans="1:11" ht="13.5">
      <c r="A16" s="17"/>
      <c r="B16" s="78" t="str">
        <f>+'帳票61_06(1)'!B15</f>
        <v>国頭村</v>
      </c>
      <c r="C16" s="126">
        <f>'a交付金'!C16+'b納付金'!C16</f>
        <v>310274</v>
      </c>
      <c r="D16" s="127">
        <f>'a交付金'!D16+'b納付金'!D16</f>
        <v>0</v>
      </c>
      <c r="E16" s="128">
        <f t="shared" si="0"/>
        <v>310274</v>
      </c>
      <c r="F16" s="126">
        <f>'a交付金'!F16+'b納付金'!F16</f>
        <v>310274</v>
      </c>
      <c r="G16" s="127">
        <f>'a交付金'!G16+'b納付金'!G16</f>
        <v>0</v>
      </c>
      <c r="H16" s="128">
        <f t="shared" si="1"/>
        <v>310274</v>
      </c>
      <c r="I16" s="141">
        <f t="shared" si="3"/>
        <v>100</v>
      </c>
      <c r="J16" s="142" t="str">
        <f t="shared" si="2"/>
        <v>－</v>
      </c>
      <c r="K16" s="143">
        <f t="shared" si="2"/>
        <v>100</v>
      </c>
    </row>
    <row r="17" spans="1:11" ht="13.5">
      <c r="A17" s="17"/>
      <c r="B17" s="75" t="str">
        <f>+'帳票61_06(1)'!B16</f>
        <v>大宜味村</v>
      </c>
      <c r="C17" s="129">
        <f>'a交付金'!C17+'b納付金'!C17</f>
        <v>460</v>
      </c>
      <c r="D17" s="130">
        <f>'a交付金'!D17+'b納付金'!D17</f>
        <v>0</v>
      </c>
      <c r="E17" s="131">
        <f t="shared" si="0"/>
        <v>460</v>
      </c>
      <c r="F17" s="129">
        <f>'a交付金'!F17+'b納付金'!F17</f>
        <v>460</v>
      </c>
      <c r="G17" s="130">
        <f>'a交付金'!G17+'b納付金'!G17</f>
        <v>0</v>
      </c>
      <c r="H17" s="131">
        <f t="shared" si="1"/>
        <v>460</v>
      </c>
      <c r="I17" s="144">
        <f t="shared" si="3"/>
        <v>100</v>
      </c>
      <c r="J17" s="145" t="str">
        <f t="shared" si="2"/>
        <v>－</v>
      </c>
      <c r="K17" s="146">
        <f t="shared" si="2"/>
        <v>100</v>
      </c>
    </row>
    <row r="18" spans="1:11" ht="13.5">
      <c r="A18" s="17"/>
      <c r="B18" s="75" t="str">
        <f>+'帳票61_06(1)'!B17</f>
        <v>東村</v>
      </c>
      <c r="C18" s="129">
        <f>'a交付金'!C18+'b納付金'!C18</f>
        <v>111902</v>
      </c>
      <c r="D18" s="130">
        <f>'a交付金'!D18+'b納付金'!D18</f>
        <v>0</v>
      </c>
      <c r="E18" s="131">
        <f t="shared" si="0"/>
        <v>111902</v>
      </c>
      <c r="F18" s="129">
        <f>'a交付金'!F18+'b納付金'!F18</f>
        <v>111902</v>
      </c>
      <c r="G18" s="130">
        <f>'a交付金'!G18+'b納付金'!G18</f>
        <v>0</v>
      </c>
      <c r="H18" s="131">
        <f t="shared" si="1"/>
        <v>111902</v>
      </c>
      <c r="I18" s="144">
        <f t="shared" si="3"/>
        <v>100</v>
      </c>
      <c r="J18" s="145" t="str">
        <f t="shared" si="2"/>
        <v>－</v>
      </c>
      <c r="K18" s="146">
        <f t="shared" si="2"/>
        <v>100</v>
      </c>
    </row>
    <row r="19" spans="1:11" ht="13.5">
      <c r="A19" s="17"/>
      <c r="B19" s="76" t="str">
        <f>+'帳票61_06(1)'!B18</f>
        <v>今帰仁村</v>
      </c>
      <c r="C19" s="132">
        <f>'a交付金'!C19+'b納付金'!C19</f>
        <v>1216</v>
      </c>
      <c r="D19" s="133">
        <f>'a交付金'!D19+'b納付金'!D19</f>
        <v>0</v>
      </c>
      <c r="E19" s="134">
        <f t="shared" si="0"/>
        <v>1216</v>
      </c>
      <c r="F19" s="132">
        <f>'a交付金'!F19+'b納付金'!F19</f>
        <v>1216</v>
      </c>
      <c r="G19" s="133">
        <f>'a交付金'!G19+'b納付金'!G19</f>
        <v>0</v>
      </c>
      <c r="H19" s="134">
        <f t="shared" si="1"/>
        <v>1216</v>
      </c>
      <c r="I19" s="147">
        <f t="shared" si="3"/>
        <v>100</v>
      </c>
      <c r="J19" s="148" t="str">
        <f t="shared" si="2"/>
        <v>－</v>
      </c>
      <c r="K19" s="149">
        <f t="shared" si="2"/>
        <v>100</v>
      </c>
    </row>
    <row r="20" spans="1:11" ht="13.5">
      <c r="A20" s="17"/>
      <c r="B20" s="77" t="str">
        <f>+'帳票61_06(1)'!B19</f>
        <v>本部町</v>
      </c>
      <c r="C20" s="135">
        <f>'a交付金'!C20+'b納付金'!C20</f>
        <v>2848</v>
      </c>
      <c r="D20" s="136">
        <f>'a交付金'!D20+'b納付金'!D20</f>
        <v>0</v>
      </c>
      <c r="E20" s="137">
        <f t="shared" si="0"/>
        <v>2848</v>
      </c>
      <c r="F20" s="135">
        <f>'a交付金'!F20+'b納付金'!F20</f>
        <v>2848</v>
      </c>
      <c r="G20" s="136">
        <f>'a交付金'!G20+'b納付金'!G20</f>
        <v>0</v>
      </c>
      <c r="H20" s="137">
        <f t="shared" si="1"/>
        <v>2848</v>
      </c>
      <c r="I20" s="150">
        <f t="shared" si="3"/>
        <v>100</v>
      </c>
      <c r="J20" s="151" t="str">
        <f t="shared" si="2"/>
        <v>－</v>
      </c>
      <c r="K20" s="152">
        <f t="shared" si="2"/>
        <v>100</v>
      </c>
    </row>
    <row r="21" spans="1:11" ht="13.5">
      <c r="A21" s="17"/>
      <c r="B21" s="75" t="str">
        <f>+'帳票61_06(1)'!B20</f>
        <v>恩納村</v>
      </c>
      <c r="C21" s="129">
        <f>'a交付金'!C21+'b納付金'!C21</f>
        <v>28</v>
      </c>
      <c r="D21" s="130">
        <f>'a交付金'!D21+'b納付金'!D21</f>
        <v>0</v>
      </c>
      <c r="E21" s="131">
        <f t="shared" si="0"/>
        <v>28</v>
      </c>
      <c r="F21" s="129">
        <f>'a交付金'!F21+'b納付金'!F21</f>
        <v>28</v>
      </c>
      <c r="G21" s="130">
        <f>'a交付金'!G21+'b納付金'!G21</f>
        <v>0</v>
      </c>
      <c r="H21" s="131">
        <f t="shared" si="1"/>
        <v>28</v>
      </c>
      <c r="I21" s="144">
        <f t="shared" si="3"/>
        <v>100</v>
      </c>
      <c r="J21" s="145" t="str">
        <f t="shared" si="2"/>
        <v>－</v>
      </c>
      <c r="K21" s="146">
        <f t="shared" si="2"/>
        <v>100</v>
      </c>
    </row>
    <row r="22" spans="1:11" ht="13.5">
      <c r="A22" s="17"/>
      <c r="B22" s="75" t="str">
        <f>+'帳票61_06(1)'!B21</f>
        <v>宜野座村</v>
      </c>
      <c r="C22" s="129">
        <f>'a交付金'!C22+'b納付金'!C22</f>
        <v>181324</v>
      </c>
      <c r="D22" s="130">
        <f>'a交付金'!D22+'b納付金'!D22</f>
        <v>0</v>
      </c>
      <c r="E22" s="131">
        <f t="shared" si="0"/>
        <v>181324</v>
      </c>
      <c r="F22" s="129">
        <f>'a交付金'!F22+'b納付金'!F22</f>
        <v>181324</v>
      </c>
      <c r="G22" s="130">
        <f>'a交付金'!G22+'b納付金'!G22</f>
        <v>0</v>
      </c>
      <c r="H22" s="131">
        <f t="shared" si="1"/>
        <v>181324</v>
      </c>
      <c r="I22" s="144">
        <f t="shared" si="3"/>
        <v>100</v>
      </c>
      <c r="J22" s="145" t="str">
        <f t="shared" si="2"/>
        <v>－</v>
      </c>
      <c r="K22" s="146">
        <f t="shared" si="2"/>
        <v>100</v>
      </c>
    </row>
    <row r="23" spans="1:11" ht="13.5">
      <c r="A23" s="17"/>
      <c r="B23" s="75" t="str">
        <f>+'帳票61_06(1)'!B22</f>
        <v>金武町</v>
      </c>
      <c r="C23" s="129">
        <f>'a交付金'!C23+'b納付金'!C23</f>
        <v>178</v>
      </c>
      <c r="D23" s="130">
        <f>'a交付金'!D23+'b納付金'!D23</f>
        <v>0</v>
      </c>
      <c r="E23" s="131">
        <f t="shared" si="0"/>
        <v>178</v>
      </c>
      <c r="F23" s="129">
        <f>'a交付金'!F23+'b納付金'!F23</f>
        <v>178</v>
      </c>
      <c r="G23" s="130">
        <f>'a交付金'!G23+'b納付金'!G23</f>
        <v>0</v>
      </c>
      <c r="H23" s="131">
        <f t="shared" si="1"/>
        <v>178</v>
      </c>
      <c r="I23" s="144">
        <f t="shared" si="3"/>
        <v>100</v>
      </c>
      <c r="J23" s="145" t="str">
        <f t="shared" si="2"/>
        <v>－</v>
      </c>
      <c r="K23" s="146">
        <f t="shared" si="2"/>
        <v>100</v>
      </c>
    </row>
    <row r="24" spans="1:11" ht="13.5">
      <c r="A24" s="17"/>
      <c r="B24" s="76" t="str">
        <f>+'帳票61_06(1)'!B23</f>
        <v>伊江村</v>
      </c>
      <c r="C24" s="132">
        <f>'a交付金'!C24+'b納付金'!C24</f>
        <v>4884</v>
      </c>
      <c r="D24" s="133">
        <f>'a交付金'!D24+'b納付金'!D24</f>
        <v>0</v>
      </c>
      <c r="E24" s="134">
        <f t="shared" si="0"/>
        <v>4884</v>
      </c>
      <c r="F24" s="132">
        <f>'a交付金'!F24+'b納付金'!F24</f>
        <v>4884</v>
      </c>
      <c r="G24" s="133">
        <f>'a交付金'!G24+'b納付金'!G24</f>
        <v>0</v>
      </c>
      <c r="H24" s="134">
        <f t="shared" si="1"/>
        <v>4884</v>
      </c>
      <c r="I24" s="147">
        <f t="shared" si="3"/>
        <v>100</v>
      </c>
      <c r="J24" s="148" t="str">
        <f t="shared" si="2"/>
        <v>－</v>
      </c>
      <c r="K24" s="149">
        <f t="shared" si="2"/>
        <v>100</v>
      </c>
    </row>
    <row r="25" spans="1:11" ht="13.5">
      <c r="A25" s="17"/>
      <c r="B25" s="77" t="str">
        <f>+'帳票61_06(1)'!B24</f>
        <v>読谷村</v>
      </c>
      <c r="C25" s="135">
        <f>'a交付金'!C25+'b納付金'!C25</f>
        <v>8124</v>
      </c>
      <c r="D25" s="136">
        <f>'a交付金'!D25+'b納付金'!D25</f>
        <v>0</v>
      </c>
      <c r="E25" s="137">
        <f t="shared" si="0"/>
        <v>8124</v>
      </c>
      <c r="F25" s="135">
        <f>'a交付金'!F25+'b納付金'!F25</f>
        <v>8124</v>
      </c>
      <c r="G25" s="136">
        <f>'a交付金'!G25+'b納付金'!G25</f>
        <v>0</v>
      </c>
      <c r="H25" s="137">
        <f t="shared" si="1"/>
        <v>8124</v>
      </c>
      <c r="I25" s="150">
        <f t="shared" si="3"/>
        <v>100</v>
      </c>
      <c r="J25" s="151" t="str">
        <f t="shared" si="2"/>
        <v>－</v>
      </c>
      <c r="K25" s="152">
        <f t="shared" si="2"/>
        <v>100</v>
      </c>
    </row>
    <row r="26" spans="1:11" ht="13.5">
      <c r="A26" s="17"/>
      <c r="B26" s="75" t="str">
        <f>+'帳票61_06(1)'!B25</f>
        <v>嘉手納町</v>
      </c>
      <c r="C26" s="129">
        <f>'a交付金'!C26+'b納付金'!C26</f>
        <v>6473</v>
      </c>
      <c r="D26" s="130">
        <f>'a交付金'!D26+'b納付金'!D26</f>
        <v>0</v>
      </c>
      <c r="E26" s="131">
        <f t="shared" si="0"/>
        <v>6473</v>
      </c>
      <c r="F26" s="129">
        <f>'a交付金'!F26+'b納付金'!F26</f>
        <v>6473</v>
      </c>
      <c r="G26" s="130">
        <f>'a交付金'!G26+'b納付金'!G26</f>
        <v>0</v>
      </c>
      <c r="H26" s="131">
        <f t="shared" si="1"/>
        <v>6473</v>
      </c>
      <c r="I26" s="144">
        <f t="shared" si="3"/>
        <v>100</v>
      </c>
      <c r="J26" s="145" t="str">
        <f t="shared" si="2"/>
        <v>－</v>
      </c>
      <c r="K26" s="146">
        <f t="shared" si="2"/>
        <v>100</v>
      </c>
    </row>
    <row r="27" spans="1:11" ht="13.5">
      <c r="A27" s="17"/>
      <c r="B27" s="75" t="str">
        <f>+'帳票61_06(1)'!B26</f>
        <v>北谷町</v>
      </c>
      <c r="C27" s="129">
        <f>'a交付金'!C27+'b納付金'!C27</f>
        <v>49144</v>
      </c>
      <c r="D27" s="130">
        <f>'a交付金'!D27+'b納付金'!D27</f>
        <v>0</v>
      </c>
      <c r="E27" s="131">
        <f t="shared" si="0"/>
        <v>49144</v>
      </c>
      <c r="F27" s="129">
        <f>'a交付金'!F27+'b納付金'!F27</f>
        <v>49144</v>
      </c>
      <c r="G27" s="130">
        <f>'a交付金'!G27+'b納付金'!G27</f>
        <v>0</v>
      </c>
      <c r="H27" s="131">
        <f t="shared" si="1"/>
        <v>49144</v>
      </c>
      <c r="I27" s="144">
        <f t="shared" si="3"/>
        <v>100</v>
      </c>
      <c r="J27" s="145" t="str">
        <f t="shared" si="2"/>
        <v>－</v>
      </c>
      <c r="K27" s="146">
        <f t="shared" si="2"/>
        <v>100</v>
      </c>
    </row>
    <row r="28" spans="1:11" ht="13.5">
      <c r="A28" s="17"/>
      <c r="B28" s="75" t="str">
        <f>+'帳票61_06(1)'!B27</f>
        <v>北中城村</v>
      </c>
      <c r="C28" s="129">
        <f>'a交付金'!C28+'b納付金'!C28</f>
        <v>7483</v>
      </c>
      <c r="D28" s="130">
        <f>'a交付金'!D28+'b納付金'!D28</f>
        <v>0</v>
      </c>
      <c r="E28" s="131">
        <f t="shared" si="0"/>
        <v>7483</v>
      </c>
      <c r="F28" s="129">
        <f>'a交付金'!F28+'b納付金'!F28</f>
        <v>7483</v>
      </c>
      <c r="G28" s="130">
        <f>'a交付金'!G28+'b納付金'!G28</f>
        <v>0</v>
      </c>
      <c r="H28" s="131">
        <f t="shared" si="1"/>
        <v>7483</v>
      </c>
      <c r="I28" s="144">
        <f t="shared" si="3"/>
        <v>100</v>
      </c>
      <c r="J28" s="145" t="str">
        <f t="shared" si="2"/>
        <v>－</v>
      </c>
      <c r="K28" s="146">
        <f t="shared" si="2"/>
        <v>100</v>
      </c>
    </row>
    <row r="29" spans="1:11" ht="13.5">
      <c r="A29" s="17"/>
      <c r="B29" s="76" t="str">
        <f>+'帳票61_06(1)'!B28</f>
        <v>中城村</v>
      </c>
      <c r="C29" s="132">
        <f>'a交付金'!C29+'b納付金'!C29</f>
        <v>5707</v>
      </c>
      <c r="D29" s="133">
        <f>'a交付金'!D29+'b納付金'!D29</f>
        <v>0</v>
      </c>
      <c r="E29" s="134">
        <f t="shared" si="0"/>
        <v>5707</v>
      </c>
      <c r="F29" s="132">
        <f>'a交付金'!F29+'b納付金'!F29</f>
        <v>5707</v>
      </c>
      <c r="G29" s="133">
        <f>'a交付金'!G29+'b納付金'!G29</f>
        <v>0</v>
      </c>
      <c r="H29" s="134">
        <f t="shared" si="1"/>
        <v>5707</v>
      </c>
      <c r="I29" s="147">
        <f t="shared" si="3"/>
        <v>100</v>
      </c>
      <c r="J29" s="148" t="str">
        <f t="shared" si="2"/>
        <v>－</v>
      </c>
      <c r="K29" s="149">
        <f t="shared" si="2"/>
        <v>100</v>
      </c>
    </row>
    <row r="30" spans="1:11" ht="13.5">
      <c r="A30" s="17"/>
      <c r="B30" s="77" t="str">
        <f>+'帳票61_06(1)'!B29</f>
        <v>西原町</v>
      </c>
      <c r="C30" s="135">
        <f>'a交付金'!C30+'b納付金'!C30</f>
        <v>29558</v>
      </c>
      <c r="D30" s="136">
        <f>'a交付金'!D30+'b納付金'!D30</f>
        <v>0</v>
      </c>
      <c r="E30" s="137">
        <f t="shared" si="0"/>
        <v>29558</v>
      </c>
      <c r="F30" s="135">
        <f>'a交付金'!F30+'b納付金'!F30</f>
        <v>29558</v>
      </c>
      <c r="G30" s="136">
        <f>'a交付金'!G30+'b納付金'!G30</f>
        <v>0</v>
      </c>
      <c r="H30" s="137">
        <f t="shared" si="1"/>
        <v>29558</v>
      </c>
      <c r="I30" s="150">
        <f t="shared" si="3"/>
        <v>100</v>
      </c>
      <c r="J30" s="151" t="str">
        <f t="shared" si="2"/>
        <v>－</v>
      </c>
      <c r="K30" s="152">
        <f t="shared" si="2"/>
        <v>100</v>
      </c>
    </row>
    <row r="31" spans="1:11" ht="13.5">
      <c r="A31" s="17"/>
      <c r="B31" s="75" t="str">
        <f>+'帳票61_06(1)'!B30</f>
        <v>与那原町</v>
      </c>
      <c r="C31" s="129">
        <f>'a交付金'!C31+'b納付金'!C31</f>
        <v>5890</v>
      </c>
      <c r="D31" s="130">
        <f>'a交付金'!D31+'b納付金'!D31</f>
        <v>0</v>
      </c>
      <c r="E31" s="131">
        <f t="shared" si="0"/>
        <v>5890</v>
      </c>
      <c r="F31" s="129">
        <f>'a交付金'!F31+'b納付金'!F31</f>
        <v>5890</v>
      </c>
      <c r="G31" s="130">
        <f>'a交付金'!G31+'b納付金'!G31</f>
        <v>0</v>
      </c>
      <c r="H31" s="131">
        <f t="shared" si="1"/>
        <v>5890</v>
      </c>
      <c r="I31" s="144">
        <f t="shared" si="3"/>
        <v>100</v>
      </c>
      <c r="J31" s="145" t="str">
        <f t="shared" si="2"/>
        <v>－</v>
      </c>
      <c r="K31" s="146">
        <f t="shared" si="2"/>
        <v>100</v>
      </c>
    </row>
    <row r="32" spans="1:11" ht="13.5">
      <c r="A32" s="17"/>
      <c r="B32" s="75" t="str">
        <f>+'帳票61_06(1)'!B31</f>
        <v>南風原町</v>
      </c>
      <c r="C32" s="129">
        <f>'a交付金'!C32+'b納付金'!C32</f>
        <v>13953</v>
      </c>
      <c r="D32" s="130">
        <f>'a交付金'!D32+'b納付金'!D32</f>
        <v>0</v>
      </c>
      <c r="E32" s="131">
        <f t="shared" si="0"/>
        <v>13953</v>
      </c>
      <c r="F32" s="129">
        <f>'a交付金'!F32+'b納付金'!F32</f>
        <v>13953</v>
      </c>
      <c r="G32" s="130">
        <f>'a交付金'!G32+'b納付金'!G32</f>
        <v>0</v>
      </c>
      <c r="H32" s="131">
        <f t="shared" si="1"/>
        <v>13953</v>
      </c>
      <c r="I32" s="144">
        <f t="shared" si="3"/>
        <v>100</v>
      </c>
      <c r="J32" s="145" t="str">
        <f t="shared" si="2"/>
        <v>－</v>
      </c>
      <c r="K32" s="146">
        <f t="shared" si="2"/>
        <v>100</v>
      </c>
    </row>
    <row r="33" spans="1:11" ht="13.5">
      <c r="A33" s="17"/>
      <c r="B33" s="75" t="str">
        <f>+'帳票61_06(1)'!B32</f>
        <v>渡嘉敷村</v>
      </c>
      <c r="C33" s="129">
        <f>'a交付金'!C33+'b納付金'!C33</f>
        <v>20</v>
      </c>
      <c r="D33" s="130">
        <f>'a交付金'!D33+'b納付金'!D33</f>
        <v>0</v>
      </c>
      <c r="E33" s="131">
        <f t="shared" si="0"/>
        <v>20</v>
      </c>
      <c r="F33" s="129">
        <f>'a交付金'!F33+'b納付金'!F33</f>
        <v>20</v>
      </c>
      <c r="G33" s="130">
        <f>'a交付金'!G33+'b納付金'!G33</f>
        <v>0</v>
      </c>
      <c r="H33" s="131">
        <f t="shared" si="1"/>
        <v>20</v>
      </c>
      <c r="I33" s="144">
        <f t="shared" si="3"/>
        <v>100</v>
      </c>
      <c r="J33" s="145" t="str">
        <f t="shared" si="2"/>
        <v>－</v>
      </c>
      <c r="K33" s="146">
        <f t="shared" si="2"/>
        <v>100</v>
      </c>
    </row>
    <row r="34" spans="1:11" ht="13.5">
      <c r="A34" s="17"/>
      <c r="B34" s="76" t="str">
        <f>+'帳票61_06(1)'!B33</f>
        <v>座間味村</v>
      </c>
      <c r="C34" s="132">
        <f>'a交付金'!C34+'b納付金'!C34</f>
        <v>1002</v>
      </c>
      <c r="D34" s="133">
        <f>'a交付金'!D34+'b納付金'!D34</f>
        <v>0</v>
      </c>
      <c r="E34" s="134">
        <f t="shared" si="0"/>
        <v>1002</v>
      </c>
      <c r="F34" s="132">
        <f>'a交付金'!F34+'b納付金'!F34</f>
        <v>1002</v>
      </c>
      <c r="G34" s="133">
        <f>'a交付金'!G34+'b納付金'!G34</f>
        <v>0</v>
      </c>
      <c r="H34" s="134">
        <f t="shared" si="1"/>
        <v>1002</v>
      </c>
      <c r="I34" s="147">
        <f t="shared" si="3"/>
        <v>100</v>
      </c>
      <c r="J34" s="148" t="str">
        <f t="shared" si="2"/>
        <v>－</v>
      </c>
      <c r="K34" s="149">
        <f t="shared" si="2"/>
        <v>100</v>
      </c>
    </row>
    <row r="35" spans="1:11" ht="13.5">
      <c r="A35" s="17"/>
      <c r="B35" s="77" t="str">
        <f>+'帳票61_06(1)'!B34</f>
        <v>粟国村</v>
      </c>
      <c r="C35" s="135">
        <f>'a交付金'!C35+'b納付金'!C35</f>
        <v>513</v>
      </c>
      <c r="D35" s="136">
        <f>'a交付金'!D35+'b納付金'!D35</f>
        <v>0</v>
      </c>
      <c r="E35" s="137">
        <f t="shared" si="0"/>
        <v>513</v>
      </c>
      <c r="F35" s="135">
        <f>'a交付金'!F35+'b納付金'!F35</f>
        <v>513</v>
      </c>
      <c r="G35" s="136">
        <f>'a交付金'!G35+'b納付金'!G35</f>
        <v>0</v>
      </c>
      <c r="H35" s="137">
        <f t="shared" si="1"/>
        <v>513</v>
      </c>
      <c r="I35" s="150">
        <f t="shared" si="3"/>
        <v>100</v>
      </c>
      <c r="J35" s="151" t="str">
        <f t="shared" si="2"/>
        <v>－</v>
      </c>
      <c r="K35" s="152">
        <f t="shared" si="2"/>
        <v>100</v>
      </c>
    </row>
    <row r="36" spans="1:11" ht="13.5">
      <c r="A36" s="17"/>
      <c r="B36" s="75" t="str">
        <f>+'帳票61_06(1)'!B35</f>
        <v>渡名喜村</v>
      </c>
      <c r="C36" s="129">
        <f>'a交付金'!C36+'b納付金'!C36</f>
        <v>0</v>
      </c>
      <c r="D36" s="130">
        <f>'a交付金'!D36+'b納付金'!D36</f>
        <v>0</v>
      </c>
      <c r="E36" s="131">
        <f t="shared" si="0"/>
        <v>0</v>
      </c>
      <c r="F36" s="129">
        <f>'a交付金'!F36+'b納付金'!F36</f>
        <v>0</v>
      </c>
      <c r="G36" s="130">
        <f>'a交付金'!G36+'b納付金'!G36</f>
        <v>0</v>
      </c>
      <c r="H36" s="131">
        <f t="shared" si="1"/>
        <v>0</v>
      </c>
      <c r="I36" s="144" t="str">
        <f t="shared" si="3"/>
        <v>－</v>
      </c>
      <c r="J36" s="145" t="str">
        <f t="shared" si="2"/>
        <v>－</v>
      </c>
      <c r="K36" s="146" t="str">
        <f t="shared" si="2"/>
        <v>－</v>
      </c>
    </row>
    <row r="37" spans="1:11" ht="13.5">
      <c r="A37" s="17"/>
      <c r="B37" s="75" t="str">
        <f>+'帳票61_06(1)'!B36</f>
        <v>南大東村</v>
      </c>
      <c r="C37" s="129">
        <f>'a交付金'!C37+'b納付金'!C37</f>
        <v>14342</v>
      </c>
      <c r="D37" s="130">
        <f>'a交付金'!D37+'b納付金'!D37</f>
        <v>0</v>
      </c>
      <c r="E37" s="131">
        <f t="shared" si="0"/>
        <v>14342</v>
      </c>
      <c r="F37" s="129">
        <f>'a交付金'!F37+'b納付金'!F37</f>
        <v>14342</v>
      </c>
      <c r="G37" s="130">
        <f>'a交付金'!G37+'b納付金'!G37</f>
        <v>0</v>
      </c>
      <c r="H37" s="131">
        <f t="shared" si="1"/>
        <v>14342</v>
      </c>
      <c r="I37" s="144">
        <f t="shared" si="3"/>
        <v>100</v>
      </c>
      <c r="J37" s="145" t="str">
        <f t="shared" si="3"/>
        <v>－</v>
      </c>
      <c r="K37" s="146">
        <f t="shared" si="3"/>
        <v>100</v>
      </c>
    </row>
    <row r="38" spans="1:11" ht="13.5">
      <c r="A38" s="17"/>
      <c r="B38" s="75" t="str">
        <f>+'帳票61_06(1)'!B37</f>
        <v>北大東村</v>
      </c>
      <c r="C38" s="129">
        <f>'a交付金'!C38+'b納付金'!C38</f>
        <v>14364</v>
      </c>
      <c r="D38" s="130">
        <f>'a交付金'!D38+'b納付金'!D38</f>
        <v>0</v>
      </c>
      <c r="E38" s="131">
        <f t="shared" si="0"/>
        <v>14364</v>
      </c>
      <c r="F38" s="129">
        <f>'a交付金'!F38+'b納付金'!F38</f>
        <v>14364</v>
      </c>
      <c r="G38" s="130">
        <f>'a交付金'!G38+'b納付金'!G38</f>
        <v>0</v>
      </c>
      <c r="H38" s="131">
        <f t="shared" si="1"/>
        <v>14364</v>
      </c>
      <c r="I38" s="144">
        <f t="shared" si="3"/>
        <v>100</v>
      </c>
      <c r="J38" s="145" t="str">
        <f t="shared" si="3"/>
        <v>－</v>
      </c>
      <c r="K38" s="146">
        <f t="shared" si="3"/>
        <v>100</v>
      </c>
    </row>
    <row r="39" spans="1:11" ht="13.5">
      <c r="A39" s="17"/>
      <c r="B39" s="76" t="str">
        <f>+'帳票61_06(1)'!B38</f>
        <v>伊平屋村</v>
      </c>
      <c r="C39" s="132">
        <f>'a交付金'!C39+'b納付金'!C39</f>
        <v>29</v>
      </c>
      <c r="D39" s="171">
        <f>'a交付金'!D39+'b納付金'!D39</f>
        <v>0</v>
      </c>
      <c r="E39" s="134">
        <f t="shared" si="0"/>
        <v>29</v>
      </c>
      <c r="F39" s="132">
        <f>'a交付金'!F39+'b納付金'!F39</f>
        <v>29</v>
      </c>
      <c r="G39" s="133">
        <f>'a交付金'!G39+'b納付金'!G39</f>
        <v>0</v>
      </c>
      <c r="H39" s="134">
        <f t="shared" si="1"/>
        <v>29</v>
      </c>
      <c r="I39" s="147">
        <f t="shared" si="3"/>
        <v>100</v>
      </c>
      <c r="J39" s="148" t="str">
        <f t="shared" si="3"/>
        <v>－</v>
      </c>
      <c r="K39" s="149">
        <f t="shared" si="3"/>
        <v>100</v>
      </c>
    </row>
    <row r="40" spans="1:11" ht="13.5">
      <c r="A40" s="17"/>
      <c r="B40" s="77" t="str">
        <f>+'帳票61_06(1)'!B39</f>
        <v>伊是名村</v>
      </c>
      <c r="C40" s="135">
        <f>'a交付金'!C40+'b納付金'!C40</f>
        <v>37</v>
      </c>
      <c r="D40" s="136">
        <f>'a交付金'!D40+'b納付金'!D40</f>
        <v>0</v>
      </c>
      <c r="E40" s="137">
        <f t="shared" si="0"/>
        <v>37</v>
      </c>
      <c r="F40" s="135">
        <f>'a交付金'!F40+'b納付金'!F40</f>
        <v>37</v>
      </c>
      <c r="G40" s="136">
        <f>'a交付金'!G40+'b納付金'!G40</f>
        <v>0</v>
      </c>
      <c r="H40" s="137">
        <f t="shared" si="1"/>
        <v>37</v>
      </c>
      <c r="I40" s="150">
        <f t="shared" si="3"/>
        <v>100</v>
      </c>
      <c r="J40" s="151" t="str">
        <f t="shared" si="3"/>
        <v>－</v>
      </c>
      <c r="K40" s="152">
        <f t="shared" si="3"/>
        <v>100</v>
      </c>
    </row>
    <row r="41" spans="1:11" ht="13.5">
      <c r="A41" s="17"/>
      <c r="B41" s="75" t="str">
        <f>+'帳票61_06(1)'!B40</f>
        <v>久米島町</v>
      </c>
      <c r="C41" s="129">
        <f>'a交付金'!C41+'b納付金'!C41</f>
        <v>28435</v>
      </c>
      <c r="D41" s="130">
        <f>'a交付金'!D41+'b納付金'!D41</f>
        <v>0</v>
      </c>
      <c r="E41" s="131">
        <f t="shared" si="0"/>
        <v>28435</v>
      </c>
      <c r="F41" s="129">
        <f>'a交付金'!F41+'b納付金'!F41</f>
        <v>28435</v>
      </c>
      <c r="G41" s="130">
        <f>'a交付金'!G41+'b納付金'!G41</f>
        <v>0</v>
      </c>
      <c r="H41" s="131">
        <f t="shared" si="1"/>
        <v>28435</v>
      </c>
      <c r="I41" s="144">
        <f t="shared" si="3"/>
        <v>100</v>
      </c>
      <c r="J41" s="145" t="str">
        <f t="shared" si="3"/>
        <v>－</v>
      </c>
      <c r="K41" s="146">
        <f t="shared" si="3"/>
        <v>100</v>
      </c>
    </row>
    <row r="42" spans="1:11" ht="13.5">
      <c r="A42" s="17"/>
      <c r="B42" s="75" t="str">
        <f>+'帳票61_06(1)'!B41</f>
        <v>八重瀬町</v>
      </c>
      <c r="C42" s="129">
        <f>'a交付金'!C42+'b納付金'!C42</f>
        <v>13834</v>
      </c>
      <c r="D42" s="130">
        <f>'a交付金'!D42+'b納付金'!D42</f>
        <v>0</v>
      </c>
      <c r="E42" s="131">
        <f t="shared" si="0"/>
        <v>13834</v>
      </c>
      <c r="F42" s="129">
        <f>'a交付金'!F42+'b納付金'!F42</f>
        <v>13834</v>
      </c>
      <c r="G42" s="130">
        <f>'a交付金'!G42+'b納付金'!G42</f>
        <v>0</v>
      </c>
      <c r="H42" s="131">
        <f t="shared" si="1"/>
        <v>13834</v>
      </c>
      <c r="I42" s="144">
        <f t="shared" si="3"/>
        <v>100</v>
      </c>
      <c r="J42" s="145" t="str">
        <f t="shared" si="3"/>
        <v>－</v>
      </c>
      <c r="K42" s="146">
        <f t="shared" si="3"/>
        <v>100</v>
      </c>
    </row>
    <row r="43" spans="1:11" ht="13.5">
      <c r="A43" s="17"/>
      <c r="B43" s="75" t="str">
        <f>+'帳票61_06(1)'!B42</f>
        <v>多良間村</v>
      </c>
      <c r="C43" s="129">
        <f>'a交付金'!C43+'b納付金'!C43</f>
        <v>8852</v>
      </c>
      <c r="D43" s="130">
        <f>'a交付金'!D43+'b納付金'!D43</f>
        <v>0</v>
      </c>
      <c r="E43" s="131">
        <f t="shared" si="0"/>
        <v>8852</v>
      </c>
      <c r="F43" s="129">
        <f>'a交付金'!F43+'b納付金'!F43</f>
        <v>8852</v>
      </c>
      <c r="G43" s="130">
        <f>'a交付金'!G43+'b納付金'!G43</f>
        <v>0</v>
      </c>
      <c r="H43" s="131">
        <f t="shared" si="1"/>
        <v>8852</v>
      </c>
      <c r="I43" s="144">
        <f t="shared" si="3"/>
        <v>100</v>
      </c>
      <c r="J43" s="145" t="str">
        <f t="shared" si="3"/>
        <v>－</v>
      </c>
      <c r="K43" s="146">
        <f t="shared" si="3"/>
        <v>100</v>
      </c>
    </row>
    <row r="44" spans="1:11" ht="13.5">
      <c r="A44" s="17"/>
      <c r="B44" s="76" t="str">
        <f>+'帳票61_06(1)'!B43</f>
        <v>竹富町</v>
      </c>
      <c r="C44" s="132">
        <f>'a交付金'!C44+'b納付金'!C44</f>
        <v>18825</v>
      </c>
      <c r="D44" s="133">
        <f>'a交付金'!D44+'b納付金'!D44</f>
        <v>0</v>
      </c>
      <c r="E44" s="134">
        <f t="shared" si="0"/>
        <v>18825</v>
      </c>
      <c r="F44" s="132">
        <f>'a交付金'!F44+'b納付金'!F44</f>
        <v>18825</v>
      </c>
      <c r="G44" s="133">
        <f>'a交付金'!G44+'b納付金'!G44</f>
        <v>0</v>
      </c>
      <c r="H44" s="134">
        <f t="shared" si="1"/>
        <v>18825</v>
      </c>
      <c r="I44" s="168">
        <f t="shared" si="3"/>
        <v>100</v>
      </c>
      <c r="J44" s="148" t="str">
        <f t="shared" si="3"/>
        <v>－</v>
      </c>
      <c r="K44" s="170">
        <f t="shared" si="3"/>
        <v>100</v>
      </c>
    </row>
    <row r="45" spans="1:11" ht="14.25" thickBot="1">
      <c r="A45" s="17"/>
      <c r="B45" s="77" t="str">
        <f>+'帳票61_06(1)'!B44</f>
        <v>与那国町</v>
      </c>
      <c r="C45" s="135">
        <f>'a交付金'!C45+'b納付金'!C45</f>
        <v>13357</v>
      </c>
      <c r="D45" s="136">
        <f>'a交付金'!D45+'b納付金'!D45</f>
        <v>0</v>
      </c>
      <c r="E45" s="137">
        <f t="shared" si="0"/>
        <v>13357</v>
      </c>
      <c r="F45" s="135">
        <f>'a交付金'!F45+'b納付金'!F45</f>
        <v>13357</v>
      </c>
      <c r="G45" s="136">
        <f>'a交付金'!G45+'b納付金'!G45</f>
        <v>0</v>
      </c>
      <c r="H45" s="137">
        <f t="shared" si="1"/>
        <v>13357</v>
      </c>
      <c r="I45" s="150">
        <f t="shared" si="3"/>
        <v>100</v>
      </c>
      <c r="J45" s="151" t="str">
        <f t="shared" si="3"/>
        <v>－</v>
      </c>
      <c r="K45" s="152">
        <f t="shared" si="3"/>
        <v>100</v>
      </c>
    </row>
    <row r="46" spans="1:11" ht="14.25" thickTop="1">
      <c r="A46" s="19"/>
      <c r="B46" s="79" t="s">
        <v>65</v>
      </c>
      <c r="C46" s="173">
        <f aca="true" t="shared" si="4" ref="C46:H46">SUM(C5:C15)</f>
        <v>1488152</v>
      </c>
      <c r="D46" s="174">
        <f t="shared" si="4"/>
        <v>0</v>
      </c>
      <c r="E46" s="175">
        <f t="shared" si="4"/>
        <v>1488152</v>
      </c>
      <c r="F46" s="173">
        <f t="shared" si="4"/>
        <v>1488152</v>
      </c>
      <c r="G46" s="174">
        <f t="shared" si="4"/>
        <v>0</v>
      </c>
      <c r="H46" s="175">
        <f t="shared" si="4"/>
        <v>1488152</v>
      </c>
      <c r="I46" s="176">
        <f t="shared" si="3"/>
        <v>100</v>
      </c>
      <c r="J46" s="177" t="str">
        <f t="shared" si="3"/>
        <v>－</v>
      </c>
      <c r="K46" s="178">
        <f t="shared" si="3"/>
        <v>100</v>
      </c>
    </row>
    <row r="47" spans="1:11" ht="14.25" thickBot="1">
      <c r="A47" s="19"/>
      <c r="B47" s="80" t="s">
        <v>66</v>
      </c>
      <c r="C47" s="138">
        <f aca="true" t="shared" si="5" ref="C47:H47">SUM(C16:C45)</f>
        <v>853056</v>
      </c>
      <c r="D47" s="139">
        <f t="shared" si="5"/>
        <v>0</v>
      </c>
      <c r="E47" s="140">
        <f t="shared" si="5"/>
        <v>853056</v>
      </c>
      <c r="F47" s="138">
        <f t="shared" si="5"/>
        <v>853056</v>
      </c>
      <c r="G47" s="139">
        <f t="shared" si="5"/>
        <v>0</v>
      </c>
      <c r="H47" s="140">
        <f t="shared" si="5"/>
        <v>853056</v>
      </c>
      <c r="I47" s="153">
        <f t="shared" si="3"/>
        <v>100</v>
      </c>
      <c r="J47" s="167" t="str">
        <f t="shared" si="3"/>
        <v>－</v>
      </c>
      <c r="K47" s="154">
        <f t="shared" si="3"/>
        <v>100</v>
      </c>
    </row>
    <row r="48" spans="2:11" ht="14.25" thickBot="1">
      <c r="B48" s="82" t="s">
        <v>114</v>
      </c>
      <c r="C48" s="156">
        <f aca="true" t="shared" si="6" ref="C48:H48">SUM(C46:C47)</f>
        <v>2341208</v>
      </c>
      <c r="D48" s="157">
        <f t="shared" si="6"/>
        <v>0</v>
      </c>
      <c r="E48" s="158">
        <f t="shared" si="6"/>
        <v>2341208</v>
      </c>
      <c r="F48" s="156">
        <f t="shared" si="6"/>
        <v>2341208</v>
      </c>
      <c r="G48" s="157">
        <f t="shared" si="6"/>
        <v>0</v>
      </c>
      <c r="H48" s="158">
        <f t="shared" si="6"/>
        <v>2341208</v>
      </c>
      <c r="I48" s="159">
        <f t="shared" si="3"/>
        <v>100</v>
      </c>
      <c r="J48" s="172" t="str">
        <f t="shared" si="3"/>
        <v>－</v>
      </c>
      <c r="K48" s="160">
        <f t="shared" si="3"/>
        <v>100</v>
      </c>
    </row>
  </sheetData>
  <mergeCells count="12"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>
    <tabColor indexed="43"/>
  </sheetPr>
  <dimension ref="A1:K4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4" width="10.12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9" width="5.625" style="296" customWidth="1"/>
    <col min="10" max="11" width="5.625" style="20" customWidth="1"/>
    <col min="12" max="16384" width="9.00390625" style="20" customWidth="1"/>
  </cols>
  <sheetData>
    <row r="1" spans="2:11" ht="14.25" thickBot="1">
      <c r="B1" s="20" t="s">
        <v>75</v>
      </c>
      <c r="I1" s="275"/>
      <c r="J1" s="3"/>
      <c r="K1" s="81" t="s">
        <v>48</v>
      </c>
    </row>
    <row r="2" spans="2:11" ht="15" customHeight="1">
      <c r="B2" s="187"/>
      <c r="C2" s="331" t="s">
        <v>164</v>
      </c>
      <c r="D2" s="331"/>
      <c r="E2" s="332"/>
      <c r="F2" s="333" t="s">
        <v>165</v>
      </c>
      <c r="G2" s="331"/>
      <c r="H2" s="332"/>
      <c r="I2" s="334" t="s">
        <v>79</v>
      </c>
      <c r="J2" s="335"/>
      <c r="K2" s="336"/>
    </row>
    <row r="3" spans="2:11" ht="12" customHeight="1">
      <c r="B3" s="4" t="s">
        <v>166</v>
      </c>
      <c r="C3" s="337" t="s">
        <v>80</v>
      </c>
      <c r="D3" s="339" t="s">
        <v>81</v>
      </c>
      <c r="E3" s="341" t="s">
        <v>82</v>
      </c>
      <c r="F3" s="337" t="s">
        <v>80</v>
      </c>
      <c r="G3" s="339" t="s">
        <v>81</v>
      </c>
      <c r="H3" s="341" t="s">
        <v>82</v>
      </c>
      <c r="I3" s="349" t="s">
        <v>83</v>
      </c>
      <c r="J3" s="347" t="s">
        <v>117</v>
      </c>
      <c r="K3" s="343" t="s">
        <v>82</v>
      </c>
    </row>
    <row r="4" spans="2:11" ht="11.25" customHeight="1" thickBot="1">
      <c r="B4" s="83"/>
      <c r="C4" s="338"/>
      <c r="D4" s="340"/>
      <c r="E4" s="342"/>
      <c r="F4" s="338"/>
      <c r="G4" s="340"/>
      <c r="H4" s="342"/>
      <c r="I4" s="350"/>
      <c r="J4" s="348"/>
      <c r="K4" s="344"/>
    </row>
    <row r="5" spans="1:11" ht="14.25" thickTop="1">
      <c r="A5" s="17"/>
      <c r="B5" s="74" t="s">
        <v>12</v>
      </c>
      <c r="C5" s="276">
        <v>421645</v>
      </c>
      <c r="D5" s="277">
        <v>0</v>
      </c>
      <c r="E5" s="278">
        <f>SUM(C5:D5)</f>
        <v>421645</v>
      </c>
      <c r="F5" s="276">
        <v>421645</v>
      </c>
      <c r="G5" s="277">
        <v>0</v>
      </c>
      <c r="H5" s="163">
        <f>SUM(F5:G5)</f>
        <v>421645</v>
      </c>
      <c r="I5" s="236">
        <f>IF(C5=0,"－",(F5/C5)*100)</f>
        <v>100</v>
      </c>
      <c r="J5" s="165" t="str">
        <f aca="true" t="shared" si="0" ref="J5:K36">IF(D5=0,"－",(G5/D5)*100)</f>
        <v>－</v>
      </c>
      <c r="K5" s="238">
        <f>IF(E5=0,"－",(H5/E5)*100)</f>
        <v>100</v>
      </c>
    </row>
    <row r="6" spans="1:11" ht="13.5">
      <c r="A6" s="17"/>
      <c r="B6" s="75" t="s">
        <v>13</v>
      </c>
      <c r="C6" s="279">
        <v>29351</v>
      </c>
      <c r="D6" s="280">
        <v>0</v>
      </c>
      <c r="E6" s="281">
        <f aca="true" t="shared" si="1" ref="E6:E45">SUM(C6:D6)</f>
        <v>29351</v>
      </c>
      <c r="F6" s="282">
        <v>29351</v>
      </c>
      <c r="G6" s="280">
        <v>0</v>
      </c>
      <c r="H6" s="131">
        <f aca="true" t="shared" si="2" ref="H6:H45">SUM(F6:G6)</f>
        <v>29351</v>
      </c>
      <c r="I6" s="190">
        <f aca="true" t="shared" si="3" ref="I6:K48">IF(C6=0,"－",(F6/C6)*100)</f>
        <v>100</v>
      </c>
      <c r="J6" s="145" t="str">
        <f t="shared" si="0"/>
        <v>－</v>
      </c>
      <c r="K6" s="191">
        <f t="shared" si="0"/>
        <v>100</v>
      </c>
    </row>
    <row r="7" spans="1:11" ht="13.5">
      <c r="A7" s="17"/>
      <c r="B7" s="75" t="s">
        <v>14</v>
      </c>
      <c r="C7" s="279">
        <v>55911</v>
      </c>
      <c r="D7" s="280">
        <v>0</v>
      </c>
      <c r="E7" s="281">
        <f t="shared" si="1"/>
        <v>55911</v>
      </c>
      <c r="F7" s="282">
        <v>55911</v>
      </c>
      <c r="G7" s="280">
        <v>0</v>
      </c>
      <c r="H7" s="131">
        <f t="shared" si="2"/>
        <v>55911</v>
      </c>
      <c r="I7" s="190">
        <f t="shared" si="3"/>
        <v>100</v>
      </c>
      <c r="J7" s="145" t="str">
        <f t="shared" si="0"/>
        <v>－</v>
      </c>
      <c r="K7" s="191">
        <f t="shared" si="0"/>
        <v>100</v>
      </c>
    </row>
    <row r="8" spans="1:11" ht="13.5">
      <c r="A8" s="17"/>
      <c r="B8" s="75" t="s">
        <v>15</v>
      </c>
      <c r="C8" s="279">
        <v>85945</v>
      </c>
      <c r="D8" s="280">
        <v>0</v>
      </c>
      <c r="E8" s="281">
        <f t="shared" si="1"/>
        <v>85945</v>
      </c>
      <c r="F8" s="282">
        <v>85945</v>
      </c>
      <c r="G8" s="280">
        <v>0</v>
      </c>
      <c r="H8" s="131">
        <f t="shared" si="2"/>
        <v>85945</v>
      </c>
      <c r="I8" s="190">
        <f t="shared" si="3"/>
        <v>100</v>
      </c>
      <c r="J8" s="145" t="str">
        <f t="shared" si="0"/>
        <v>－</v>
      </c>
      <c r="K8" s="191">
        <f t="shared" si="0"/>
        <v>100</v>
      </c>
    </row>
    <row r="9" spans="1:11" ht="13.5">
      <c r="A9" s="17"/>
      <c r="B9" s="76" t="s">
        <v>16</v>
      </c>
      <c r="C9" s="283">
        <v>184291</v>
      </c>
      <c r="D9" s="284">
        <v>0</v>
      </c>
      <c r="E9" s="285">
        <f t="shared" si="1"/>
        <v>184291</v>
      </c>
      <c r="F9" s="286">
        <v>184291</v>
      </c>
      <c r="G9" s="284">
        <v>0</v>
      </c>
      <c r="H9" s="134">
        <f t="shared" si="2"/>
        <v>184291</v>
      </c>
      <c r="I9" s="168">
        <f t="shared" si="3"/>
        <v>100</v>
      </c>
      <c r="J9" s="148" t="str">
        <f t="shared" si="0"/>
        <v>－</v>
      </c>
      <c r="K9" s="170">
        <f t="shared" si="0"/>
        <v>100</v>
      </c>
    </row>
    <row r="10" spans="1:11" ht="13.5">
      <c r="A10" s="17"/>
      <c r="B10" s="77" t="s">
        <v>17</v>
      </c>
      <c r="C10" s="276">
        <v>70487</v>
      </c>
      <c r="D10" s="287">
        <v>0</v>
      </c>
      <c r="E10" s="288">
        <f t="shared" si="1"/>
        <v>70487</v>
      </c>
      <c r="F10" s="276">
        <v>70487</v>
      </c>
      <c r="G10" s="287">
        <v>0</v>
      </c>
      <c r="H10" s="232">
        <f t="shared" si="2"/>
        <v>70487</v>
      </c>
      <c r="I10" s="192">
        <f t="shared" si="3"/>
        <v>100</v>
      </c>
      <c r="J10" s="151" t="str">
        <f t="shared" si="0"/>
        <v>－</v>
      </c>
      <c r="K10" s="193">
        <f t="shared" si="0"/>
        <v>100</v>
      </c>
    </row>
    <row r="11" spans="1:11" ht="13.5">
      <c r="A11" s="17"/>
      <c r="B11" s="75" t="s">
        <v>122</v>
      </c>
      <c r="C11" s="279">
        <v>202337</v>
      </c>
      <c r="D11" s="280">
        <v>0</v>
      </c>
      <c r="E11" s="281">
        <f t="shared" si="1"/>
        <v>202337</v>
      </c>
      <c r="F11" s="282">
        <v>202337</v>
      </c>
      <c r="G11" s="280">
        <v>0</v>
      </c>
      <c r="H11" s="131">
        <f t="shared" si="2"/>
        <v>202337</v>
      </c>
      <c r="I11" s="190">
        <f t="shared" si="3"/>
        <v>100</v>
      </c>
      <c r="J11" s="145" t="str">
        <f t="shared" si="0"/>
        <v>－</v>
      </c>
      <c r="K11" s="191">
        <f t="shared" si="0"/>
        <v>100</v>
      </c>
    </row>
    <row r="12" spans="1:11" ht="13.5">
      <c r="A12" s="17"/>
      <c r="B12" s="75" t="s">
        <v>123</v>
      </c>
      <c r="C12" s="279">
        <v>58588</v>
      </c>
      <c r="D12" s="280">
        <v>0</v>
      </c>
      <c r="E12" s="281">
        <f t="shared" si="1"/>
        <v>58588</v>
      </c>
      <c r="F12" s="282">
        <v>58588</v>
      </c>
      <c r="G12" s="280">
        <v>0</v>
      </c>
      <c r="H12" s="131">
        <f t="shared" si="2"/>
        <v>58588</v>
      </c>
      <c r="I12" s="190">
        <f t="shared" si="3"/>
        <v>100</v>
      </c>
      <c r="J12" s="145" t="str">
        <f t="shared" si="0"/>
        <v>－</v>
      </c>
      <c r="K12" s="191">
        <f t="shared" si="0"/>
        <v>100</v>
      </c>
    </row>
    <row r="13" spans="1:11" ht="13.5">
      <c r="A13" s="17"/>
      <c r="B13" s="75" t="s">
        <v>124</v>
      </c>
      <c r="C13" s="279">
        <v>245625</v>
      </c>
      <c r="D13" s="280">
        <v>0</v>
      </c>
      <c r="E13" s="281">
        <f t="shared" si="1"/>
        <v>245625</v>
      </c>
      <c r="F13" s="282">
        <v>245625</v>
      </c>
      <c r="G13" s="280">
        <v>0</v>
      </c>
      <c r="H13" s="131">
        <f t="shared" si="2"/>
        <v>245625</v>
      </c>
      <c r="I13" s="190">
        <f t="shared" si="3"/>
        <v>100</v>
      </c>
      <c r="J13" s="145" t="str">
        <f t="shared" si="0"/>
        <v>－</v>
      </c>
      <c r="K13" s="191">
        <f t="shared" si="0"/>
        <v>100</v>
      </c>
    </row>
    <row r="14" spans="1:11" ht="13.5">
      <c r="A14" s="17"/>
      <c r="B14" s="76" t="s">
        <v>125</v>
      </c>
      <c r="C14" s="283">
        <v>115526</v>
      </c>
      <c r="D14" s="284">
        <v>0</v>
      </c>
      <c r="E14" s="285">
        <f t="shared" si="1"/>
        <v>115526</v>
      </c>
      <c r="F14" s="286">
        <v>115526</v>
      </c>
      <c r="G14" s="284">
        <v>0</v>
      </c>
      <c r="H14" s="134">
        <f t="shared" si="2"/>
        <v>115526</v>
      </c>
      <c r="I14" s="168">
        <f t="shared" si="3"/>
        <v>100</v>
      </c>
      <c r="J14" s="148" t="str">
        <f t="shared" si="0"/>
        <v>－</v>
      </c>
      <c r="K14" s="170">
        <f t="shared" si="0"/>
        <v>100</v>
      </c>
    </row>
    <row r="15" spans="1:11" ht="13.5">
      <c r="A15" s="17"/>
      <c r="B15" s="77" t="s">
        <v>126</v>
      </c>
      <c r="C15" s="276">
        <v>18446</v>
      </c>
      <c r="D15" s="287">
        <v>0</v>
      </c>
      <c r="E15" s="288">
        <f t="shared" si="1"/>
        <v>18446</v>
      </c>
      <c r="F15" s="276">
        <v>18446</v>
      </c>
      <c r="G15" s="287">
        <v>0</v>
      </c>
      <c r="H15" s="289">
        <f t="shared" si="2"/>
        <v>18446</v>
      </c>
      <c r="I15" s="192">
        <f t="shared" si="3"/>
        <v>100</v>
      </c>
      <c r="J15" s="151" t="str">
        <f t="shared" si="0"/>
        <v>－</v>
      </c>
      <c r="K15" s="193">
        <f t="shared" si="0"/>
        <v>100</v>
      </c>
    </row>
    <row r="16" spans="1:11" ht="13.5">
      <c r="A16" s="17"/>
      <c r="B16" s="78" t="s">
        <v>18</v>
      </c>
      <c r="C16" s="279">
        <v>310274</v>
      </c>
      <c r="D16" s="280">
        <v>0</v>
      </c>
      <c r="E16" s="281">
        <f t="shared" si="1"/>
        <v>310274</v>
      </c>
      <c r="F16" s="282">
        <v>310274</v>
      </c>
      <c r="G16" s="280">
        <v>0</v>
      </c>
      <c r="H16" s="131">
        <f t="shared" si="2"/>
        <v>310274</v>
      </c>
      <c r="I16" s="188">
        <f t="shared" si="3"/>
        <v>100</v>
      </c>
      <c r="J16" s="142" t="str">
        <f t="shared" si="0"/>
        <v>－</v>
      </c>
      <c r="K16" s="189">
        <f t="shared" si="0"/>
        <v>100</v>
      </c>
    </row>
    <row r="17" spans="1:11" ht="13.5">
      <c r="A17" s="17"/>
      <c r="B17" s="75" t="s">
        <v>19</v>
      </c>
      <c r="C17" s="279">
        <v>460</v>
      </c>
      <c r="D17" s="280">
        <v>0</v>
      </c>
      <c r="E17" s="281">
        <f t="shared" si="1"/>
        <v>460</v>
      </c>
      <c r="F17" s="282">
        <v>460</v>
      </c>
      <c r="G17" s="280">
        <v>0</v>
      </c>
      <c r="H17" s="131">
        <f t="shared" si="2"/>
        <v>460</v>
      </c>
      <c r="I17" s="190">
        <f t="shared" si="3"/>
        <v>100</v>
      </c>
      <c r="J17" s="145" t="str">
        <f t="shared" si="0"/>
        <v>－</v>
      </c>
      <c r="K17" s="191">
        <f t="shared" si="0"/>
        <v>100</v>
      </c>
    </row>
    <row r="18" spans="1:11" ht="13.5">
      <c r="A18" s="17"/>
      <c r="B18" s="75" t="s">
        <v>20</v>
      </c>
      <c r="C18" s="279">
        <v>111902</v>
      </c>
      <c r="D18" s="280">
        <v>0</v>
      </c>
      <c r="E18" s="281">
        <f t="shared" si="1"/>
        <v>111902</v>
      </c>
      <c r="F18" s="282">
        <v>111902</v>
      </c>
      <c r="G18" s="280">
        <v>0</v>
      </c>
      <c r="H18" s="131">
        <f t="shared" si="2"/>
        <v>111902</v>
      </c>
      <c r="I18" s="190">
        <f t="shared" si="3"/>
        <v>100</v>
      </c>
      <c r="J18" s="145" t="str">
        <f t="shared" si="0"/>
        <v>－</v>
      </c>
      <c r="K18" s="191">
        <f t="shared" si="0"/>
        <v>100</v>
      </c>
    </row>
    <row r="19" spans="1:11" ht="13.5">
      <c r="A19" s="17"/>
      <c r="B19" s="76" t="s">
        <v>21</v>
      </c>
      <c r="C19" s="283">
        <v>1216</v>
      </c>
      <c r="D19" s="284">
        <v>0</v>
      </c>
      <c r="E19" s="285">
        <f t="shared" si="1"/>
        <v>1216</v>
      </c>
      <c r="F19" s="286">
        <v>1216</v>
      </c>
      <c r="G19" s="284">
        <v>0</v>
      </c>
      <c r="H19" s="134">
        <f t="shared" si="2"/>
        <v>1216</v>
      </c>
      <c r="I19" s="168">
        <f t="shared" si="3"/>
        <v>100</v>
      </c>
      <c r="J19" s="148" t="str">
        <f t="shared" si="0"/>
        <v>－</v>
      </c>
      <c r="K19" s="170">
        <f t="shared" si="0"/>
        <v>100</v>
      </c>
    </row>
    <row r="20" spans="1:11" ht="13.5">
      <c r="A20" s="17"/>
      <c r="B20" s="77" t="s">
        <v>22</v>
      </c>
      <c r="C20" s="276">
        <v>2848</v>
      </c>
      <c r="D20" s="287">
        <v>0</v>
      </c>
      <c r="E20" s="288">
        <f t="shared" si="1"/>
        <v>2848</v>
      </c>
      <c r="F20" s="276">
        <v>2848</v>
      </c>
      <c r="G20" s="290">
        <v>0</v>
      </c>
      <c r="H20" s="128">
        <f t="shared" si="2"/>
        <v>2848</v>
      </c>
      <c r="I20" s="192">
        <f t="shared" si="3"/>
        <v>100</v>
      </c>
      <c r="J20" s="151" t="str">
        <f t="shared" si="0"/>
        <v>－</v>
      </c>
      <c r="K20" s="193">
        <f t="shared" si="0"/>
        <v>100</v>
      </c>
    </row>
    <row r="21" spans="1:11" ht="13.5">
      <c r="A21" s="17"/>
      <c r="B21" s="75" t="s">
        <v>23</v>
      </c>
      <c r="C21" s="279">
        <v>28</v>
      </c>
      <c r="D21" s="280">
        <v>0</v>
      </c>
      <c r="E21" s="281">
        <f t="shared" si="1"/>
        <v>28</v>
      </c>
      <c r="F21" s="291">
        <v>28</v>
      </c>
      <c r="G21" s="280">
        <v>0</v>
      </c>
      <c r="H21" s="131">
        <f t="shared" si="2"/>
        <v>28</v>
      </c>
      <c r="I21" s="190">
        <f t="shared" si="3"/>
        <v>100</v>
      </c>
      <c r="J21" s="145" t="str">
        <f t="shared" si="0"/>
        <v>－</v>
      </c>
      <c r="K21" s="191">
        <f t="shared" si="0"/>
        <v>100</v>
      </c>
    </row>
    <row r="22" spans="1:11" ht="13.5">
      <c r="A22" s="17"/>
      <c r="B22" s="75" t="s">
        <v>24</v>
      </c>
      <c r="C22" s="279">
        <v>181324</v>
      </c>
      <c r="D22" s="280">
        <v>0</v>
      </c>
      <c r="E22" s="281">
        <f t="shared" si="1"/>
        <v>181324</v>
      </c>
      <c r="F22" s="291">
        <v>181324</v>
      </c>
      <c r="G22" s="280">
        <v>0</v>
      </c>
      <c r="H22" s="131">
        <f t="shared" si="2"/>
        <v>181324</v>
      </c>
      <c r="I22" s="190">
        <f t="shared" si="3"/>
        <v>100</v>
      </c>
      <c r="J22" s="145" t="str">
        <f t="shared" si="0"/>
        <v>－</v>
      </c>
      <c r="K22" s="191">
        <f t="shared" si="0"/>
        <v>100</v>
      </c>
    </row>
    <row r="23" spans="1:11" ht="13.5">
      <c r="A23" s="17"/>
      <c r="B23" s="75" t="s">
        <v>25</v>
      </c>
      <c r="C23" s="279">
        <v>178</v>
      </c>
      <c r="D23" s="280">
        <v>0</v>
      </c>
      <c r="E23" s="281">
        <f t="shared" si="1"/>
        <v>178</v>
      </c>
      <c r="F23" s="291">
        <v>178</v>
      </c>
      <c r="G23" s="280">
        <v>0</v>
      </c>
      <c r="H23" s="131">
        <f t="shared" si="2"/>
        <v>178</v>
      </c>
      <c r="I23" s="190">
        <f t="shared" si="3"/>
        <v>100</v>
      </c>
      <c r="J23" s="145" t="str">
        <f t="shared" si="0"/>
        <v>－</v>
      </c>
      <c r="K23" s="191">
        <f t="shared" si="0"/>
        <v>100</v>
      </c>
    </row>
    <row r="24" spans="1:11" ht="13.5">
      <c r="A24" s="17"/>
      <c r="B24" s="76" t="s">
        <v>26</v>
      </c>
      <c r="C24" s="283">
        <v>4884</v>
      </c>
      <c r="D24" s="284">
        <v>0</v>
      </c>
      <c r="E24" s="285">
        <f t="shared" si="1"/>
        <v>4884</v>
      </c>
      <c r="F24" s="292">
        <v>4884</v>
      </c>
      <c r="G24" s="284">
        <v>0</v>
      </c>
      <c r="H24" s="134">
        <f t="shared" si="2"/>
        <v>4884</v>
      </c>
      <c r="I24" s="168">
        <f t="shared" si="3"/>
        <v>100</v>
      </c>
      <c r="J24" s="148" t="str">
        <f t="shared" si="0"/>
        <v>－</v>
      </c>
      <c r="K24" s="170">
        <f t="shared" si="0"/>
        <v>100</v>
      </c>
    </row>
    <row r="25" spans="1:11" ht="13.5">
      <c r="A25" s="17"/>
      <c r="B25" s="77" t="s">
        <v>27</v>
      </c>
      <c r="C25" s="276">
        <v>8124</v>
      </c>
      <c r="D25" s="287">
        <v>0</v>
      </c>
      <c r="E25" s="288">
        <f t="shared" si="1"/>
        <v>8124</v>
      </c>
      <c r="F25" s="276">
        <v>8124</v>
      </c>
      <c r="G25" s="293">
        <v>0</v>
      </c>
      <c r="H25" s="137">
        <f t="shared" si="2"/>
        <v>8124</v>
      </c>
      <c r="I25" s="192">
        <f t="shared" si="3"/>
        <v>100</v>
      </c>
      <c r="J25" s="151" t="str">
        <f t="shared" si="0"/>
        <v>－</v>
      </c>
      <c r="K25" s="193">
        <f t="shared" si="0"/>
        <v>100</v>
      </c>
    </row>
    <row r="26" spans="1:11" ht="13.5">
      <c r="A26" s="17"/>
      <c r="B26" s="75" t="s">
        <v>28</v>
      </c>
      <c r="C26" s="279">
        <v>6473</v>
      </c>
      <c r="D26" s="280">
        <v>0</v>
      </c>
      <c r="E26" s="281">
        <f t="shared" si="1"/>
        <v>6473</v>
      </c>
      <c r="F26" s="291">
        <v>6473</v>
      </c>
      <c r="G26" s="280">
        <v>0</v>
      </c>
      <c r="H26" s="131">
        <f t="shared" si="2"/>
        <v>6473</v>
      </c>
      <c r="I26" s="190">
        <f t="shared" si="3"/>
        <v>100</v>
      </c>
      <c r="J26" s="145" t="str">
        <f t="shared" si="0"/>
        <v>－</v>
      </c>
      <c r="K26" s="191">
        <f t="shared" si="0"/>
        <v>100</v>
      </c>
    </row>
    <row r="27" spans="1:11" ht="13.5">
      <c r="A27" s="17"/>
      <c r="B27" s="75" t="s">
        <v>29</v>
      </c>
      <c r="C27" s="279">
        <v>49144</v>
      </c>
      <c r="D27" s="280">
        <v>0</v>
      </c>
      <c r="E27" s="281">
        <f t="shared" si="1"/>
        <v>49144</v>
      </c>
      <c r="F27" s="291">
        <v>49144</v>
      </c>
      <c r="G27" s="280">
        <v>0</v>
      </c>
      <c r="H27" s="131">
        <f t="shared" si="2"/>
        <v>49144</v>
      </c>
      <c r="I27" s="190">
        <f t="shared" si="3"/>
        <v>100</v>
      </c>
      <c r="J27" s="145" t="str">
        <f t="shared" si="0"/>
        <v>－</v>
      </c>
      <c r="K27" s="191">
        <f t="shared" si="0"/>
        <v>100</v>
      </c>
    </row>
    <row r="28" spans="1:11" ht="13.5">
      <c r="A28" s="17"/>
      <c r="B28" s="75" t="s">
        <v>30</v>
      </c>
      <c r="C28" s="279">
        <v>7483</v>
      </c>
      <c r="D28" s="280">
        <v>0</v>
      </c>
      <c r="E28" s="281">
        <f t="shared" si="1"/>
        <v>7483</v>
      </c>
      <c r="F28" s="291">
        <v>7483</v>
      </c>
      <c r="G28" s="280">
        <v>0</v>
      </c>
      <c r="H28" s="131">
        <f t="shared" si="2"/>
        <v>7483</v>
      </c>
      <c r="I28" s="190">
        <f t="shared" si="3"/>
        <v>100</v>
      </c>
      <c r="J28" s="145" t="str">
        <f t="shared" si="0"/>
        <v>－</v>
      </c>
      <c r="K28" s="191">
        <f t="shared" si="0"/>
        <v>100</v>
      </c>
    </row>
    <row r="29" spans="1:11" ht="13.5">
      <c r="A29" s="17"/>
      <c r="B29" s="76" t="s">
        <v>31</v>
      </c>
      <c r="C29" s="283">
        <v>5707</v>
      </c>
      <c r="D29" s="284">
        <v>0</v>
      </c>
      <c r="E29" s="285">
        <f t="shared" si="1"/>
        <v>5707</v>
      </c>
      <c r="F29" s="292">
        <v>5707</v>
      </c>
      <c r="G29" s="284">
        <v>0</v>
      </c>
      <c r="H29" s="134">
        <f t="shared" si="2"/>
        <v>5707</v>
      </c>
      <c r="I29" s="168">
        <f t="shared" si="3"/>
        <v>100</v>
      </c>
      <c r="J29" s="148" t="str">
        <f t="shared" si="0"/>
        <v>－</v>
      </c>
      <c r="K29" s="170">
        <f t="shared" si="0"/>
        <v>100</v>
      </c>
    </row>
    <row r="30" spans="1:11" ht="13.5">
      <c r="A30" s="17"/>
      <c r="B30" s="77" t="s">
        <v>32</v>
      </c>
      <c r="C30" s="276">
        <v>29558</v>
      </c>
      <c r="D30" s="287">
        <v>0</v>
      </c>
      <c r="E30" s="288">
        <f t="shared" si="1"/>
        <v>29558</v>
      </c>
      <c r="F30" s="276">
        <v>29558</v>
      </c>
      <c r="G30" s="293">
        <v>0</v>
      </c>
      <c r="H30" s="137">
        <f t="shared" si="2"/>
        <v>29558</v>
      </c>
      <c r="I30" s="192">
        <f t="shared" si="3"/>
        <v>100</v>
      </c>
      <c r="J30" s="151" t="str">
        <f t="shared" si="0"/>
        <v>－</v>
      </c>
      <c r="K30" s="193">
        <f t="shared" si="0"/>
        <v>100</v>
      </c>
    </row>
    <row r="31" spans="1:11" ht="13.5">
      <c r="A31" s="17"/>
      <c r="B31" s="75" t="s">
        <v>33</v>
      </c>
      <c r="C31" s="279">
        <v>5890</v>
      </c>
      <c r="D31" s="280">
        <v>0</v>
      </c>
      <c r="E31" s="281">
        <f t="shared" si="1"/>
        <v>5890</v>
      </c>
      <c r="F31" s="291">
        <v>5890</v>
      </c>
      <c r="G31" s="280">
        <v>0</v>
      </c>
      <c r="H31" s="131">
        <f t="shared" si="2"/>
        <v>5890</v>
      </c>
      <c r="I31" s="190">
        <f t="shared" si="3"/>
        <v>100</v>
      </c>
      <c r="J31" s="145" t="str">
        <f t="shared" si="0"/>
        <v>－</v>
      </c>
      <c r="K31" s="191">
        <f t="shared" si="0"/>
        <v>100</v>
      </c>
    </row>
    <row r="32" spans="1:11" ht="13.5">
      <c r="A32" s="17"/>
      <c r="B32" s="75" t="s">
        <v>34</v>
      </c>
      <c r="C32" s="279">
        <v>13953</v>
      </c>
      <c r="D32" s="280">
        <v>0</v>
      </c>
      <c r="E32" s="281">
        <f t="shared" si="1"/>
        <v>13953</v>
      </c>
      <c r="F32" s="291">
        <v>13953</v>
      </c>
      <c r="G32" s="280">
        <v>0</v>
      </c>
      <c r="H32" s="131">
        <f t="shared" si="2"/>
        <v>13953</v>
      </c>
      <c r="I32" s="190">
        <f t="shared" si="3"/>
        <v>100</v>
      </c>
      <c r="J32" s="145" t="str">
        <f t="shared" si="0"/>
        <v>－</v>
      </c>
      <c r="K32" s="191">
        <f t="shared" si="0"/>
        <v>100</v>
      </c>
    </row>
    <row r="33" spans="1:11" ht="13.5">
      <c r="A33" s="17"/>
      <c r="B33" s="75" t="s">
        <v>35</v>
      </c>
      <c r="C33" s="279">
        <v>20</v>
      </c>
      <c r="D33" s="280">
        <v>0</v>
      </c>
      <c r="E33" s="281">
        <f t="shared" si="1"/>
        <v>20</v>
      </c>
      <c r="F33" s="291">
        <v>20</v>
      </c>
      <c r="G33" s="280">
        <v>0</v>
      </c>
      <c r="H33" s="131">
        <f t="shared" si="2"/>
        <v>20</v>
      </c>
      <c r="I33" s="190">
        <f t="shared" si="3"/>
        <v>100</v>
      </c>
      <c r="J33" s="145" t="str">
        <f t="shared" si="0"/>
        <v>－</v>
      </c>
      <c r="K33" s="191">
        <f t="shared" si="0"/>
        <v>100</v>
      </c>
    </row>
    <row r="34" spans="1:11" ht="13.5">
      <c r="A34" s="17"/>
      <c r="B34" s="76" t="s">
        <v>36</v>
      </c>
      <c r="C34" s="283">
        <v>1002</v>
      </c>
      <c r="D34" s="284">
        <v>0</v>
      </c>
      <c r="E34" s="285">
        <f t="shared" si="1"/>
        <v>1002</v>
      </c>
      <c r="F34" s="292">
        <v>1002</v>
      </c>
      <c r="G34" s="284">
        <v>0</v>
      </c>
      <c r="H34" s="134">
        <f t="shared" si="2"/>
        <v>1002</v>
      </c>
      <c r="I34" s="168">
        <f t="shared" si="3"/>
        <v>100</v>
      </c>
      <c r="J34" s="148" t="str">
        <f t="shared" si="0"/>
        <v>－</v>
      </c>
      <c r="K34" s="170">
        <f t="shared" si="0"/>
        <v>100</v>
      </c>
    </row>
    <row r="35" spans="1:11" ht="13.5">
      <c r="A35" s="17"/>
      <c r="B35" s="77" t="s">
        <v>37</v>
      </c>
      <c r="C35" s="276">
        <v>513</v>
      </c>
      <c r="D35" s="287">
        <v>0</v>
      </c>
      <c r="E35" s="288">
        <f t="shared" si="1"/>
        <v>513</v>
      </c>
      <c r="F35" s="276">
        <v>513</v>
      </c>
      <c r="G35" s="293">
        <v>0</v>
      </c>
      <c r="H35" s="137">
        <f t="shared" si="2"/>
        <v>513</v>
      </c>
      <c r="I35" s="192">
        <f t="shared" si="3"/>
        <v>100</v>
      </c>
      <c r="J35" s="151" t="str">
        <f t="shared" si="0"/>
        <v>－</v>
      </c>
      <c r="K35" s="193">
        <f t="shared" si="0"/>
        <v>100</v>
      </c>
    </row>
    <row r="36" spans="1:11" ht="13.5">
      <c r="A36" s="17"/>
      <c r="B36" s="75" t="s">
        <v>38</v>
      </c>
      <c r="C36" s="279">
        <v>0</v>
      </c>
      <c r="D36" s="280">
        <v>0</v>
      </c>
      <c r="E36" s="281">
        <f t="shared" si="1"/>
        <v>0</v>
      </c>
      <c r="F36" s="291">
        <v>0</v>
      </c>
      <c r="G36" s="280"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0"/>
        <v>－</v>
      </c>
    </row>
    <row r="37" spans="1:11" ht="13.5">
      <c r="A37" s="17"/>
      <c r="B37" s="75" t="s">
        <v>39</v>
      </c>
      <c r="C37" s="279">
        <v>14342</v>
      </c>
      <c r="D37" s="280">
        <v>0</v>
      </c>
      <c r="E37" s="281">
        <f t="shared" si="1"/>
        <v>14342</v>
      </c>
      <c r="F37" s="291">
        <v>14342</v>
      </c>
      <c r="G37" s="280">
        <v>0</v>
      </c>
      <c r="H37" s="131">
        <f t="shared" si="2"/>
        <v>14342</v>
      </c>
      <c r="I37" s="190">
        <f t="shared" si="3"/>
        <v>100</v>
      </c>
      <c r="J37" s="145" t="str">
        <f t="shared" si="3"/>
        <v>－</v>
      </c>
      <c r="K37" s="191">
        <f t="shared" si="3"/>
        <v>100</v>
      </c>
    </row>
    <row r="38" spans="1:11" ht="13.5">
      <c r="A38" s="17"/>
      <c r="B38" s="75" t="s">
        <v>40</v>
      </c>
      <c r="C38" s="279">
        <v>14364</v>
      </c>
      <c r="D38" s="280">
        <v>0</v>
      </c>
      <c r="E38" s="281">
        <f t="shared" si="1"/>
        <v>14364</v>
      </c>
      <c r="F38" s="291">
        <v>14364</v>
      </c>
      <c r="G38" s="280">
        <v>0</v>
      </c>
      <c r="H38" s="131">
        <f t="shared" si="2"/>
        <v>14364</v>
      </c>
      <c r="I38" s="190">
        <f t="shared" si="3"/>
        <v>100</v>
      </c>
      <c r="J38" s="145" t="str">
        <f t="shared" si="3"/>
        <v>－</v>
      </c>
      <c r="K38" s="191">
        <f t="shared" si="3"/>
        <v>100</v>
      </c>
    </row>
    <row r="39" spans="1:11" ht="13.5">
      <c r="A39" s="17"/>
      <c r="B39" s="76" t="s">
        <v>41</v>
      </c>
      <c r="C39" s="283">
        <v>29</v>
      </c>
      <c r="D39" s="284">
        <v>0</v>
      </c>
      <c r="E39" s="285">
        <f t="shared" si="1"/>
        <v>29</v>
      </c>
      <c r="F39" s="292">
        <v>29</v>
      </c>
      <c r="G39" s="284">
        <v>0</v>
      </c>
      <c r="H39" s="134">
        <f t="shared" si="2"/>
        <v>29</v>
      </c>
      <c r="I39" s="168">
        <f t="shared" si="3"/>
        <v>100</v>
      </c>
      <c r="J39" s="148" t="str">
        <f t="shared" si="3"/>
        <v>－</v>
      </c>
      <c r="K39" s="170">
        <f t="shared" si="3"/>
        <v>100</v>
      </c>
    </row>
    <row r="40" spans="1:11" ht="13.5">
      <c r="A40" s="17"/>
      <c r="B40" s="77" t="s">
        <v>42</v>
      </c>
      <c r="C40" s="276">
        <v>37</v>
      </c>
      <c r="D40" s="287">
        <v>0</v>
      </c>
      <c r="E40" s="288">
        <f t="shared" si="1"/>
        <v>37</v>
      </c>
      <c r="F40" s="276">
        <v>37</v>
      </c>
      <c r="G40" s="294">
        <v>0</v>
      </c>
      <c r="H40" s="137">
        <f t="shared" si="2"/>
        <v>37</v>
      </c>
      <c r="I40" s="192">
        <f t="shared" si="3"/>
        <v>100</v>
      </c>
      <c r="J40" s="151" t="str">
        <f t="shared" si="3"/>
        <v>－</v>
      </c>
      <c r="K40" s="193">
        <f t="shared" si="3"/>
        <v>100</v>
      </c>
    </row>
    <row r="41" spans="1:11" ht="13.5">
      <c r="A41" s="17"/>
      <c r="B41" s="75" t="s">
        <v>127</v>
      </c>
      <c r="C41" s="279">
        <v>28435</v>
      </c>
      <c r="D41" s="280">
        <v>0</v>
      </c>
      <c r="E41" s="281">
        <f t="shared" si="1"/>
        <v>28435</v>
      </c>
      <c r="F41" s="282">
        <v>28435</v>
      </c>
      <c r="G41" s="280">
        <v>0</v>
      </c>
      <c r="H41" s="131">
        <f t="shared" si="2"/>
        <v>28435</v>
      </c>
      <c r="I41" s="190">
        <f t="shared" si="3"/>
        <v>100</v>
      </c>
      <c r="J41" s="145" t="str">
        <f t="shared" si="3"/>
        <v>－</v>
      </c>
      <c r="K41" s="191">
        <f t="shared" si="3"/>
        <v>100</v>
      </c>
    </row>
    <row r="42" spans="1:11" ht="13.5">
      <c r="A42" s="17"/>
      <c r="B42" s="75" t="s">
        <v>128</v>
      </c>
      <c r="C42" s="279">
        <v>13834</v>
      </c>
      <c r="D42" s="280">
        <v>0</v>
      </c>
      <c r="E42" s="281">
        <f t="shared" si="1"/>
        <v>13834</v>
      </c>
      <c r="F42" s="282">
        <v>13834</v>
      </c>
      <c r="G42" s="280">
        <v>0</v>
      </c>
      <c r="H42" s="131">
        <f t="shared" si="2"/>
        <v>13834</v>
      </c>
      <c r="I42" s="190">
        <f t="shared" si="3"/>
        <v>100</v>
      </c>
      <c r="J42" s="145" t="str">
        <f t="shared" si="3"/>
        <v>－</v>
      </c>
      <c r="K42" s="191">
        <f t="shared" si="3"/>
        <v>100</v>
      </c>
    </row>
    <row r="43" spans="1:11" ht="13.5">
      <c r="A43" s="17"/>
      <c r="B43" s="75" t="s">
        <v>43</v>
      </c>
      <c r="C43" s="279">
        <v>8852</v>
      </c>
      <c r="D43" s="280">
        <v>0</v>
      </c>
      <c r="E43" s="281">
        <f t="shared" si="1"/>
        <v>8852</v>
      </c>
      <c r="F43" s="282">
        <v>8852</v>
      </c>
      <c r="G43" s="280">
        <v>0</v>
      </c>
      <c r="H43" s="131">
        <f t="shared" si="2"/>
        <v>8852</v>
      </c>
      <c r="I43" s="190">
        <f t="shared" si="3"/>
        <v>100</v>
      </c>
      <c r="J43" s="145" t="str">
        <f t="shared" si="3"/>
        <v>－</v>
      </c>
      <c r="K43" s="191">
        <f t="shared" si="3"/>
        <v>100</v>
      </c>
    </row>
    <row r="44" spans="1:11" ht="13.5">
      <c r="A44" s="17"/>
      <c r="B44" s="76" t="s">
        <v>44</v>
      </c>
      <c r="C44" s="283">
        <v>18825</v>
      </c>
      <c r="D44" s="284">
        <v>0</v>
      </c>
      <c r="E44" s="285">
        <f t="shared" si="1"/>
        <v>18825</v>
      </c>
      <c r="F44" s="286">
        <v>18825</v>
      </c>
      <c r="G44" s="284">
        <v>0</v>
      </c>
      <c r="H44" s="134">
        <f t="shared" si="2"/>
        <v>18825</v>
      </c>
      <c r="I44" s="168">
        <f t="shared" si="3"/>
        <v>100</v>
      </c>
      <c r="J44" s="148" t="str">
        <f t="shared" si="3"/>
        <v>－</v>
      </c>
      <c r="K44" s="169">
        <f t="shared" si="3"/>
        <v>100</v>
      </c>
    </row>
    <row r="45" spans="1:11" ht="14.25" thickBot="1">
      <c r="A45" s="17"/>
      <c r="B45" s="77" t="s">
        <v>45</v>
      </c>
      <c r="C45" s="276">
        <v>13357</v>
      </c>
      <c r="D45" s="290">
        <v>0</v>
      </c>
      <c r="E45" s="295">
        <f t="shared" si="1"/>
        <v>13357</v>
      </c>
      <c r="F45" s="276">
        <v>13357</v>
      </c>
      <c r="G45" s="290">
        <v>0</v>
      </c>
      <c r="H45" s="137">
        <f t="shared" si="2"/>
        <v>13357</v>
      </c>
      <c r="I45" s="192">
        <f t="shared" si="3"/>
        <v>100</v>
      </c>
      <c r="J45" s="151" t="str">
        <f t="shared" si="3"/>
        <v>－</v>
      </c>
      <c r="K45" s="193">
        <f t="shared" si="3"/>
        <v>100</v>
      </c>
    </row>
    <row r="46" spans="1:11" ht="14.25" thickTop="1">
      <c r="A46" s="21"/>
      <c r="B46" s="79" t="s">
        <v>65</v>
      </c>
      <c r="C46" s="173">
        <f aca="true" t="shared" si="4" ref="C46:H46">SUM(C5:C15)</f>
        <v>1488152</v>
      </c>
      <c r="D46" s="174">
        <f t="shared" si="4"/>
        <v>0</v>
      </c>
      <c r="E46" s="175">
        <f t="shared" si="4"/>
        <v>1488152</v>
      </c>
      <c r="F46" s="173">
        <f t="shared" si="4"/>
        <v>1488152</v>
      </c>
      <c r="G46" s="174">
        <f t="shared" si="4"/>
        <v>0</v>
      </c>
      <c r="H46" s="175">
        <f t="shared" si="4"/>
        <v>1488152</v>
      </c>
      <c r="I46" s="237">
        <f t="shared" si="3"/>
        <v>100</v>
      </c>
      <c r="J46" s="177" t="str">
        <f t="shared" si="3"/>
        <v>－</v>
      </c>
      <c r="K46" s="239">
        <f t="shared" si="3"/>
        <v>100</v>
      </c>
    </row>
    <row r="47" spans="1:11" ht="14.25" thickBot="1">
      <c r="A47" s="21"/>
      <c r="B47" s="80" t="s">
        <v>66</v>
      </c>
      <c r="C47" s="138">
        <f aca="true" t="shared" si="5" ref="C47:H47">SUM(C16:C45)</f>
        <v>853056</v>
      </c>
      <c r="D47" s="139">
        <f t="shared" si="5"/>
        <v>0</v>
      </c>
      <c r="E47" s="140">
        <f t="shared" si="5"/>
        <v>853056</v>
      </c>
      <c r="F47" s="138">
        <f t="shared" si="5"/>
        <v>853056</v>
      </c>
      <c r="G47" s="139">
        <f t="shared" si="5"/>
        <v>0</v>
      </c>
      <c r="H47" s="140">
        <f t="shared" si="5"/>
        <v>853056</v>
      </c>
      <c r="I47" s="194">
        <f t="shared" si="3"/>
        <v>100</v>
      </c>
      <c r="J47" s="167" t="str">
        <f t="shared" si="3"/>
        <v>－</v>
      </c>
      <c r="K47" s="195">
        <f t="shared" si="3"/>
        <v>100</v>
      </c>
    </row>
    <row r="48" spans="2:11" ht="14.25" thickBot="1">
      <c r="B48" s="82" t="s">
        <v>114</v>
      </c>
      <c r="C48" s="156">
        <f aca="true" t="shared" si="6" ref="C48:H48">SUM(C46:C47)</f>
        <v>2341208</v>
      </c>
      <c r="D48" s="157">
        <f t="shared" si="6"/>
        <v>0</v>
      </c>
      <c r="E48" s="158">
        <f t="shared" si="6"/>
        <v>2341208</v>
      </c>
      <c r="F48" s="156">
        <f t="shared" si="6"/>
        <v>2341208</v>
      </c>
      <c r="G48" s="157">
        <f t="shared" si="6"/>
        <v>0</v>
      </c>
      <c r="H48" s="158">
        <f t="shared" si="6"/>
        <v>2341208</v>
      </c>
      <c r="I48" s="221">
        <f t="shared" si="3"/>
        <v>100</v>
      </c>
      <c r="J48" s="172" t="str">
        <f t="shared" si="3"/>
        <v>－</v>
      </c>
      <c r="K48" s="222">
        <f t="shared" si="3"/>
        <v>100</v>
      </c>
    </row>
  </sheetData>
  <mergeCells count="12"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>
    <tabColor indexed="43"/>
  </sheetPr>
  <dimension ref="A1:K4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4" width="10.125" style="11" bestFit="1" customWidth="1"/>
    <col min="5" max="5" width="9.875" style="11" bestFit="1" customWidth="1"/>
    <col min="6" max="6" width="10.12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10" t="s">
        <v>76</v>
      </c>
      <c r="I1" s="2"/>
      <c r="J1" s="2"/>
      <c r="K1" s="81" t="s">
        <v>48</v>
      </c>
    </row>
    <row r="2" spans="2:11" ht="15" customHeight="1">
      <c r="B2" s="85"/>
      <c r="C2" s="331" t="s">
        <v>5</v>
      </c>
      <c r="D2" s="331"/>
      <c r="E2" s="332"/>
      <c r="F2" s="333" t="s">
        <v>6</v>
      </c>
      <c r="G2" s="331"/>
      <c r="H2" s="332"/>
      <c r="I2" s="334" t="s">
        <v>7</v>
      </c>
      <c r="J2" s="335"/>
      <c r="K2" s="336"/>
    </row>
    <row r="3" spans="2:11" ht="12" customHeight="1">
      <c r="B3" s="4" t="s">
        <v>2</v>
      </c>
      <c r="C3" s="337" t="s">
        <v>1</v>
      </c>
      <c r="D3" s="339" t="s">
        <v>3</v>
      </c>
      <c r="E3" s="341" t="s">
        <v>0</v>
      </c>
      <c r="F3" s="337" t="s">
        <v>1</v>
      </c>
      <c r="G3" s="339" t="s">
        <v>3</v>
      </c>
      <c r="H3" s="341" t="s">
        <v>0</v>
      </c>
      <c r="I3" s="345" t="s">
        <v>4</v>
      </c>
      <c r="J3" s="347" t="s">
        <v>117</v>
      </c>
      <c r="K3" s="343" t="s">
        <v>0</v>
      </c>
    </row>
    <row r="4" spans="2:11" ht="11.25" customHeight="1" thickBot="1">
      <c r="B4" s="83"/>
      <c r="C4" s="338"/>
      <c r="D4" s="340"/>
      <c r="E4" s="342"/>
      <c r="F4" s="338"/>
      <c r="G4" s="340"/>
      <c r="H4" s="342"/>
      <c r="I4" s="346"/>
      <c r="J4" s="348"/>
      <c r="K4" s="344"/>
    </row>
    <row r="5" spans="1:11" ht="14.25" thickTop="1">
      <c r="A5" s="17"/>
      <c r="B5" s="74" t="str">
        <f>+'帳票61_06(1)'!B4</f>
        <v>那覇市</v>
      </c>
      <c r="C5" s="161">
        <f>+'帳票61_06(1)'!EH4</f>
        <v>0</v>
      </c>
      <c r="D5" s="162">
        <f>+'帳票61_06(1)'!EI4</f>
        <v>0</v>
      </c>
      <c r="E5" s="163">
        <f>SUM(C5:D5)</f>
        <v>0</v>
      </c>
      <c r="F5" s="161">
        <f>+'帳票61_06(1)'!EM4</f>
        <v>0</v>
      </c>
      <c r="G5" s="162">
        <f>+'帳票61_06(1)'!EN4</f>
        <v>0</v>
      </c>
      <c r="H5" s="163">
        <f>SUM(F5:G5)</f>
        <v>0</v>
      </c>
      <c r="I5" s="236" t="str">
        <f>IF(C5=0,"－",(F5/C5)*100)</f>
        <v>－</v>
      </c>
      <c r="J5" s="165" t="str">
        <f aca="true" t="shared" si="0" ref="J5:K36">IF(D5=0,"－",(G5/D5)*100)</f>
        <v>－</v>
      </c>
      <c r="K5" s="238" t="str">
        <f>IF(E5=0,"－",(H5/E5)*100)</f>
        <v>－</v>
      </c>
    </row>
    <row r="6" spans="1:11" ht="13.5">
      <c r="A6" s="17"/>
      <c r="B6" s="75" t="str">
        <f>+'帳票61_06(1)'!B5</f>
        <v>宜野湾市</v>
      </c>
      <c r="C6" s="129">
        <f>+'帳票61_06(1)'!EH5</f>
        <v>0</v>
      </c>
      <c r="D6" s="130">
        <f>+'帳票61_06(1)'!EI5</f>
        <v>0</v>
      </c>
      <c r="E6" s="131">
        <f aca="true" t="shared" si="1" ref="E6:E45">SUM(C6:D6)</f>
        <v>0</v>
      </c>
      <c r="F6" s="129">
        <f>+'帳票61_06(1)'!EM5</f>
        <v>0</v>
      </c>
      <c r="G6" s="130">
        <f>+'帳票61_06(1)'!EN5</f>
        <v>0</v>
      </c>
      <c r="H6" s="131">
        <f aca="true" t="shared" si="2" ref="H6:H45">SUM(F6:G6)</f>
        <v>0</v>
      </c>
      <c r="I6" s="190" t="str">
        <f aca="true" t="shared" si="3" ref="I6:K48">IF(C6=0,"－",(F6/C6)*100)</f>
        <v>－</v>
      </c>
      <c r="J6" s="145" t="str">
        <f t="shared" si="0"/>
        <v>－</v>
      </c>
      <c r="K6" s="191" t="str">
        <f t="shared" si="0"/>
        <v>－</v>
      </c>
    </row>
    <row r="7" spans="1:11" ht="13.5">
      <c r="A7" s="17"/>
      <c r="B7" s="75" t="str">
        <f>+'帳票61_06(1)'!B6</f>
        <v>石垣市</v>
      </c>
      <c r="C7" s="129">
        <f>+'帳票61_06(1)'!EH6</f>
        <v>0</v>
      </c>
      <c r="D7" s="130">
        <f>+'帳票61_06(1)'!EI6</f>
        <v>0</v>
      </c>
      <c r="E7" s="131">
        <f t="shared" si="1"/>
        <v>0</v>
      </c>
      <c r="F7" s="129">
        <f>+'帳票61_06(1)'!EM6</f>
        <v>0</v>
      </c>
      <c r="G7" s="130">
        <f>+'帳票61_06(1)'!EN6</f>
        <v>0</v>
      </c>
      <c r="H7" s="131">
        <f t="shared" si="2"/>
        <v>0</v>
      </c>
      <c r="I7" s="190" t="str">
        <f t="shared" si="3"/>
        <v>－</v>
      </c>
      <c r="J7" s="145" t="str">
        <f t="shared" si="0"/>
        <v>－</v>
      </c>
      <c r="K7" s="191" t="str">
        <f t="shared" si="0"/>
        <v>－</v>
      </c>
    </row>
    <row r="8" spans="1:11" ht="13.5">
      <c r="A8" s="17"/>
      <c r="B8" s="75" t="str">
        <f>+'帳票61_06(1)'!B7</f>
        <v>浦添市</v>
      </c>
      <c r="C8" s="129">
        <f>+'帳票61_06(1)'!EH7</f>
        <v>0</v>
      </c>
      <c r="D8" s="130">
        <f>+'帳票61_06(1)'!EI7</f>
        <v>0</v>
      </c>
      <c r="E8" s="131">
        <f t="shared" si="1"/>
        <v>0</v>
      </c>
      <c r="F8" s="129">
        <f>+'帳票61_06(1)'!EM7</f>
        <v>0</v>
      </c>
      <c r="G8" s="130">
        <f>+'帳票61_06(1)'!EN7</f>
        <v>0</v>
      </c>
      <c r="H8" s="131">
        <f t="shared" si="2"/>
        <v>0</v>
      </c>
      <c r="I8" s="190" t="str">
        <f t="shared" si="3"/>
        <v>－</v>
      </c>
      <c r="J8" s="145" t="str">
        <f t="shared" si="0"/>
        <v>－</v>
      </c>
      <c r="K8" s="191" t="str">
        <f t="shared" si="0"/>
        <v>－</v>
      </c>
    </row>
    <row r="9" spans="1:11" ht="13.5">
      <c r="A9" s="17"/>
      <c r="B9" s="76" t="str">
        <f>+'帳票61_06(1)'!B8</f>
        <v>名護市</v>
      </c>
      <c r="C9" s="132">
        <f>+'帳票61_06(1)'!EH8</f>
        <v>0</v>
      </c>
      <c r="D9" s="133">
        <f>+'帳票61_06(1)'!EI8</f>
        <v>0</v>
      </c>
      <c r="E9" s="134">
        <f t="shared" si="1"/>
        <v>0</v>
      </c>
      <c r="F9" s="132">
        <f>+'帳票61_06(1)'!EM8</f>
        <v>0</v>
      </c>
      <c r="G9" s="133">
        <f>+'帳票61_06(1)'!EN8</f>
        <v>0</v>
      </c>
      <c r="H9" s="134">
        <f t="shared" si="2"/>
        <v>0</v>
      </c>
      <c r="I9" s="168" t="str">
        <f t="shared" si="3"/>
        <v>－</v>
      </c>
      <c r="J9" s="148" t="str">
        <f t="shared" si="0"/>
        <v>－</v>
      </c>
      <c r="K9" s="170" t="str">
        <f t="shared" si="0"/>
        <v>－</v>
      </c>
    </row>
    <row r="10" spans="1:11" ht="13.5">
      <c r="A10" s="17"/>
      <c r="B10" s="77" t="str">
        <f>+'帳票61_06(1)'!B9</f>
        <v>糸満市</v>
      </c>
      <c r="C10" s="135">
        <f>+'帳票61_06(1)'!EH9</f>
        <v>0</v>
      </c>
      <c r="D10" s="136">
        <f>+'帳票61_06(1)'!EI9</f>
        <v>0</v>
      </c>
      <c r="E10" s="137">
        <f t="shared" si="1"/>
        <v>0</v>
      </c>
      <c r="F10" s="135">
        <f>+'帳票61_06(1)'!EM9</f>
        <v>0</v>
      </c>
      <c r="G10" s="136">
        <f>+'帳票61_06(1)'!EN9</f>
        <v>0</v>
      </c>
      <c r="H10" s="137">
        <f t="shared" si="2"/>
        <v>0</v>
      </c>
      <c r="I10" s="192" t="str">
        <f t="shared" si="3"/>
        <v>－</v>
      </c>
      <c r="J10" s="151" t="str">
        <f t="shared" si="0"/>
        <v>－</v>
      </c>
      <c r="K10" s="193" t="str">
        <f t="shared" si="0"/>
        <v>－</v>
      </c>
    </row>
    <row r="11" spans="1:11" ht="13.5">
      <c r="A11" s="17"/>
      <c r="B11" s="75" t="str">
        <f>+'帳票61_06(1)'!B10</f>
        <v>沖縄市</v>
      </c>
      <c r="C11" s="129">
        <f>+'帳票61_06(1)'!EH10</f>
        <v>0</v>
      </c>
      <c r="D11" s="130">
        <f>+'帳票61_06(1)'!EI10</f>
        <v>0</v>
      </c>
      <c r="E11" s="131">
        <f t="shared" si="1"/>
        <v>0</v>
      </c>
      <c r="F11" s="129">
        <f>+'帳票61_06(1)'!EM10</f>
        <v>0</v>
      </c>
      <c r="G11" s="130">
        <f>+'帳票61_06(1)'!EN10</f>
        <v>0</v>
      </c>
      <c r="H11" s="131">
        <f t="shared" si="2"/>
        <v>0</v>
      </c>
      <c r="I11" s="190" t="str">
        <f t="shared" si="3"/>
        <v>－</v>
      </c>
      <c r="J11" s="145" t="str">
        <f t="shared" si="0"/>
        <v>－</v>
      </c>
      <c r="K11" s="191" t="str">
        <f t="shared" si="0"/>
        <v>－</v>
      </c>
    </row>
    <row r="12" spans="1:11" ht="13.5">
      <c r="A12" s="17"/>
      <c r="B12" s="75" t="str">
        <f>+'帳票61_06(1)'!B11</f>
        <v>豊見城市</v>
      </c>
      <c r="C12" s="129">
        <f>+'帳票61_06(1)'!EH11</f>
        <v>0</v>
      </c>
      <c r="D12" s="130">
        <f>+'帳票61_06(1)'!EI11</f>
        <v>0</v>
      </c>
      <c r="E12" s="131">
        <f t="shared" si="1"/>
        <v>0</v>
      </c>
      <c r="F12" s="129">
        <f>+'帳票61_06(1)'!EM11</f>
        <v>0</v>
      </c>
      <c r="G12" s="130">
        <f>+'帳票61_06(1)'!EN11</f>
        <v>0</v>
      </c>
      <c r="H12" s="131">
        <f t="shared" si="2"/>
        <v>0</v>
      </c>
      <c r="I12" s="190" t="str">
        <f t="shared" si="3"/>
        <v>－</v>
      </c>
      <c r="J12" s="145" t="str">
        <f t="shared" si="0"/>
        <v>－</v>
      </c>
      <c r="K12" s="191" t="str">
        <f t="shared" si="0"/>
        <v>－</v>
      </c>
    </row>
    <row r="13" spans="1:11" ht="13.5">
      <c r="A13" s="17"/>
      <c r="B13" s="75" t="str">
        <f>+'帳票61_06(1)'!B12</f>
        <v>うるま市</v>
      </c>
      <c r="C13" s="129">
        <f>+'帳票61_06(1)'!EH12</f>
        <v>0</v>
      </c>
      <c r="D13" s="130">
        <f>+'帳票61_06(1)'!EI12</f>
        <v>0</v>
      </c>
      <c r="E13" s="131">
        <f t="shared" si="1"/>
        <v>0</v>
      </c>
      <c r="F13" s="129">
        <f>+'帳票61_06(1)'!EM12</f>
        <v>0</v>
      </c>
      <c r="G13" s="130">
        <f>+'帳票61_06(1)'!EN12</f>
        <v>0</v>
      </c>
      <c r="H13" s="131">
        <f t="shared" si="2"/>
        <v>0</v>
      </c>
      <c r="I13" s="190" t="str">
        <f t="shared" si="3"/>
        <v>－</v>
      </c>
      <c r="J13" s="145" t="str">
        <f t="shared" si="0"/>
        <v>－</v>
      </c>
      <c r="K13" s="191" t="str">
        <f t="shared" si="0"/>
        <v>－</v>
      </c>
    </row>
    <row r="14" spans="1:11" ht="13.5">
      <c r="A14" s="17"/>
      <c r="B14" s="76" t="str">
        <f>+'帳票61_06(1)'!B13</f>
        <v>宮古島市</v>
      </c>
      <c r="C14" s="132">
        <f>+'帳票61_06(1)'!EH13</f>
        <v>0</v>
      </c>
      <c r="D14" s="133">
        <f>+'帳票61_06(1)'!EI13</f>
        <v>0</v>
      </c>
      <c r="E14" s="134">
        <f t="shared" si="1"/>
        <v>0</v>
      </c>
      <c r="F14" s="132">
        <f>+'帳票61_06(1)'!EM13</f>
        <v>0</v>
      </c>
      <c r="G14" s="133">
        <f>+'帳票61_06(1)'!EN13</f>
        <v>0</v>
      </c>
      <c r="H14" s="134">
        <f t="shared" si="2"/>
        <v>0</v>
      </c>
      <c r="I14" s="168" t="str">
        <f t="shared" si="3"/>
        <v>－</v>
      </c>
      <c r="J14" s="148" t="str">
        <f t="shared" si="0"/>
        <v>－</v>
      </c>
      <c r="K14" s="170" t="str">
        <f t="shared" si="0"/>
        <v>－</v>
      </c>
    </row>
    <row r="15" spans="1:11" ht="13.5">
      <c r="A15" s="17"/>
      <c r="B15" s="77" t="str">
        <f>+'帳票61_06(1)'!B14</f>
        <v>南城市</v>
      </c>
      <c r="C15" s="135">
        <f>+'帳票61_06(1)'!EH14</f>
        <v>0</v>
      </c>
      <c r="D15" s="136">
        <f>+'帳票61_06(1)'!EI14</f>
        <v>0</v>
      </c>
      <c r="E15" s="137">
        <f t="shared" si="1"/>
        <v>0</v>
      </c>
      <c r="F15" s="135">
        <f>+'帳票61_06(1)'!EM14</f>
        <v>0</v>
      </c>
      <c r="G15" s="136">
        <f>+'帳票61_06(1)'!EN14</f>
        <v>0</v>
      </c>
      <c r="H15" s="137">
        <f t="shared" si="2"/>
        <v>0</v>
      </c>
      <c r="I15" s="192" t="str">
        <f t="shared" si="3"/>
        <v>－</v>
      </c>
      <c r="J15" s="151" t="str">
        <f t="shared" si="0"/>
        <v>－</v>
      </c>
      <c r="K15" s="193" t="str">
        <f t="shared" si="0"/>
        <v>－</v>
      </c>
    </row>
    <row r="16" spans="1:11" ht="13.5">
      <c r="A16" s="17"/>
      <c r="B16" s="78" t="str">
        <f>+'帳票61_06(1)'!B15</f>
        <v>国頭村</v>
      </c>
      <c r="C16" s="126">
        <f>+'帳票61_06(1)'!EH15</f>
        <v>0</v>
      </c>
      <c r="D16" s="127">
        <f>+'帳票61_06(1)'!EI15</f>
        <v>0</v>
      </c>
      <c r="E16" s="128">
        <f t="shared" si="1"/>
        <v>0</v>
      </c>
      <c r="F16" s="126">
        <f>+'帳票61_06(1)'!EM15</f>
        <v>0</v>
      </c>
      <c r="G16" s="127">
        <f>+'帳票61_06(1)'!EN15</f>
        <v>0</v>
      </c>
      <c r="H16" s="128">
        <f t="shared" si="2"/>
        <v>0</v>
      </c>
      <c r="I16" s="188" t="str">
        <f t="shared" si="3"/>
        <v>－</v>
      </c>
      <c r="J16" s="142" t="str">
        <f t="shared" si="0"/>
        <v>－</v>
      </c>
      <c r="K16" s="189" t="str">
        <f t="shared" si="0"/>
        <v>－</v>
      </c>
    </row>
    <row r="17" spans="1:11" ht="13.5">
      <c r="A17" s="17"/>
      <c r="B17" s="75" t="str">
        <f>+'帳票61_06(1)'!B16</f>
        <v>大宜味村</v>
      </c>
      <c r="C17" s="129">
        <f>+'帳票61_06(1)'!EH16</f>
        <v>0</v>
      </c>
      <c r="D17" s="130">
        <f>+'帳票61_06(1)'!EI16</f>
        <v>0</v>
      </c>
      <c r="E17" s="131">
        <f t="shared" si="1"/>
        <v>0</v>
      </c>
      <c r="F17" s="129">
        <f>+'帳票61_06(1)'!EM16</f>
        <v>0</v>
      </c>
      <c r="G17" s="130">
        <f>+'帳票61_06(1)'!EN16</f>
        <v>0</v>
      </c>
      <c r="H17" s="131">
        <f t="shared" si="2"/>
        <v>0</v>
      </c>
      <c r="I17" s="190" t="str">
        <f t="shared" si="3"/>
        <v>－</v>
      </c>
      <c r="J17" s="145" t="str">
        <f t="shared" si="0"/>
        <v>－</v>
      </c>
      <c r="K17" s="191" t="str">
        <f t="shared" si="0"/>
        <v>－</v>
      </c>
    </row>
    <row r="18" spans="1:11" ht="13.5">
      <c r="A18" s="17"/>
      <c r="B18" s="75" t="str">
        <f>+'帳票61_06(1)'!B17</f>
        <v>東村</v>
      </c>
      <c r="C18" s="129">
        <f>+'帳票61_06(1)'!EH17</f>
        <v>0</v>
      </c>
      <c r="D18" s="130">
        <f>+'帳票61_06(1)'!EI17</f>
        <v>0</v>
      </c>
      <c r="E18" s="131">
        <f t="shared" si="1"/>
        <v>0</v>
      </c>
      <c r="F18" s="129">
        <f>+'帳票61_06(1)'!EM17</f>
        <v>0</v>
      </c>
      <c r="G18" s="130">
        <f>+'帳票61_06(1)'!EN17</f>
        <v>0</v>
      </c>
      <c r="H18" s="131">
        <f t="shared" si="2"/>
        <v>0</v>
      </c>
      <c r="I18" s="190" t="str">
        <f t="shared" si="3"/>
        <v>－</v>
      </c>
      <c r="J18" s="145" t="str">
        <f t="shared" si="0"/>
        <v>－</v>
      </c>
      <c r="K18" s="191" t="str">
        <f t="shared" si="0"/>
        <v>－</v>
      </c>
    </row>
    <row r="19" spans="1:11" ht="13.5">
      <c r="A19" s="17"/>
      <c r="B19" s="76" t="str">
        <f>+'帳票61_06(1)'!B18</f>
        <v>今帰仁村</v>
      </c>
      <c r="C19" s="132">
        <f>+'帳票61_06(1)'!EH18</f>
        <v>0</v>
      </c>
      <c r="D19" s="133">
        <f>+'帳票61_06(1)'!EI18</f>
        <v>0</v>
      </c>
      <c r="E19" s="134">
        <f t="shared" si="1"/>
        <v>0</v>
      </c>
      <c r="F19" s="132">
        <f>+'帳票61_06(1)'!EM18</f>
        <v>0</v>
      </c>
      <c r="G19" s="133">
        <f>+'帳票61_06(1)'!EN18</f>
        <v>0</v>
      </c>
      <c r="H19" s="134">
        <f t="shared" si="2"/>
        <v>0</v>
      </c>
      <c r="I19" s="168" t="str">
        <f t="shared" si="3"/>
        <v>－</v>
      </c>
      <c r="J19" s="148" t="str">
        <f t="shared" si="0"/>
        <v>－</v>
      </c>
      <c r="K19" s="170" t="str">
        <f t="shared" si="0"/>
        <v>－</v>
      </c>
    </row>
    <row r="20" spans="1:11" ht="13.5">
      <c r="A20" s="17"/>
      <c r="B20" s="77" t="str">
        <f>+'帳票61_06(1)'!B19</f>
        <v>本部町</v>
      </c>
      <c r="C20" s="135">
        <f>+'帳票61_06(1)'!EH19</f>
        <v>0</v>
      </c>
      <c r="D20" s="136">
        <f>+'帳票61_06(1)'!EI19</f>
        <v>0</v>
      </c>
      <c r="E20" s="137">
        <f t="shared" si="1"/>
        <v>0</v>
      </c>
      <c r="F20" s="135">
        <f>+'帳票61_06(1)'!EM19</f>
        <v>0</v>
      </c>
      <c r="G20" s="136">
        <f>+'帳票61_06(1)'!EN19</f>
        <v>0</v>
      </c>
      <c r="H20" s="137">
        <f t="shared" si="2"/>
        <v>0</v>
      </c>
      <c r="I20" s="192" t="str">
        <f t="shared" si="3"/>
        <v>－</v>
      </c>
      <c r="J20" s="151" t="str">
        <f t="shared" si="0"/>
        <v>－</v>
      </c>
      <c r="K20" s="193" t="str">
        <f t="shared" si="0"/>
        <v>－</v>
      </c>
    </row>
    <row r="21" spans="1:11" ht="13.5">
      <c r="A21" s="17"/>
      <c r="B21" s="75" t="str">
        <f>+'帳票61_06(1)'!B20</f>
        <v>恩納村</v>
      </c>
      <c r="C21" s="129">
        <f>+'帳票61_06(1)'!EH20</f>
        <v>0</v>
      </c>
      <c r="D21" s="130">
        <f>+'帳票61_06(1)'!EI20</f>
        <v>0</v>
      </c>
      <c r="E21" s="131">
        <f t="shared" si="1"/>
        <v>0</v>
      </c>
      <c r="F21" s="129">
        <f>+'帳票61_06(1)'!EM20</f>
        <v>0</v>
      </c>
      <c r="G21" s="130">
        <f>+'帳票61_06(1)'!EN20</f>
        <v>0</v>
      </c>
      <c r="H21" s="131">
        <f t="shared" si="2"/>
        <v>0</v>
      </c>
      <c r="I21" s="190" t="str">
        <f t="shared" si="3"/>
        <v>－</v>
      </c>
      <c r="J21" s="145" t="str">
        <f t="shared" si="0"/>
        <v>－</v>
      </c>
      <c r="K21" s="191" t="str">
        <f t="shared" si="0"/>
        <v>－</v>
      </c>
    </row>
    <row r="22" spans="1:11" ht="13.5">
      <c r="A22" s="17"/>
      <c r="B22" s="75" t="str">
        <f>+'帳票61_06(1)'!B21</f>
        <v>宜野座村</v>
      </c>
      <c r="C22" s="129">
        <f>+'帳票61_06(1)'!EH21</f>
        <v>0</v>
      </c>
      <c r="D22" s="130">
        <f>+'帳票61_06(1)'!EI21</f>
        <v>0</v>
      </c>
      <c r="E22" s="131">
        <f t="shared" si="1"/>
        <v>0</v>
      </c>
      <c r="F22" s="129">
        <f>+'帳票61_06(1)'!EM21</f>
        <v>0</v>
      </c>
      <c r="G22" s="130">
        <f>+'帳票61_06(1)'!EN21</f>
        <v>0</v>
      </c>
      <c r="H22" s="131">
        <f t="shared" si="2"/>
        <v>0</v>
      </c>
      <c r="I22" s="190" t="str">
        <f t="shared" si="3"/>
        <v>－</v>
      </c>
      <c r="J22" s="145" t="str">
        <f t="shared" si="0"/>
        <v>－</v>
      </c>
      <c r="K22" s="191" t="str">
        <f t="shared" si="0"/>
        <v>－</v>
      </c>
    </row>
    <row r="23" spans="1:11" ht="13.5">
      <c r="A23" s="17"/>
      <c r="B23" s="75" t="str">
        <f>+'帳票61_06(1)'!B22</f>
        <v>金武町</v>
      </c>
      <c r="C23" s="129">
        <f>+'帳票61_06(1)'!EH22</f>
        <v>0</v>
      </c>
      <c r="D23" s="130">
        <f>+'帳票61_06(1)'!EI22</f>
        <v>0</v>
      </c>
      <c r="E23" s="131">
        <f t="shared" si="1"/>
        <v>0</v>
      </c>
      <c r="F23" s="129">
        <f>+'帳票61_06(1)'!EM22</f>
        <v>0</v>
      </c>
      <c r="G23" s="130">
        <f>+'帳票61_06(1)'!EN22</f>
        <v>0</v>
      </c>
      <c r="H23" s="131">
        <f t="shared" si="2"/>
        <v>0</v>
      </c>
      <c r="I23" s="190" t="str">
        <f t="shared" si="3"/>
        <v>－</v>
      </c>
      <c r="J23" s="145" t="str">
        <f t="shared" si="0"/>
        <v>－</v>
      </c>
      <c r="K23" s="191" t="str">
        <f t="shared" si="0"/>
        <v>－</v>
      </c>
    </row>
    <row r="24" spans="1:11" ht="13.5">
      <c r="A24" s="17"/>
      <c r="B24" s="76" t="str">
        <f>+'帳票61_06(1)'!B23</f>
        <v>伊江村</v>
      </c>
      <c r="C24" s="132">
        <f>+'帳票61_06(1)'!EH23</f>
        <v>0</v>
      </c>
      <c r="D24" s="133">
        <f>+'帳票61_06(1)'!EI23</f>
        <v>0</v>
      </c>
      <c r="E24" s="134">
        <f t="shared" si="1"/>
        <v>0</v>
      </c>
      <c r="F24" s="132">
        <f>+'帳票61_06(1)'!EM23</f>
        <v>0</v>
      </c>
      <c r="G24" s="133">
        <f>+'帳票61_06(1)'!EN23</f>
        <v>0</v>
      </c>
      <c r="H24" s="134">
        <f t="shared" si="2"/>
        <v>0</v>
      </c>
      <c r="I24" s="168" t="str">
        <f t="shared" si="3"/>
        <v>－</v>
      </c>
      <c r="J24" s="148" t="str">
        <f t="shared" si="0"/>
        <v>－</v>
      </c>
      <c r="K24" s="170" t="str">
        <f t="shared" si="0"/>
        <v>－</v>
      </c>
    </row>
    <row r="25" spans="1:11" ht="13.5">
      <c r="A25" s="17"/>
      <c r="B25" s="77" t="str">
        <f>+'帳票61_06(1)'!B24</f>
        <v>読谷村</v>
      </c>
      <c r="C25" s="135">
        <f>+'帳票61_06(1)'!EH24</f>
        <v>0</v>
      </c>
      <c r="D25" s="136">
        <f>+'帳票61_06(1)'!EI24</f>
        <v>0</v>
      </c>
      <c r="E25" s="137">
        <f t="shared" si="1"/>
        <v>0</v>
      </c>
      <c r="F25" s="135">
        <f>+'帳票61_06(1)'!EM24</f>
        <v>0</v>
      </c>
      <c r="G25" s="136">
        <f>+'帳票61_06(1)'!EN24</f>
        <v>0</v>
      </c>
      <c r="H25" s="137">
        <f t="shared" si="2"/>
        <v>0</v>
      </c>
      <c r="I25" s="192" t="str">
        <f t="shared" si="3"/>
        <v>－</v>
      </c>
      <c r="J25" s="151" t="str">
        <f t="shared" si="0"/>
        <v>－</v>
      </c>
      <c r="K25" s="193" t="str">
        <f t="shared" si="0"/>
        <v>－</v>
      </c>
    </row>
    <row r="26" spans="1:11" ht="13.5">
      <c r="A26" s="17"/>
      <c r="B26" s="75" t="str">
        <f>+'帳票61_06(1)'!B25</f>
        <v>嘉手納町</v>
      </c>
      <c r="C26" s="129">
        <f>+'帳票61_06(1)'!EH25</f>
        <v>0</v>
      </c>
      <c r="D26" s="130">
        <f>+'帳票61_06(1)'!EI25</f>
        <v>0</v>
      </c>
      <c r="E26" s="131">
        <f t="shared" si="1"/>
        <v>0</v>
      </c>
      <c r="F26" s="129">
        <f>+'帳票61_06(1)'!EM25</f>
        <v>0</v>
      </c>
      <c r="G26" s="130">
        <f>+'帳票61_06(1)'!EN25</f>
        <v>0</v>
      </c>
      <c r="H26" s="131">
        <f t="shared" si="2"/>
        <v>0</v>
      </c>
      <c r="I26" s="190" t="str">
        <f t="shared" si="3"/>
        <v>－</v>
      </c>
      <c r="J26" s="145" t="str">
        <f t="shared" si="0"/>
        <v>－</v>
      </c>
      <c r="K26" s="191" t="str">
        <f t="shared" si="0"/>
        <v>－</v>
      </c>
    </row>
    <row r="27" spans="1:11" ht="13.5">
      <c r="A27" s="17"/>
      <c r="B27" s="75" t="str">
        <f>+'帳票61_06(1)'!B26</f>
        <v>北谷町</v>
      </c>
      <c r="C27" s="129">
        <f>+'帳票61_06(1)'!EH26</f>
        <v>0</v>
      </c>
      <c r="D27" s="130">
        <f>+'帳票61_06(1)'!EI26</f>
        <v>0</v>
      </c>
      <c r="E27" s="131">
        <f t="shared" si="1"/>
        <v>0</v>
      </c>
      <c r="F27" s="129">
        <f>+'帳票61_06(1)'!EM26</f>
        <v>0</v>
      </c>
      <c r="G27" s="130">
        <f>+'帳票61_06(1)'!EN26</f>
        <v>0</v>
      </c>
      <c r="H27" s="131">
        <f t="shared" si="2"/>
        <v>0</v>
      </c>
      <c r="I27" s="190" t="str">
        <f t="shared" si="3"/>
        <v>－</v>
      </c>
      <c r="J27" s="145" t="str">
        <f t="shared" si="0"/>
        <v>－</v>
      </c>
      <c r="K27" s="191" t="str">
        <f t="shared" si="0"/>
        <v>－</v>
      </c>
    </row>
    <row r="28" spans="1:11" ht="13.5">
      <c r="A28" s="17"/>
      <c r="B28" s="75" t="str">
        <f>+'帳票61_06(1)'!B27</f>
        <v>北中城村</v>
      </c>
      <c r="C28" s="129">
        <f>+'帳票61_06(1)'!EH27</f>
        <v>0</v>
      </c>
      <c r="D28" s="130">
        <f>+'帳票61_06(1)'!EI27</f>
        <v>0</v>
      </c>
      <c r="E28" s="131">
        <f t="shared" si="1"/>
        <v>0</v>
      </c>
      <c r="F28" s="129">
        <f>+'帳票61_06(1)'!EM27</f>
        <v>0</v>
      </c>
      <c r="G28" s="130">
        <f>+'帳票61_06(1)'!EN27</f>
        <v>0</v>
      </c>
      <c r="H28" s="131">
        <f t="shared" si="2"/>
        <v>0</v>
      </c>
      <c r="I28" s="190" t="str">
        <f t="shared" si="3"/>
        <v>－</v>
      </c>
      <c r="J28" s="145" t="str">
        <f t="shared" si="0"/>
        <v>－</v>
      </c>
      <c r="K28" s="191" t="str">
        <f t="shared" si="0"/>
        <v>－</v>
      </c>
    </row>
    <row r="29" spans="1:11" ht="13.5">
      <c r="A29" s="17"/>
      <c r="B29" s="76" t="str">
        <f>+'帳票61_06(1)'!B28</f>
        <v>中城村</v>
      </c>
      <c r="C29" s="132">
        <f>+'帳票61_06(1)'!EH28</f>
        <v>0</v>
      </c>
      <c r="D29" s="133">
        <f>+'帳票61_06(1)'!EI28</f>
        <v>0</v>
      </c>
      <c r="E29" s="134">
        <f t="shared" si="1"/>
        <v>0</v>
      </c>
      <c r="F29" s="132">
        <f>+'帳票61_06(1)'!EM28</f>
        <v>0</v>
      </c>
      <c r="G29" s="133">
        <f>+'帳票61_06(1)'!EN28</f>
        <v>0</v>
      </c>
      <c r="H29" s="134">
        <f t="shared" si="2"/>
        <v>0</v>
      </c>
      <c r="I29" s="168" t="str">
        <f t="shared" si="3"/>
        <v>－</v>
      </c>
      <c r="J29" s="148" t="str">
        <f t="shared" si="0"/>
        <v>－</v>
      </c>
      <c r="K29" s="170" t="str">
        <f t="shared" si="0"/>
        <v>－</v>
      </c>
    </row>
    <row r="30" spans="1:11" ht="13.5">
      <c r="A30" s="17"/>
      <c r="B30" s="77" t="str">
        <f>+'帳票61_06(1)'!B29</f>
        <v>西原町</v>
      </c>
      <c r="C30" s="135">
        <f>+'帳票61_06(1)'!EH29</f>
        <v>0</v>
      </c>
      <c r="D30" s="136">
        <f>+'帳票61_06(1)'!EI29</f>
        <v>0</v>
      </c>
      <c r="E30" s="137">
        <f t="shared" si="1"/>
        <v>0</v>
      </c>
      <c r="F30" s="135">
        <f>+'帳票61_06(1)'!EM29</f>
        <v>0</v>
      </c>
      <c r="G30" s="136">
        <f>+'帳票61_06(1)'!EN29</f>
        <v>0</v>
      </c>
      <c r="H30" s="137">
        <f t="shared" si="2"/>
        <v>0</v>
      </c>
      <c r="I30" s="192" t="str">
        <f t="shared" si="3"/>
        <v>－</v>
      </c>
      <c r="J30" s="151" t="str">
        <f t="shared" si="0"/>
        <v>－</v>
      </c>
      <c r="K30" s="193" t="str">
        <f t="shared" si="0"/>
        <v>－</v>
      </c>
    </row>
    <row r="31" spans="1:11" ht="13.5">
      <c r="A31" s="17"/>
      <c r="B31" s="75" t="str">
        <f>+'帳票61_06(1)'!B30</f>
        <v>与那原町</v>
      </c>
      <c r="C31" s="129">
        <f>+'帳票61_06(1)'!EH30</f>
        <v>0</v>
      </c>
      <c r="D31" s="130">
        <f>+'帳票61_06(1)'!EI30</f>
        <v>0</v>
      </c>
      <c r="E31" s="131">
        <f t="shared" si="1"/>
        <v>0</v>
      </c>
      <c r="F31" s="129">
        <f>+'帳票61_06(1)'!EM30</f>
        <v>0</v>
      </c>
      <c r="G31" s="130">
        <f>+'帳票61_06(1)'!EN30</f>
        <v>0</v>
      </c>
      <c r="H31" s="131">
        <f t="shared" si="2"/>
        <v>0</v>
      </c>
      <c r="I31" s="190" t="str">
        <f t="shared" si="3"/>
        <v>－</v>
      </c>
      <c r="J31" s="145" t="str">
        <f t="shared" si="0"/>
        <v>－</v>
      </c>
      <c r="K31" s="191" t="str">
        <f t="shared" si="0"/>
        <v>－</v>
      </c>
    </row>
    <row r="32" spans="1:11" ht="13.5">
      <c r="A32" s="17"/>
      <c r="B32" s="75" t="str">
        <f>+'帳票61_06(1)'!B31</f>
        <v>南風原町</v>
      </c>
      <c r="C32" s="129">
        <f>+'帳票61_06(1)'!EH31</f>
        <v>0</v>
      </c>
      <c r="D32" s="130">
        <f>+'帳票61_06(1)'!EI31</f>
        <v>0</v>
      </c>
      <c r="E32" s="131">
        <f t="shared" si="1"/>
        <v>0</v>
      </c>
      <c r="F32" s="129">
        <f>+'帳票61_06(1)'!EM31</f>
        <v>0</v>
      </c>
      <c r="G32" s="130">
        <f>+'帳票61_06(1)'!EN31</f>
        <v>0</v>
      </c>
      <c r="H32" s="131">
        <f t="shared" si="2"/>
        <v>0</v>
      </c>
      <c r="I32" s="190" t="str">
        <f t="shared" si="3"/>
        <v>－</v>
      </c>
      <c r="J32" s="145" t="str">
        <f t="shared" si="0"/>
        <v>－</v>
      </c>
      <c r="K32" s="191" t="str">
        <f t="shared" si="0"/>
        <v>－</v>
      </c>
    </row>
    <row r="33" spans="1:11" ht="13.5">
      <c r="A33" s="17"/>
      <c r="B33" s="75" t="str">
        <f>+'帳票61_06(1)'!B32</f>
        <v>渡嘉敷村</v>
      </c>
      <c r="C33" s="129">
        <f>+'帳票61_06(1)'!EH32</f>
        <v>0</v>
      </c>
      <c r="D33" s="130">
        <f>+'帳票61_06(1)'!EI32</f>
        <v>0</v>
      </c>
      <c r="E33" s="131">
        <f t="shared" si="1"/>
        <v>0</v>
      </c>
      <c r="F33" s="129">
        <f>+'帳票61_06(1)'!EM32</f>
        <v>0</v>
      </c>
      <c r="G33" s="130">
        <f>+'帳票61_06(1)'!EN32</f>
        <v>0</v>
      </c>
      <c r="H33" s="131">
        <f t="shared" si="2"/>
        <v>0</v>
      </c>
      <c r="I33" s="190" t="str">
        <f t="shared" si="3"/>
        <v>－</v>
      </c>
      <c r="J33" s="145" t="str">
        <f t="shared" si="0"/>
        <v>－</v>
      </c>
      <c r="K33" s="191" t="str">
        <f t="shared" si="0"/>
        <v>－</v>
      </c>
    </row>
    <row r="34" spans="1:11" ht="13.5">
      <c r="A34" s="17"/>
      <c r="B34" s="76" t="str">
        <f>+'帳票61_06(1)'!B33</f>
        <v>座間味村</v>
      </c>
      <c r="C34" s="132">
        <f>+'帳票61_06(1)'!EH33</f>
        <v>0</v>
      </c>
      <c r="D34" s="133">
        <f>+'帳票61_06(1)'!EI33</f>
        <v>0</v>
      </c>
      <c r="E34" s="134">
        <f t="shared" si="1"/>
        <v>0</v>
      </c>
      <c r="F34" s="132">
        <f>+'帳票61_06(1)'!EM33</f>
        <v>0</v>
      </c>
      <c r="G34" s="133">
        <f>+'帳票61_06(1)'!EN33</f>
        <v>0</v>
      </c>
      <c r="H34" s="134">
        <f t="shared" si="2"/>
        <v>0</v>
      </c>
      <c r="I34" s="168" t="str">
        <f t="shared" si="3"/>
        <v>－</v>
      </c>
      <c r="J34" s="148" t="str">
        <f t="shared" si="0"/>
        <v>－</v>
      </c>
      <c r="K34" s="170" t="str">
        <f t="shared" si="0"/>
        <v>－</v>
      </c>
    </row>
    <row r="35" spans="1:11" ht="13.5">
      <c r="A35" s="17"/>
      <c r="B35" s="77" t="str">
        <f>+'帳票61_06(1)'!B34</f>
        <v>粟国村</v>
      </c>
      <c r="C35" s="135">
        <f>+'帳票61_06(1)'!EH34</f>
        <v>0</v>
      </c>
      <c r="D35" s="136">
        <f>+'帳票61_06(1)'!EI34</f>
        <v>0</v>
      </c>
      <c r="E35" s="137">
        <f t="shared" si="1"/>
        <v>0</v>
      </c>
      <c r="F35" s="135">
        <f>+'帳票61_06(1)'!EM34</f>
        <v>0</v>
      </c>
      <c r="G35" s="136">
        <f>+'帳票61_06(1)'!EN34</f>
        <v>0</v>
      </c>
      <c r="H35" s="137">
        <f t="shared" si="2"/>
        <v>0</v>
      </c>
      <c r="I35" s="192" t="str">
        <f t="shared" si="3"/>
        <v>－</v>
      </c>
      <c r="J35" s="151" t="str">
        <f t="shared" si="0"/>
        <v>－</v>
      </c>
      <c r="K35" s="193" t="str">
        <f t="shared" si="0"/>
        <v>－</v>
      </c>
    </row>
    <row r="36" spans="1:11" ht="13.5">
      <c r="A36" s="17"/>
      <c r="B36" s="75" t="str">
        <f>+'帳票61_06(1)'!B35</f>
        <v>渡名喜村</v>
      </c>
      <c r="C36" s="129">
        <f>+'帳票61_06(1)'!EH35</f>
        <v>0</v>
      </c>
      <c r="D36" s="130">
        <f>+'帳票61_06(1)'!EI35</f>
        <v>0</v>
      </c>
      <c r="E36" s="131">
        <f t="shared" si="1"/>
        <v>0</v>
      </c>
      <c r="F36" s="129">
        <f>+'帳票61_06(1)'!EM35</f>
        <v>0</v>
      </c>
      <c r="G36" s="130">
        <f>+'帳票61_06(1)'!EN35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0"/>
        <v>－</v>
      </c>
    </row>
    <row r="37" spans="1:11" ht="13.5">
      <c r="A37" s="17"/>
      <c r="B37" s="75" t="str">
        <f>+'帳票61_06(1)'!B36</f>
        <v>南大東村</v>
      </c>
      <c r="C37" s="129">
        <f>+'帳票61_06(1)'!EH36</f>
        <v>0</v>
      </c>
      <c r="D37" s="130">
        <f>+'帳票61_06(1)'!EI36</f>
        <v>0</v>
      </c>
      <c r="E37" s="131">
        <f t="shared" si="1"/>
        <v>0</v>
      </c>
      <c r="F37" s="129">
        <f>+'帳票61_06(1)'!EM36</f>
        <v>0</v>
      </c>
      <c r="G37" s="130">
        <f>+'帳票61_06(1)'!EN36</f>
        <v>0</v>
      </c>
      <c r="H37" s="131">
        <f t="shared" si="2"/>
        <v>0</v>
      </c>
      <c r="I37" s="190" t="str">
        <f t="shared" si="3"/>
        <v>－</v>
      </c>
      <c r="J37" s="145" t="str">
        <f t="shared" si="3"/>
        <v>－</v>
      </c>
      <c r="K37" s="191" t="str">
        <f t="shared" si="3"/>
        <v>－</v>
      </c>
    </row>
    <row r="38" spans="1:11" ht="13.5">
      <c r="A38" s="17"/>
      <c r="B38" s="75" t="str">
        <f>+'帳票61_06(1)'!B37</f>
        <v>北大東村</v>
      </c>
      <c r="C38" s="129">
        <f>+'帳票61_06(1)'!EH37</f>
        <v>0</v>
      </c>
      <c r="D38" s="130">
        <f>+'帳票61_06(1)'!EI37</f>
        <v>0</v>
      </c>
      <c r="E38" s="131">
        <f t="shared" si="1"/>
        <v>0</v>
      </c>
      <c r="F38" s="129">
        <f>+'帳票61_06(1)'!EM37</f>
        <v>0</v>
      </c>
      <c r="G38" s="130">
        <f>+'帳票61_06(1)'!EN37</f>
        <v>0</v>
      </c>
      <c r="H38" s="131">
        <f t="shared" si="2"/>
        <v>0</v>
      </c>
      <c r="I38" s="190" t="str">
        <f t="shared" si="3"/>
        <v>－</v>
      </c>
      <c r="J38" s="145" t="str">
        <f t="shared" si="3"/>
        <v>－</v>
      </c>
      <c r="K38" s="191" t="str">
        <f t="shared" si="3"/>
        <v>－</v>
      </c>
    </row>
    <row r="39" spans="1:11" ht="13.5">
      <c r="A39" s="17"/>
      <c r="B39" s="76" t="str">
        <f>+'帳票61_06(1)'!B38</f>
        <v>伊平屋村</v>
      </c>
      <c r="C39" s="132">
        <f>+'帳票61_06(1)'!EH38</f>
        <v>0</v>
      </c>
      <c r="D39" s="133">
        <f>+'帳票61_06(1)'!EI38</f>
        <v>0</v>
      </c>
      <c r="E39" s="134">
        <f t="shared" si="1"/>
        <v>0</v>
      </c>
      <c r="F39" s="132">
        <f>+'帳票61_06(1)'!EM38</f>
        <v>0</v>
      </c>
      <c r="G39" s="133">
        <f>+'帳票61_06(1)'!EN38</f>
        <v>0</v>
      </c>
      <c r="H39" s="134">
        <f t="shared" si="2"/>
        <v>0</v>
      </c>
      <c r="I39" s="168" t="str">
        <f t="shared" si="3"/>
        <v>－</v>
      </c>
      <c r="J39" s="148" t="str">
        <f t="shared" si="3"/>
        <v>－</v>
      </c>
      <c r="K39" s="170" t="str">
        <f t="shared" si="3"/>
        <v>－</v>
      </c>
    </row>
    <row r="40" spans="1:11" ht="13.5">
      <c r="A40" s="17"/>
      <c r="B40" s="77" t="str">
        <f>+'帳票61_06(1)'!B39</f>
        <v>伊是名村</v>
      </c>
      <c r="C40" s="135">
        <f>+'帳票61_06(1)'!EH39</f>
        <v>0</v>
      </c>
      <c r="D40" s="136">
        <f>+'帳票61_06(1)'!EI39</f>
        <v>0</v>
      </c>
      <c r="E40" s="137">
        <f t="shared" si="1"/>
        <v>0</v>
      </c>
      <c r="F40" s="135">
        <f>+'帳票61_06(1)'!EM39</f>
        <v>0</v>
      </c>
      <c r="G40" s="136">
        <f>+'帳票61_06(1)'!EN39</f>
        <v>0</v>
      </c>
      <c r="H40" s="137">
        <f t="shared" si="2"/>
        <v>0</v>
      </c>
      <c r="I40" s="192" t="str">
        <f t="shared" si="3"/>
        <v>－</v>
      </c>
      <c r="J40" s="151" t="str">
        <f t="shared" si="3"/>
        <v>－</v>
      </c>
      <c r="K40" s="193" t="str">
        <f t="shared" si="3"/>
        <v>－</v>
      </c>
    </row>
    <row r="41" spans="1:11" ht="13.5">
      <c r="A41" s="17"/>
      <c r="B41" s="75" t="str">
        <f>+'帳票61_06(1)'!B40</f>
        <v>久米島町</v>
      </c>
      <c r="C41" s="129">
        <f>+'帳票61_06(1)'!EH40</f>
        <v>0</v>
      </c>
      <c r="D41" s="130">
        <f>+'帳票61_06(1)'!EI40</f>
        <v>0</v>
      </c>
      <c r="E41" s="131">
        <f t="shared" si="1"/>
        <v>0</v>
      </c>
      <c r="F41" s="129">
        <f>+'帳票61_06(1)'!EM40</f>
        <v>0</v>
      </c>
      <c r="G41" s="130">
        <f>+'帳票61_06(1)'!EN40</f>
        <v>0</v>
      </c>
      <c r="H41" s="131">
        <f t="shared" si="2"/>
        <v>0</v>
      </c>
      <c r="I41" s="190" t="str">
        <f t="shared" si="3"/>
        <v>－</v>
      </c>
      <c r="J41" s="145" t="str">
        <f t="shared" si="3"/>
        <v>－</v>
      </c>
      <c r="K41" s="191" t="str">
        <f t="shared" si="3"/>
        <v>－</v>
      </c>
    </row>
    <row r="42" spans="1:11" ht="13.5">
      <c r="A42" s="17"/>
      <c r="B42" s="75" t="str">
        <f>+'帳票61_06(1)'!B41</f>
        <v>八重瀬町</v>
      </c>
      <c r="C42" s="129">
        <f>+'帳票61_06(1)'!EH41</f>
        <v>0</v>
      </c>
      <c r="D42" s="130">
        <f>+'帳票61_06(1)'!EI41</f>
        <v>0</v>
      </c>
      <c r="E42" s="131">
        <f t="shared" si="1"/>
        <v>0</v>
      </c>
      <c r="F42" s="129">
        <f>+'帳票61_06(1)'!EM41</f>
        <v>0</v>
      </c>
      <c r="G42" s="130">
        <f>+'帳票61_06(1)'!EN41</f>
        <v>0</v>
      </c>
      <c r="H42" s="131">
        <f t="shared" si="2"/>
        <v>0</v>
      </c>
      <c r="I42" s="190" t="str">
        <f t="shared" si="3"/>
        <v>－</v>
      </c>
      <c r="J42" s="145" t="str">
        <f t="shared" si="3"/>
        <v>－</v>
      </c>
      <c r="K42" s="191" t="str">
        <f t="shared" si="3"/>
        <v>－</v>
      </c>
    </row>
    <row r="43" spans="1:11" ht="13.5">
      <c r="A43" s="17"/>
      <c r="B43" s="75" t="str">
        <f>+'帳票61_06(1)'!B42</f>
        <v>多良間村</v>
      </c>
      <c r="C43" s="129">
        <f>+'帳票61_06(1)'!EH42</f>
        <v>0</v>
      </c>
      <c r="D43" s="130">
        <f>+'帳票61_06(1)'!EI42</f>
        <v>0</v>
      </c>
      <c r="E43" s="131">
        <f t="shared" si="1"/>
        <v>0</v>
      </c>
      <c r="F43" s="129">
        <f>+'帳票61_06(1)'!EM42</f>
        <v>0</v>
      </c>
      <c r="G43" s="130">
        <f>+'帳票61_06(1)'!EN42</f>
        <v>0</v>
      </c>
      <c r="H43" s="131">
        <f t="shared" si="2"/>
        <v>0</v>
      </c>
      <c r="I43" s="190" t="str">
        <f t="shared" si="3"/>
        <v>－</v>
      </c>
      <c r="J43" s="145" t="str">
        <f t="shared" si="3"/>
        <v>－</v>
      </c>
      <c r="K43" s="191" t="str">
        <f t="shared" si="3"/>
        <v>－</v>
      </c>
    </row>
    <row r="44" spans="1:11" ht="13.5">
      <c r="A44" s="17"/>
      <c r="B44" s="76" t="str">
        <f>+'帳票61_06(1)'!B43</f>
        <v>竹富町</v>
      </c>
      <c r="C44" s="132">
        <f>+'帳票61_06(1)'!EH43</f>
        <v>0</v>
      </c>
      <c r="D44" s="133">
        <f>+'帳票61_06(1)'!EI43</f>
        <v>0</v>
      </c>
      <c r="E44" s="134">
        <f t="shared" si="1"/>
        <v>0</v>
      </c>
      <c r="F44" s="132">
        <f>+'帳票61_06(1)'!EM43</f>
        <v>0</v>
      </c>
      <c r="G44" s="133">
        <f>+'帳票61_06(1)'!EN43</f>
        <v>0</v>
      </c>
      <c r="H44" s="134">
        <f t="shared" si="2"/>
        <v>0</v>
      </c>
      <c r="I44" s="168" t="str">
        <f t="shared" si="3"/>
        <v>－</v>
      </c>
      <c r="J44" s="148" t="str">
        <f t="shared" si="3"/>
        <v>－</v>
      </c>
      <c r="K44" s="170" t="str">
        <f t="shared" si="3"/>
        <v>－</v>
      </c>
    </row>
    <row r="45" spans="1:11" ht="14.25" thickBot="1">
      <c r="A45" s="17"/>
      <c r="B45" s="77" t="str">
        <f>+'帳票61_06(1)'!B44</f>
        <v>与那国町</v>
      </c>
      <c r="C45" s="135">
        <f>+'帳票61_06(1)'!EH44</f>
        <v>0</v>
      </c>
      <c r="D45" s="136">
        <f>+'帳票61_06(1)'!EI44</f>
        <v>0</v>
      </c>
      <c r="E45" s="137">
        <f t="shared" si="1"/>
        <v>0</v>
      </c>
      <c r="F45" s="135">
        <f>+'帳票61_06(1)'!EM44</f>
        <v>0</v>
      </c>
      <c r="G45" s="136">
        <f>+'帳票61_06(1)'!EN44</f>
        <v>0</v>
      </c>
      <c r="H45" s="137">
        <f t="shared" si="2"/>
        <v>0</v>
      </c>
      <c r="I45" s="192" t="str">
        <f t="shared" si="3"/>
        <v>－</v>
      </c>
      <c r="J45" s="151" t="str">
        <f t="shared" si="3"/>
        <v>－</v>
      </c>
      <c r="K45" s="193" t="str">
        <f t="shared" si="3"/>
        <v>－</v>
      </c>
    </row>
    <row r="46" spans="1:11" ht="14.25" thickTop="1">
      <c r="A46" s="19"/>
      <c r="B46" s="79" t="s">
        <v>65</v>
      </c>
      <c r="C46" s="173">
        <f aca="true" t="shared" si="4" ref="C46:H46">SUM(C5:C15)</f>
        <v>0</v>
      </c>
      <c r="D46" s="174">
        <f t="shared" si="4"/>
        <v>0</v>
      </c>
      <c r="E46" s="175">
        <f t="shared" si="4"/>
        <v>0</v>
      </c>
      <c r="F46" s="173">
        <f t="shared" si="4"/>
        <v>0</v>
      </c>
      <c r="G46" s="174">
        <f t="shared" si="4"/>
        <v>0</v>
      </c>
      <c r="H46" s="175">
        <f t="shared" si="4"/>
        <v>0</v>
      </c>
      <c r="I46" s="237" t="str">
        <f t="shared" si="3"/>
        <v>－</v>
      </c>
      <c r="J46" s="177" t="str">
        <f t="shared" si="3"/>
        <v>－</v>
      </c>
      <c r="K46" s="239" t="str">
        <f t="shared" si="3"/>
        <v>－</v>
      </c>
    </row>
    <row r="47" spans="1:11" ht="14.25" thickBot="1">
      <c r="A47" s="19"/>
      <c r="B47" s="80" t="s">
        <v>66</v>
      </c>
      <c r="C47" s="138">
        <f aca="true" t="shared" si="5" ref="C47:H47">SUM(C16:C45)</f>
        <v>0</v>
      </c>
      <c r="D47" s="139">
        <f t="shared" si="5"/>
        <v>0</v>
      </c>
      <c r="E47" s="140">
        <f t="shared" si="5"/>
        <v>0</v>
      </c>
      <c r="F47" s="138">
        <f t="shared" si="5"/>
        <v>0</v>
      </c>
      <c r="G47" s="139">
        <f t="shared" si="5"/>
        <v>0</v>
      </c>
      <c r="H47" s="140">
        <f t="shared" si="5"/>
        <v>0</v>
      </c>
      <c r="I47" s="194" t="str">
        <f t="shared" si="3"/>
        <v>－</v>
      </c>
      <c r="J47" s="167" t="str">
        <f t="shared" si="3"/>
        <v>－</v>
      </c>
      <c r="K47" s="195" t="str">
        <f t="shared" si="3"/>
        <v>－</v>
      </c>
    </row>
    <row r="48" spans="2:11" ht="14.25" thickBot="1">
      <c r="B48" s="82" t="s">
        <v>114</v>
      </c>
      <c r="C48" s="156">
        <f aca="true" t="shared" si="6" ref="C48:H48">SUM(C46:C47)</f>
        <v>0</v>
      </c>
      <c r="D48" s="157">
        <f t="shared" si="6"/>
        <v>0</v>
      </c>
      <c r="E48" s="158">
        <f t="shared" si="6"/>
        <v>0</v>
      </c>
      <c r="F48" s="156">
        <f t="shared" si="6"/>
        <v>0</v>
      </c>
      <c r="G48" s="157">
        <f t="shared" si="6"/>
        <v>0</v>
      </c>
      <c r="H48" s="158">
        <f t="shared" si="6"/>
        <v>0</v>
      </c>
      <c r="I48" s="221" t="str">
        <f t="shared" si="3"/>
        <v>－</v>
      </c>
      <c r="J48" s="172" t="str">
        <f t="shared" si="3"/>
        <v>－</v>
      </c>
      <c r="K48" s="222" t="str">
        <f t="shared" si="3"/>
        <v>－</v>
      </c>
    </row>
  </sheetData>
  <mergeCells count="12"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>
    <tabColor indexed="43"/>
  </sheetPr>
  <dimension ref="A1:K4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3" width="9.875" style="14" bestFit="1" customWidth="1"/>
    <col min="4" max="4" width="10.125" style="14" bestFit="1" customWidth="1"/>
    <col min="5" max="5" width="9.875" style="14" bestFit="1" customWidth="1"/>
    <col min="6" max="6" width="9.37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53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51" t="s">
        <v>8</v>
      </c>
      <c r="D2" s="351"/>
      <c r="E2" s="352"/>
      <c r="F2" s="353" t="s">
        <v>9</v>
      </c>
      <c r="G2" s="351"/>
      <c r="H2" s="352"/>
      <c r="I2" s="354" t="s">
        <v>10</v>
      </c>
      <c r="J2" s="355"/>
      <c r="K2" s="356"/>
    </row>
    <row r="3" spans="2:11" ht="12" customHeight="1">
      <c r="B3" s="16" t="s">
        <v>11</v>
      </c>
      <c r="C3" s="337" t="s">
        <v>1</v>
      </c>
      <c r="D3" s="339" t="s">
        <v>3</v>
      </c>
      <c r="E3" s="341" t="s">
        <v>0</v>
      </c>
      <c r="F3" s="337" t="s">
        <v>1</v>
      </c>
      <c r="G3" s="339" t="s">
        <v>3</v>
      </c>
      <c r="H3" s="341" t="s">
        <v>0</v>
      </c>
      <c r="I3" s="345" t="s">
        <v>4</v>
      </c>
      <c r="J3" s="347" t="s">
        <v>117</v>
      </c>
      <c r="K3" s="343" t="s">
        <v>0</v>
      </c>
    </row>
    <row r="4" spans="2:11" ht="11.25" customHeight="1" thickBot="1">
      <c r="B4" s="179"/>
      <c r="C4" s="338"/>
      <c r="D4" s="340"/>
      <c r="E4" s="342"/>
      <c r="F4" s="338"/>
      <c r="G4" s="340"/>
      <c r="H4" s="342"/>
      <c r="I4" s="346"/>
      <c r="J4" s="348"/>
      <c r="K4" s="344"/>
    </row>
    <row r="5" spans="1:11" ht="14.25" thickTop="1">
      <c r="A5" s="17"/>
      <c r="B5" s="78" t="str">
        <f>+'帳票61_06(1)'!B4</f>
        <v>那覇市</v>
      </c>
      <c r="C5" s="126">
        <f>+'帳票61_06(1)'!EQ4</f>
        <v>416965</v>
      </c>
      <c r="D5" s="127">
        <f>+'帳票61_06(1)'!ER4</f>
        <v>54240</v>
      </c>
      <c r="E5" s="128">
        <f>SUM(C5:D5)</f>
        <v>471205</v>
      </c>
      <c r="F5" s="126">
        <f>+'帳票61_06(1)'!EV4</f>
        <v>397708</v>
      </c>
      <c r="G5" s="127">
        <f>+'帳票61_06(1)'!EW4</f>
        <v>16482</v>
      </c>
      <c r="H5" s="128">
        <f>SUM(F5:G5)</f>
        <v>414190</v>
      </c>
      <c r="I5" s="188">
        <f>IF(C5=0,"－",(F5/C5)*100)</f>
        <v>95.38162675524325</v>
      </c>
      <c r="J5" s="142">
        <f aca="true" t="shared" si="0" ref="J5:K36">IF(D5=0,"－",(G5/D5)*100)</f>
        <v>30.38716814159292</v>
      </c>
      <c r="K5" s="189">
        <f>IF(E5=0,"－",(H5/E5)*100)</f>
        <v>87.90017083859468</v>
      </c>
    </row>
    <row r="6" spans="1:11" ht="13.5">
      <c r="A6" s="17"/>
      <c r="B6" s="75" t="str">
        <f>+'帳票61_06(1)'!B5</f>
        <v>宜野湾市</v>
      </c>
      <c r="C6" s="129">
        <f>+'帳票61_06(1)'!EQ5</f>
        <v>201399</v>
      </c>
      <c r="D6" s="130">
        <f>+'帳票61_06(1)'!ER5</f>
        <v>35433</v>
      </c>
      <c r="E6" s="131">
        <f aca="true" t="shared" si="1" ref="E6:E45">SUM(C6:D6)</f>
        <v>236832</v>
      </c>
      <c r="F6" s="129">
        <f>+'帳票61_06(1)'!EV5</f>
        <v>190862</v>
      </c>
      <c r="G6" s="130">
        <f>+'帳票61_06(1)'!EW5</f>
        <v>8194</v>
      </c>
      <c r="H6" s="131">
        <f aca="true" t="shared" si="2" ref="H6:H45">SUM(F6:G6)</f>
        <v>199056</v>
      </c>
      <c r="I6" s="190">
        <f aca="true" t="shared" si="3" ref="I6:K48">IF(C6=0,"－",(F6/C6)*100)</f>
        <v>94.76809716036327</v>
      </c>
      <c r="J6" s="145">
        <f t="shared" si="0"/>
        <v>23.125335139559166</v>
      </c>
      <c r="K6" s="191">
        <f t="shared" si="0"/>
        <v>84.0494527766518</v>
      </c>
    </row>
    <row r="7" spans="1:11" ht="13.5">
      <c r="A7" s="17"/>
      <c r="B7" s="75" t="str">
        <f>+'帳票61_06(1)'!B6</f>
        <v>石垣市</v>
      </c>
      <c r="C7" s="129">
        <f>+'帳票61_06(1)'!EQ6</f>
        <v>111375</v>
      </c>
      <c r="D7" s="130">
        <f>+'帳票61_06(1)'!ER6</f>
        <v>18229</v>
      </c>
      <c r="E7" s="131">
        <f t="shared" si="1"/>
        <v>129604</v>
      </c>
      <c r="F7" s="129">
        <f>+'帳票61_06(1)'!EV6</f>
        <v>102719</v>
      </c>
      <c r="G7" s="130">
        <f>+'帳票61_06(1)'!EW6</f>
        <v>5422</v>
      </c>
      <c r="H7" s="131">
        <f t="shared" si="2"/>
        <v>108141</v>
      </c>
      <c r="I7" s="190">
        <f t="shared" si="3"/>
        <v>92.2280583613917</v>
      </c>
      <c r="J7" s="145">
        <f t="shared" si="0"/>
        <v>29.74381480059246</v>
      </c>
      <c r="K7" s="191">
        <f t="shared" si="0"/>
        <v>83.43955433474277</v>
      </c>
    </row>
    <row r="8" spans="1:11" ht="13.5">
      <c r="A8" s="17"/>
      <c r="B8" s="75" t="str">
        <f>+'帳票61_06(1)'!B7</f>
        <v>浦添市</v>
      </c>
      <c r="C8" s="129">
        <f>+'帳票61_06(1)'!EQ7</f>
        <v>241529</v>
      </c>
      <c r="D8" s="130">
        <f>+'帳票61_06(1)'!ER7</f>
        <v>21561</v>
      </c>
      <c r="E8" s="131">
        <f t="shared" si="1"/>
        <v>263090</v>
      </c>
      <c r="F8" s="129">
        <f>+'帳票61_06(1)'!EV7</f>
        <v>233099</v>
      </c>
      <c r="G8" s="130">
        <f>+'帳票61_06(1)'!EW7</f>
        <v>7096</v>
      </c>
      <c r="H8" s="131">
        <f t="shared" si="2"/>
        <v>240195</v>
      </c>
      <c r="I8" s="190">
        <f t="shared" si="3"/>
        <v>96.50973589092821</v>
      </c>
      <c r="J8" s="145">
        <f t="shared" si="0"/>
        <v>32.911274987245484</v>
      </c>
      <c r="K8" s="191">
        <f t="shared" si="0"/>
        <v>91.29765479493709</v>
      </c>
    </row>
    <row r="9" spans="1:11" ht="13.5">
      <c r="A9" s="17"/>
      <c r="B9" s="76" t="str">
        <f>+'帳票61_06(1)'!B8</f>
        <v>名護市</v>
      </c>
      <c r="C9" s="132">
        <f>+'帳票61_06(1)'!EQ8</f>
        <v>131248</v>
      </c>
      <c r="D9" s="133">
        <f>+'帳票61_06(1)'!ER8</f>
        <v>38063</v>
      </c>
      <c r="E9" s="134">
        <f t="shared" si="1"/>
        <v>169311</v>
      </c>
      <c r="F9" s="132">
        <f>+'帳票61_06(1)'!EV8</f>
        <v>119262</v>
      </c>
      <c r="G9" s="133">
        <f>+'帳票61_06(1)'!EW8</f>
        <v>8516</v>
      </c>
      <c r="H9" s="134">
        <f t="shared" si="2"/>
        <v>127778</v>
      </c>
      <c r="I9" s="168">
        <f t="shared" si="3"/>
        <v>90.8676703645008</v>
      </c>
      <c r="J9" s="148">
        <f t="shared" si="0"/>
        <v>22.373433518114705</v>
      </c>
      <c r="K9" s="170">
        <f t="shared" si="0"/>
        <v>75.46940246056074</v>
      </c>
    </row>
    <row r="10" spans="1:11" ht="13.5">
      <c r="A10" s="17"/>
      <c r="B10" s="77" t="str">
        <f>+'帳票61_06(1)'!B9</f>
        <v>糸満市</v>
      </c>
      <c r="C10" s="135">
        <f>+'帳票61_06(1)'!EQ9</f>
        <v>137721</v>
      </c>
      <c r="D10" s="136">
        <f>+'帳票61_06(1)'!ER9</f>
        <v>20697</v>
      </c>
      <c r="E10" s="137">
        <f t="shared" si="1"/>
        <v>158418</v>
      </c>
      <c r="F10" s="135">
        <f>+'帳票61_06(1)'!EV9</f>
        <v>128785</v>
      </c>
      <c r="G10" s="136">
        <f>+'帳票61_06(1)'!EW9</f>
        <v>6916</v>
      </c>
      <c r="H10" s="137">
        <f t="shared" si="2"/>
        <v>135701</v>
      </c>
      <c r="I10" s="192">
        <f t="shared" si="3"/>
        <v>93.51151966657227</v>
      </c>
      <c r="J10" s="151">
        <f t="shared" si="0"/>
        <v>33.415470841184714</v>
      </c>
      <c r="K10" s="193">
        <f t="shared" si="0"/>
        <v>85.66008913128559</v>
      </c>
    </row>
    <row r="11" spans="1:11" ht="13.5">
      <c r="A11" s="17"/>
      <c r="B11" s="75" t="str">
        <f>+'帳票61_06(1)'!B10</f>
        <v>沖縄市</v>
      </c>
      <c r="C11" s="129">
        <f>+'帳票61_06(1)'!EQ10</f>
        <v>261725</v>
      </c>
      <c r="D11" s="130">
        <f>+'帳票61_06(1)'!ER10</f>
        <v>35871</v>
      </c>
      <c r="E11" s="131">
        <f t="shared" si="1"/>
        <v>297596</v>
      </c>
      <c r="F11" s="129">
        <f>+'帳票61_06(1)'!EV10</f>
        <v>243578</v>
      </c>
      <c r="G11" s="130">
        <f>+'帳票61_06(1)'!EW10</f>
        <v>10242</v>
      </c>
      <c r="H11" s="131">
        <f t="shared" si="2"/>
        <v>253820</v>
      </c>
      <c r="I11" s="190">
        <f t="shared" si="3"/>
        <v>93.06638647435285</v>
      </c>
      <c r="J11" s="145">
        <f t="shared" si="0"/>
        <v>28.55231245295643</v>
      </c>
      <c r="K11" s="191">
        <f t="shared" si="0"/>
        <v>85.29012486726972</v>
      </c>
    </row>
    <row r="12" spans="1:11" ht="13.5">
      <c r="A12" s="17"/>
      <c r="B12" s="75" t="str">
        <f>+'帳票61_06(1)'!B11</f>
        <v>豊見城市</v>
      </c>
      <c r="C12" s="129">
        <f>+'帳票61_06(1)'!EQ11</f>
        <v>128623</v>
      </c>
      <c r="D12" s="130">
        <f>+'帳票61_06(1)'!ER11</f>
        <v>18519</v>
      </c>
      <c r="E12" s="131">
        <f t="shared" si="1"/>
        <v>147142</v>
      </c>
      <c r="F12" s="129">
        <f>+'帳票61_06(1)'!EV11</f>
        <v>121675</v>
      </c>
      <c r="G12" s="130">
        <f>+'帳票61_06(1)'!EW11</f>
        <v>4133</v>
      </c>
      <c r="H12" s="131">
        <f t="shared" si="2"/>
        <v>125808</v>
      </c>
      <c r="I12" s="190">
        <f t="shared" si="3"/>
        <v>94.59816673534283</v>
      </c>
      <c r="J12" s="145">
        <f t="shared" si="0"/>
        <v>22.31761974188671</v>
      </c>
      <c r="K12" s="191">
        <f t="shared" si="0"/>
        <v>85.50108058881897</v>
      </c>
    </row>
    <row r="13" spans="1:11" ht="13.5">
      <c r="A13" s="17"/>
      <c r="B13" s="75" t="str">
        <f>+'帳票61_06(1)'!B12</f>
        <v>うるま市</v>
      </c>
      <c r="C13" s="129">
        <f>+'帳票61_06(1)'!EQ12</f>
        <v>275132</v>
      </c>
      <c r="D13" s="130">
        <f>+'帳票61_06(1)'!ER12</f>
        <v>71772</v>
      </c>
      <c r="E13" s="131">
        <f t="shared" si="1"/>
        <v>346904</v>
      </c>
      <c r="F13" s="129">
        <f>+'帳票61_06(1)'!EV12</f>
        <v>253783</v>
      </c>
      <c r="G13" s="130">
        <f>+'帳票61_06(1)'!EW12</f>
        <v>17695</v>
      </c>
      <c r="H13" s="131">
        <f t="shared" si="2"/>
        <v>271478</v>
      </c>
      <c r="I13" s="190">
        <f t="shared" si="3"/>
        <v>92.24045185583647</v>
      </c>
      <c r="J13" s="145">
        <f t="shared" si="0"/>
        <v>24.65446134983002</v>
      </c>
      <c r="K13" s="191">
        <f t="shared" si="0"/>
        <v>78.25738532850586</v>
      </c>
    </row>
    <row r="14" spans="1:11" ht="13.5">
      <c r="A14" s="17"/>
      <c r="B14" s="76" t="str">
        <f>+'帳票61_06(1)'!B13</f>
        <v>宮古島市</v>
      </c>
      <c r="C14" s="132">
        <f>+'帳票61_06(1)'!EQ13</f>
        <v>134976</v>
      </c>
      <c r="D14" s="133">
        <f>+'帳票61_06(1)'!ER13</f>
        <v>19081</v>
      </c>
      <c r="E14" s="134">
        <f t="shared" si="1"/>
        <v>154057</v>
      </c>
      <c r="F14" s="132">
        <f>+'帳票61_06(1)'!EV13</f>
        <v>127336</v>
      </c>
      <c r="G14" s="133">
        <f>+'帳票61_06(1)'!EW13</f>
        <v>4499</v>
      </c>
      <c r="H14" s="134">
        <f t="shared" si="2"/>
        <v>131835</v>
      </c>
      <c r="I14" s="168">
        <f t="shared" si="3"/>
        <v>94.33973447131342</v>
      </c>
      <c r="J14" s="148">
        <f t="shared" si="0"/>
        <v>23.578428803521827</v>
      </c>
      <c r="K14" s="170">
        <f t="shared" si="0"/>
        <v>85.57546881998222</v>
      </c>
    </row>
    <row r="15" spans="1:11" ht="13.5">
      <c r="A15" s="17"/>
      <c r="B15" s="77" t="str">
        <f>+'帳票61_06(1)'!B14</f>
        <v>南城市</v>
      </c>
      <c r="C15" s="135">
        <f>+'帳票61_06(1)'!EQ14</f>
        <v>105954</v>
      </c>
      <c r="D15" s="136">
        <f>+'帳票61_06(1)'!ER14</f>
        <v>12240</v>
      </c>
      <c r="E15" s="137">
        <f t="shared" si="1"/>
        <v>118194</v>
      </c>
      <c r="F15" s="135">
        <f>+'帳票61_06(1)'!EV14</f>
        <v>101995</v>
      </c>
      <c r="G15" s="136">
        <f>+'帳票61_06(1)'!EW14</f>
        <v>3985</v>
      </c>
      <c r="H15" s="137">
        <f t="shared" si="2"/>
        <v>105980</v>
      </c>
      <c r="I15" s="192">
        <f t="shared" si="3"/>
        <v>96.26347282783094</v>
      </c>
      <c r="J15" s="151">
        <f t="shared" si="0"/>
        <v>32.55718954248366</v>
      </c>
      <c r="K15" s="193">
        <f t="shared" si="0"/>
        <v>89.66614210535222</v>
      </c>
    </row>
    <row r="16" spans="1:11" ht="13.5">
      <c r="A16" s="17"/>
      <c r="B16" s="78" t="str">
        <f>+'帳票61_06(1)'!B15</f>
        <v>国頭村</v>
      </c>
      <c r="C16" s="126">
        <f>+'帳票61_06(1)'!EQ15</f>
        <v>11574</v>
      </c>
      <c r="D16" s="127">
        <f>+'帳票61_06(1)'!ER15</f>
        <v>2773</v>
      </c>
      <c r="E16" s="128">
        <f t="shared" si="1"/>
        <v>14347</v>
      </c>
      <c r="F16" s="126">
        <f>+'帳票61_06(1)'!EV15</f>
        <v>10615</v>
      </c>
      <c r="G16" s="127">
        <f>+'帳票61_06(1)'!EW15</f>
        <v>310</v>
      </c>
      <c r="H16" s="128">
        <f t="shared" si="2"/>
        <v>10925</v>
      </c>
      <c r="I16" s="188">
        <f t="shared" si="3"/>
        <v>91.71418697079662</v>
      </c>
      <c r="J16" s="142">
        <f t="shared" si="0"/>
        <v>11.179228272628922</v>
      </c>
      <c r="K16" s="189">
        <f t="shared" si="0"/>
        <v>76.14832369136406</v>
      </c>
    </row>
    <row r="17" spans="1:11" ht="13.5">
      <c r="A17" s="17"/>
      <c r="B17" s="75" t="str">
        <f>+'帳票61_06(1)'!B16</f>
        <v>大宜味村</v>
      </c>
      <c r="C17" s="129">
        <f>+'帳票61_06(1)'!EQ16</f>
        <v>7166</v>
      </c>
      <c r="D17" s="130">
        <f>+'帳票61_06(1)'!ER16</f>
        <v>760</v>
      </c>
      <c r="E17" s="131">
        <f t="shared" si="1"/>
        <v>7926</v>
      </c>
      <c r="F17" s="129">
        <f>+'帳票61_06(1)'!EV16</f>
        <v>6786</v>
      </c>
      <c r="G17" s="130">
        <f>+'帳票61_06(1)'!EW16</f>
        <v>110</v>
      </c>
      <c r="H17" s="131">
        <f t="shared" si="2"/>
        <v>6896</v>
      </c>
      <c r="I17" s="190">
        <f t="shared" si="3"/>
        <v>94.69718113312867</v>
      </c>
      <c r="J17" s="145">
        <f t="shared" si="0"/>
        <v>14.473684210526317</v>
      </c>
      <c r="K17" s="191">
        <f t="shared" si="0"/>
        <v>87.00479434771637</v>
      </c>
    </row>
    <row r="18" spans="1:11" ht="13.5">
      <c r="A18" s="17"/>
      <c r="B18" s="75" t="str">
        <f>+'帳票61_06(1)'!B17</f>
        <v>東村</v>
      </c>
      <c r="C18" s="129">
        <f>+'帳票61_06(1)'!EQ17</f>
        <v>4717</v>
      </c>
      <c r="D18" s="130">
        <f>+'帳票61_06(1)'!ER17</f>
        <v>297</v>
      </c>
      <c r="E18" s="131">
        <f t="shared" si="1"/>
        <v>5014</v>
      </c>
      <c r="F18" s="129">
        <f>+'帳票61_06(1)'!EV17</f>
        <v>4452</v>
      </c>
      <c r="G18" s="130">
        <f>+'帳票61_06(1)'!EW17</f>
        <v>93</v>
      </c>
      <c r="H18" s="131">
        <f t="shared" si="2"/>
        <v>4545</v>
      </c>
      <c r="I18" s="190">
        <f t="shared" si="3"/>
        <v>94.3820224719101</v>
      </c>
      <c r="J18" s="145">
        <f t="shared" si="0"/>
        <v>31.313131313131315</v>
      </c>
      <c r="K18" s="191">
        <f t="shared" si="0"/>
        <v>90.64619066613481</v>
      </c>
    </row>
    <row r="19" spans="1:11" ht="13.5">
      <c r="A19" s="17"/>
      <c r="B19" s="76" t="str">
        <f>+'帳票61_06(1)'!B18</f>
        <v>今帰仁村</v>
      </c>
      <c r="C19" s="132">
        <f>+'帳票61_06(1)'!EQ18</f>
        <v>23462</v>
      </c>
      <c r="D19" s="133">
        <f>+'帳票61_06(1)'!ER18</f>
        <v>2812</v>
      </c>
      <c r="E19" s="134">
        <f t="shared" si="1"/>
        <v>26274</v>
      </c>
      <c r="F19" s="132">
        <f>+'帳票61_06(1)'!EV18</f>
        <v>22195</v>
      </c>
      <c r="G19" s="133">
        <f>+'帳票61_06(1)'!EW18</f>
        <v>968</v>
      </c>
      <c r="H19" s="134">
        <f t="shared" si="2"/>
        <v>23163</v>
      </c>
      <c r="I19" s="168">
        <f t="shared" si="3"/>
        <v>94.59977836501578</v>
      </c>
      <c r="J19" s="148">
        <f t="shared" si="0"/>
        <v>34.42389758179232</v>
      </c>
      <c r="K19" s="170">
        <f t="shared" si="0"/>
        <v>88.15939712263074</v>
      </c>
    </row>
    <row r="20" spans="1:11" ht="13.5">
      <c r="A20" s="17"/>
      <c r="B20" s="77" t="str">
        <f>+'帳票61_06(1)'!B19</f>
        <v>本部町</v>
      </c>
      <c r="C20" s="135">
        <f>+'帳票61_06(1)'!EQ19</f>
        <v>31703</v>
      </c>
      <c r="D20" s="136">
        <f>+'帳票61_06(1)'!ER19</f>
        <v>6520</v>
      </c>
      <c r="E20" s="137">
        <f t="shared" si="1"/>
        <v>38223</v>
      </c>
      <c r="F20" s="135">
        <f>+'帳票61_06(1)'!EV19</f>
        <v>29918</v>
      </c>
      <c r="G20" s="136">
        <f>+'帳票61_06(1)'!EW19</f>
        <v>1633</v>
      </c>
      <c r="H20" s="137">
        <f t="shared" si="2"/>
        <v>31551</v>
      </c>
      <c r="I20" s="192">
        <f t="shared" si="3"/>
        <v>94.36961801722235</v>
      </c>
      <c r="J20" s="151">
        <f t="shared" si="0"/>
        <v>25.04601226993865</v>
      </c>
      <c r="K20" s="193">
        <f t="shared" si="0"/>
        <v>82.54454124480026</v>
      </c>
    </row>
    <row r="21" spans="1:11" ht="13.5">
      <c r="A21" s="17"/>
      <c r="B21" s="75" t="str">
        <f>+'帳票61_06(1)'!B20</f>
        <v>恩納村</v>
      </c>
      <c r="C21" s="129">
        <f>+'帳票61_06(1)'!EQ20</f>
        <v>25222</v>
      </c>
      <c r="D21" s="130">
        <f>+'帳票61_06(1)'!ER20</f>
        <v>6540</v>
      </c>
      <c r="E21" s="131">
        <f t="shared" si="1"/>
        <v>31762</v>
      </c>
      <c r="F21" s="129">
        <f>+'帳票61_06(1)'!EV20</f>
        <v>22796</v>
      </c>
      <c r="G21" s="130">
        <f>+'帳票61_06(1)'!EW20</f>
        <v>1314</v>
      </c>
      <c r="H21" s="131">
        <f t="shared" si="2"/>
        <v>24110</v>
      </c>
      <c r="I21" s="190">
        <f t="shared" si="3"/>
        <v>90.38141305209737</v>
      </c>
      <c r="J21" s="145">
        <f t="shared" si="0"/>
        <v>20.091743119266056</v>
      </c>
      <c r="K21" s="191">
        <f t="shared" si="0"/>
        <v>75.90831811598765</v>
      </c>
    </row>
    <row r="22" spans="1:11" ht="13.5">
      <c r="A22" s="17"/>
      <c r="B22" s="75" t="str">
        <f>+'帳票61_06(1)'!B21</f>
        <v>宜野座村</v>
      </c>
      <c r="C22" s="129">
        <f>+'帳票61_06(1)'!EQ21</f>
        <v>12245</v>
      </c>
      <c r="D22" s="130">
        <f>+'帳票61_06(1)'!ER21</f>
        <v>3450</v>
      </c>
      <c r="E22" s="131">
        <f t="shared" si="1"/>
        <v>15695</v>
      </c>
      <c r="F22" s="129">
        <f>+'帳票61_06(1)'!EV21</f>
        <v>11790</v>
      </c>
      <c r="G22" s="130">
        <f>+'帳票61_06(1)'!EW21</f>
        <v>974</v>
      </c>
      <c r="H22" s="131">
        <f t="shared" si="2"/>
        <v>12764</v>
      </c>
      <c r="I22" s="190">
        <f t="shared" si="3"/>
        <v>96.28419763168641</v>
      </c>
      <c r="J22" s="145">
        <f t="shared" si="0"/>
        <v>28.231884057971012</v>
      </c>
      <c r="K22" s="191">
        <f t="shared" si="0"/>
        <v>81.32526282255496</v>
      </c>
    </row>
    <row r="23" spans="1:11" ht="13.5">
      <c r="A23" s="17"/>
      <c r="B23" s="75" t="str">
        <f>+'帳票61_06(1)'!B22</f>
        <v>金武町</v>
      </c>
      <c r="C23" s="129">
        <f>+'帳票61_06(1)'!EQ22</f>
        <v>24204</v>
      </c>
      <c r="D23" s="130">
        <f>+'帳票61_06(1)'!ER22</f>
        <v>6921</v>
      </c>
      <c r="E23" s="131">
        <f t="shared" si="1"/>
        <v>31125</v>
      </c>
      <c r="F23" s="129">
        <f>+'帳票61_06(1)'!EV22</f>
        <v>22460</v>
      </c>
      <c r="G23" s="130">
        <f>+'帳票61_06(1)'!EW22</f>
        <v>1765</v>
      </c>
      <c r="H23" s="131">
        <f t="shared" si="2"/>
        <v>24225</v>
      </c>
      <c r="I23" s="190">
        <f t="shared" si="3"/>
        <v>92.79457940836225</v>
      </c>
      <c r="J23" s="145">
        <f t="shared" si="0"/>
        <v>25.502095072966334</v>
      </c>
      <c r="K23" s="191">
        <f t="shared" si="0"/>
        <v>77.83132530120483</v>
      </c>
    </row>
    <row r="24" spans="1:11" ht="13.5">
      <c r="A24" s="17"/>
      <c r="B24" s="76" t="str">
        <f>+'帳票61_06(1)'!B23</f>
        <v>伊江村</v>
      </c>
      <c r="C24" s="132">
        <f>+'帳票61_06(1)'!EQ23</f>
        <v>14617</v>
      </c>
      <c r="D24" s="133">
        <f>+'帳票61_06(1)'!ER23</f>
        <v>1341</v>
      </c>
      <c r="E24" s="134">
        <f t="shared" si="1"/>
        <v>15958</v>
      </c>
      <c r="F24" s="132">
        <f>+'帳票61_06(1)'!EV23</f>
        <v>14362</v>
      </c>
      <c r="G24" s="133">
        <f>+'帳票61_06(1)'!EW23</f>
        <v>122</v>
      </c>
      <c r="H24" s="134">
        <f t="shared" si="2"/>
        <v>14484</v>
      </c>
      <c r="I24" s="168">
        <f t="shared" si="3"/>
        <v>98.25545597591845</v>
      </c>
      <c r="J24" s="148">
        <f t="shared" si="0"/>
        <v>9.097688292319164</v>
      </c>
      <c r="K24" s="170">
        <f t="shared" si="0"/>
        <v>90.76325354054393</v>
      </c>
    </row>
    <row r="25" spans="1:11" ht="13.5">
      <c r="A25" s="17"/>
      <c r="B25" s="77" t="str">
        <f>+'帳票61_06(1)'!B24</f>
        <v>読谷村</v>
      </c>
      <c r="C25" s="135">
        <f>+'帳票61_06(1)'!EQ24</f>
        <v>91514</v>
      </c>
      <c r="D25" s="136">
        <f>+'帳票61_06(1)'!ER24</f>
        <v>11374</v>
      </c>
      <c r="E25" s="137">
        <f t="shared" si="1"/>
        <v>102888</v>
      </c>
      <c r="F25" s="135">
        <f>+'帳票61_06(1)'!EV24</f>
        <v>86011</v>
      </c>
      <c r="G25" s="136">
        <f>+'帳票61_06(1)'!EW24</f>
        <v>3008</v>
      </c>
      <c r="H25" s="137">
        <f t="shared" si="2"/>
        <v>89019</v>
      </c>
      <c r="I25" s="192">
        <f t="shared" si="3"/>
        <v>93.98671241558668</v>
      </c>
      <c r="J25" s="151">
        <f t="shared" si="0"/>
        <v>26.446280991735538</v>
      </c>
      <c r="K25" s="193">
        <f t="shared" si="0"/>
        <v>86.52029391182646</v>
      </c>
    </row>
    <row r="26" spans="1:11" ht="13.5">
      <c r="A26" s="17"/>
      <c r="B26" s="75" t="str">
        <f>+'帳票61_06(1)'!B25</f>
        <v>嘉手納町</v>
      </c>
      <c r="C26" s="129">
        <f>+'帳票61_06(1)'!EQ25</f>
        <v>28910</v>
      </c>
      <c r="D26" s="130">
        <f>+'帳票61_06(1)'!ER25</f>
        <v>7819</v>
      </c>
      <c r="E26" s="131">
        <f t="shared" si="1"/>
        <v>36729</v>
      </c>
      <c r="F26" s="129">
        <f>+'帳票61_06(1)'!EV25</f>
        <v>26132</v>
      </c>
      <c r="G26" s="130">
        <f>+'帳票61_06(1)'!EW25</f>
        <v>1863</v>
      </c>
      <c r="H26" s="131">
        <f t="shared" si="2"/>
        <v>27995</v>
      </c>
      <c r="I26" s="190">
        <f t="shared" si="3"/>
        <v>90.39086821169145</v>
      </c>
      <c r="J26" s="145">
        <f t="shared" si="0"/>
        <v>23.826576288527946</v>
      </c>
      <c r="K26" s="191">
        <f t="shared" si="0"/>
        <v>76.22042527702905</v>
      </c>
    </row>
    <row r="27" spans="1:11" ht="13.5">
      <c r="A27" s="17"/>
      <c r="B27" s="75" t="str">
        <f>+'帳票61_06(1)'!B26</f>
        <v>北谷町</v>
      </c>
      <c r="C27" s="129">
        <f>+'帳票61_06(1)'!EQ26</f>
        <v>61166</v>
      </c>
      <c r="D27" s="130">
        <f>+'帳票61_06(1)'!ER26</f>
        <v>9973</v>
      </c>
      <c r="E27" s="131">
        <f t="shared" si="1"/>
        <v>71139</v>
      </c>
      <c r="F27" s="129">
        <f>+'帳票61_06(1)'!EV26</f>
        <v>56621</v>
      </c>
      <c r="G27" s="130">
        <f>+'帳票61_06(1)'!EW26</f>
        <v>2759</v>
      </c>
      <c r="H27" s="131">
        <f t="shared" si="2"/>
        <v>59380</v>
      </c>
      <c r="I27" s="190">
        <f t="shared" si="3"/>
        <v>92.56940130137659</v>
      </c>
      <c r="J27" s="145">
        <f t="shared" si="0"/>
        <v>27.664694675624187</v>
      </c>
      <c r="K27" s="191">
        <f t="shared" si="0"/>
        <v>83.47038895683099</v>
      </c>
    </row>
    <row r="28" spans="1:11" ht="13.5">
      <c r="A28" s="17"/>
      <c r="B28" s="75" t="str">
        <f>+'帳票61_06(1)'!B27</f>
        <v>北中城村</v>
      </c>
      <c r="C28" s="129">
        <f>+'帳票61_06(1)'!EQ27</f>
        <v>37610</v>
      </c>
      <c r="D28" s="130">
        <f>+'帳票61_06(1)'!ER27</f>
        <v>7000</v>
      </c>
      <c r="E28" s="131">
        <f t="shared" si="1"/>
        <v>44610</v>
      </c>
      <c r="F28" s="129">
        <f>+'帳票61_06(1)'!EV27</f>
        <v>35535</v>
      </c>
      <c r="G28" s="130">
        <f>+'帳票61_06(1)'!EW27</f>
        <v>2380</v>
      </c>
      <c r="H28" s="131">
        <f t="shared" si="2"/>
        <v>37915</v>
      </c>
      <c r="I28" s="190">
        <f t="shared" si="3"/>
        <v>94.48285030576974</v>
      </c>
      <c r="J28" s="145">
        <f t="shared" si="0"/>
        <v>34</v>
      </c>
      <c r="K28" s="191">
        <f t="shared" si="0"/>
        <v>84.99215422550998</v>
      </c>
    </row>
    <row r="29" spans="1:11" ht="13.5">
      <c r="A29" s="17"/>
      <c r="B29" s="76" t="str">
        <f>+'帳票61_06(1)'!B28</f>
        <v>中城村</v>
      </c>
      <c r="C29" s="132">
        <f>+'帳票61_06(1)'!EQ28</f>
        <v>41604</v>
      </c>
      <c r="D29" s="133">
        <f>+'帳票61_06(1)'!ER28</f>
        <v>4661</v>
      </c>
      <c r="E29" s="134">
        <f t="shared" si="1"/>
        <v>46265</v>
      </c>
      <c r="F29" s="132">
        <f>+'帳票61_06(1)'!EV28</f>
        <v>39544</v>
      </c>
      <c r="G29" s="133">
        <f>+'帳票61_06(1)'!EW28</f>
        <v>1429</v>
      </c>
      <c r="H29" s="134">
        <f t="shared" si="2"/>
        <v>40973</v>
      </c>
      <c r="I29" s="168">
        <f t="shared" si="3"/>
        <v>95.04855302374771</v>
      </c>
      <c r="J29" s="148">
        <f t="shared" si="0"/>
        <v>30.658656940570694</v>
      </c>
      <c r="K29" s="170">
        <f t="shared" si="0"/>
        <v>88.56154760618178</v>
      </c>
    </row>
    <row r="30" spans="1:11" ht="13.5">
      <c r="A30" s="17"/>
      <c r="B30" s="77" t="str">
        <f>+'帳票61_06(1)'!B29</f>
        <v>西原町</v>
      </c>
      <c r="C30" s="135">
        <f>+'帳票61_06(1)'!EQ29</f>
        <v>86855</v>
      </c>
      <c r="D30" s="136">
        <f>+'帳票61_06(1)'!ER29</f>
        <v>9708</v>
      </c>
      <c r="E30" s="137">
        <f t="shared" si="1"/>
        <v>96563</v>
      </c>
      <c r="F30" s="135">
        <f>+'帳票61_06(1)'!EV29</f>
        <v>83520</v>
      </c>
      <c r="G30" s="136">
        <f>+'帳票61_06(1)'!EW29</f>
        <v>3617</v>
      </c>
      <c r="H30" s="137">
        <f t="shared" si="2"/>
        <v>87137</v>
      </c>
      <c r="I30" s="192">
        <f t="shared" si="3"/>
        <v>96.16026711185309</v>
      </c>
      <c r="J30" s="151">
        <f t="shared" si="0"/>
        <v>37.25793160280181</v>
      </c>
      <c r="K30" s="193">
        <f t="shared" si="0"/>
        <v>90.23849714694035</v>
      </c>
    </row>
    <row r="31" spans="1:11" ht="13.5">
      <c r="A31" s="17"/>
      <c r="B31" s="75" t="str">
        <f>+'帳票61_06(1)'!B30</f>
        <v>与那原町</v>
      </c>
      <c r="C31" s="129">
        <f>+'帳票61_06(1)'!EQ30</f>
        <v>35453</v>
      </c>
      <c r="D31" s="130">
        <f>+'帳票61_06(1)'!ER30</f>
        <v>3754</v>
      </c>
      <c r="E31" s="131">
        <f t="shared" si="1"/>
        <v>39207</v>
      </c>
      <c r="F31" s="129">
        <f>+'帳票61_06(1)'!EV30</f>
        <v>34204</v>
      </c>
      <c r="G31" s="130">
        <f>+'帳票61_06(1)'!EW30</f>
        <v>1343</v>
      </c>
      <c r="H31" s="131">
        <f t="shared" si="2"/>
        <v>35547</v>
      </c>
      <c r="I31" s="190">
        <f t="shared" si="3"/>
        <v>96.47702592164273</v>
      </c>
      <c r="J31" s="145">
        <f t="shared" si="0"/>
        <v>35.77517314864145</v>
      </c>
      <c r="K31" s="191">
        <f t="shared" si="0"/>
        <v>90.66493228250057</v>
      </c>
    </row>
    <row r="32" spans="1:11" ht="13.5">
      <c r="A32" s="17"/>
      <c r="B32" s="75" t="str">
        <f>+'帳票61_06(1)'!B31</f>
        <v>南風原町</v>
      </c>
      <c r="C32" s="129">
        <f>+'帳票61_06(1)'!EQ31</f>
        <v>81054</v>
      </c>
      <c r="D32" s="130">
        <f>+'帳票61_06(1)'!ER31</f>
        <v>6448</v>
      </c>
      <c r="E32" s="131">
        <f t="shared" si="1"/>
        <v>87502</v>
      </c>
      <c r="F32" s="129">
        <f>+'帳票61_06(1)'!EV31</f>
        <v>78887</v>
      </c>
      <c r="G32" s="130">
        <f>+'帳票61_06(1)'!EW31</f>
        <v>1737</v>
      </c>
      <c r="H32" s="131">
        <f t="shared" si="2"/>
        <v>80624</v>
      </c>
      <c r="I32" s="190">
        <f t="shared" si="3"/>
        <v>97.32647370888543</v>
      </c>
      <c r="J32" s="145">
        <f t="shared" si="0"/>
        <v>26.938585607940446</v>
      </c>
      <c r="K32" s="191">
        <f t="shared" si="0"/>
        <v>92.13960823752599</v>
      </c>
    </row>
    <row r="33" spans="1:11" ht="13.5">
      <c r="A33" s="17"/>
      <c r="B33" s="75" t="str">
        <f>+'帳票61_06(1)'!B32</f>
        <v>渡嘉敷村</v>
      </c>
      <c r="C33" s="129">
        <f>+'帳票61_06(1)'!EQ32</f>
        <v>1610</v>
      </c>
      <c r="D33" s="130">
        <f>+'帳票61_06(1)'!ER32</f>
        <v>113</v>
      </c>
      <c r="E33" s="131">
        <f t="shared" si="1"/>
        <v>1723</v>
      </c>
      <c r="F33" s="129">
        <f>+'帳票61_06(1)'!EV32</f>
        <v>1543</v>
      </c>
      <c r="G33" s="130">
        <f>+'帳票61_06(1)'!EW32</f>
        <v>42</v>
      </c>
      <c r="H33" s="131">
        <f t="shared" si="2"/>
        <v>1585</v>
      </c>
      <c r="I33" s="190">
        <f t="shared" si="3"/>
        <v>95.83850931677019</v>
      </c>
      <c r="J33" s="145">
        <f t="shared" si="0"/>
        <v>37.16814159292036</v>
      </c>
      <c r="K33" s="191">
        <f t="shared" si="0"/>
        <v>91.99071387115497</v>
      </c>
    </row>
    <row r="34" spans="1:11" ht="13.5">
      <c r="A34" s="17"/>
      <c r="B34" s="76" t="str">
        <f>+'帳票61_06(1)'!B33</f>
        <v>座間味村</v>
      </c>
      <c r="C34" s="132">
        <f>+'帳票61_06(1)'!EQ33</f>
        <v>2022</v>
      </c>
      <c r="D34" s="133">
        <f>+'帳票61_06(1)'!ER33</f>
        <v>396</v>
      </c>
      <c r="E34" s="134">
        <f t="shared" si="1"/>
        <v>2418</v>
      </c>
      <c r="F34" s="132">
        <f>+'帳票61_06(1)'!EV33</f>
        <v>1828</v>
      </c>
      <c r="G34" s="133">
        <f>+'帳票61_06(1)'!EW33</f>
        <v>228</v>
      </c>
      <c r="H34" s="134">
        <f t="shared" si="2"/>
        <v>2056</v>
      </c>
      <c r="I34" s="168">
        <f t="shared" si="3"/>
        <v>90.4055390702275</v>
      </c>
      <c r="J34" s="148">
        <f t="shared" si="0"/>
        <v>57.57575757575758</v>
      </c>
      <c r="K34" s="170">
        <f t="shared" si="0"/>
        <v>85.02894954507858</v>
      </c>
    </row>
    <row r="35" spans="1:11" ht="13.5">
      <c r="A35" s="17"/>
      <c r="B35" s="77" t="str">
        <f>+'帳票61_06(1)'!B34</f>
        <v>粟国村</v>
      </c>
      <c r="C35" s="135">
        <f>+'帳票61_06(1)'!EQ34</f>
        <v>1942</v>
      </c>
      <c r="D35" s="136">
        <f>+'帳票61_06(1)'!ER34</f>
        <v>0</v>
      </c>
      <c r="E35" s="137">
        <f t="shared" si="1"/>
        <v>1942</v>
      </c>
      <c r="F35" s="135">
        <f>+'帳票61_06(1)'!EV34</f>
        <v>1924</v>
      </c>
      <c r="G35" s="136">
        <f>+'帳票61_06(1)'!EW34</f>
        <v>0</v>
      </c>
      <c r="H35" s="137">
        <f t="shared" si="2"/>
        <v>1924</v>
      </c>
      <c r="I35" s="192">
        <f t="shared" si="3"/>
        <v>99.07312049433573</v>
      </c>
      <c r="J35" s="151" t="str">
        <f t="shared" si="0"/>
        <v>－</v>
      </c>
      <c r="K35" s="193">
        <f t="shared" si="0"/>
        <v>99.07312049433573</v>
      </c>
    </row>
    <row r="36" spans="1:11" ht="13.5">
      <c r="A36" s="17"/>
      <c r="B36" s="75" t="str">
        <f>+'帳票61_06(1)'!B35</f>
        <v>渡名喜村</v>
      </c>
      <c r="C36" s="129">
        <f>+'帳票61_06(1)'!EQ35</f>
        <v>556</v>
      </c>
      <c r="D36" s="130">
        <f>+'帳票61_06(1)'!ER35</f>
        <v>40</v>
      </c>
      <c r="E36" s="131">
        <f t="shared" si="1"/>
        <v>596</v>
      </c>
      <c r="F36" s="129">
        <f>+'帳票61_06(1)'!EV35</f>
        <v>505</v>
      </c>
      <c r="G36" s="130">
        <f>+'帳票61_06(1)'!EW35</f>
        <v>11</v>
      </c>
      <c r="H36" s="131">
        <f t="shared" si="2"/>
        <v>516</v>
      </c>
      <c r="I36" s="190">
        <f t="shared" si="3"/>
        <v>90.82733812949641</v>
      </c>
      <c r="J36" s="145">
        <f t="shared" si="0"/>
        <v>27.500000000000004</v>
      </c>
      <c r="K36" s="191">
        <f t="shared" si="0"/>
        <v>86.57718120805369</v>
      </c>
    </row>
    <row r="37" spans="1:11" ht="13.5">
      <c r="A37" s="17"/>
      <c r="B37" s="75" t="str">
        <f>+'帳票61_06(1)'!B36</f>
        <v>南大東村</v>
      </c>
      <c r="C37" s="129">
        <f>+'帳票61_06(1)'!EQ36</f>
        <v>3893</v>
      </c>
      <c r="D37" s="130">
        <f>+'帳票61_06(1)'!ER36</f>
        <v>338</v>
      </c>
      <c r="E37" s="131">
        <f t="shared" si="1"/>
        <v>4231</v>
      </c>
      <c r="F37" s="129">
        <f>+'帳票61_06(1)'!EV36</f>
        <v>3793</v>
      </c>
      <c r="G37" s="130">
        <f>+'帳票61_06(1)'!EW36</f>
        <v>183</v>
      </c>
      <c r="H37" s="131">
        <f t="shared" si="2"/>
        <v>3976</v>
      </c>
      <c r="I37" s="190">
        <f t="shared" si="3"/>
        <v>97.43128692525045</v>
      </c>
      <c r="J37" s="145">
        <f t="shared" si="3"/>
        <v>54.142011834319526</v>
      </c>
      <c r="K37" s="191">
        <f t="shared" si="3"/>
        <v>93.97305601512645</v>
      </c>
    </row>
    <row r="38" spans="1:11" ht="13.5">
      <c r="A38" s="17"/>
      <c r="B38" s="75" t="str">
        <f>+'帳票61_06(1)'!B37</f>
        <v>北大東村</v>
      </c>
      <c r="C38" s="129">
        <f>+'帳票61_06(1)'!EQ37</f>
        <v>1779</v>
      </c>
      <c r="D38" s="130">
        <f>+'帳票61_06(1)'!ER37</f>
        <v>260</v>
      </c>
      <c r="E38" s="131">
        <f t="shared" si="1"/>
        <v>2039</v>
      </c>
      <c r="F38" s="129">
        <f>+'帳票61_06(1)'!EV37</f>
        <v>1728</v>
      </c>
      <c r="G38" s="130">
        <f>+'帳票61_06(1)'!EW37</f>
        <v>64</v>
      </c>
      <c r="H38" s="131">
        <f t="shared" si="2"/>
        <v>1792</v>
      </c>
      <c r="I38" s="190">
        <f t="shared" si="3"/>
        <v>97.13322091062395</v>
      </c>
      <c r="J38" s="145">
        <f t="shared" si="3"/>
        <v>24.615384615384617</v>
      </c>
      <c r="K38" s="191">
        <f t="shared" si="3"/>
        <v>87.88621873467386</v>
      </c>
    </row>
    <row r="39" spans="1:11" ht="13.5">
      <c r="A39" s="17"/>
      <c r="B39" s="76" t="str">
        <f>+'帳票61_06(1)'!B38</f>
        <v>伊平屋村</v>
      </c>
      <c r="C39" s="132">
        <f>+'帳票61_06(1)'!EQ38</f>
        <v>3025</v>
      </c>
      <c r="D39" s="133">
        <f>+'帳票61_06(1)'!ER38</f>
        <v>319</v>
      </c>
      <c r="E39" s="134">
        <f t="shared" si="1"/>
        <v>3344</v>
      </c>
      <c r="F39" s="132">
        <f>+'帳票61_06(1)'!EV38</f>
        <v>2905</v>
      </c>
      <c r="G39" s="133">
        <f>+'帳票61_06(1)'!EW38</f>
        <v>88</v>
      </c>
      <c r="H39" s="134">
        <f t="shared" si="2"/>
        <v>2993</v>
      </c>
      <c r="I39" s="168">
        <f t="shared" si="3"/>
        <v>96.03305785123966</v>
      </c>
      <c r="J39" s="148">
        <f t="shared" si="3"/>
        <v>27.586206896551722</v>
      </c>
      <c r="K39" s="170">
        <f t="shared" si="3"/>
        <v>89.50358851674642</v>
      </c>
    </row>
    <row r="40" spans="1:11" ht="13.5">
      <c r="A40" s="17"/>
      <c r="B40" s="77" t="str">
        <f>+'帳票61_06(1)'!B39</f>
        <v>伊是名村</v>
      </c>
      <c r="C40" s="135">
        <f>+'帳票61_06(1)'!EQ39</f>
        <v>3789</v>
      </c>
      <c r="D40" s="136">
        <f>+'帳票61_06(1)'!ER39</f>
        <v>759</v>
      </c>
      <c r="E40" s="137">
        <f t="shared" si="1"/>
        <v>4548</v>
      </c>
      <c r="F40" s="135">
        <f>+'帳票61_06(1)'!EV39</f>
        <v>3531</v>
      </c>
      <c r="G40" s="136">
        <f>+'帳票61_06(1)'!EW39</f>
        <v>179</v>
      </c>
      <c r="H40" s="137">
        <f t="shared" si="2"/>
        <v>3710</v>
      </c>
      <c r="I40" s="192">
        <f t="shared" si="3"/>
        <v>93.1908155186065</v>
      </c>
      <c r="J40" s="151">
        <f t="shared" si="3"/>
        <v>23.583662714097496</v>
      </c>
      <c r="K40" s="193">
        <f t="shared" si="3"/>
        <v>81.57431838170625</v>
      </c>
    </row>
    <row r="41" spans="1:11" ht="13.5">
      <c r="A41" s="17"/>
      <c r="B41" s="75" t="str">
        <f>+'帳票61_06(1)'!B40</f>
        <v>久米島町</v>
      </c>
      <c r="C41" s="129">
        <f>+'帳票61_06(1)'!EQ40</f>
        <v>20896</v>
      </c>
      <c r="D41" s="130">
        <f>+'帳票61_06(1)'!ER40</f>
        <v>6618</v>
      </c>
      <c r="E41" s="131">
        <f t="shared" si="1"/>
        <v>27514</v>
      </c>
      <c r="F41" s="129">
        <f>+'帳票61_06(1)'!EV40</f>
        <v>18721</v>
      </c>
      <c r="G41" s="130">
        <f>+'帳票61_06(1)'!EW40</f>
        <v>1494</v>
      </c>
      <c r="H41" s="131">
        <f t="shared" si="2"/>
        <v>20215</v>
      </c>
      <c r="I41" s="190">
        <f t="shared" si="3"/>
        <v>89.59130934150078</v>
      </c>
      <c r="J41" s="145">
        <f t="shared" si="3"/>
        <v>22.57479601087942</v>
      </c>
      <c r="K41" s="191">
        <f t="shared" si="3"/>
        <v>73.4716871410918</v>
      </c>
    </row>
    <row r="42" spans="1:11" ht="13.5">
      <c r="A42" s="17"/>
      <c r="B42" s="75" t="str">
        <f>+'帳票61_06(1)'!B41</f>
        <v>八重瀬町</v>
      </c>
      <c r="C42" s="129">
        <f>+'帳票61_06(1)'!EQ41</f>
        <v>67846</v>
      </c>
      <c r="D42" s="130">
        <f>+'帳票61_06(1)'!ER41</f>
        <v>13722</v>
      </c>
      <c r="E42" s="131">
        <f t="shared" si="1"/>
        <v>81568</v>
      </c>
      <c r="F42" s="129">
        <f>+'帳票61_06(1)'!EV41</f>
        <v>62071</v>
      </c>
      <c r="G42" s="130">
        <f>+'帳票61_06(1)'!EW41</f>
        <v>2896</v>
      </c>
      <c r="H42" s="131">
        <f t="shared" si="2"/>
        <v>64967</v>
      </c>
      <c r="I42" s="190">
        <f t="shared" si="3"/>
        <v>91.48807593668012</v>
      </c>
      <c r="J42" s="145">
        <f t="shared" si="3"/>
        <v>21.10479521935578</v>
      </c>
      <c r="K42" s="191">
        <f t="shared" si="3"/>
        <v>79.64765594350726</v>
      </c>
    </row>
    <row r="43" spans="1:11" ht="13.5">
      <c r="A43" s="17"/>
      <c r="B43" s="75" t="str">
        <f>+'帳票61_06(1)'!B42</f>
        <v>多良間村</v>
      </c>
      <c r="C43" s="129">
        <f>+'帳票61_06(1)'!EQ42</f>
        <v>2192</v>
      </c>
      <c r="D43" s="130">
        <f>+'帳票61_06(1)'!ER42</f>
        <v>138</v>
      </c>
      <c r="E43" s="131">
        <f t="shared" si="1"/>
        <v>2330</v>
      </c>
      <c r="F43" s="129">
        <f>+'帳票61_06(1)'!EV42</f>
        <v>1971</v>
      </c>
      <c r="G43" s="130">
        <f>+'帳票61_06(1)'!EW42</f>
        <v>138</v>
      </c>
      <c r="H43" s="131">
        <f t="shared" si="2"/>
        <v>2109</v>
      </c>
      <c r="I43" s="190">
        <f t="shared" si="3"/>
        <v>89.91788321167883</v>
      </c>
      <c r="J43" s="145">
        <f t="shared" si="3"/>
        <v>100</v>
      </c>
      <c r="K43" s="191">
        <f t="shared" si="3"/>
        <v>90.51502145922747</v>
      </c>
    </row>
    <row r="44" spans="1:11" ht="13.5">
      <c r="A44" s="17"/>
      <c r="B44" s="76" t="str">
        <f>+'帳票61_06(1)'!B43</f>
        <v>竹富町</v>
      </c>
      <c r="C44" s="132">
        <f>+'帳票61_06(1)'!EQ43</f>
        <v>11625</v>
      </c>
      <c r="D44" s="133">
        <f>+'帳票61_06(1)'!ER43</f>
        <v>368</v>
      </c>
      <c r="E44" s="134">
        <f t="shared" si="1"/>
        <v>11993</v>
      </c>
      <c r="F44" s="132">
        <f>+'帳票61_06(1)'!EV43</f>
        <v>11499</v>
      </c>
      <c r="G44" s="133">
        <f>+'帳票61_06(1)'!EW43</f>
        <v>151</v>
      </c>
      <c r="H44" s="134">
        <f t="shared" si="2"/>
        <v>11650</v>
      </c>
      <c r="I44" s="168">
        <f t="shared" si="3"/>
        <v>98.91612903225806</v>
      </c>
      <c r="J44" s="148">
        <f t="shared" si="3"/>
        <v>41.03260869565217</v>
      </c>
      <c r="K44" s="170">
        <f t="shared" si="3"/>
        <v>97.13999833236055</v>
      </c>
    </row>
    <row r="45" spans="1:11" ht="14.25" thickBot="1">
      <c r="A45" s="17"/>
      <c r="B45" s="229" t="str">
        <f>+'帳票61_06(1)'!B44</f>
        <v>与那国町</v>
      </c>
      <c r="C45" s="230">
        <f>+'帳票61_06(1)'!EQ44</f>
        <v>3936</v>
      </c>
      <c r="D45" s="231">
        <f>+'帳票61_06(1)'!ER44</f>
        <v>294</v>
      </c>
      <c r="E45" s="232">
        <f t="shared" si="1"/>
        <v>4230</v>
      </c>
      <c r="F45" s="230">
        <f>+'帳票61_06(1)'!EV44</f>
        <v>3654</v>
      </c>
      <c r="G45" s="231">
        <f>+'帳票61_06(1)'!EW44</f>
        <v>51</v>
      </c>
      <c r="H45" s="232">
        <f t="shared" si="2"/>
        <v>3705</v>
      </c>
      <c r="I45" s="244">
        <f t="shared" si="3"/>
        <v>92.83536585365853</v>
      </c>
      <c r="J45" s="234">
        <f t="shared" si="3"/>
        <v>17.346938775510203</v>
      </c>
      <c r="K45" s="245">
        <f t="shared" si="3"/>
        <v>87.58865248226951</v>
      </c>
    </row>
    <row r="46" spans="1:11" ht="14.25" thickTop="1">
      <c r="A46" s="21"/>
      <c r="B46" s="79" t="s">
        <v>65</v>
      </c>
      <c r="C46" s="173">
        <f aca="true" t="shared" si="4" ref="C46:H46">SUM(C5:C15)</f>
        <v>2146647</v>
      </c>
      <c r="D46" s="174">
        <f t="shared" si="4"/>
        <v>345706</v>
      </c>
      <c r="E46" s="175">
        <f t="shared" si="4"/>
        <v>2492353</v>
      </c>
      <c r="F46" s="173">
        <f t="shared" si="4"/>
        <v>2020802</v>
      </c>
      <c r="G46" s="174">
        <f t="shared" si="4"/>
        <v>93180</v>
      </c>
      <c r="H46" s="175">
        <f t="shared" si="4"/>
        <v>2113982</v>
      </c>
      <c r="I46" s="237">
        <f t="shared" si="3"/>
        <v>94.13760157119452</v>
      </c>
      <c r="J46" s="177">
        <f t="shared" si="3"/>
        <v>26.953538555882744</v>
      </c>
      <c r="K46" s="239">
        <f t="shared" si="3"/>
        <v>84.8187235114769</v>
      </c>
    </row>
    <row r="47" spans="1:11" ht="14.25" thickBot="1">
      <c r="A47" s="21"/>
      <c r="B47" s="80" t="s">
        <v>66</v>
      </c>
      <c r="C47" s="138">
        <f aca="true" t="shared" si="5" ref="C47:H47">SUM(C16:C45)</f>
        <v>744187</v>
      </c>
      <c r="D47" s="139">
        <f t="shared" si="5"/>
        <v>115516</v>
      </c>
      <c r="E47" s="140">
        <f t="shared" si="5"/>
        <v>859703</v>
      </c>
      <c r="F47" s="138">
        <f t="shared" si="5"/>
        <v>701501</v>
      </c>
      <c r="G47" s="139">
        <f t="shared" si="5"/>
        <v>30950</v>
      </c>
      <c r="H47" s="140">
        <f t="shared" si="5"/>
        <v>732451</v>
      </c>
      <c r="I47" s="194">
        <f t="shared" si="3"/>
        <v>94.26407609915249</v>
      </c>
      <c r="J47" s="167">
        <f t="shared" si="3"/>
        <v>26.7928252363309</v>
      </c>
      <c r="K47" s="195">
        <f t="shared" si="3"/>
        <v>85.19814401019887</v>
      </c>
    </row>
    <row r="48" spans="2:11" ht="14.25" thickBot="1">
      <c r="B48" s="82" t="s">
        <v>114</v>
      </c>
      <c r="C48" s="156">
        <f aca="true" t="shared" si="6" ref="C48:H48">SUM(C46:C47)</f>
        <v>2890834</v>
      </c>
      <c r="D48" s="157">
        <f t="shared" si="6"/>
        <v>461222</v>
      </c>
      <c r="E48" s="158">
        <f t="shared" si="6"/>
        <v>3352056</v>
      </c>
      <c r="F48" s="156">
        <f t="shared" si="6"/>
        <v>2722303</v>
      </c>
      <c r="G48" s="157">
        <f t="shared" si="6"/>
        <v>124130</v>
      </c>
      <c r="H48" s="158">
        <f t="shared" si="6"/>
        <v>2846433</v>
      </c>
      <c r="I48" s="221">
        <f t="shared" si="3"/>
        <v>94.17015989157454</v>
      </c>
      <c r="J48" s="172">
        <f t="shared" si="3"/>
        <v>26.913286877035354</v>
      </c>
      <c r="K48" s="222">
        <f t="shared" si="3"/>
        <v>84.91603362234999</v>
      </c>
    </row>
  </sheetData>
  <mergeCells count="12"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</mergeCells>
  <printOptions/>
  <pageMargins left="0.7874015748031497" right="0.66" top="0.5905511811023623" bottom="0.5905511811023623" header="0.5118110236220472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/>
  <dimension ref="A1:AG53"/>
  <sheetViews>
    <sheetView zoomScale="80" zoomScaleNormal="80" workbookViewId="0" topLeftCell="A1">
      <selection activeCell="E3" sqref="E3"/>
    </sheetView>
  </sheetViews>
  <sheetFormatPr defaultColWidth="9.00390625" defaultRowHeight="24" customHeight="1"/>
  <cols>
    <col min="1" max="1" width="2.625" style="263" customWidth="1"/>
    <col min="2" max="2" width="2.625" style="264" customWidth="1"/>
    <col min="3" max="16384" width="2.625" style="263" customWidth="1"/>
  </cols>
  <sheetData>
    <row r="1" spans="1:33" ht="24" customHeight="1">
      <c r="A1" s="302" t="s">
        <v>134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</row>
    <row r="2" ht="24" customHeight="1">
      <c r="A2" s="264"/>
    </row>
    <row r="3" spans="1:32" ht="24" customHeight="1">
      <c r="A3" s="300" t="s">
        <v>135</v>
      </c>
      <c r="B3" s="300"/>
      <c r="C3" s="300"/>
      <c r="D3" s="300"/>
      <c r="E3" s="265"/>
      <c r="F3" s="265"/>
      <c r="G3" s="265"/>
      <c r="H3" s="265"/>
      <c r="I3" s="265"/>
      <c r="J3" s="265"/>
      <c r="K3" s="266"/>
      <c r="L3" s="266"/>
      <c r="M3" s="267"/>
      <c r="N3" s="267"/>
      <c r="O3" s="267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</row>
    <row r="4" spans="1:32" ht="24" customHeight="1">
      <c r="A4" s="300" t="s">
        <v>136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266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</row>
    <row r="5" spans="1:32" ht="24" customHeight="1">
      <c r="A5" s="266"/>
      <c r="B5" s="300" t="s">
        <v>137</v>
      </c>
      <c r="C5" s="300"/>
      <c r="D5" s="300"/>
      <c r="E5" s="300"/>
      <c r="F5" s="300"/>
      <c r="G5" s="266"/>
      <c r="H5" s="266"/>
      <c r="I5" s="266"/>
      <c r="J5" s="266"/>
      <c r="K5" s="266"/>
      <c r="L5" s="266"/>
      <c r="M5" s="266"/>
      <c r="N5" s="266"/>
      <c r="O5" s="266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</row>
    <row r="6" spans="1:32" ht="24" customHeight="1">
      <c r="A6" s="266"/>
      <c r="B6" s="269"/>
      <c r="C6" s="300" t="s">
        <v>138</v>
      </c>
      <c r="D6" s="300"/>
      <c r="E6" s="300"/>
      <c r="F6" s="300"/>
      <c r="G6" s="300"/>
      <c r="H6" s="300"/>
      <c r="I6" s="300"/>
      <c r="J6" s="266"/>
      <c r="K6" s="266"/>
      <c r="L6" s="266"/>
      <c r="M6" s="266"/>
      <c r="N6" s="266"/>
      <c r="O6" s="266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</row>
    <row r="7" spans="1:32" ht="24" customHeight="1">
      <c r="A7" s="266"/>
      <c r="B7" s="269"/>
      <c r="C7" s="266"/>
      <c r="D7" s="300" t="s">
        <v>139</v>
      </c>
      <c r="E7" s="300"/>
      <c r="F7" s="300"/>
      <c r="G7" s="300"/>
      <c r="H7" s="300"/>
      <c r="I7" s="300"/>
      <c r="J7" s="266"/>
      <c r="K7" s="266"/>
      <c r="L7" s="266"/>
      <c r="M7" s="266"/>
      <c r="N7" s="266"/>
      <c r="O7" s="266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</row>
    <row r="8" spans="1:32" ht="24" customHeight="1">
      <c r="A8" s="266"/>
      <c r="B8" s="269"/>
      <c r="C8" s="266"/>
      <c r="D8" s="300" t="s">
        <v>140</v>
      </c>
      <c r="E8" s="300"/>
      <c r="F8" s="300"/>
      <c r="G8" s="300"/>
      <c r="H8" s="300"/>
      <c r="I8" s="266"/>
      <c r="J8" s="266"/>
      <c r="K8" s="266"/>
      <c r="L8" s="266"/>
      <c r="M8" s="266"/>
      <c r="N8" s="266"/>
      <c r="O8" s="266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</row>
    <row r="9" spans="1:32" ht="24" customHeight="1">
      <c r="A9" s="267"/>
      <c r="B9" s="267"/>
      <c r="C9" s="267"/>
      <c r="D9" s="300" t="s">
        <v>141</v>
      </c>
      <c r="E9" s="300"/>
      <c r="F9" s="300"/>
      <c r="G9" s="300"/>
      <c r="H9" s="300"/>
      <c r="I9" s="300"/>
      <c r="J9" s="300"/>
      <c r="K9" s="267"/>
      <c r="L9" s="267"/>
      <c r="M9" s="266"/>
      <c r="N9" s="266"/>
      <c r="O9" s="266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</row>
    <row r="10" spans="1:32" ht="24" customHeight="1">
      <c r="A10" s="266"/>
      <c r="B10" s="269"/>
      <c r="C10" s="266"/>
      <c r="D10" s="300" t="s">
        <v>142</v>
      </c>
      <c r="E10" s="300"/>
      <c r="F10" s="300"/>
      <c r="G10" s="300"/>
      <c r="H10" s="300"/>
      <c r="I10" s="300"/>
      <c r="J10" s="266"/>
      <c r="K10" s="266"/>
      <c r="L10" s="266"/>
      <c r="M10" s="266"/>
      <c r="N10" s="266"/>
      <c r="O10" s="266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</row>
    <row r="11" spans="1:32" ht="24" customHeight="1">
      <c r="A11" s="266"/>
      <c r="B11" s="269"/>
      <c r="C11" s="300" t="s">
        <v>143</v>
      </c>
      <c r="D11" s="300"/>
      <c r="E11" s="300"/>
      <c r="F11" s="300"/>
      <c r="G11" s="300"/>
      <c r="H11" s="300"/>
      <c r="I11" s="300"/>
      <c r="J11" s="266"/>
      <c r="K11" s="266"/>
      <c r="L11" s="266"/>
      <c r="M11" s="266"/>
      <c r="N11" s="266"/>
      <c r="O11" s="266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</row>
    <row r="12" spans="1:32" ht="24" customHeight="1">
      <c r="A12" s="266"/>
      <c r="B12" s="269"/>
      <c r="C12" s="266"/>
      <c r="D12" s="300" t="s">
        <v>144</v>
      </c>
      <c r="E12" s="300"/>
      <c r="F12" s="300"/>
      <c r="G12" s="300"/>
      <c r="H12" s="300"/>
      <c r="I12" s="300"/>
      <c r="J12" s="300"/>
      <c r="K12" s="300"/>
      <c r="L12" s="266"/>
      <c r="M12" s="266"/>
      <c r="N12" s="266"/>
      <c r="O12" s="266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</row>
    <row r="13" spans="1:32" ht="24" customHeight="1">
      <c r="A13" s="266"/>
      <c r="B13" s="269"/>
      <c r="C13" s="266"/>
      <c r="D13" s="266"/>
      <c r="E13" s="300" t="s">
        <v>145</v>
      </c>
      <c r="F13" s="300"/>
      <c r="G13" s="300"/>
      <c r="H13" s="300"/>
      <c r="I13" s="266"/>
      <c r="J13" s="266"/>
      <c r="K13" s="266"/>
      <c r="L13" s="266"/>
      <c r="M13" s="266"/>
      <c r="N13" s="266"/>
      <c r="O13" s="266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</row>
    <row r="14" spans="1:32" ht="24" customHeight="1">
      <c r="A14" s="267"/>
      <c r="B14" s="267"/>
      <c r="C14" s="267"/>
      <c r="D14" s="267"/>
      <c r="E14" s="300" t="s">
        <v>146</v>
      </c>
      <c r="F14" s="300"/>
      <c r="G14" s="300"/>
      <c r="H14" s="300"/>
      <c r="I14" s="267"/>
      <c r="J14" s="267"/>
      <c r="K14" s="267"/>
      <c r="L14" s="267"/>
      <c r="M14" s="267"/>
      <c r="N14" s="267"/>
      <c r="O14" s="267"/>
      <c r="P14" s="267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</row>
    <row r="15" spans="1:32" ht="24" customHeight="1">
      <c r="A15" s="266"/>
      <c r="B15" s="269"/>
      <c r="C15" s="266"/>
      <c r="D15" s="266"/>
      <c r="E15" s="300" t="s">
        <v>147</v>
      </c>
      <c r="F15" s="300"/>
      <c r="G15" s="300"/>
      <c r="H15" s="300"/>
      <c r="I15" s="300"/>
      <c r="J15" s="300"/>
      <c r="K15" s="266"/>
      <c r="L15" s="266"/>
      <c r="M15" s="266"/>
      <c r="N15" s="266"/>
      <c r="O15" s="266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</row>
    <row r="16" spans="1:32" ht="24" customHeight="1">
      <c r="A16" s="266"/>
      <c r="B16" s="269"/>
      <c r="C16" s="266"/>
      <c r="D16" s="300" t="s">
        <v>148</v>
      </c>
      <c r="E16" s="300"/>
      <c r="F16" s="300"/>
      <c r="G16" s="300"/>
      <c r="H16" s="300"/>
      <c r="I16" s="300"/>
      <c r="J16" s="300"/>
      <c r="K16" s="300"/>
      <c r="L16" s="266"/>
      <c r="M16" s="266"/>
      <c r="N16" s="266"/>
      <c r="O16" s="266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</row>
    <row r="17" spans="1:32" ht="24" customHeight="1">
      <c r="A17" s="266"/>
      <c r="B17" s="269"/>
      <c r="C17" s="266"/>
      <c r="D17" s="266"/>
      <c r="E17" s="300" t="s">
        <v>149</v>
      </c>
      <c r="F17" s="300"/>
      <c r="G17" s="300"/>
      <c r="H17" s="300"/>
      <c r="I17" s="300"/>
      <c r="J17" s="266"/>
      <c r="K17" s="266"/>
      <c r="L17" s="266"/>
      <c r="M17" s="266"/>
      <c r="N17" s="266"/>
      <c r="O17" s="266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</row>
    <row r="18" spans="1:32" ht="24" customHeight="1">
      <c r="A18" s="267"/>
      <c r="B18" s="267"/>
      <c r="C18" s="267"/>
      <c r="D18" s="267"/>
      <c r="E18" s="270" t="s">
        <v>150</v>
      </c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</row>
    <row r="19" spans="1:32" ht="24" customHeight="1">
      <c r="A19" s="266"/>
      <c r="B19" s="271"/>
      <c r="C19" s="300" t="s">
        <v>151</v>
      </c>
      <c r="D19" s="300"/>
      <c r="E19" s="300"/>
      <c r="F19" s="300"/>
      <c r="G19" s="300"/>
      <c r="H19" s="300"/>
      <c r="I19" s="300"/>
      <c r="J19" s="266"/>
      <c r="K19" s="266"/>
      <c r="L19" s="266"/>
      <c r="M19" s="266"/>
      <c r="N19" s="266"/>
      <c r="O19" s="266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</row>
    <row r="20" spans="1:32" ht="24" customHeight="1">
      <c r="A20" s="266"/>
      <c r="B20" s="269"/>
      <c r="C20" s="300" t="s">
        <v>152</v>
      </c>
      <c r="D20" s="300"/>
      <c r="E20" s="300"/>
      <c r="F20" s="300"/>
      <c r="G20" s="300"/>
      <c r="H20" s="300"/>
      <c r="I20" s="300"/>
      <c r="J20" s="300"/>
      <c r="K20" s="300"/>
      <c r="L20" s="266"/>
      <c r="M20" s="266"/>
      <c r="N20" s="266"/>
      <c r="O20" s="266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</row>
    <row r="21" spans="1:32" ht="24" customHeight="1">
      <c r="A21" s="266"/>
      <c r="B21" s="269"/>
      <c r="C21" s="300" t="s">
        <v>153</v>
      </c>
      <c r="D21" s="300"/>
      <c r="E21" s="300"/>
      <c r="F21" s="300"/>
      <c r="G21" s="300"/>
      <c r="H21" s="300"/>
      <c r="I21" s="266"/>
      <c r="J21" s="266"/>
      <c r="K21" s="266"/>
      <c r="L21" s="266"/>
      <c r="M21" s="266"/>
      <c r="N21" s="266"/>
      <c r="O21" s="266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</row>
    <row r="22" spans="1:32" ht="24" customHeight="1">
      <c r="A22" s="267"/>
      <c r="B22" s="267"/>
      <c r="C22" s="300" t="s">
        <v>154</v>
      </c>
      <c r="D22" s="300"/>
      <c r="E22" s="300"/>
      <c r="F22" s="300"/>
      <c r="G22" s="300"/>
      <c r="H22" s="300"/>
      <c r="I22" s="300"/>
      <c r="J22" s="300"/>
      <c r="K22" s="300"/>
      <c r="L22" s="267"/>
      <c r="M22" s="267"/>
      <c r="N22" s="267"/>
      <c r="O22" s="266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</row>
    <row r="23" spans="1:32" ht="24" customHeight="1">
      <c r="A23" s="266"/>
      <c r="B23" s="269"/>
      <c r="C23" s="266"/>
      <c r="D23" s="300" t="s">
        <v>155</v>
      </c>
      <c r="E23" s="300"/>
      <c r="F23" s="300"/>
      <c r="G23" s="300"/>
      <c r="H23" s="300"/>
      <c r="I23" s="300"/>
      <c r="J23" s="266"/>
      <c r="K23" s="266"/>
      <c r="L23" s="266"/>
      <c r="M23" s="266"/>
      <c r="N23" s="266"/>
      <c r="O23" s="266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</row>
    <row r="24" spans="1:32" ht="24" customHeight="1">
      <c r="A24" s="266"/>
      <c r="B24" s="269"/>
      <c r="C24" s="266"/>
      <c r="D24" s="300" t="s">
        <v>156</v>
      </c>
      <c r="E24" s="300"/>
      <c r="F24" s="300"/>
      <c r="G24" s="300"/>
      <c r="H24" s="300"/>
      <c r="I24" s="300"/>
      <c r="J24" s="266"/>
      <c r="K24" s="266"/>
      <c r="L24" s="266"/>
      <c r="M24" s="266"/>
      <c r="N24" s="266"/>
      <c r="O24" s="266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</row>
    <row r="25" spans="1:32" ht="24" customHeight="1">
      <c r="A25" s="267"/>
      <c r="B25" s="300" t="s">
        <v>58</v>
      </c>
      <c r="C25" s="300"/>
      <c r="D25" s="300"/>
      <c r="E25" s="300"/>
      <c r="F25" s="300"/>
      <c r="G25" s="300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</row>
    <row r="26" spans="1:32" ht="24" customHeight="1">
      <c r="A26" s="266"/>
      <c r="B26" s="269"/>
      <c r="C26" s="300" t="s">
        <v>157</v>
      </c>
      <c r="D26" s="300"/>
      <c r="E26" s="300"/>
      <c r="F26" s="300"/>
      <c r="G26" s="300"/>
      <c r="H26" s="300"/>
      <c r="I26" s="266"/>
      <c r="J26" s="266"/>
      <c r="K26" s="266"/>
      <c r="L26" s="266"/>
      <c r="M26" s="266"/>
      <c r="N26" s="266"/>
      <c r="O26" s="266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</row>
    <row r="27" spans="1:32" ht="24" customHeight="1">
      <c r="A27" s="266"/>
      <c r="B27" s="269"/>
      <c r="C27" s="300" t="s">
        <v>158</v>
      </c>
      <c r="D27" s="300"/>
      <c r="E27" s="300"/>
      <c r="F27" s="300"/>
      <c r="G27" s="300"/>
      <c r="H27" s="300"/>
      <c r="I27" s="300"/>
      <c r="J27" s="266"/>
      <c r="K27" s="266"/>
      <c r="L27" s="266"/>
      <c r="M27" s="266"/>
      <c r="N27" s="266"/>
      <c r="O27" s="266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</row>
    <row r="28" spans="1:32" ht="24" customHeight="1">
      <c r="A28" s="266"/>
      <c r="B28" s="269"/>
      <c r="C28" s="300" t="s">
        <v>159</v>
      </c>
      <c r="D28" s="300"/>
      <c r="E28" s="300"/>
      <c r="F28" s="300"/>
      <c r="G28" s="300"/>
      <c r="H28" s="300"/>
      <c r="I28" s="300"/>
      <c r="J28" s="300"/>
      <c r="K28" s="266"/>
      <c r="L28" s="266"/>
      <c r="M28" s="266"/>
      <c r="N28" s="266"/>
      <c r="O28" s="266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</row>
    <row r="29" spans="1:32" ht="24" customHeight="1">
      <c r="A29" s="301" t="s">
        <v>160</v>
      </c>
      <c r="B29" s="301"/>
      <c r="C29" s="301"/>
      <c r="D29" s="301"/>
      <c r="E29" s="301"/>
      <c r="F29" s="301"/>
      <c r="G29" s="301"/>
      <c r="H29" s="301"/>
      <c r="I29" s="301"/>
      <c r="J29" s="267"/>
      <c r="K29" s="267"/>
      <c r="L29" s="267"/>
      <c r="M29" s="266"/>
      <c r="N29" s="266"/>
      <c r="O29" s="266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</row>
    <row r="30" spans="1:32" ht="24" customHeight="1">
      <c r="A30" s="266"/>
      <c r="B30" s="300" t="s">
        <v>61</v>
      </c>
      <c r="C30" s="300"/>
      <c r="D30" s="300"/>
      <c r="E30" s="300"/>
      <c r="F30" s="300"/>
      <c r="G30" s="300"/>
      <c r="H30" s="300"/>
      <c r="I30" s="300"/>
      <c r="J30" s="300"/>
      <c r="K30" s="266"/>
      <c r="L30" s="266"/>
      <c r="M30" s="266"/>
      <c r="N30" s="266"/>
      <c r="O30" s="266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</row>
    <row r="31" spans="1:32" ht="24" customHeight="1">
      <c r="A31" s="266"/>
      <c r="B31" s="300" t="s">
        <v>62</v>
      </c>
      <c r="C31" s="300"/>
      <c r="D31" s="300"/>
      <c r="E31" s="300"/>
      <c r="F31" s="300"/>
      <c r="G31" s="300"/>
      <c r="H31" s="300"/>
      <c r="I31" s="300"/>
      <c r="J31" s="300"/>
      <c r="K31" s="266"/>
      <c r="L31" s="266"/>
      <c r="M31" s="266"/>
      <c r="N31" s="266"/>
      <c r="O31" s="266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</row>
    <row r="32" spans="1:32" ht="24" customHeight="1">
      <c r="A32" s="266"/>
      <c r="B32" s="269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</row>
    <row r="33" spans="1:32" ht="24" customHeight="1">
      <c r="A33" s="266"/>
      <c r="B33" s="269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</row>
    <row r="34" spans="1:32" ht="24" customHeight="1">
      <c r="A34" s="267"/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6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</row>
    <row r="35" spans="1:32" ht="24" customHeight="1">
      <c r="A35" s="266"/>
      <c r="B35" s="269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</row>
    <row r="36" spans="1:32" ht="24" customHeight="1">
      <c r="A36" s="266"/>
      <c r="B36" s="269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</row>
    <row r="37" spans="1:32" ht="24" customHeight="1">
      <c r="A37" s="266"/>
      <c r="B37" s="269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</row>
    <row r="38" spans="1:32" ht="24" customHeight="1">
      <c r="A38" s="267"/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6"/>
      <c r="N38" s="266"/>
      <c r="O38" s="266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</row>
    <row r="39" spans="1:32" ht="24" customHeight="1">
      <c r="A39" s="266"/>
      <c r="B39" s="269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</row>
    <row r="40" spans="1:32" ht="24" customHeight="1">
      <c r="A40" s="266"/>
      <c r="B40" s="269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</row>
    <row r="41" spans="1:32" ht="24" customHeight="1">
      <c r="A41" s="266"/>
      <c r="B41" s="269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</row>
    <row r="42" spans="1:32" ht="24" customHeight="1">
      <c r="A42" s="267"/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</row>
    <row r="43" spans="1:32" ht="24" customHeight="1">
      <c r="A43" s="266"/>
      <c r="B43" s="269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</row>
    <row r="44" spans="1:32" ht="24" customHeight="1">
      <c r="A44" s="266"/>
      <c r="B44" s="269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</row>
    <row r="45" spans="1:32" ht="24" customHeight="1">
      <c r="A45" s="266"/>
      <c r="B45" s="269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</row>
    <row r="46" spans="1:32" ht="24" customHeight="1">
      <c r="A46" s="272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62"/>
      <c r="N46" s="262"/>
      <c r="O46" s="262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</row>
    <row r="47" spans="1:32" ht="24" customHeight="1">
      <c r="A47" s="262"/>
      <c r="B47" s="273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</row>
    <row r="48" spans="1:32" ht="24" customHeight="1">
      <c r="A48" s="262"/>
      <c r="B48" s="273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</row>
    <row r="49" spans="1:32" ht="24" customHeight="1">
      <c r="A49" s="267"/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74"/>
      <c r="O49" s="274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</row>
    <row r="50" spans="1:32" ht="24" customHeight="1">
      <c r="A50" s="267"/>
      <c r="B50" s="271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</row>
    <row r="51" spans="1:32" ht="24" customHeight="1">
      <c r="A51" s="267"/>
      <c r="B51" s="271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</row>
    <row r="52" spans="1:32" ht="24" customHeight="1">
      <c r="A52" s="272"/>
      <c r="B52" s="272"/>
      <c r="C52" s="272"/>
      <c r="D52" s="272"/>
      <c r="E52" s="272"/>
      <c r="F52" s="272"/>
      <c r="G52" s="272"/>
      <c r="H52" s="272"/>
      <c r="I52" s="272"/>
      <c r="J52" s="272"/>
      <c r="K52" s="262"/>
      <c r="L52" s="262"/>
      <c r="M52" s="262"/>
      <c r="N52" s="262"/>
      <c r="O52" s="262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</row>
    <row r="53" spans="1:32" ht="24" customHeight="1">
      <c r="A53" s="262"/>
      <c r="B53" s="273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</row>
  </sheetData>
  <mergeCells count="29">
    <mergeCell ref="A1:AG1"/>
    <mergeCell ref="A3:D3"/>
    <mergeCell ref="A4:N4"/>
    <mergeCell ref="B5:F5"/>
    <mergeCell ref="C6:I6"/>
    <mergeCell ref="D7:I7"/>
    <mergeCell ref="D8:H8"/>
    <mergeCell ref="D9:J9"/>
    <mergeCell ref="D10:I10"/>
    <mergeCell ref="C11:I11"/>
    <mergeCell ref="D12:K12"/>
    <mergeCell ref="E13:H13"/>
    <mergeCell ref="E14:H14"/>
    <mergeCell ref="E15:J15"/>
    <mergeCell ref="D16:K16"/>
    <mergeCell ref="E17:I17"/>
    <mergeCell ref="C19:I19"/>
    <mergeCell ref="C20:K20"/>
    <mergeCell ref="C21:H21"/>
    <mergeCell ref="C22:K22"/>
    <mergeCell ref="D23:I23"/>
    <mergeCell ref="D24:I24"/>
    <mergeCell ref="B25:G25"/>
    <mergeCell ref="C26:H26"/>
    <mergeCell ref="B31:J31"/>
    <mergeCell ref="C27:I27"/>
    <mergeCell ref="C28:J28"/>
    <mergeCell ref="A29:I29"/>
    <mergeCell ref="B30:J30"/>
  </mergeCells>
  <hyperlinks>
    <hyperlink ref="A3" location="第１表!A1" display="第１表　市町村の歳入状況"/>
    <hyperlink ref="A4" location="第２表!A1" display="第２表　市町村税の税目別収入額の推移"/>
    <hyperlink ref="A4:N4" location="Ⅰ合計!A1" display="Ⅰ　市町村税（国保税除く）合計"/>
    <hyperlink ref="A3:J3" location="総括!A1" display="　総括"/>
    <hyperlink ref="B5" location="'1普通税'!A1" display="１　普通税"/>
    <hyperlink ref="C6" location="'(1)市町村民税'!A1" display="(1) 市町村民税"/>
    <hyperlink ref="D7" location="'(ｲ)個人均等割'!A1" display="(ｲ) 均等割"/>
    <hyperlink ref="D8" location="'(ﾛ)所得割'!A1" display="(ﾛ) 所得割"/>
    <hyperlink ref="D9" location="'(ﾊ)法人均等割'!A1" display="(ﾊ) 法人均等割"/>
    <hyperlink ref="D10" location="'(ﾆ)法人税割'!A1" display="(ﾆ) 法人税割"/>
    <hyperlink ref="C11" location="'(2)固定資産税'!A1" display="(2) 固定資産税"/>
    <hyperlink ref="D12" location="'(ｲ)純固定資産税'!A1" display="(ｲ) 純固定資産税"/>
    <hyperlink ref="E13" location="a土地!A1" display="a 土地"/>
    <hyperlink ref="E14" location="b家屋!A1" display="b 家屋"/>
    <hyperlink ref="E15" location="c償却資産!A1" display="c 償却資産"/>
    <hyperlink ref="D16" location="'(ﾛ)交納付金'!A1" display="(ﾛ) 市町村交納付金"/>
    <hyperlink ref="E17" location="a交付金!A1" display="a 交付金"/>
    <hyperlink ref="E18" location="b納付金!A1" display="b 納付金"/>
    <hyperlink ref="C19" location="'(3)軽自動車'!A1" display="(3) 軽自動車税"/>
    <hyperlink ref="C20" location="'(4)たばこ税'!A1" display="(4) 市町村たばこ税"/>
    <hyperlink ref="C21" location="'(5)鉱産税'!A1" display="(5) 鉱産税"/>
    <hyperlink ref="C22" location="'(6)特土地'!A1" display="(6) 特別土地保有税"/>
    <hyperlink ref="D23" location="'(ｲ)保有分'!A1" display="(ｲ) 保有分"/>
    <hyperlink ref="D24" location="'(ﾛ)取得分'!A1" display="(ﾛ) 取得分"/>
    <hyperlink ref="B25" location="'2目的税'!A1" display="２　目的税"/>
    <hyperlink ref="C26" location="'(1)入湯税'!A1" display="(1) 入湯税"/>
    <hyperlink ref="C27" location="'(2)事業所税'!A1" display="(2) 事業所税"/>
    <hyperlink ref="C28" location="'(3)法定外目的税'!A1" display="(3) 法定外目的税"/>
    <hyperlink ref="B30" location="Ⅱ1国保税!A1" display="１　国民健康保険税"/>
    <hyperlink ref="B31" location="Ⅱ2国保料!A1" display="２　国民健康保険料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>
    <tabColor indexed="43"/>
  </sheetPr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3" width="9.875" style="14" bestFit="1" customWidth="1"/>
    <col min="4" max="4" width="10.125" style="14" bestFit="1" customWidth="1"/>
    <col min="5" max="5" width="9.875" style="14" bestFit="1" customWidth="1"/>
    <col min="6" max="6" width="9.37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52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51" t="s">
        <v>8</v>
      </c>
      <c r="D2" s="351"/>
      <c r="E2" s="352"/>
      <c r="F2" s="353" t="s">
        <v>9</v>
      </c>
      <c r="G2" s="351"/>
      <c r="H2" s="352"/>
      <c r="I2" s="354" t="s">
        <v>10</v>
      </c>
      <c r="J2" s="355"/>
      <c r="K2" s="356"/>
    </row>
    <row r="3" spans="2:11" ht="12" customHeight="1">
      <c r="B3" s="16" t="s">
        <v>11</v>
      </c>
      <c r="C3" s="337" t="s">
        <v>1</v>
      </c>
      <c r="D3" s="339" t="s">
        <v>3</v>
      </c>
      <c r="E3" s="341" t="s">
        <v>0</v>
      </c>
      <c r="F3" s="337" t="s">
        <v>1</v>
      </c>
      <c r="G3" s="339" t="s">
        <v>3</v>
      </c>
      <c r="H3" s="341" t="s">
        <v>0</v>
      </c>
      <c r="I3" s="345" t="s">
        <v>4</v>
      </c>
      <c r="J3" s="347" t="s">
        <v>117</v>
      </c>
      <c r="K3" s="343" t="s">
        <v>0</v>
      </c>
    </row>
    <row r="4" spans="2:11" ht="11.25" customHeight="1" thickBot="1">
      <c r="B4" s="179"/>
      <c r="C4" s="338"/>
      <c r="D4" s="340"/>
      <c r="E4" s="342"/>
      <c r="F4" s="338"/>
      <c r="G4" s="340"/>
      <c r="H4" s="342"/>
      <c r="I4" s="346"/>
      <c r="J4" s="348"/>
      <c r="K4" s="344"/>
    </row>
    <row r="5" spans="1:11" ht="14.25" thickTop="1">
      <c r="A5" s="17"/>
      <c r="B5" s="78" t="str">
        <f>+'帳票61_06(1)'!B4</f>
        <v>那覇市</v>
      </c>
      <c r="C5" s="126">
        <f>+'帳票61_06(1)'!EZ4</f>
        <v>2475161</v>
      </c>
      <c r="D5" s="127">
        <f>+'帳票61_06(1)'!FA4</f>
        <v>5797</v>
      </c>
      <c r="E5" s="128">
        <f>SUM(C5:D5)</f>
        <v>2480958</v>
      </c>
      <c r="F5" s="126">
        <f>+'帳票61_06(1)'!FE4</f>
        <v>2475161</v>
      </c>
      <c r="G5" s="127">
        <f>+'帳票61_06(1)'!FF4</f>
        <v>89</v>
      </c>
      <c r="H5" s="128">
        <f>SUM(F5:G5)</f>
        <v>2475250</v>
      </c>
      <c r="I5" s="188">
        <f>IF(C5=0,"－",(F5/C5)*100)</f>
        <v>100</v>
      </c>
      <c r="J5" s="142">
        <f aca="true" t="shared" si="0" ref="J5:K36">IF(D5=0,"－",(G5/D5)*100)</f>
        <v>1.5352768673451784</v>
      </c>
      <c r="K5" s="189">
        <f>IF(E5=0,"－",(H5/E5)*100)</f>
        <v>99.76992758442505</v>
      </c>
    </row>
    <row r="6" spans="1:11" ht="13.5">
      <c r="A6" s="17"/>
      <c r="B6" s="75" t="str">
        <f>+'帳票61_06(1)'!B5</f>
        <v>宜野湾市</v>
      </c>
      <c r="C6" s="129">
        <f>+'帳票61_06(1)'!EZ5</f>
        <v>434791</v>
      </c>
      <c r="D6" s="130">
        <f>+'帳票61_06(1)'!FA5</f>
        <v>50</v>
      </c>
      <c r="E6" s="131">
        <f aca="true" t="shared" si="1" ref="E6:E45">SUM(C6:D6)</f>
        <v>434841</v>
      </c>
      <c r="F6" s="129">
        <f>+'帳票61_06(1)'!FE5</f>
        <v>434791</v>
      </c>
      <c r="G6" s="130">
        <f>+'帳票61_06(1)'!FF5</f>
        <v>0</v>
      </c>
      <c r="H6" s="131">
        <f aca="true" t="shared" si="2" ref="H6:H45">SUM(F6:G6)</f>
        <v>434791</v>
      </c>
      <c r="I6" s="190">
        <f aca="true" t="shared" si="3" ref="I6:K48">IF(C6=0,"－",(F6/C6)*100)</f>
        <v>100</v>
      </c>
      <c r="J6" s="145">
        <f t="shared" si="0"/>
        <v>0</v>
      </c>
      <c r="K6" s="191">
        <f t="shared" si="0"/>
        <v>99.98850154424261</v>
      </c>
    </row>
    <row r="7" spans="1:11" ht="13.5">
      <c r="A7" s="17"/>
      <c r="B7" s="75" t="str">
        <f>+'帳票61_06(1)'!B6</f>
        <v>石垣市</v>
      </c>
      <c r="C7" s="129">
        <f>+'帳票61_06(1)'!EZ6</f>
        <v>258290</v>
      </c>
      <c r="D7" s="130">
        <f>+'帳票61_06(1)'!FA6</f>
        <v>0</v>
      </c>
      <c r="E7" s="131">
        <f t="shared" si="1"/>
        <v>258290</v>
      </c>
      <c r="F7" s="129">
        <f>+'帳票61_06(1)'!FE6</f>
        <v>258290</v>
      </c>
      <c r="G7" s="130">
        <f>+'帳票61_06(1)'!FF6</f>
        <v>0</v>
      </c>
      <c r="H7" s="131">
        <f t="shared" si="2"/>
        <v>258290</v>
      </c>
      <c r="I7" s="190">
        <f t="shared" si="3"/>
        <v>100</v>
      </c>
      <c r="J7" s="145" t="str">
        <f t="shared" si="0"/>
        <v>－</v>
      </c>
      <c r="K7" s="191">
        <f t="shared" si="0"/>
        <v>100</v>
      </c>
    </row>
    <row r="8" spans="1:11" ht="13.5">
      <c r="A8" s="17"/>
      <c r="B8" s="75" t="str">
        <f>+'帳票61_06(1)'!B7</f>
        <v>浦添市</v>
      </c>
      <c r="C8" s="129">
        <f>+'帳票61_06(1)'!EZ7</f>
        <v>1315892</v>
      </c>
      <c r="D8" s="130">
        <f>+'帳票61_06(1)'!FA7</f>
        <v>0</v>
      </c>
      <c r="E8" s="131">
        <f t="shared" si="1"/>
        <v>1315892</v>
      </c>
      <c r="F8" s="129">
        <f>+'帳票61_06(1)'!FE7</f>
        <v>1315892</v>
      </c>
      <c r="G8" s="130">
        <f>+'帳票61_06(1)'!FF7</f>
        <v>0</v>
      </c>
      <c r="H8" s="131">
        <f t="shared" si="2"/>
        <v>1315892</v>
      </c>
      <c r="I8" s="190">
        <f t="shared" si="3"/>
        <v>100</v>
      </c>
      <c r="J8" s="145" t="str">
        <f t="shared" si="0"/>
        <v>－</v>
      </c>
      <c r="K8" s="191">
        <f t="shared" si="0"/>
        <v>100</v>
      </c>
    </row>
    <row r="9" spans="1:11" ht="13.5">
      <c r="A9" s="17"/>
      <c r="B9" s="76" t="str">
        <f>+'帳票61_06(1)'!B8</f>
        <v>名護市</v>
      </c>
      <c r="C9" s="132">
        <f>+'帳票61_06(1)'!EZ8</f>
        <v>288337</v>
      </c>
      <c r="D9" s="133">
        <f>+'帳票61_06(1)'!FA8</f>
        <v>0</v>
      </c>
      <c r="E9" s="134">
        <f t="shared" si="1"/>
        <v>288337</v>
      </c>
      <c r="F9" s="132">
        <f>+'帳票61_06(1)'!FE8</f>
        <v>288337</v>
      </c>
      <c r="G9" s="133">
        <f>+'帳票61_06(1)'!FF8</f>
        <v>0</v>
      </c>
      <c r="H9" s="134">
        <f t="shared" si="2"/>
        <v>288337</v>
      </c>
      <c r="I9" s="168">
        <f t="shared" si="3"/>
        <v>100</v>
      </c>
      <c r="J9" s="148" t="str">
        <f t="shared" si="0"/>
        <v>－</v>
      </c>
      <c r="K9" s="170">
        <f t="shared" si="0"/>
        <v>100</v>
      </c>
    </row>
    <row r="10" spans="1:11" ht="13.5">
      <c r="A10" s="17"/>
      <c r="B10" s="77" t="str">
        <f>+'帳票61_06(1)'!B9</f>
        <v>糸満市</v>
      </c>
      <c r="C10" s="135">
        <f>+'帳票61_06(1)'!EZ9</f>
        <v>277697</v>
      </c>
      <c r="D10" s="136">
        <f>+'帳票61_06(1)'!FA9</f>
        <v>0</v>
      </c>
      <c r="E10" s="137">
        <f t="shared" si="1"/>
        <v>277697</v>
      </c>
      <c r="F10" s="135">
        <f>+'帳票61_06(1)'!FE9</f>
        <v>277697</v>
      </c>
      <c r="G10" s="136">
        <f>+'帳票61_06(1)'!FF9</f>
        <v>0</v>
      </c>
      <c r="H10" s="137">
        <f t="shared" si="2"/>
        <v>277697</v>
      </c>
      <c r="I10" s="192">
        <f t="shared" si="3"/>
        <v>100</v>
      </c>
      <c r="J10" s="151" t="str">
        <f t="shared" si="0"/>
        <v>－</v>
      </c>
      <c r="K10" s="193">
        <f t="shared" si="0"/>
        <v>100</v>
      </c>
    </row>
    <row r="11" spans="1:11" ht="13.5">
      <c r="A11" s="17"/>
      <c r="B11" s="75" t="str">
        <f>+'帳票61_06(1)'!B10</f>
        <v>沖縄市</v>
      </c>
      <c r="C11" s="129">
        <f>+'帳票61_06(1)'!EZ10</f>
        <v>602463</v>
      </c>
      <c r="D11" s="130">
        <f>+'帳票61_06(1)'!FA10</f>
        <v>0</v>
      </c>
      <c r="E11" s="131">
        <f t="shared" si="1"/>
        <v>602463</v>
      </c>
      <c r="F11" s="129">
        <f>+'帳票61_06(1)'!FE10</f>
        <v>602463</v>
      </c>
      <c r="G11" s="130">
        <f>+'帳票61_06(1)'!FF10</f>
        <v>0</v>
      </c>
      <c r="H11" s="131">
        <f t="shared" si="2"/>
        <v>602463</v>
      </c>
      <c r="I11" s="190">
        <f t="shared" si="3"/>
        <v>100</v>
      </c>
      <c r="J11" s="145" t="str">
        <f t="shared" si="0"/>
        <v>－</v>
      </c>
      <c r="K11" s="191">
        <f t="shared" si="0"/>
        <v>100</v>
      </c>
    </row>
    <row r="12" spans="1:11" ht="13.5">
      <c r="A12" s="17"/>
      <c r="B12" s="75" t="str">
        <f>+'帳票61_06(1)'!B11</f>
        <v>豊見城市</v>
      </c>
      <c r="C12" s="129">
        <f>+'帳票61_06(1)'!EZ11</f>
        <v>227889</v>
      </c>
      <c r="D12" s="130">
        <f>+'帳票61_06(1)'!FA11</f>
        <v>0</v>
      </c>
      <c r="E12" s="131">
        <f t="shared" si="1"/>
        <v>227889</v>
      </c>
      <c r="F12" s="129">
        <f>+'帳票61_06(1)'!FE11</f>
        <v>227889</v>
      </c>
      <c r="G12" s="130">
        <f>+'帳票61_06(1)'!FF11</f>
        <v>0</v>
      </c>
      <c r="H12" s="131">
        <f t="shared" si="2"/>
        <v>227889</v>
      </c>
      <c r="I12" s="190">
        <f t="shared" si="3"/>
        <v>100</v>
      </c>
      <c r="J12" s="145" t="str">
        <f t="shared" si="0"/>
        <v>－</v>
      </c>
      <c r="K12" s="191">
        <f t="shared" si="0"/>
        <v>100</v>
      </c>
    </row>
    <row r="13" spans="1:11" ht="13.5">
      <c r="A13" s="17"/>
      <c r="B13" s="75" t="str">
        <f>+'帳票61_06(1)'!B12</f>
        <v>うるま市</v>
      </c>
      <c r="C13" s="129">
        <f>+'帳票61_06(1)'!EZ12</f>
        <v>542954</v>
      </c>
      <c r="D13" s="130">
        <f>+'帳票61_06(1)'!FA12</f>
        <v>0</v>
      </c>
      <c r="E13" s="131">
        <f t="shared" si="1"/>
        <v>542954</v>
      </c>
      <c r="F13" s="129">
        <f>+'帳票61_06(1)'!FE12</f>
        <v>542954</v>
      </c>
      <c r="G13" s="130">
        <f>+'帳票61_06(1)'!FF12</f>
        <v>0</v>
      </c>
      <c r="H13" s="131">
        <f t="shared" si="2"/>
        <v>542954</v>
      </c>
      <c r="I13" s="190">
        <f t="shared" si="3"/>
        <v>100</v>
      </c>
      <c r="J13" s="145" t="str">
        <f t="shared" si="0"/>
        <v>－</v>
      </c>
      <c r="K13" s="191">
        <f t="shared" si="0"/>
        <v>100</v>
      </c>
    </row>
    <row r="14" spans="1:11" ht="13.5">
      <c r="A14" s="17"/>
      <c r="B14" s="76" t="str">
        <f>+'帳票61_06(1)'!B13</f>
        <v>宮古島市</v>
      </c>
      <c r="C14" s="132">
        <f>+'帳票61_06(1)'!EZ13</f>
        <v>314449</v>
      </c>
      <c r="D14" s="133">
        <f>+'帳票61_06(1)'!FA13</f>
        <v>0</v>
      </c>
      <c r="E14" s="134">
        <f t="shared" si="1"/>
        <v>314449</v>
      </c>
      <c r="F14" s="132">
        <f>+'帳票61_06(1)'!FE13</f>
        <v>314449</v>
      </c>
      <c r="G14" s="133">
        <f>+'帳票61_06(1)'!FF13</f>
        <v>0</v>
      </c>
      <c r="H14" s="134">
        <f t="shared" si="2"/>
        <v>314449</v>
      </c>
      <c r="I14" s="168">
        <f t="shared" si="3"/>
        <v>100</v>
      </c>
      <c r="J14" s="148" t="str">
        <f t="shared" si="0"/>
        <v>－</v>
      </c>
      <c r="K14" s="170">
        <f t="shared" si="0"/>
        <v>100</v>
      </c>
    </row>
    <row r="15" spans="1:11" ht="13.5">
      <c r="A15" s="17"/>
      <c r="B15" s="77" t="str">
        <f>+'帳票61_06(1)'!B14</f>
        <v>南城市</v>
      </c>
      <c r="C15" s="135">
        <f>+'帳票61_06(1)'!EZ14</f>
        <v>190288</v>
      </c>
      <c r="D15" s="136">
        <f>+'帳票61_06(1)'!FA14</f>
        <v>0</v>
      </c>
      <c r="E15" s="137">
        <f t="shared" si="1"/>
        <v>190288</v>
      </c>
      <c r="F15" s="135">
        <f>+'帳票61_06(1)'!FE14</f>
        <v>190288</v>
      </c>
      <c r="G15" s="136">
        <f>+'帳票61_06(1)'!FF14</f>
        <v>0</v>
      </c>
      <c r="H15" s="137">
        <f t="shared" si="2"/>
        <v>190288</v>
      </c>
      <c r="I15" s="192">
        <f t="shared" si="3"/>
        <v>100</v>
      </c>
      <c r="J15" s="151" t="str">
        <f t="shared" si="0"/>
        <v>－</v>
      </c>
      <c r="K15" s="193">
        <f t="shared" si="0"/>
        <v>100</v>
      </c>
    </row>
    <row r="16" spans="1:11" ht="13.5">
      <c r="A16" s="17"/>
      <c r="B16" s="78" t="str">
        <f>+'帳票61_06(1)'!B15</f>
        <v>国頭村</v>
      </c>
      <c r="C16" s="126">
        <f>+'帳票61_06(1)'!EZ15</f>
        <v>29891</v>
      </c>
      <c r="D16" s="127">
        <f>+'帳票61_06(1)'!FA15</f>
        <v>0</v>
      </c>
      <c r="E16" s="128">
        <f t="shared" si="1"/>
        <v>29891</v>
      </c>
      <c r="F16" s="126">
        <f>+'帳票61_06(1)'!FE15</f>
        <v>29891</v>
      </c>
      <c r="G16" s="127">
        <f>+'帳票61_06(1)'!FF15</f>
        <v>0</v>
      </c>
      <c r="H16" s="128">
        <f t="shared" si="2"/>
        <v>29891</v>
      </c>
      <c r="I16" s="188">
        <f t="shared" si="3"/>
        <v>100</v>
      </c>
      <c r="J16" s="142" t="str">
        <f t="shared" si="0"/>
        <v>－</v>
      </c>
      <c r="K16" s="189">
        <f t="shared" si="0"/>
        <v>100</v>
      </c>
    </row>
    <row r="17" spans="1:11" ht="13.5">
      <c r="A17" s="17"/>
      <c r="B17" s="75" t="str">
        <f>+'帳票61_06(1)'!B16</f>
        <v>大宜味村</v>
      </c>
      <c r="C17" s="129">
        <f>+'帳票61_06(1)'!EZ16</f>
        <v>15767</v>
      </c>
      <c r="D17" s="130">
        <f>+'帳票61_06(1)'!FA16</f>
        <v>0</v>
      </c>
      <c r="E17" s="131">
        <f t="shared" si="1"/>
        <v>15767</v>
      </c>
      <c r="F17" s="129">
        <f>+'帳票61_06(1)'!FE16</f>
        <v>15767</v>
      </c>
      <c r="G17" s="130">
        <f>+'帳票61_06(1)'!FF16</f>
        <v>0</v>
      </c>
      <c r="H17" s="131">
        <f t="shared" si="2"/>
        <v>15767</v>
      </c>
      <c r="I17" s="190">
        <f t="shared" si="3"/>
        <v>100</v>
      </c>
      <c r="J17" s="145" t="str">
        <f t="shared" si="0"/>
        <v>－</v>
      </c>
      <c r="K17" s="191">
        <f t="shared" si="0"/>
        <v>100</v>
      </c>
    </row>
    <row r="18" spans="1:11" ht="13.5">
      <c r="A18" s="17"/>
      <c r="B18" s="75" t="str">
        <f>+'帳票61_06(1)'!B17</f>
        <v>東村</v>
      </c>
      <c r="C18" s="129">
        <f>+'帳票61_06(1)'!EZ17</f>
        <v>8409</v>
      </c>
      <c r="D18" s="130">
        <f>+'帳票61_06(1)'!FA17</f>
        <v>0</v>
      </c>
      <c r="E18" s="131">
        <f t="shared" si="1"/>
        <v>8409</v>
      </c>
      <c r="F18" s="129">
        <f>+'帳票61_06(1)'!FE17</f>
        <v>8409</v>
      </c>
      <c r="G18" s="130">
        <f>+'帳票61_06(1)'!FF17</f>
        <v>0</v>
      </c>
      <c r="H18" s="131">
        <f t="shared" si="2"/>
        <v>8409</v>
      </c>
      <c r="I18" s="190">
        <f t="shared" si="3"/>
        <v>100</v>
      </c>
      <c r="J18" s="145" t="str">
        <f t="shared" si="0"/>
        <v>－</v>
      </c>
      <c r="K18" s="191">
        <f t="shared" si="0"/>
        <v>100</v>
      </c>
    </row>
    <row r="19" spans="1:11" ht="13.5">
      <c r="A19" s="17"/>
      <c r="B19" s="76" t="str">
        <f>+'帳票61_06(1)'!B18</f>
        <v>今帰仁村</v>
      </c>
      <c r="C19" s="132">
        <f>+'帳票61_06(1)'!EZ18</f>
        <v>53589</v>
      </c>
      <c r="D19" s="133">
        <f>+'帳票61_06(1)'!FA18</f>
        <v>0</v>
      </c>
      <c r="E19" s="134">
        <f t="shared" si="1"/>
        <v>53589</v>
      </c>
      <c r="F19" s="132">
        <f>+'帳票61_06(1)'!FE18</f>
        <v>53589</v>
      </c>
      <c r="G19" s="133">
        <f>+'帳票61_06(1)'!FF18</f>
        <v>0</v>
      </c>
      <c r="H19" s="134">
        <f t="shared" si="2"/>
        <v>53589</v>
      </c>
      <c r="I19" s="168">
        <f t="shared" si="3"/>
        <v>100</v>
      </c>
      <c r="J19" s="148" t="str">
        <f t="shared" si="0"/>
        <v>－</v>
      </c>
      <c r="K19" s="170">
        <f t="shared" si="0"/>
        <v>100</v>
      </c>
    </row>
    <row r="20" spans="1:11" ht="13.5">
      <c r="A20" s="17"/>
      <c r="B20" s="77" t="str">
        <f>+'帳票61_06(1)'!B19</f>
        <v>本部町</v>
      </c>
      <c r="C20" s="135">
        <f>+'帳票61_06(1)'!EZ19</f>
        <v>72130</v>
      </c>
      <c r="D20" s="136">
        <f>+'帳票61_06(1)'!FA19</f>
        <v>0</v>
      </c>
      <c r="E20" s="137">
        <f t="shared" si="1"/>
        <v>72130</v>
      </c>
      <c r="F20" s="135">
        <f>+'帳票61_06(1)'!FE19</f>
        <v>72130</v>
      </c>
      <c r="G20" s="136">
        <f>+'帳票61_06(1)'!FF19</f>
        <v>0</v>
      </c>
      <c r="H20" s="137">
        <f t="shared" si="2"/>
        <v>72130</v>
      </c>
      <c r="I20" s="192">
        <f t="shared" si="3"/>
        <v>100</v>
      </c>
      <c r="J20" s="151" t="str">
        <f t="shared" si="0"/>
        <v>－</v>
      </c>
      <c r="K20" s="193">
        <f t="shared" si="0"/>
        <v>100</v>
      </c>
    </row>
    <row r="21" spans="1:11" ht="13.5">
      <c r="A21" s="17"/>
      <c r="B21" s="75" t="str">
        <f>+'帳票61_06(1)'!B20</f>
        <v>恩納村</v>
      </c>
      <c r="C21" s="129">
        <f>+'帳票61_06(1)'!EZ20</f>
        <v>47121</v>
      </c>
      <c r="D21" s="130">
        <f>+'帳票61_06(1)'!FA20</f>
        <v>0</v>
      </c>
      <c r="E21" s="131">
        <f t="shared" si="1"/>
        <v>47121</v>
      </c>
      <c r="F21" s="129">
        <f>+'帳票61_06(1)'!FE20</f>
        <v>47121</v>
      </c>
      <c r="G21" s="130">
        <f>+'帳票61_06(1)'!FF20</f>
        <v>0</v>
      </c>
      <c r="H21" s="131">
        <f t="shared" si="2"/>
        <v>47121</v>
      </c>
      <c r="I21" s="190">
        <f t="shared" si="3"/>
        <v>100</v>
      </c>
      <c r="J21" s="145" t="str">
        <f t="shared" si="0"/>
        <v>－</v>
      </c>
      <c r="K21" s="191">
        <f t="shared" si="0"/>
        <v>100</v>
      </c>
    </row>
    <row r="22" spans="1:11" ht="13.5">
      <c r="A22" s="17"/>
      <c r="B22" s="75" t="str">
        <f>+'帳票61_06(1)'!B21</f>
        <v>宜野座村</v>
      </c>
      <c r="C22" s="129">
        <f>+'帳票61_06(1)'!EZ21</f>
        <v>21681</v>
      </c>
      <c r="D22" s="130">
        <f>+'帳票61_06(1)'!FA21</f>
        <v>0</v>
      </c>
      <c r="E22" s="131">
        <f t="shared" si="1"/>
        <v>21681</v>
      </c>
      <c r="F22" s="129">
        <f>+'帳票61_06(1)'!FE21</f>
        <v>21681</v>
      </c>
      <c r="G22" s="130">
        <f>+'帳票61_06(1)'!FF21</f>
        <v>0</v>
      </c>
      <c r="H22" s="131">
        <f t="shared" si="2"/>
        <v>21681</v>
      </c>
      <c r="I22" s="190">
        <f t="shared" si="3"/>
        <v>100</v>
      </c>
      <c r="J22" s="145" t="str">
        <f t="shared" si="0"/>
        <v>－</v>
      </c>
      <c r="K22" s="191">
        <f t="shared" si="0"/>
        <v>100</v>
      </c>
    </row>
    <row r="23" spans="1:11" ht="13.5">
      <c r="A23" s="17"/>
      <c r="B23" s="75" t="str">
        <f>+'帳票61_06(1)'!B22</f>
        <v>金武町</v>
      </c>
      <c r="C23" s="129">
        <f>+'帳票61_06(1)'!EZ22</f>
        <v>47335</v>
      </c>
      <c r="D23" s="130">
        <f>+'帳票61_06(1)'!FA22</f>
        <v>0</v>
      </c>
      <c r="E23" s="131">
        <f t="shared" si="1"/>
        <v>47335</v>
      </c>
      <c r="F23" s="129">
        <f>+'帳票61_06(1)'!FE22</f>
        <v>47335</v>
      </c>
      <c r="G23" s="130">
        <f>+'帳票61_06(1)'!FF22</f>
        <v>0</v>
      </c>
      <c r="H23" s="131">
        <f t="shared" si="2"/>
        <v>47335</v>
      </c>
      <c r="I23" s="190">
        <f t="shared" si="3"/>
        <v>100</v>
      </c>
      <c r="J23" s="145" t="str">
        <f t="shared" si="0"/>
        <v>－</v>
      </c>
      <c r="K23" s="191">
        <f t="shared" si="0"/>
        <v>100</v>
      </c>
    </row>
    <row r="24" spans="1:11" ht="13.5">
      <c r="A24" s="17"/>
      <c r="B24" s="76" t="str">
        <f>+'帳票61_06(1)'!B23</f>
        <v>伊江村</v>
      </c>
      <c r="C24" s="132">
        <f>+'帳票61_06(1)'!EZ23</f>
        <v>25385</v>
      </c>
      <c r="D24" s="133">
        <f>+'帳票61_06(1)'!FA23</f>
        <v>0</v>
      </c>
      <c r="E24" s="134">
        <f t="shared" si="1"/>
        <v>25385</v>
      </c>
      <c r="F24" s="132">
        <f>+'帳票61_06(1)'!FE23</f>
        <v>25385</v>
      </c>
      <c r="G24" s="133">
        <f>+'帳票61_06(1)'!FF23</f>
        <v>0</v>
      </c>
      <c r="H24" s="134">
        <f t="shared" si="2"/>
        <v>25385</v>
      </c>
      <c r="I24" s="168">
        <f t="shared" si="3"/>
        <v>100</v>
      </c>
      <c r="J24" s="148" t="str">
        <f t="shared" si="0"/>
        <v>－</v>
      </c>
      <c r="K24" s="170">
        <f t="shared" si="0"/>
        <v>100</v>
      </c>
    </row>
    <row r="25" spans="1:11" ht="13.5">
      <c r="A25" s="17"/>
      <c r="B25" s="77" t="str">
        <f>+'帳票61_06(1)'!B24</f>
        <v>読谷村</v>
      </c>
      <c r="C25" s="135">
        <f>+'帳票61_06(1)'!EZ24</f>
        <v>158592</v>
      </c>
      <c r="D25" s="136">
        <f>+'帳票61_06(1)'!FA24</f>
        <v>0</v>
      </c>
      <c r="E25" s="137">
        <f t="shared" si="1"/>
        <v>158592</v>
      </c>
      <c r="F25" s="135">
        <f>+'帳票61_06(1)'!FE24</f>
        <v>158592</v>
      </c>
      <c r="G25" s="136">
        <f>+'帳票61_06(1)'!FF24</f>
        <v>0</v>
      </c>
      <c r="H25" s="137">
        <f t="shared" si="2"/>
        <v>158592</v>
      </c>
      <c r="I25" s="192">
        <f t="shared" si="3"/>
        <v>100</v>
      </c>
      <c r="J25" s="151" t="str">
        <f t="shared" si="0"/>
        <v>－</v>
      </c>
      <c r="K25" s="193">
        <f t="shared" si="0"/>
        <v>100</v>
      </c>
    </row>
    <row r="26" spans="1:11" ht="13.5">
      <c r="A26" s="17"/>
      <c r="B26" s="75" t="str">
        <f>+'帳票61_06(1)'!B25</f>
        <v>嘉手納町</v>
      </c>
      <c r="C26" s="129">
        <f>+'帳票61_06(1)'!EZ25</f>
        <v>84549</v>
      </c>
      <c r="D26" s="130">
        <f>+'帳票61_06(1)'!FA25</f>
        <v>0</v>
      </c>
      <c r="E26" s="131">
        <f t="shared" si="1"/>
        <v>84549</v>
      </c>
      <c r="F26" s="129">
        <f>+'帳票61_06(1)'!FE25</f>
        <v>84549</v>
      </c>
      <c r="G26" s="130">
        <f>+'帳票61_06(1)'!FF25</f>
        <v>0</v>
      </c>
      <c r="H26" s="131">
        <f t="shared" si="2"/>
        <v>84549</v>
      </c>
      <c r="I26" s="190">
        <f t="shared" si="3"/>
        <v>100</v>
      </c>
      <c r="J26" s="145" t="str">
        <f t="shared" si="0"/>
        <v>－</v>
      </c>
      <c r="K26" s="191">
        <f t="shared" si="0"/>
        <v>100</v>
      </c>
    </row>
    <row r="27" spans="1:11" ht="13.5">
      <c r="A27" s="17"/>
      <c r="B27" s="75" t="str">
        <f>+'帳票61_06(1)'!B26</f>
        <v>北谷町</v>
      </c>
      <c r="C27" s="129">
        <f>+'帳票61_06(1)'!EZ26</f>
        <v>114678</v>
      </c>
      <c r="D27" s="130">
        <f>+'帳票61_06(1)'!FA26</f>
        <v>0</v>
      </c>
      <c r="E27" s="131">
        <f t="shared" si="1"/>
        <v>114678</v>
      </c>
      <c r="F27" s="129">
        <f>+'帳票61_06(1)'!FE26</f>
        <v>114678</v>
      </c>
      <c r="G27" s="130">
        <f>+'帳票61_06(1)'!FF26</f>
        <v>0</v>
      </c>
      <c r="H27" s="131">
        <f t="shared" si="2"/>
        <v>114678</v>
      </c>
      <c r="I27" s="190">
        <f t="shared" si="3"/>
        <v>100</v>
      </c>
      <c r="J27" s="145" t="str">
        <f t="shared" si="0"/>
        <v>－</v>
      </c>
      <c r="K27" s="191">
        <f t="shared" si="0"/>
        <v>100</v>
      </c>
    </row>
    <row r="28" spans="1:11" ht="13.5">
      <c r="A28" s="17"/>
      <c r="B28" s="75" t="str">
        <f>+'帳票61_06(1)'!B27</f>
        <v>北中城村</v>
      </c>
      <c r="C28" s="129">
        <f>+'帳票61_06(1)'!EZ27</f>
        <v>171260</v>
      </c>
      <c r="D28" s="130">
        <f>+'帳票61_06(1)'!FA27</f>
        <v>0</v>
      </c>
      <c r="E28" s="131">
        <f t="shared" si="1"/>
        <v>171260</v>
      </c>
      <c r="F28" s="129">
        <f>+'帳票61_06(1)'!FE27</f>
        <v>171260</v>
      </c>
      <c r="G28" s="130">
        <f>+'帳票61_06(1)'!FF27</f>
        <v>0</v>
      </c>
      <c r="H28" s="131">
        <f t="shared" si="2"/>
        <v>171260</v>
      </c>
      <c r="I28" s="190">
        <f t="shared" si="3"/>
        <v>100</v>
      </c>
      <c r="J28" s="145" t="str">
        <f t="shared" si="0"/>
        <v>－</v>
      </c>
      <c r="K28" s="191">
        <f t="shared" si="0"/>
        <v>100</v>
      </c>
    </row>
    <row r="29" spans="1:11" ht="13.5">
      <c r="A29" s="17"/>
      <c r="B29" s="76" t="str">
        <f>+'帳票61_06(1)'!B28</f>
        <v>中城村</v>
      </c>
      <c r="C29" s="132">
        <f>+'帳票61_06(1)'!EZ28</f>
        <v>70422</v>
      </c>
      <c r="D29" s="133">
        <f>+'帳票61_06(1)'!FA28</f>
        <v>0</v>
      </c>
      <c r="E29" s="134">
        <f t="shared" si="1"/>
        <v>70422</v>
      </c>
      <c r="F29" s="132">
        <f>+'帳票61_06(1)'!FE28</f>
        <v>70422</v>
      </c>
      <c r="G29" s="133">
        <f>+'帳票61_06(1)'!FF28</f>
        <v>0</v>
      </c>
      <c r="H29" s="134">
        <f t="shared" si="2"/>
        <v>70422</v>
      </c>
      <c r="I29" s="168">
        <f t="shared" si="3"/>
        <v>100</v>
      </c>
      <c r="J29" s="148" t="str">
        <f t="shared" si="0"/>
        <v>－</v>
      </c>
      <c r="K29" s="170">
        <f t="shared" si="0"/>
        <v>100</v>
      </c>
    </row>
    <row r="30" spans="1:11" ht="13.5">
      <c r="A30" s="17"/>
      <c r="B30" s="77" t="str">
        <f>+'帳票61_06(1)'!B29</f>
        <v>西原町</v>
      </c>
      <c r="C30" s="135">
        <f>+'帳票61_06(1)'!EZ29</f>
        <v>141312</v>
      </c>
      <c r="D30" s="136">
        <f>+'帳票61_06(1)'!FA29</f>
        <v>0</v>
      </c>
      <c r="E30" s="137">
        <f t="shared" si="1"/>
        <v>141312</v>
      </c>
      <c r="F30" s="135">
        <f>+'帳票61_06(1)'!FE29</f>
        <v>141312</v>
      </c>
      <c r="G30" s="136">
        <f>+'帳票61_06(1)'!FF29</f>
        <v>0</v>
      </c>
      <c r="H30" s="137">
        <f t="shared" si="2"/>
        <v>141312</v>
      </c>
      <c r="I30" s="192">
        <f t="shared" si="3"/>
        <v>100</v>
      </c>
      <c r="J30" s="151" t="str">
        <f t="shared" si="0"/>
        <v>－</v>
      </c>
      <c r="K30" s="193">
        <f t="shared" si="0"/>
        <v>100</v>
      </c>
    </row>
    <row r="31" spans="1:11" ht="13.5">
      <c r="A31" s="17"/>
      <c r="B31" s="75" t="str">
        <f>+'帳票61_06(1)'!B30</f>
        <v>与那原町</v>
      </c>
      <c r="C31" s="129">
        <f>+'帳票61_06(1)'!EZ30</f>
        <v>65453</v>
      </c>
      <c r="D31" s="130">
        <f>+'帳票61_06(1)'!FA30</f>
        <v>0</v>
      </c>
      <c r="E31" s="131">
        <f t="shared" si="1"/>
        <v>65453</v>
      </c>
      <c r="F31" s="129">
        <f>+'帳票61_06(1)'!FE30</f>
        <v>65453</v>
      </c>
      <c r="G31" s="130">
        <f>+'帳票61_06(1)'!FF30</f>
        <v>0</v>
      </c>
      <c r="H31" s="131">
        <f t="shared" si="2"/>
        <v>65453</v>
      </c>
      <c r="I31" s="190">
        <f t="shared" si="3"/>
        <v>100</v>
      </c>
      <c r="J31" s="145" t="str">
        <f t="shared" si="0"/>
        <v>－</v>
      </c>
      <c r="K31" s="191">
        <f t="shared" si="0"/>
        <v>100</v>
      </c>
    </row>
    <row r="32" spans="1:11" ht="13.5">
      <c r="A32" s="17"/>
      <c r="B32" s="75" t="str">
        <f>+'帳票61_06(1)'!B31</f>
        <v>南風原町</v>
      </c>
      <c r="C32" s="129">
        <f>+'帳票61_06(1)'!EZ31</f>
        <v>239840</v>
      </c>
      <c r="D32" s="130">
        <f>+'帳票61_06(1)'!FA31</f>
        <v>0</v>
      </c>
      <c r="E32" s="131">
        <f t="shared" si="1"/>
        <v>239840</v>
      </c>
      <c r="F32" s="129">
        <f>+'帳票61_06(1)'!FE31</f>
        <v>239840</v>
      </c>
      <c r="G32" s="130">
        <f>+'帳票61_06(1)'!FF31</f>
        <v>0</v>
      </c>
      <c r="H32" s="131">
        <f t="shared" si="2"/>
        <v>239840</v>
      </c>
      <c r="I32" s="190">
        <f t="shared" si="3"/>
        <v>100</v>
      </c>
      <c r="J32" s="145" t="str">
        <f t="shared" si="0"/>
        <v>－</v>
      </c>
      <c r="K32" s="191">
        <f t="shared" si="0"/>
        <v>100</v>
      </c>
    </row>
    <row r="33" spans="1:11" ht="13.5">
      <c r="A33" s="17"/>
      <c r="B33" s="75" t="str">
        <f>+'帳票61_06(1)'!B32</f>
        <v>渡嘉敷村</v>
      </c>
      <c r="C33" s="129">
        <f>+'帳票61_06(1)'!EZ32</f>
        <v>3674</v>
      </c>
      <c r="D33" s="130">
        <f>+'帳票61_06(1)'!FA32</f>
        <v>0</v>
      </c>
      <c r="E33" s="131">
        <f t="shared" si="1"/>
        <v>3674</v>
      </c>
      <c r="F33" s="129">
        <f>+'帳票61_06(1)'!FE32</f>
        <v>3674</v>
      </c>
      <c r="G33" s="130">
        <f>+'帳票61_06(1)'!FF32</f>
        <v>0</v>
      </c>
      <c r="H33" s="131">
        <f t="shared" si="2"/>
        <v>3674</v>
      </c>
      <c r="I33" s="190">
        <f t="shared" si="3"/>
        <v>100</v>
      </c>
      <c r="J33" s="145" t="str">
        <f t="shared" si="0"/>
        <v>－</v>
      </c>
      <c r="K33" s="191">
        <f t="shared" si="0"/>
        <v>100</v>
      </c>
    </row>
    <row r="34" spans="1:11" ht="13.5">
      <c r="A34" s="17"/>
      <c r="B34" s="76" t="str">
        <f>+'帳票61_06(1)'!B33</f>
        <v>座間味村</v>
      </c>
      <c r="C34" s="132">
        <f>+'帳票61_06(1)'!EZ33</f>
        <v>4928</v>
      </c>
      <c r="D34" s="133">
        <f>+'帳票61_06(1)'!FA33</f>
        <v>0</v>
      </c>
      <c r="E34" s="134">
        <f t="shared" si="1"/>
        <v>4928</v>
      </c>
      <c r="F34" s="132">
        <f>+'帳票61_06(1)'!FE33</f>
        <v>4928</v>
      </c>
      <c r="G34" s="133">
        <f>+'帳票61_06(1)'!FF33</f>
        <v>0</v>
      </c>
      <c r="H34" s="134">
        <f t="shared" si="2"/>
        <v>4928</v>
      </c>
      <c r="I34" s="168">
        <f t="shared" si="3"/>
        <v>100</v>
      </c>
      <c r="J34" s="148" t="str">
        <f t="shared" si="0"/>
        <v>－</v>
      </c>
      <c r="K34" s="170">
        <f t="shared" si="0"/>
        <v>100</v>
      </c>
    </row>
    <row r="35" spans="1:11" ht="13.5">
      <c r="A35" s="17"/>
      <c r="B35" s="77" t="str">
        <f>+'帳票61_06(1)'!B34</f>
        <v>粟国村</v>
      </c>
      <c r="C35" s="135">
        <f>+'帳票61_06(1)'!EZ34</f>
        <v>4368</v>
      </c>
      <c r="D35" s="136">
        <f>+'帳票61_06(1)'!FA34</f>
        <v>0</v>
      </c>
      <c r="E35" s="137">
        <f t="shared" si="1"/>
        <v>4368</v>
      </c>
      <c r="F35" s="135">
        <f>+'帳票61_06(1)'!FE34</f>
        <v>4368</v>
      </c>
      <c r="G35" s="136">
        <f>+'帳票61_06(1)'!FF34</f>
        <v>0</v>
      </c>
      <c r="H35" s="137">
        <f t="shared" si="2"/>
        <v>4368</v>
      </c>
      <c r="I35" s="192">
        <f t="shared" si="3"/>
        <v>100</v>
      </c>
      <c r="J35" s="151" t="str">
        <f t="shared" si="0"/>
        <v>－</v>
      </c>
      <c r="K35" s="193">
        <f t="shared" si="0"/>
        <v>100</v>
      </c>
    </row>
    <row r="36" spans="1:11" ht="13.5">
      <c r="A36" s="17"/>
      <c r="B36" s="75" t="str">
        <f>+'帳票61_06(1)'!B35</f>
        <v>渡名喜村</v>
      </c>
      <c r="C36" s="129">
        <f>+'帳票61_06(1)'!EZ35</f>
        <v>2681</v>
      </c>
      <c r="D36" s="130">
        <f>+'帳票61_06(1)'!FA35</f>
        <v>0</v>
      </c>
      <c r="E36" s="131">
        <f t="shared" si="1"/>
        <v>2681</v>
      </c>
      <c r="F36" s="129">
        <f>+'帳票61_06(1)'!FE35</f>
        <v>2681</v>
      </c>
      <c r="G36" s="130">
        <f>+'帳票61_06(1)'!FF35</f>
        <v>0</v>
      </c>
      <c r="H36" s="131">
        <f t="shared" si="2"/>
        <v>2681</v>
      </c>
      <c r="I36" s="190">
        <f t="shared" si="3"/>
        <v>100</v>
      </c>
      <c r="J36" s="145" t="str">
        <f t="shared" si="0"/>
        <v>－</v>
      </c>
      <c r="K36" s="191">
        <f t="shared" si="0"/>
        <v>100</v>
      </c>
    </row>
    <row r="37" spans="1:11" ht="13.5">
      <c r="A37" s="17"/>
      <c r="B37" s="75" t="str">
        <f>+'帳票61_06(1)'!B36</f>
        <v>南大東村</v>
      </c>
      <c r="C37" s="129">
        <f>+'帳票61_06(1)'!EZ36</f>
        <v>10129</v>
      </c>
      <c r="D37" s="130">
        <f>+'帳票61_06(1)'!FA36</f>
        <v>0</v>
      </c>
      <c r="E37" s="131">
        <f t="shared" si="1"/>
        <v>10129</v>
      </c>
      <c r="F37" s="129">
        <f>+'帳票61_06(1)'!FE36</f>
        <v>10129</v>
      </c>
      <c r="G37" s="130">
        <f>+'帳票61_06(1)'!FF36</f>
        <v>0</v>
      </c>
      <c r="H37" s="131">
        <f t="shared" si="2"/>
        <v>10129</v>
      </c>
      <c r="I37" s="190">
        <f t="shared" si="3"/>
        <v>100</v>
      </c>
      <c r="J37" s="145" t="str">
        <f t="shared" si="3"/>
        <v>－</v>
      </c>
      <c r="K37" s="191">
        <f t="shared" si="3"/>
        <v>100</v>
      </c>
    </row>
    <row r="38" spans="1:11" ht="13.5">
      <c r="A38" s="17"/>
      <c r="B38" s="75" t="str">
        <f>+'帳票61_06(1)'!B37</f>
        <v>北大東村</v>
      </c>
      <c r="C38" s="129">
        <f>+'帳票61_06(1)'!EZ37</f>
        <v>3719</v>
      </c>
      <c r="D38" s="130">
        <f>+'帳票61_06(1)'!FA37</f>
        <v>0</v>
      </c>
      <c r="E38" s="131">
        <f t="shared" si="1"/>
        <v>3719</v>
      </c>
      <c r="F38" s="129">
        <f>+'帳票61_06(1)'!FE37</f>
        <v>3719</v>
      </c>
      <c r="G38" s="130">
        <f>+'帳票61_06(1)'!FF37</f>
        <v>0</v>
      </c>
      <c r="H38" s="131">
        <f t="shared" si="2"/>
        <v>3719</v>
      </c>
      <c r="I38" s="190">
        <f t="shared" si="3"/>
        <v>100</v>
      </c>
      <c r="J38" s="145" t="str">
        <f t="shared" si="3"/>
        <v>－</v>
      </c>
      <c r="K38" s="191">
        <f t="shared" si="3"/>
        <v>100</v>
      </c>
    </row>
    <row r="39" spans="1:11" ht="13.5">
      <c r="A39" s="17"/>
      <c r="B39" s="76" t="str">
        <f>+'帳票61_06(1)'!B38</f>
        <v>伊平屋村</v>
      </c>
      <c r="C39" s="132">
        <f>+'帳票61_06(1)'!EZ38</f>
        <v>7092</v>
      </c>
      <c r="D39" s="133">
        <f>+'帳票61_06(1)'!FA38</f>
        <v>0</v>
      </c>
      <c r="E39" s="134">
        <f t="shared" si="1"/>
        <v>7092</v>
      </c>
      <c r="F39" s="132">
        <f>+'帳票61_06(1)'!FE38</f>
        <v>7092</v>
      </c>
      <c r="G39" s="133">
        <f>+'帳票61_06(1)'!FF38</f>
        <v>0</v>
      </c>
      <c r="H39" s="134">
        <f t="shared" si="2"/>
        <v>7092</v>
      </c>
      <c r="I39" s="168">
        <f t="shared" si="3"/>
        <v>100</v>
      </c>
      <c r="J39" s="148" t="str">
        <f t="shared" si="3"/>
        <v>－</v>
      </c>
      <c r="K39" s="170">
        <f t="shared" si="3"/>
        <v>100</v>
      </c>
    </row>
    <row r="40" spans="1:11" ht="13.5">
      <c r="A40" s="17"/>
      <c r="B40" s="77" t="str">
        <f>+'帳票61_06(1)'!B39</f>
        <v>伊是名村</v>
      </c>
      <c r="C40" s="135">
        <f>+'帳票61_06(1)'!EZ39</f>
        <v>9987</v>
      </c>
      <c r="D40" s="136">
        <f>+'帳票61_06(1)'!FA39</f>
        <v>0</v>
      </c>
      <c r="E40" s="137">
        <f t="shared" si="1"/>
        <v>9987</v>
      </c>
      <c r="F40" s="135">
        <f>+'帳票61_06(1)'!FE39</f>
        <v>9987</v>
      </c>
      <c r="G40" s="136">
        <f>+'帳票61_06(1)'!FF39</f>
        <v>0</v>
      </c>
      <c r="H40" s="137">
        <f t="shared" si="2"/>
        <v>9987</v>
      </c>
      <c r="I40" s="192">
        <f t="shared" si="3"/>
        <v>100</v>
      </c>
      <c r="J40" s="151" t="str">
        <f t="shared" si="3"/>
        <v>－</v>
      </c>
      <c r="K40" s="193">
        <f t="shared" si="3"/>
        <v>100</v>
      </c>
    </row>
    <row r="41" spans="1:11" ht="13.5">
      <c r="A41" s="17"/>
      <c r="B41" s="75" t="str">
        <f>+'帳票61_06(1)'!B40</f>
        <v>久米島町</v>
      </c>
      <c r="C41" s="129">
        <f>+'帳票61_06(1)'!EZ40</f>
        <v>56755</v>
      </c>
      <c r="D41" s="130">
        <f>+'帳票61_06(1)'!FA40</f>
        <v>0</v>
      </c>
      <c r="E41" s="131">
        <f t="shared" si="1"/>
        <v>56755</v>
      </c>
      <c r="F41" s="129">
        <f>+'帳票61_06(1)'!FE40</f>
        <v>56755</v>
      </c>
      <c r="G41" s="130">
        <f>+'帳票61_06(1)'!FF40</f>
        <v>0</v>
      </c>
      <c r="H41" s="131">
        <f t="shared" si="2"/>
        <v>56755</v>
      </c>
      <c r="I41" s="190">
        <f t="shared" si="3"/>
        <v>100</v>
      </c>
      <c r="J41" s="145" t="str">
        <f t="shared" si="3"/>
        <v>－</v>
      </c>
      <c r="K41" s="191">
        <f t="shared" si="3"/>
        <v>100</v>
      </c>
    </row>
    <row r="42" spans="1:11" ht="13.5">
      <c r="A42" s="17"/>
      <c r="B42" s="75" t="str">
        <f>+'帳票61_06(1)'!B41</f>
        <v>八重瀬町</v>
      </c>
      <c r="C42" s="129">
        <f>+'帳票61_06(1)'!EZ41</f>
        <v>105925</v>
      </c>
      <c r="D42" s="130">
        <f>+'帳票61_06(1)'!FA41</f>
        <v>0</v>
      </c>
      <c r="E42" s="131">
        <f t="shared" si="1"/>
        <v>105925</v>
      </c>
      <c r="F42" s="129">
        <f>+'帳票61_06(1)'!FE41</f>
        <v>105925</v>
      </c>
      <c r="G42" s="130">
        <f>+'帳票61_06(1)'!FF41</f>
        <v>0</v>
      </c>
      <c r="H42" s="131">
        <f t="shared" si="2"/>
        <v>105925</v>
      </c>
      <c r="I42" s="190">
        <f t="shared" si="3"/>
        <v>100</v>
      </c>
      <c r="J42" s="145" t="str">
        <f t="shared" si="3"/>
        <v>－</v>
      </c>
      <c r="K42" s="191">
        <f t="shared" si="3"/>
        <v>100</v>
      </c>
    </row>
    <row r="43" spans="1:11" ht="13.5">
      <c r="A43" s="17"/>
      <c r="B43" s="75" t="str">
        <f>+'帳票61_06(1)'!B42</f>
        <v>多良間村</v>
      </c>
      <c r="C43" s="129">
        <f>+'帳票61_06(1)'!EZ42</f>
        <v>6472</v>
      </c>
      <c r="D43" s="130">
        <f>+'帳票61_06(1)'!FA42</f>
        <v>0</v>
      </c>
      <c r="E43" s="131">
        <f t="shared" si="1"/>
        <v>6472</v>
      </c>
      <c r="F43" s="129">
        <f>+'帳票61_06(1)'!FE42</f>
        <v>6120</v>
      </c>
      <c r="G43" s="130">
        <f>+'帳票61_06(1)'!FF42</f>
        <v>0</v>
      </c>
      <c r="H43" s="131">
        <f t="shared" si="2"/>
        <v>6120</v>
      </c>
      <c r="I43" s="190">
        <f t="shared" si="3"/>
        <v>94.56118665018542</v>
      </c>
      <c r="J43" s="145" t="str">
        <f t="shared" si="3"/>
        <v>－</v>
      </c>
      <c r="K43" s="191">
        <f t="shared" si="3"/>
        <v>94.56118665018542</v>
      </c>
    </row>
    <row r="44" spans="1:11" ht="13.5">
      <c r="A44" s="17"/>
      <c r="B44" s="76" t="str">
        <f>+'帳票61_06(1)'!B43</f>
        <v>竹富町</v>
      </c>
      <c r="C44" s="132">
        <f>+'帳票61_06(1)'!EZ43</f>
        <v>20135</v>
      </c>
      <c r="D44" s="133">
        <f>+'帳票61_06(1)'!FA43</f>
        <v>0</v>
      </c>
      <c r="E44" s="134">
        <f t="shared" si="1"/>
        <v>20135</v>
      </c>
      <c r="F44" s="132">
        <f>+'帳票61_06(1)'!FE43</f>
        <v>20135</v>
      </c>
      <c r="G44" s="133">
        <f>+'帳票61_06(1)'!FF43</f>
        <v>0</v>
      </c>
      <c r="H44" s="134">
        <f t="shared" si="2"/>
        <v>20135</v>
      </c>
      <c r="I44" s="168">
        <f t="shared" si="3"/>
        <v>100</v>
      </c>
      <c r="J44" s="148" t="str">
        <f t="shared" si="3"/>
        <v>－</v>
      </c>
      <c r="K44" s="170">
        <f t="shared" si="3"/>
        <v>100</v>
      </c>
    </row>
    <row r="45" spans="1:11" ht="14.25" thickBot="1">
      <c r="A45" s="17"/>
      <c r="B45" s="229" t="str">
        <f>+'帳票61_06(1)'!B44</f>
        <v>与那国町</v>
      </c>
      <c r="C45" s="230">
        <f>+'帳票61_06(1)'!EZ44</f>
        <v>7514</v>
      </c>
      <c r="D45" s="231">
        <f>+'帳票61_06(1)'!FA44</f>
        <v>0</v>
      </c>
      <c r="E45" s="232">
        <f t="shared" si="1"/>
        <v>7514</v>
      </c>
      <c r="F45" s="230">
        <f>+'帳票61_06(1)'!FE44</f>
        <v>7514</v>
      </c>
      <c r="G45" s="231">
        <f>+'帳票61_06(1)'!FF44</f>
        <v>0</v>
      </c>
      <c r="H45" s="232">
        <f t="shared" si="2"/>
        <v>7514</v>
      </c>
      <c r="I45" s="244">
        <f t="shared" si="3"/>
        <v>100</v>
      </c>
      <c r="J45" s="234" t="str">
        <f t="shared" si="3"/>
        <v>－</v>
      </c>
      <c r="K45" s="245">
        <f t="shared" si="3"/>
        <v>100</v>
      </c>
    </row>
    <row r="46" spans="1:11" ht="14.25" thickTop="1">
      <c r="A46" s="21"/>
      <c r="B46" s="79" t="s">
        <v>65</v>
      </c>
      <c r="C46" s="173">
        <f aca="true" t="shared" si="4" ref="C46:H46">SUM(C5:C15)</f>
        <v>6928211</v>
      </c>
      <c r="D46" s="174">
        <f t="shared" si="4"/>
        <v>5847</v>
      </c>
      <c r="E46" s="175">
        <f t="shared" si="4"/>
        <v>6934058</v>
      </c>
      <c r="F46" s="173">
        <f t="shared" si="4"/>
        <v>6928211</v>
      </c>
      <c r="G46" s="174">
        <f t="shared" si="4"/>
        <v>89</v>
      </c>
      <c r="H46" s="175">
        <f t="shared" si="4"/>
        <v>6928300</v>
      </c>
      <c r="I46" s="237">
        <f t="shared" si="3"/>
        <v>100</v>
      </c>
      <c r="J46" s="177">
        <f t="shared" si="3"/>
        <v>1.5221481101419532</v>
      </c>
      <c r="K46" s="239">
        <f t="shared" si="3"/>
        <v>99.9169606022909</v>
      </c>
    </row>
    <row r="47" spans="1:11" ht="14.25" thickBot="1">
      <c r="A47" s="21"/>
      <c r="B47" s="80" t="s">
        <v>66</v>
      </c>
      <c r="C47" s="138">
        <f aca="true" t="shared" si="5" ref="C47:H47">SUM(C16:C45)</f>
        <v>1610793</v>
      </c>
      <c r="D47" s="139">
        <f t="shared" si="5"/>
        <v>0</v>
      </c>
      <c r="E47" s="140">
        <f t="shared" si="5"/>
        <v>1610793</v>
      </c>
      <c r="F47" s="138">
        <f t="shared" si="5"/>
        <v>1610441</v>
      </c>
      <c r="G47" s="139">
        <f t="shared" si="5"/>
        <v>0</v>
      </c>
      <c r="H47" s="140">
        <f t="shared" si="5"/>
        <v>1610441</v>
      </c>
      <c r="I47" s="194">
        <f t="shared" si="3"/>
        <v>99.97814740938159</v>
      </c>
      <c r="J47" s="167" t="str">
        <f t="shared" si="3"/>
        <v>－</v>
      </c>
      <c r="K47" s="195">
        <f t="shared" si="3"/>
        <v>99.97814740938159</v>
      </c>
    </row>
    <row r="48" spans="2:11" ht="14.25" thickBot="1">
      <c r="B48" s="82" t="s">
        <v>114</v>
      </c>
      <c r="C48" s="156">
        <f aca="true" t="shared" si="6" ref="C48:H48">SUM(C46:C47)</f>
        <v>8539004</v>
      </c>
      <c r="D48" s="157">
        <f t="shared" si="6"/>
        <v>5847</v>
      </c>
      <c r="E48" s="158">
        <f t="shared" si="6"/>
        <v>8544851</v>
      </c>
      <c r="F48" s="156">
        <f t="shared" si="6"/>
        <v>8538652</v>
      </c>
      <c r="G48" s="157">
        <f t="shared" si="6"/>
        <v>89</v>
      </c>
      <c r="H48" s="158">
        <f t="shared" si="6"/>
        <v>8538741</v>
      </c>
      <c r="I48" s="221">
        <f t="shared" si="3"/>
        <v>99.99587773937101</v>
      </c>
      <c r="J48" s="172">
        <f t="shared" si="3"/>
        <v>1.5221481101419532</v>
      </c>
      <c r="K48" s="222">
        <f t="shared" si="3"/>
        <v>99.92849494976565</v>
      </c>
    </row>
  </sheetData>
  <mergeCells count="12"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</mergeCells>
  <printOptions/>
  <pageMargins left="0.7874015748031497" right="0.68" top="0.5905511811023623" bottom="0.5905511811023623" header="0.5118110236220472" footer="0.4724409448818898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>
    <tabColor indexed="43"/>
  </sheetPr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3" width="9.875" style="14" bestFit="1" customWidth="1"/>
    <col min="4" max="4" width="10.125" style="14" bestFit="1" customWidth="1"/>
    <col min="5" max="5" width="9.875" style="14" bestFit="1" customWidth="1"/>
    <col min="6" max="6" width="9.37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54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51" t="s">
        <v>8</v>
      </c>
      <c r="D2" s="351"/>
      <c r="E2" s="352"/>
      <c r="F2" s="353" t="s">
        <v>9</v>
      </c>
      <c r="G2" s="351"/>
      <c r="H2" s="352"/>
      <c r="I2" s="354" t="s">
        <v>10</v>
      </c>
      <c r="J2" s="355"/>
      <c r="K2" s="356"/>
    </row>
    <row r="3" spans="2:11" ht="12" customHeight="1">
      <c r="B3" s="16" t="s">
        <v>11</v>
      </c>
      <c r="C3" s="337" t="s">
        <v>1</v>
      </c>
      <c r="D3" s="339" t="s">
        <v>3</v>
      </c>
      <c r="E3" s="341" t="s">
        <v>0</v>
      </c>
      <c r="F3" s="337" t="s">
        <v>1</v>
      </c>
      <c r="G3" s="339" t="s">
        <v>3</v>
      </c>
      <c r="H3" s="341" t="s">
        <v>0</v>
      </c>
      <c r="I3" s="345" t="s">
        <v>4</v>
      </c>
      <c r="J3" s="347" t="s">
        <v>117</v>
      </c>
      <c r="K3" s="343" t="s">
        <v>0</v>
      </c>
    </row>
    <row r="4" spans="2:11" ht="11.25" customHeight="1" thickBot="1">
      <c r="B4" s="179"/>
      <c r="C4" s="338"/>
      <c r="D4" s="340"/>
      <c r="E4" s="342"/>
      <c r="F4" s="338"/>
      <c r="G4" s="340"/>
      <c r="H4" s="342"/>
      <c r="I4" s="346"/>
      <c r="J4" s="348"/>
      <c r="K4" s="344"/>
    </row>
    <row r="5" spans="1:11" ht="14.25" thickTop="1">
      <c r="A5" s="17"/>
      <c r="B5" s="78" t="str">
        <f>+'帳票61_06(1)'!B4</f>
        <v>那覇市</v>
      </c>
      <c r="C5" s="126">
        <f>+'帳票61_06(1)'!FI4</f>
        <v>0</v>
      </c>
      <c r="D5" s="127">
        <f>+'帳票61_06(1)'!FJ4</f>
        <v>0</v>
      </c>
      <c r="E5" s="128">
        <f>SUM(C5:D5)</f>
        <v>0</v>
      </c>
      <c r="F5" s="126">
        <f>+'帳票61_06(1)'!FN4</f>
        <v>0</v>
      </c>
      <c r="G5" s="127">
        <f>+'帳票61_06(1)'!FO4</f>
        <v>0</v>
      </c>
      <c r="H5" s="128">
        <f>SUM(F5:G5)</f>
        <v>0</v>
      </c>
      <c r="I5" s="188" t="str">
        <f>IF(C5=0,"－",(F5/C5)*100)</f>
        <v>－</v>
      </c>
      <c r="J5" s="142" t="str">
        <f aca="true" t="shared" si="0" ref="J5:K36">IF(D5=0,"－",(G5/D5)*100)</f>
        <v>－</v>
      </c>
      <c r="K5" s="189" t="str">
        <f>IF(E5=0,"－",(H5/E5)*100)</f>
        <v>－</v>
      </c>
    </row>
    <row r="6" spans="1:11" ht="13.5">
      <c r="A6" s="17"/>
      <c r="B6" s="75" t="str">
        <f>+'帳票61_06(1)'!B5</f>
        <v>宜野湾市</v>
      </c>
      <c r="C6" s="129">
        <f>+'帳票61_06(1)'!FI5</f>
        <v>0</v>
      </c>
      <c r="D6" s="130">
        <f>+'帳票61_06(1)'!FJ5</f>
        <v>0</v>
      </c>
      <c r="E6" s="131">
        <f aca="true" t="shared" si="1" ref="E6:E45">SUM(C6:D6)</f>
        <v>0</v>
      </c>
      <c r="F6" s="129">
        <f>+'帳票61_06(1)'!FN5</f>
        <v>0</v>
      </c>
      <c r="G6" s="130">
        <f>+'帳票61_06(1)'!FO5</f>
        <v>0</v>
      </c>
      <c r="H6" s="131">
        <f aca="true" t="shared" si="2" ref="H6:H45">SUM(F6:G6)</f>
        <v>0</v>
      </c>
      <c r="I6" s="190" t="str">
        <f aca="true" t="shared" si="3" ref="I6:K48">IF(C6=0,"－",(F6/C6)*100)</f>
        <v>－</v>
      </c>
      <c r="J6" s="145" t="str">
        <f t="shared" si="0"/>
        <v>－</v>
      </c>
      <c r="K6" s="191" t="str">
        <f t="shared" si="0"/>
        <v>－</v>
      </c>
    </row>
    <row r="7" spans="1:11" ht="13.5">
      <c r="A7" s="17"/>
      <c r="B7" s="75" t="str">
        <f>+'帳票61_06(1)'!B6</f>
        <v>石垣市</v>
      </c>
      <c r="C7" s="129">
        <f>+'帳票61_06(1)'!FI6</f>
        <v>1150</v>
      </c>
      <c r="D7" s="130">
        <f>+'帳票61_06(1)'!FJ6</f>
        <v>0</v>
      </c>
      <c r="E7" s="131">
        <f t="shared" si="1"/>
        <v>1150</v>
      </c>
      <c r="F7" s="129">
        <f>+'帳票61_06(1)'!FN6</f>
        <v>1150</v>
      </c>
      <c r="G7" s="130">
        <f>+'帳票61_06(1)'!FO6</f>
        <v>0</v>
      </c>
      <c r="H7" s="131">
        <f t="shared" si="2"/>
        <v>1150</v>
      </c>
      <c r="I7" s="190">
        <f t="shared" si="3"/>
        <v>100</v>
      </c>
      <c r="J7" s="145" t="str">
        <f t="shared" si="0"/>
        <v>－</v>
      </c>
      <c r="K7" s="191">
        <f t="shared" si="0"/>
        <v>100</v>
      </c>
    </row>
    <row r="8" spans="1:11" ht="13.5">
      <c r="A8" s="17"/>
      <c r="B8" s="75" t="str">
        <f>+'帳票61_06(1)'!B7</f>
        <v>浦添市</v>
      </c>
      <c r="C8" s="129">
        <f>+'帳票61_06(1)'!FI7</f>
        <v>0</v>
      </c>
      <c r="D8" s="130">
        <f>+'帳票61_06(1)'!FJ7</f>
        <v>0</v>
      </c>
      <c r="E8" s="131">
        <f t="shared" si="1"/>
        <v>0</v>
      </c>
      <c r="F8" s="129">
        <f>+'帳票61_06(1)'!FN7</f>
        <v>0</v>
      </c>
      <c r="G8" s="130">
        <f>+'帳票61_06(1)'!FO7</f>
        <v>0</v>
      </c>
      <c r="H8" s="131">
        <f t="shared" si="2"/>
        <v>0</v>
      </c>
      <c r="I8" s="190" t="str">
        <f t="shared" si="3"/>
        <v>－</v>
      </c>
      <c r="J8" s="145" t="str">
        <f t="shared" si="0"/>
        <v>－</v>
      </c>
      <c r="K8" s="191" t="str">
        <f t="shared" si="0"/>
        <v>－</v>
      </c>
    </row>
    <row r="9" spans="1:11" ht="13.5">
      <c r="A9" s="17"/>
      <c r="B9" s="246" t="str">
        <f>+'帳票61_06(1)'!B8</f>
        <v>名護市</v>
      </c>
      <c r="C9" s="132">
        <f>+'帳票61_06(1)'!FI8</f>
        <v>20607</v>
      </c>
      <c r="D9" s="133">
        <f>+'帳票61_06(1)'!FJ8</f>
        <v>0</v>
      </c>
      <c r="E9" s="134">
        <f t="shared" si="1"/>
        <v>20607</v>
      </c>
      <c r="F9" s="132">
        <f>+'帳票61_06(1)'!FN8</f>
        <v>20607</v>
      </c>
      <c r="G9" s="133">
        <f>+'帳票61_06(1)'!FO8</f>
        <v>0</v>
      </c>
      <c r="H9" s="134">
        <f t="shared" si="2"/>
        <v>20607</v>
      </c>
      <c r="I9" s="168">
        <f t="shared" si="3"/>
        <v>100</v>
      </c>
      <c r="J9" s="148" t="str">
        <f t="shared" si="0"/>
        <v>－</v>
      </c>
      <c r="K9" s="170">
        <f t="shared" si="0"/>
        <v>100</v>
      </c>
    </row>
    <row r="10" spans="1:11" ht="13.5">
      <c r="A10" s="17"/>
      <c r="B10" s="247" t="str">
        <f>+'帳票61_06(1)'!B9</f>
        <v>糸満市</v>
      </c>
      <c r="C10" s="135">
        <f>+'帳票61_06(1)'!FI9</f>
        <v>1405</v>
      </c>
      <c r="D10" s="136">
        <f>+'帳票61_06(1)'!FJ9</f>
        <v>0</v>
      </c>
      <c r="E10" s="137">
        <f t="shared" si="1"/>
        <v>1405</v>
      </c>
      <c r="F10" s="135">
        <f>+'帳票61_06(1)'!FN9</f>
        <v>1405</v>
      </c>
      <c r="G10" s="136">
        <f>+'帳票61_06(1)'!FO9</f>
        <v>0</v>
      </c>
      <c r="H10" s="137">
        <f t="shared" si="2"/>
        <v>1405</v>
      </c>
      <c r="I10" s="192">
        <f t="shared" si="3"/>
        <v>100</v>
      </c>
      <c r="J10" s="151" t="str">
        <f t="shared" si="0"/>
        <v>－</v>
      </c>
      <c r="K10" s="193">
        <f t="shared" si="0"/>
        <v>100</v>
      </c>
    </row>
    <row r="11" spans="1:11" ht="13.5">
      <c r="A11" s="17"/>
      <c r="B11" s="248" t="str">
        <f>+'帳票61_06(1)'!B10</f>
        <v>沖縄市</v>
      </c>
      <c r="C11" s="129">
        <f>+'帳票61_06(1)'!FI10</f>
        <v>0</v>
      </c>
      <c r="D11" s="130">
        <f>+'帳票61_06(1)'!FJ10</f>
        <v>0</v>
      </c>
      <c r="E11" s="131">
        <f t="shared" si="1"/>
        <v>0</v>
      </c>
      <c r="F11" s="129">
        <f>+'帳票61_06(1)'!FN10</f>
        <v>0</v>
      </c>
      <c r="G11" s="130">
        <f>+'帳票61_06(1)'!FO10</f>
        <v>0</v>
      </c>
      <c r="H11" s="131">
        <f t="shared" si="2"/>
        <v>0</v>
      </c>
      <c r="I11" s="190" t="str">
        <f t="shared" si="3"/>
        <v>－</v>
      </c>
      <c r="J11" s="145" t="str">
        <f t="shared" si="0"/>
        <v>－</v>
      </c>
      <c r="K11" s="191" t="str">
        <f t="shared" si="0"/>
        <v>－</v>
      </c>
    </row>
    <row r="12" spans="1:11" ht="13.5">
      <c r="A12" s="17"/>
      <c r="B12" s="248" t="str">
        <f>+'帳票61_06(1)'!B11</f>
        <v>豊見城市</v>
      </c>
      <c r="C12" s="129">
        <f>+'帳票61_06(1)'!FI11</f>
        <v>0</v>
      </c>
      <c r="D12" s="130">
        <f>+'帳票61_06(1)'!FJ11</f>
        <v>0</v>
      </c>
      <c r="E12" s="131">
        <f t="shared" si="1"/>
        <v>0</v>
      </c>
      <c r="F12" s="129">
        <f>+'帳票61_06(1)'!FN11</f>
        <v>0</v>
      </c>
      <c r="G12" s="130">
        <f>+'帳票61_06(1)'!FO11</f>
        <v>0</v>
      </c>
      <c r="H12" s="131">
        <f t="shared" si="2"/>
        <v>0</v>
      </c>
      <c r="I12" s="190" t="str">
        <f t="shared" si="3"/>
        <v>－</v>
      </c>
      <c r="J12" s="145" t="str">
        <f t="shared" si="0"/>
        <v>－</v>
      </c>
      <c r="K12" s="191" t="str">
        <f t="shared" si="0"/>
        <v>－</v>
      </c>
    </row>
    <row r="13" spans="1:11" ht="13.5">
      <c r="A13" s="17"/>
      <c r="B13" s="248" t="str">
        <f>+'帳票61_06(1)'!B12</f>
        <v>うるま市</v>
      </c>
      <c r="C13" s="129">
        <f>+'帳票61_06(1)'!FI12</f>
        <v>0</v>
      </c>
      <c r="D13" s="130">
        <f>+'帳票61_06(1)'!FJ12</f>
        <v>0</v>
      </c>
      <c r="E13" s="131">
        <f t="shared" si="1"/>
        <v>0</v>
      </c>
      <c r="F13" s="129">
        <f>+'帳票61_06(1)'!FN12</f>
        <v>0</v>
      </c>
      <c r="G13" s="130">
        <f>+'帳票61_06(1)'!FO12</f>
        <v>0</v>
      </c>
      <c r="H13" s="131">
        <f t="shared" si="2"/>
        <v>0</v>
      </c>
      <c r="I13" s="190" t="str">
        <f t="shared" si="3"/>
        <v>－</v>
      </c>
      <c r="J13" s="145" t="str">
        <f t="shared" si="0"/>
        <v>－</v>
      </c>
      <c r="K13" s="191" t="str">
        <f t="shared" si="0"/>
        <v>－</v>
      </c>
    </row>
    <row r="14" spans="1:11" ht="13.5">
      <c r="A14" s="17"/>
      <c r="B14" s="246" t="str">
        <f>+'帳票61_06(1)'!B13</f>
        <v>宮古島市</v>
      </c>
      <c r="C14" s="132">
        <f>+'帳票61_06(1)'!FI13</f>
        <v>1361</v>
      </c>
      <c r="D14" s="133">
        <f>+'帳票61_06(1)'!FJ13</f>
        <v>0</v>
      </c>
      <c r="E14" s="134">
        <f t="shared" si="1"/>
        <v>1361</v>
      </c>
      <c r="F14" s="132">
        <f>+'帳票61_06(1)'!FN13</f>
        <v>583</v>
      </c>
      <c r="G14" s="133">
        <f>+'帳票61_06(1)'!FO13</f>
        <v>0</v>
      </c>
      <c r="H14" s="134">
        <f t="shared" si="2"/>
        <v>583</v>
      </c>
      <c r="I14" s="168">
        <f t="shared" si="3"/>
        <v>42.836149889786924</v>
      </c>
      <c r="J14" s="148" t="str">
        <f t="shared" si="0"/>
        <v>－</v>
      </c>
      <c r="K14" s="170">
        <f t="shared" si="0"/>
        <v>42.836149889786924</v>
      </c>
    </row>
    <row r="15" spans="1:11" ht="13.5">
      <c r="A15" s="17"/>
      <c r="B15" s="247" t="str">
        <f>+'帳票61_06(1)'!B14</f>
        <v>南城市</v>
      </c>
      <c r="C15" s="135">
        <f>+'帳票61_06(1)'!FI14</f>
        <v>179</v>
      </c>
      <c r="D15" s="136">
        <f>+'帳票61_06(1)'!FJ14</f>
        <v>0</v>
      </c>
      <c r="E15" s="137">
        <f t="shared" si="1"/>
        <v>179</v>
      </c>
      <c r="F15" s="135">
        <f>+'帳票61_06(1)'!FN14</f>
        <v>179</v>
      </c>
      <c r="G15" s="136">
        <f>+'帳票61_06(1)'!FO14</f>
        <v>0</v>
      </c>
      <c r="H15" s="137">
        <f t="shared" si="2"/>
        <v>179</v>
      </c>
      <c r="I15" s="192">
        <f t="shared" si="3"/>
        <v>100</v>
      </c>
      <c r="J15" s="151" t="str">
        <f t="shared" si="0"/>
        <v>－</v>
      </c>
      <c r="K15" s="193">
        <f t="shared" si="0"/>
        <v>100</v>
      </c>
    </row>
    <row r="16" spans="1:11" ht="13.5">
      <c r="A16" s="17"/>
      <c r="B16" s="249" t="str">
        <f>+'帳票61_06(1)'!B15</f>
        <v>国頭村</v>
      </c>
      <c r="C16" s="126">
        <f>+'帳票61_06(1)'!FI15</f>
        <v>1110</v>
      </c>
      <c r="D16" s="127">
        <f>+'帳票61_06(1)'!FJ15</f>
        <v>0</v>
      </c>
      <c r="E16" s="128">
        <f t="shared" si="1"/>
        <v>1110</v>
      </c>
      <c r="F16" s="126">
        <f>+'帳票61_06(1)'!FN15</f>
        <v>1110</v>
      </c>
      <c r="G16" s="127">
        <f>+'帳票61_06(1)'!FO15</f>
        <v>0</v>
      </c>
      <c r="H16" s="128">
        <f t="shared" si="2"/>
        <v>1110</v>
      </c>
      <c r="I16" s="188">
        <f t="shared" si="3"/>
        <v>100</v>
      </c>
      <c r="J16" s="142" t="str">
        <f t="shared" si="0"/>
        <v>－</v>
      </c>
      <c r="K16" s="189">
        <f t="shared" si="0"/>
        <v>100</v>
      </c>
    </row>
    <row r="17" spans="1:11" ht="13.5">
      <c r="A17" s="17"/>
      <c r="B17" s="248" t="str">
        <f>+'帳票61_06(1)'!B16</f>
        <v>大宜味村</v>
      </c>
      <c r="C17" s="129">
        <f>+'帳票61_06(1)'!FI16</f>
        <v>0</v>
      </c>
      <c r="D17" s="130">
        <f>+'帳票61_06(1)'!FJ16</f>
        <v>0</v>
      </c>
      <c r="E17" s="131">
        <f t="shared" si="1"/>
        <v>0</v>
      </c>
      <c r="F17" s="129">
        <f>+'帳票61_06(1)'!FN16</f>
        <v>0</v>
      </c>
      <c r="G17" s="130">
        <f>+'帳票61_06(1)'!FO16</f>
        <v>0</v>
      </c>
      <c r="H17" s="131">
        <f t="shared" si="2"/>
        <v>0</v>
      </c>
      <c r="I17" s="190" t="str">
        <f t="shared" si="3"/>
        <v>－</v>
      </c>
      <c r="J17" s="145" t="str">
        <f t="shared" si="0"/>
        <v>－</v>
      </c>
      <c r="K17" s="191" t="str">
        <f t="shared" si="0"/>
        <v>－</v>
      </c>
    </row>
    <row r="18" spans="1:11" ht="13.5">
      <c r="A18" s="17"/>
      <c r="B18" s="248" t="str">
        <f>+'帳票61_06(1)'!B17</f>
        <v>東村</v>
      </c>
      <c r="C18" s="129">
        <f>+'帳票61_06(1)'!FI17</f>
        <v>0</v>
      </c>
      <c r="D18" s="130">
        <f>+'帳票61_06(1)'!FJ17</f>
        <v>0</v>
      </c>
      <c r="E18" s="131">
        <f t="shared" si="1"/>
        <v>0</v>
      </c>
      <c r="F18" s="129">
        <f>+'帳票61_06(1)'!FN17</f>
        <v>0</v>
      </c>
      <c r="G18" s="130">
        <f>+'帳票61_06(1)'!FO17</f>
        <v>0</v>
      </c>
      <c r="H18" s="131">
        <f t="shared" si="2"/>
        <v>0</v>
      </c>
      <c r="I18" s="190" t="str">
        <f t="shared" si="3"/>
        <v>－</v>
      </c>
      <c r="J18" s="145" t="str">
        <f t="shared" si="0"/>
        <v>－</v>
      </c>
      <c r="K18" s="191" t="str">
        <f t="shared" si="0"/>
        <v>－</v>
      </c>
    </row>
    <row r="19" spans="1:11" ht="13.5">
      <c r="A19" s="17"/>
      <c r="B19" s="246" t="str">
        <f>+'帳票61_06(1)'!B18</f>
        <v>今帰仁村</v>
      </c>
      <c r="C19" s="132">
        <f>+'帳票61_06(1)'!FI18</f>
        <v>0</v>
      </c>
      <c r="D19" s="133">
        <f>+'帳票61_06(1)'!FJ18</f>
        <v>0</v>
      </c>
      <c r="E19" s="134">
        <f t="shared" si="1"/>
        <v>0</v>
      </c>
      <c r="F19" s="132">
        <f>+'帳票61_06(1)'!FN18</f>
        <v>0</v>
      </c>
      <c r="G19" s="133">
        <f>+'帳票61_06(1)'!FO18</f>
        <v>0</v>
      </c>
      <c r="H19" s="134">
        <f t="shared" si="2"/>
        <v>0</v>
      </c>
      <c r="I19" s="168" t="str">
        <f t="shared" si="3"/>
        <v>－</v>
      </c>
      <c r="J19" s="148" t="str">
        <f t="shared" si="0"/>
        <v>－</v>
      </c>
      <c r="K19" s="170" t="str">
        <f t="shared" si="0"/>
        <v>－</v>
      </c>
    </row>
    <row r="20" spans="1:11" ht="13.5">
      <c r="A20" s="17"/>
      <c r="B20" s="247" t="str">
        <f>+'帳票61_06(1)'!B19</f>
        <v>本部町</v>
      </c>
      <c r="C20" s="135">
        <f>+'帳票61_06(1)'!FI19</f>
        <v>12792</v>
      </c>
      <c r="D20" s="136">
        <f>+'帳票61_06(1)'!FJ19</f>
        <v>0</v>
      </c>
      <c r="E20" s="137">
        <f t="shared" si="1"/>
        <v>12792</v>
      </c>
      <c r="F20" s="135">
        <f>+'帳票61_06(1)'!FN19</f>
        <v>12792</v>
      </c>
      <c r="G20" s="136">
        <f>+'帳票61_06(1)'!FO19</f>
        <v>0</v>
      </c>
      <c r="H20" s="137">
        <f t="shared" si="2"/>
        <v>12792</v>
      </c>
      <c r="I20" s="192">
        <f t="shared" si="3"/>
        <v>100</v>
      </c>
      <c r="J20" s="151" t="str">
        <f t="shared" si="0"/>
        <v>－</v>
      </c>
      <c r="K20" s="193">
        <f t="shared" si="0"/>
        <v>100</v>
      </c>
    </row>
    <row r="21" spans="1:11" ht="13.5">
      <c r="A21" s="17"/>
      <c r="B21" s="248" t="str">
        <f>+'帳票61_06(1)'!B20</f>
        <v>恩納村</v>
      </c>
      <c r="C21" s="129">
        <f>+'帳票61_06(1)'!FI20</f>
        <v>0</v>
      </c>
      <c r="D21" s="130">
        <f>+'帳票61_06(1)'!FJ20</f>
        <v>0</v>
      </c>
      <c r="E21" s="131">
        <f t="shared" si="1"/>
        <v>0</v>
      </c>
      <c r="F21" s="129">
        <f>+'帳票61_06(1)'!FN20</f>
        <v>0</v>
      </c>
      <c r="G21" s="130">
        <f>+'帳票61_06(1)'!FO20</f>
        <v>0</v>
      </c>
      <c r="H21" s="131">
        <f t="shared" si="2"/>
        <v>0</v>
      </c>
      <c r="I21" s="190" t="str">
        <f t="shared" si="3"/>
        <v>－</v>
      </c>
      <c r="J21" s="145" t="str">
        <f t="shared" si="0"/>
        <v>－</v>
      </c>
      <c r="K21" s="191" t="str">
        <f t="shared" si="0"/>
        <v>－</v>
      </c>
    </row>
    <row r="22" spans="1:11" ht="13.5">
      <c r="A22" s="17"/>
      <c r="B22" s="248" t="str">
        <f>+'帳票61_06(1)'!B21</f>
        <v>宜野座村</v>
      </c>
      <c r="C22" s="129">
        <f>+'帳票61_06(1)'!FI21</f>
        <v>0</v>
      </c>
      <c r="D22" s="130">
        <f>+'帳票61_06(1)'!FJ21</f>
        <v>0</v>
      </c>
      <c r="E22" s="131">
        <f t="shared" si="1"/>
        <v>0</v>
      </c>
      <c r="F22" s="129">
        <f>+'帳票61_06(1)'!FN21</f>
        <v>0</v>
      </c>
      <c r="G22" s="130">
        <f>+'帳票61_06(1)'!FO21</f>
        <v>0</v>
      </c>
      <c r="H22" s="131">
        <f t="shared" si="2"/>
        <v>0</v>
      </c>
      <c r="I22" s="190" t="str">
        <f t="shared" si="3"/>
        <v>－</v>
      </c>
      <c r="J22" s="145" t="str">
        <f t="shared" si="0"/>
        <v>－</v>
      </c>
      <c r="K22" s="191" t="str">
        <f t="shared" si="0"/>
        <v>－</v>
      </c>
    </row>
    <row r="23" spans="1:11" ht="13.5">
      <c r="A23" s="17"/>
      <c r="B23" s="248" t="str">
        <f>+'帳票61_06(1)'!B22</f>
        <v>金武町</v>
      </c>
      <c r="C23" s="129">
        <f>+'帳票61_06(1)'!FI22</f>
        <v>0</v>
      </c>
      <c r="D23" s="130">
        <f>+'帳票61_06(1)'!FJ22</f>
        <v>0</v>
      </c>
      <c r="E23" s="131">
        <f t="shared" si="1"/>
        <v>0</v>
      </c>
      <c r="F23" s="129">
        <f>+'帳票61_06(1)'!FN22</f>
        <v>0</v>
      </c>
      <c r="G23" s="130">
        <f>+'帳票61_06(1)'!FO22</f>
        <v>0</v>
      </c>
      <c r="H23" s="131">
        <f t="shared" si="2"/>
        <v>0</v>
      </c>
      <c r="I23" s="190" t="str">
        <f t="shared" si="3"/>
        <v>－</v>
      </c>
      <c r="J23" s="145" t="str">
        <f t="shared" si="0"/>
        <v>－</v>
      </c>
      <c r="K23" s="191" t="str">
        <f t="shared" si="0"/>
        <v>－</v>
      </c>
    </row>
    <row r="24" spans="1:11" ht="13.5">
      <c r="A24" s="17"/>
      <c r="B24" s="246" t="str">
        <f>+'帳票61_06(1)'!B23</f>
        <v>伊江村</v>
      </c>
      <c r="C24" s="132">
        <f>+'帳票61_06(1)'!FI23</f>
        <v>235</v>
      </c>
      <c r="D24" s="133">
        <f>+'帳票61_06(1)'!FJ23</f>
        <v>0</v>
      </c>
      <c r="E24" s="134">
        <f t="shared" si="1"/>
        <v>235</v>
      </c>
      <c r="F24" s="132">
        <f>+'帳票61_06(1)'!FN23</f>
        <v>235</v>
      </c>
      <c r="G24" s="133">
        <f>+'帳票61_06(1)'!FO23</f>
        <v>0</v>
      </c>
      <c r="H24" s="134">
        <f t="shared" si="2"/>
        <v>235</v>
      </c>
      <c r="I24" s="168">
        <f t="shared" si="3"/>
        <v>100</v>
      </c>
      <c r="J24" s="148" t="str">
        <f t="shared" si="0"/>
        <v>－</v>
      </c>
      <c r="K24" s="170">
        <f t="shared" si="0"/>
        <v>100</v>
      </c>
    </row>
    <row r="25" spans="1:11" ht="13.5">
      <c r="A25" s="17"/>
      <c r="B25" s="247" t="str">
        <f>+'帳票61_06(1)'!B24</f>
        <v>読谷村</v>
      </c>
      <c r="C25" s="135">
        <f>+'帳票61_06(1)'!FI24</f>
        <v>30</v>
      </c>
      <c r="D25" s="136">
        <f>+'帳票61_06(1)'!FJ24</f>
        <v>0</v>
      </c>
      <c r="E25" s="137">
        <f t="shared" si="1"/>
        <v>30</v>
      </c>
      <c r="F25" s="135">
        <f>+'帳票61_06(1)'!FN24</f>
        <v>30</v>
      </c>
      <c r="G25" s="136">
        <f>+'帳票61_06(1)'!FO24</f>
        <v>0</v>
      </c>
      <c r="H25" s="137">
        <f t="shared" si="2"/>
        <v>30</v>
      </c>
      <c r="I25" s="192">
        <f t="shared" si="3"/>
        <v>100</v>
      </c>
      <c r="J25" s="151" t="str">
        <f t="shared" si="0"/>
        <v>－</v>
      </c>
      <c r="K25" s="193">
        <f t="shared" si="0"/>
        <v>100</v>
      </c>
    </row>
    <row r="26" spans="1:11" ht="13.5">
      <c r="A26" s="17"/>
      <c r="B26" s="248" t="str">
        <f>+'帳票61_06(1)'!B25</f>
        <v>嘉手納町</v>
      </c>
      <c r="C26" s="129">
        <f>+'帳票61_06(1)'!FI25</f>
        <v>0</v>
      </c>
      <c r="D26" s="130">
        <f>+'帳票61_06(1)'!FJ25</f>
        <v>0</v>
      </c>
      <c r="E26" s="131">
        <f t="shared" si="1"/>
        <v>0</v>
      </c>
      <c r="F26" s="129">
        <f>+'帳票61_06(1)'!FN25</f>
        <v>0</v>
      </c>
      <c r="G26" s="130">
        <f>+'帳票61_06(1)'!FO25</f>
        <v>0</v>
      </c>
      <c r="H26" s="131">
        <f t="shared" si="2"/>
        <v>0</v>
      </c>
      <c r="I26" s="190" t="str">
        <f t="shared" si="3"/>
        <v>－</v>
      </c>
      <c r="J26" s="145" t="str">
        <f t="shared" si="0"/>
        <v>－</v>
      </c>
      <c r="K26" s="191" t="str">
        <f t="shared" si="0"/>
        <v>－</v>
      </c>
    </row>
    <row r="27" spans="1:11" ht="13.5">
      <c r="A27" s="17"/>
      <c r="B27" s="248" t="str">
        <f>+'帳票61_06(1)'!B26</f>
        <v>北谷町</v>
      </c>
      <c r="C27" s="129">
        <f>+'帳票61_06(1)'!FI26</f>
        <v>0</v>
      </c>
      <c r="D27" s="130">
        <f>+'帳票61_06(1)'!FJ26</f>
        <v>0</v>
      </c>
      <c r="E27" s="131">
        <f t="shared" si="1"/>
        <v>0</v>
      </c>
      <c r="F27" s="129">
        <f>+'帳票61_06(1)'!FN26</f>
        <v>0</v>
      </c>
      <c r="G27" s="130">
        <f>+'帳票61_06(1)'!FO26</f>
        <v>0</v>
      </c>
      <c r="H27" s="131">
        <f t="shared" si="2"/>
        <v>0</v>
      </c>
      <c r="I27" s="190" t="str">
        <f t="shared" si="3"/>
        <v>－</v>
      </c>
      <c r="J27" s="145" t="str">
        <f t="shared" si="0"/>
        <v>－</v>
      </c>
      <c r="K27" s="191" t="str">
        <f t="shared" si="0"/>
        <v>－</v>
      </c>
    </row>
    <row r="28" spans="1:11" ht="13.5">
      <c r="A28" s="17"/>
      <c r="B28" s="248" t="str">
        <f>+'帳票61_06(1)'!B27</f>
        <v>北中城村</v>
      </c>
      <c r="C28" s="129">
        <f>+'帳票61_06(1)'!FI27</f>
        <v>0</v>
      </c>
      <c r="D28" s="130">
        <f>+'帳票61_06(1)'!FJ27</f>
        <v>0</v>
      </c>
      <c r="E28" s="131">
        <f t="shared" si="1"/>
        <v>0</v>
      </c>
      <c r="F28" s="129">
        <f>+'帳票61_06(1)'!FN27</f>
        <v>0</v>
      </c>
      <c r="G28" s="130">
        <f>+'帳票61_06(1)'!FO27</f>
        <v>0</v>
      </c>
      <c r="H28" s="131">
        <f t="shared" si="2"/>
        <v>0</v>
      </c>
      <c r="I28" s="190" t="str">
        <f t="shared" si="3"/>
        <v>－</v>
      </c>
      <c r="J28" s="145" t="str">
        <f t="shared" si="0"/>
        <v>－</v>
      </c>
      <c r="K28" s="191" t="str">
        <f t="shared" si="0"/>
        <v>－</v>
      </c>
    </row>
    <row r="29" spans="1:11" ht="13.5">
      <c r="A29" s="17"/>
      <c r="B29" s="246" t="str">
        <f>+'帳票61_06(1)'!B28</f>
        <v>中城村</v>
      </c>
      <c r="C29" s="132">
        <f>+'帳票61_06(1)'!FI28</f>
        <v>0</v>
      </c>
      <c r="D29" s="133">
        <f>+'帳票61_06(1)'!FJ28</f>
        <v>0</v>
      </c>
      <c r="E29" s="134">
        <f t="shared" si="1"/>
        <v>0</v>
      </c>
      <c r="F29" s="132">
        <f>+'帳票61_06(1)'!FN28</f>
        <v>0</v>
      </c>
      <c r="G29" s="133">
        <f>+'帳票61_06(1)'!FO28</f>
        <v>0</v>
      </c>
      <c r="H29" s="134">
        <f t="shared" si="2"/>
        <v>0</v>
      </c>
      <c r="I29" s="168" t="str">
        <f t="shared" si="3"/>
        <v>－</v>
      </c>
      <c r="J29" s="148" t="str">
        <f t="shared" si="0"/>
        <v>－</v>
      </c>
      <c r="K29" s="170" t="str">
        <f t="shared" si="0"/>
        <v>－</v>
      </c>
    </row>
    <row r="30" spans="1:11" ht="13.5">
      <c r="A30" s="17"/>
      <c r="B30" s="247" t="str">
        <f>+'帳票61_06(1)'!B29</f>
        <v>西原町</v>
      </c>
      <c r="C30" s="135">
        <f>+'帳票61_06(1)'!FI29</f>
        <v>0</v>
      </c>
      <c r="D30" s="136">
        <f>+'帳票61_06(1)'!FJ29</f>
        <v>0</v>
      </c>
      <c r="E30" s="137">
        <f t="shared" si="1"/>
        <v>0</v>
      </c>
      <c r="F30" s="135">
        <f>+'帳票61_06(1)'!FN29</f>
        <v>0</v>
      </c>
      <c r="G30" s="136">
        <f>+'帳票61_06(1)'!FO29</f>
        <v>0</v>
      </c>
      <c r="H30" s="137">
        <f t="shared" si="2"/>
        <v>0</v>
      </c>
      <c r="I30" s="192" t="str">
        <f t="shared" si="3"/>
        <v>－</v>
      </c>
      <c r="J30" s="151" t="str">
        <f t="shared" si="0"/>
        <v>－</v>
      </c>
      <c r="K30" s="193" t="str">
        <f t="shared" si="0"/>
        <v>－</v>
      </c>
    </row>
    <row r="31" spans="1:11" ht="13.5">
      <c r="A31" s="17"/>
      <c r="B31" s="248" t="str">
        <f>+'帳票61_06(1)'!B30</f>
        <v>与那原町</v>
      </c>
      <c r="C31" s="129">
        <f>+'帳票61_06(1)'!FI30</f>
        <v>0</v>
      </c>
      <c r="D31" s="130">
        <f>+'帳票61_06(1)'!FJ30</f>
        <v>0</v>
      </c>
      <c r="E31" s="131">
        <f t="shared" si="1"/>
        <v>0</v>
      </c>
      <c r="F31" s="129">
        <f>+'帳票61_06(1)'!FN30</f>
        <v>0</v>
      </c>
      <c r="G31" s="130">
        <f>+'帳票61_06(1)'!FO30</f>
        <v>0</v>
      </c>
      <c r="H31" s="131">
        <f t="shared" si="2"/>
        <v>0</v>
      </c>
      <c r="I31" s="190" t="str">
        <f t="shared" si="3"/>
        <v>－</v>
      </c>
      <c r="J31" s="145" t="str">
        <f t="shared" si="0"/>
        <v>－</v>
      </c>
      <c r="K31" s="191" t="str">
        <f t="shared" si="0"/>
        <v>－</v>
      </c>
    </row>
    <row r="32" spans="1:11" ht="13.5">
      <c r="A32" s="17"/>
      <c r="B32" s="248" t="str">
        <f>+'帳票61_06(1)'!B31</f>
        <v>南風原町</v>
      </c>
      <c r="C32" s="129">
        <f>+'帳票61_06(1)'!FI31</f>
        <v>0</v>
      </c>
      <c r="D32" s="130">
        <f>+'帳票61_06(1)'!FJ31</f>
        <v>0</v>
      </c>
      <c r="E32" s="131">
        <f t="shared" si="1"/>
        <v>0</v>
      </c>
      <c r="F32" s="129">
        <f>+'帳票61_06(1)'!FN31</f>
        <v>0</v>
      </c>
      <c r="G32" s="130">
        <f>+'帳票61_06(1)'!FO31</f>
        <v>0</v>
      </c>
      <c r="H32" s="131">
        <f t="shared" si="2"/>
        <v>0</v>
      </c>
      <c r="I32" s="190" t="str">
        <f t="shared" si="3"/>
        <v>－</v>
      </c>
      <c r="J32" s="145" t="str">
        <f t="shared" si="0"/>
        <v>－</v>
      </c>
      <c r="K32" s="191" t="str">
        <f t="shared" si="0"/>
        <v>－</v>
      </c>
    </row>
    <row r="33" spans="1:11" ht="13.5">
      <c r="A33" s="17"/>
      <c r="B33" s="248" t="str">
        <f>+'帳票61_06(1)'!B32</f>
        <v>渡嘉敷村</v>
      </c>
      <c r="C33" s="129">
        <f>+'帳票61_06(1)'!FI32</f>
        <v>0</v>
      </c>
      <c r="D33" s="130">
        <f>+'帳票61_06(1)'!FJ32</f>
        <v>0</v>
      </c>
      <c r="E33" s="131">
        <f t="shared" si="1"/>
        <v>0</v>
      </c>
      <c r="F33" s="129">
        <f>+'帳票61_06(1)'!FN32</f>
        <v>0</v>
      </c>
      <c r="G33" s="130">
        <f>+'帳票61_06(1)'!FO32</f>
        <v>0</v>
      </c>
      <c r="H33" s="131">
        <f t="shared" si="2"/>
        <v>0</v>
      </c>
      <c r="I33" s="190" t="str">
        <f t="shared" si="3"/>
        <v>－</v>
      </c>
      <c r="J33" s="145" t="str">
        <f t="shared" si="0"/>
        <v>－</v>
      </c>
      <c r="K33" s="191" t="str">
        <f t="shared" si="0"/>
        <v>－</v>
      </c>
    </row>
    <row r="34" spans="1:11" ht="13.5">
      <c r="A34" s="17"/>
      <c r="B34" s="246" t="str">
        <f>+'帳票61_06(1)'!B33</f>
        <v>座間味村</v>
      </c>
      <c r="C34" s="132">
        <f>+'帳票61_06(1)'!FI33</f>
        <v>0</v>
      </c>
      <c r="D34" s="133">
        <f>+'帳票61_06(1)'!FJ33</f>
        <v>0</v>
      </c>
      <c r="E34" s="134">
        <f t="shared" si="1"/>
        <v>0</v>
      </c>
      <c r="F34" s="132">
        <f>+'帳票61_06(1)'!FN33</f>
        <v>0</v>
      </c>
      <c r="G34" s="133">
        <f>+'帳票61_06(1)'!FO33</f>
        <v>0</v>
      </c>
      <c r="H34" s="134">
        <f t="shared" si="2"/>
        <v>0</v>
      </c>
      <c r="I34" s="168" t="str">
        <f t="shared" si="3"/>
        <v>－</v>
      </c>
      <c r="J34" s="148" t="str">
        <f t="shared" si="0"/>
        <v>－</v>
      </c>
      <c r="K34" s="170" t="str">
        <f t="shared" si="0"/>
        <v>－</v>
      </c>
    </row>
    <row r="35" spans="1:11" ht="13.5">
      <c r="A35" s="17"/>
      <c r="B35" s="247" t="str">
        <f>+'帳票61_06(1)'!B34</f>
        <v>粟国村</v>
      </c>
      <c r="C35" s="135">
        <f>+'帳票61_06(1)'!FI34</f>
        <v>22</v>
      </c>
      <c r="D35" s="136">
        <f>+'帳票61_06(1)'!FJ34</f>
        <v>0</v>
      </c>
      <c r="E35" s="137">
        <f t="shared" si="1"/>
        <v>22</v>
      </c>
      <c r="F35" s="135">
        <f>+'帳票61_06(1)'!FN34</f>
        <v>22</v>
      </c>
      <c r="G35" s="136">
        <f>+'帳票61_06(1)'!FO34</f>
        <v>0</v>
      </c>
      <c r="H35" s="137">
        <f t="shared" si="2"/>
        <v>22</v>
      </c>
      <c r="I35" s="192">
        <f t="shared" si="3"/>
        <v>100</v>
      </c>
      <c r="J35" s="151" t="str">
        <f t="shared" si="0"/>
        <v>－</v>
      </c>
      <c r="K35" s="193">
        <f t="shared" si="0"/>
        <v>100</v>
      </c>
    </row>
    <row r="36" spans="1:11" ht="13.5">
      <c r="A36" s="17"/>
      <c r="B36" s="248" t="str">
        <f>+'帳票61_06(1)'!B35</f>
        <v>渡名喜村</v>
      </c>
      <c r="C36" s="129">
        <f>+'帳票61_06(1)'!FI35</f>
        <v>0</v>
      </c>
      <c r="D36" s="130">
        <f>+'帳票61_06(1)'!FJ35</f>
        <v>0</v>
      </c>
      <c r="E36" s="131">
        <f t="shared" si="1"/>
        <v>0</v>
      </c>
      <c r="F36" s="129">
        <f>+'帳票61_06(1)'!FN35</f>
        <v>0</v>
      </c>
      <c r="G36" s="130">
        <f>+'帳票61_06(1)'!FO35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0"/>
        <v>－</v>
      </c>
    </row>
    <row r="37" spans="1:11" ht="13.5">
      <c r="A37" s="17"/>
      <c r="B37" s="248" t="str">
        <f>+'帳票61_06(1)'!B36</f>
        <v>南大東村</v>
      </c>
      <c r="C37" s="129">
        <f>+'帳票61_06(1)'!FI36</f>
        <v>67</v>
      </c>
      <c r="D37" s="130">
        <f>+'帳票61_06(1)'!FJ36</f>
        <v>0</v>
      </c>
      <c r="E37" s="131">
        <f t="shared" si="1"/>
        <v>67</v>
      </c>
      <c r="F37" s="129">
        <f>+'帳票61_06(1)'!FN36</f>
        <v>67</v>
      </c>
      <c r="G37" s="130">
        <f>+'帳票61_06(1)'!FO36</f>
        <v>0</v>
      </c>
      <c r="H37" s="131">
        <f t="shared" si="2"/>
        <v>67</v>
      </c>
      <c r="I37" s="190">
        <f t="shared" si="3"/>
        <v>100</v>
      </c>
      <c r="J37" s="145" t="str">
        <f t="shared" si="3"/>
        <v>－</v>
      </c>
      <c r="K37" s="191">
        <f t="shared" si="3"/>
        <v>100</v>
      </c>
    </row>
    <row r="38" spans="1:11" ht="13.5">
      <c r="A38" s="17"/>
      <c r="B38" s="248" t="str">
        <f>+'帳票61_06(1)'!B37</f>
        <v>北大東村</v>
      </c>
      <c r="C38" s="129">
        <f>+'帳票61_06(1)'!FI37</f>
        <v>0</v>
      </c>
      <c r="D38" s="130">
        <f>+'帳票61_06(1)'!FJ37</f>
        <v>0</v>
      </c>
      <c r="E38" s="131">
        <f t="shared" si="1"/>
        <v>0</v>
      </c>
      <c r="F38" s="129">
        <f>+'帳票61_06(1)'!FN37</f>
        <v>0</v>
      </c>
      <c r="G38" s="130">
        <f>+'帳票61_06(1)'!FO37</f>
        <v>0</v>
      </c>
      <c r="H38" s="131">
        <f t="shared" si="2"/>
        <v>0</v>
      </c>
      <c r="I38" s="190" t="str">
        <f t="shared" si="3"/>
        <v>－</v>
      </c>
      <c r="J38" s="145" t="str">
        <f t="shared" si="3"/>
        <v>－</v>
      </c>
      <c r="K38" s="191" t="str">
        <f t="shared" si="3"/>
        <v>－</v>
      </c>
    </row>
    <row r="39" spans="1:11" ht="13.5">
      <c r="A39" s="17"/>
      <c r="B39" s="246" t="str">
        <f>+'帳票61_06(1)'!B38</f>
        <v>伊平屋村</v>
      </c>
      <c r="C39" s="132">
        <f>+'帳票61_06(1)'!FI38</f>
        <v>0</v>
      </c>
      <c r="D39" s="133">
        <f>+'帳票61_06(1)'!FJ38</f>
        <v>0</v>
      </c>
      <c r="E39" s="134">
        <f t="shared" si="1"/>
        <v>0</v>
      </c>
      <c r="F39" s="132">
        <f>+'帳票61_06(1)'!FN38</f>
        <v>0</v>
      </c>
      <c r="G39" s="133">
        <f>+'帳票61_06(1)'!FO38</f>
        <v>0</v>
      </c>
      <c r="H39" s="134">
        <f t="shared" si="2"/>
        <v>0</v>
      </c>
      <c r="I39" s="168" t="str">
        <f t="shared" si="3"/>
        <v>－</v>
      </c>
      <c r="J39" s="148" t="str">
        <f t="shared" si="3"/>
        <v>－</v>
      </c>
      <c r="K39" s="170" t="str">
        <f t="shared" si="3"/>
        <v>－</v>
      </c>
    </row>
    <row r="40" spans="1:11" ht="13.5">
      <c r="A40" s="17"/>
      <c r="B40" s="247" t="str">
        <f>+'帳票61_06(1)'!B39</f>
        <v>伊是名村</v>
      </c>
      <c r="C40" s="135">
        <f>+'帳票61_06(1)'!FI39</f>
        <v>0</v>
      </c>
      <c r="D40" s="136">
        <f>+'帳票61_06(1)'!FJ39</f>
        <v>0</v>
      </c>
      <c r="E40" s="137">
        <f t="shared" si="1"/>
        <v>0</v>
      </c>
      <c r="F40" s="135">
        <f>+'帳票61_06(1)'!FN39</f>
        <v>0</v>
      </c>
      <c r="G40" s="136">
        <f>+'帳票61_06(1)'!FO39</f>
        <v>0</v>
      </c>
      <c r="H40" s="137">
        <f t="shared" si="2"/>
        <v>0</v>
      </c>
      <c r="I40" s="192" t="str">
        <f t="shared" si="3"/>
        <v>－</v>
      </c>
      <c r="J40" s="151" t="str">
        <f t="shared" si="3"/>
        <v>－</v>
      </c>
      <c r="K40" s="193" t="str">
        <f t="shared" si="3"/>
        <v>－</v>
      </c>
    </row>
    <row r="41" spans="1:11" ht="13.5">
      <c r="A41" s="17"/>
      <c r="B41" s="248" t="str">
        <f>+'帳票61_06(1)'!B40</f>
        <v>久米島町</v>
      </c>
      <c r="C41" s="129">
        <f>+'帳票61_06(1)'!FI40</f>
        <v>64</v>
      </c>
      <c r="D41" s="130">
        <f>+'帳票61_06(1)'!FJ40</f>
        <v>0</v>
      </c>
      <c r="E41" s="131">
        <f t="shared" si="1"/>
        <v>64</v>
      </c>
      <c r="F41" s="129">
        <f>+'帳票61_06(1)'!FN40</f>
        <v>64</v>
      </c>
      <c r="G41" s="130">
        <f>+'帳票61_06(1)'!FO40</f>
        <v>0</v>
      </c>
      <c r="H41" s="131">
        <f t="shared" si="2"/>
        <v>64</v>
      </c>
      <c r="I41" s="190">
        <f t="shared" si="3"/>
        <v>100</v>
      </c>
      <c r="J41" s="145" t="str">
        <f t="shared" si="3"/>
        <v>－</v>
      </c>
      <c r="K41" s="191">
        <f t="shared" si="3"/>
        <v>100</v>
      </c>
    </row>
    <row r="42" spans="1:11" ht="13.5">
      <c r="A42" s="17"/>
      <c r="B42" s="248" t="str">
        <f>+'帳票61_06(1)'!B41</f>
        <v>八重瀬町</v>
      </c>
      <c r="C42" s="129">
        <f>+'帳票61_06(1)'!FI41</f>
        <v>339</v>
      </c>
      <c r="D42" s="130">
        <f>+'帳票61_06(1)'!FJ41</f>
        <v>0</v>
      </c>
      <c r="E42" s="131">
        <f t="shared" si="1"/>
        <v>339</v>
      </c>
      <c r="F42" s="129">
        <f>+'帳票61_06(1)'!FN41</f>
        <v>339</v>
      </c>
      <c r="G42" s="130">
        <f>+'帳票61_06(1)'!FO41</f>
        <v>0</v>
      </c>
      <c r="H42" s="131">
        <f t="shared" si="2"/>
        <v>339</v>
      </c>
      <c r="I42" s="190">
        <f t="shared" si="3"/>
        <v>100</v>
      </c>
      <c r="J42" s="145" t="str">
        <f t="shared" si="3"/>
        <v>－</v>
      </c>
      <c r="K42" s="191">
        <f t="shared" si="3"/>
        <v>100</v>
      </c>
    </row>
    <row r="43" spans="1:11" ht="13.5">
      <c r="A43" s="17"/>
      <c r="B43" s="248" t="str">
        <f>+'帳票61_06(1)'!B42</f>
        <v>多良間村</v>
      </c>
      <c r="C43" s="129">
        <f>+'帳票61_06(1)'!FI42</f>
        <v>0</v>
      </c>
      <c r="D43" s="130">
        <f>+'帳票61_06(1)'!FJ42</f>
        <v>0</v>
      </c>
      <c r="E43" s="131">
        <f t="shared" si="1"/>
        <v>0</v>
      </c>
      <c r="F43" s="129">
        <f>+'帳票61_06(1)'!FN42</f>
        <v>0</v>
      </c>
      <c r="G43" s="130">
        <f>+'帳票61_06(1)'!FO42</f>
        <v>0</v>
      </c>
      <c r="H43" s="131">
        <f t="shared" si="2"/>
        <v>0</v>
      </c>
      <c r="I43" s="190" t="str">
        <f t="shared" si="3"/>
        <v>－</v>
      </c>
      <c r="J43" s="145" t="str">
        <f t="shared" si="3"/>
        <v>－</v>
      </c>
      <c r="K43" s="191" t="str">
        <f t="shared" si="3"/>
        <v>－</v>
      </c>
    </row>
    <row r="44" spans="1:11" ht="13.5">
      <c r="A44" s="17"/>
      <c r="B44" s="246" t="str">
        <f>+'帳票61_06(1)'!B43</f>
        <v>竹富町</v>
      </c>
      <c r="C44" s="132">
        <f>+'帳票61_06(1)'!FI43</f>
        <v>0</v>
      </c>
      <c r="D44" s="133">
        <f>+'帳票61_06(1)'!FJ43</f>
        <v>0</v>
      </c>
      <c r="E44" s="134">
        <f t="shared" si="1"/>
        <v>0</v>
      </c>
      <c r="F44" s="132">
        <f>+'帳票61_06(1)'!FN43</f>
        <v>0</v>
      </c>
      <c r="G44" s="133">
        <f>+'帳票61_06(1)'!FO43</f>
        <v>0</v>
      </c>
      <c r="H44" s="134">
        <f t="shared" si="2"/>
        <v>0</v>
      </c>
      <c r="I44" s="168" t="str">
        <f t="shared" si="3"/>
        <v>－</v>
      </c>
      <c r="J44" s="148" t="str">
        <f t="shared" si="3"/>
        <v>－</v>
      </c>
      <c r="K44" s="170" t="str">
        <f t="shared" si="3"/>
        <v>－</v>
      </c>
    </row>
    <row r="45" spans="1:11" ht="14.25" thickBot="1">
      <c r="A45" s="17"/>
      <c r="B45" s="250" t="str">
        <f>+'帳票61_06(1)'!B44</f>
        <v>与那国町</v>
      </c>
      <c r="C45" s="230">
        <f>+'帳票61_06(1)'!FI44</f>
        <v>12</v>
      </c>
      <c r="D45" s="231">
        <f>+'帳票61_06(1)'!FJ44</f>
        <v>0</v>
      </c>
      <c r="E45" s="232">
        <f t="shared" si="1"/>
        <v>12</v>
      </c>
      <c r="F45" s="230">
        <f>+'帳票61_06(1)'!FN44</f>
        <v>12</v>
      </c>
      <c r="G45" s="231">
        <f>+'帳票61_06(1)'!FO44</f>
        <v>0</v>
      </c>
      <c r="H45" s="232">
        <f t="shared" si="2"/>
        <v>12</v>
      </c>
      <c r="I45" s="244">
        <f t="shared" si="3"/>
        <v>100</v>
      </c>
      <c r="J45" s="234" t="str">
        <f t="shared" si="3"/>
        <v>－</v>
      </c>
      <c r="K45" s="245">
        <f t="shared" si="3"/>
        <v>100</v>
      </c>
    </row>
    <row r="46" spans="1:11" ht="14.25" thickTop="1">
      <c r="A46" s="21"/>
      <c r="B46" s="79" t="s">
        <v>65</v>
      </c>
      <c r="C46" s="173">
        <f aca="true" t="shared" si="4" ref="C46:H46">SUM(C5:C15)</f>
        <v>24702</v>
      </c>
      <c r="D46" s="174">
        <f t="shared" si="4"/>
        <v>0</v>
      </c>
      <c r="E46" s="175">
        <f t="shared" si="4"/>
        <v>24702</v>
      </c>
      <c r="F46" s="173">
        <f t="shared" si="4"/>
        <v>23924</v>
      </c>
      <c r="G46" s="174">
        <f t="shared" si="4"/>
        <v>0</v>
      </c>
      <c r="H46" s="175">
        <f t="shared" si="4"/>
        <v>23924</v>
      </c>
      <c r="I46" s="237">
        <f t="shared" si="3"/>
        <v>96.85045745283783</v>
      </c>
      <c r="J46" s="177" t="str">
        <f t="shared" si="3"/>
        <v>－</v>
      </c>
      <c r="K46" s="239">
        <f t="shared" si="3"/>
        <v>96.85045745283783</v>
      </c>
    </row>
    <row r="47" spans="1:11" ht="14.25" thickBot="1">
      <c r="A47" s="21"/>
      <c r="B47" s="80" t="s">
        <v>66</v>
      </c>
      <c r="C47" s="138">
        <f aca="true" t="shared" si="5" ref="C47:H47">SUM(C16:C45)</f>
        <v>14671</v>
      </c>
      <c r="D47" s="139">
        <f t="shared" si="5"/>
        <v>0</v>
      </c>
      <c r="E47" s="140">
        <f t="shared" si="5"/>
        <v>14671</v>
      </c>
      <c r="F47" s="138">
        <f t="shared" si="5"/>
        <v>14671</v>
      </c>
      <c r="G47" s="139">
        <f t="shared" si="5"/>
        <v>0</v>
      </c>
      <c r="H47" s="140">
        <f t="shared" si="5"/>
        <v>14671</v>
      </c>
      <c r="I47" s="194">
        <f t="shared" si="3"/>
        <v>100</v>
      </c>
      <c r="J47" s="167" t="str">
        <f t="shared" si="3"/>
        <v>－</v>
      </c>
      <c r="K47" s="195">
        <f t="shared" si="3"/>
        <v>100</v>
      </c>
    </row>
    <row r="48" spans="2:11" ht="14.25" thickBot="1">
      <c r="B48" s="82" t="s">
        <v>114</v>
      </c>
      <c r="C48" s="156">
        <f aca="true" t="shared" si="6" ref="C48:H48">SUM(C46:C47)</f>
        <v>39373</v>
      </c>
      <c r="D48" s="157">
        <f t="shared" si="6"/>
        <v>0</v>
      </c>
      <c r="E48" s="158">
        <f t="shared" si="6"/>
        <v>39373</v>
      </c>
      <c r="F48" s="156">
        <f t="shared" si="6"/>
        <v>38595</v>
      </c>
      <c r="G48" s="157">
        <f t="shared" si="6"/>
        <v>0</v>
      </c>
      <c r="H48" s="158">
        <f t="shared" si="6"/>
        <v>38595</v>
      </c>
      <c r="I48" s="221">
        <f t="shared" si="3"/>
        <v>98.024026617225</v>
      </c>
      <c r="J48" s="172" t="str">
        <f t="shared" si="3"/>
        <v>－</v>
      </c>
      <c r="K48" s="222">
        <f t="shared" si="3"/>
        <v>98.024026617225</v>
      </c>
    </row>
  </sheetData>
  <mergeCells count="12"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</mergeCells>
  <printOptions/>
  <pageMargins left="0.7874015748031497" right="0.66" top="0.5905511811023623" bottom="0.5905511811023623" header="0.5118110236220472" footer="0.4724409448818898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3" customWidth="1"/>
    <col min="2" max="2" width="9.00390625" style="3" customWidth="1"/>
    <col min="3" max="4" width="10.125" style="9" bestFit="1" customWidth="1"/>
    <col min="5" max="5" width="9.875" style="9" bestFit="1" customWidth="1"/>
    <col min="6" max="6" width="10.125" style="9" bestFit="1" customWidth="1"/>
    <col min="7" max="8" width="9.125" style="9" bestFit="1" customWidth="1"/>
    <col min="9" max="11" width="5.625" style="3" customWidth="1"/>
    <col min="12" max="16384" width="9.00390625" style="3" customWidth="1"/>
  </cols>
  <sheetData>
    <row r="1" spans="2:11" s="1" customFormat="1" ht="14.25" thickBot="1">
      <c r="B1" s="3" t="s">
        <v>55</v>
      </c>
      <c r="C1" s="22"/>
      <c r="D1" s="22"/>
      <c r="E1" s="22"/>
      <c r="F1" s="22"/>
      <c r="G1" s="22"/>
      <c r="H1" s="22"/>
      <c r="I1" s="2"/>
      <c r="J1" s="2"/>
      <c r="K1" s="81" t="s">
        <v>48</v>
      </c>
    </row>
    <row r="2" spans="2:11" s="84" customFormat="1" ht="15" customHeight="1">
      <c r="B2" s="187"/>
      <c r="C2" s="331" t="s">
        <v>8</v>
      </c>
      <c r="D2" s="331"/>
      <c r="E2" s="332"/>
      <c r="F2" s="333" t="s">
        <v>9</v>
      </c>
      <c r="G2" s="331"/>
      <c r="H2" s="332"/>
      <c r="I2" s="334" t="s">
        <v>10</v>
      </c>
      <c r="J2" s="335"/>
      <c r="K2" s="336"/>
    </row>
    <row r="3" spans="2:11" ht="12" customHeight="1">
      <c r="B3" s="4" t="s">
        <v>11</v>
      </c>
      <c r="C3" s="337" t="s">
        <v>1</v>
      </c>
      <c r="D3" s="339" t="s">
        <v>3</v>
      </c>
      <c r="E3" s="341" t="s">
        <v>0</v>
      </c>
      <c r="F3" s="337" t="s">
        <v>1</v>
      </c>
      <c r="G3" s="339" t="s">
        <v>3</v>
      </c>
      <c r="H3" s="341" t="s">
        <v>0</v>
      </c>
      <c r="I3" s="345" t="s">
        <v>4</v>
      </c>
      <c r="J3" s="347" t="s">
        <v>117</v>
      </c>
      <c r="K3" s="343" t="s">
        <v>0</v>
      </c>
    </row>
    <row r="4" spans="2:11" ht="11.25" customHeight="1" thickBot="1">
      <c r="B4" s="83"/>
      <c r="C4" s="338"/>
      <c r="D4" s="340"/>
      <c r="E4" s="342"/>
      <c r="F4" s="338"/>
      <c r="G4" s="340"/>
      <c r="H4" s="342"/>
      <c r="I4" s="346"/>
      <c r="J4" s="348"/>
      <c r="K4" s="344"/>
    </row>
    <row r="5" spans="1:11" ht="14.25" thickTop="1">
      <c r="A5" s="5"/>
      <c r="B5" s="78" t="str">
        <f>+'帳票61_06(1)'!B4</f>
        <v>那覇市</v>
      </c>
      <c r="C5" s="126">
        <f>SUM('(ｲ)保有分'!C5+'(ﾛ)取得分'!C5)</f>
        <v>0</v>
      </c>
      <c r="D5" s="127">
        <f>SUM('(ｲ)保有分'!D5+'(ﾛ)取得分'!D5)</f>
        <v>0</v>
      </c>
      <c r="E5" s="128">
        <f aca="true" t="shared" si="0" ref="E5:E36">SUM(C5:D5)</f>
        <v>0</v>
      </c>
      <c r="F5" s="126">
        <f>SUM('(ｲ)保有分'!F5+'(ﾛ)取得分'!F5)</f>
        <v>0</v>
      </c>
      <c r="G5" s="127">
        <f>SUM('(ｲ)保有分'!G5+'(ﾛ)取得分'!G5)</f>
        <v>0</v>
      </c>
      <c r="H5" s="128">
        <f aca="true" t="shared" si="1" ref="H5:H36">SUM(F5:G5)</f>
        <v>0</v>
      </c>
      <c r="I5" s="209" t="str">
        <f>IF(C5=0,"－",(F5/C5)*100)</f>
        <v>－</v>
      </c>
      <c r="J5" s="210" t="str">
        <f aca="true" t="shared" si="2" ref="J5:K36">IF(D5=0,"－",(G5/D5)*100)</f>
        <v>－</v>
      </c>
      <c r="K5" s="211" t="str">
        <f>IF(E5=0,"－",(H5/E5)*100)</f>
        <v>－</v>
      </c>
    </row>
    <row r="6" spans="1:11" ht="13.5">
      <c r="A6" s="5"/>
      <c r="B6" s="75" t="str">
        <f>+'帳票61_06(1)'!B5</f>
        <v>宜野湾市</v>
      </c>
      <c r="C6" s="129">
        <f>SUM('(ｲ)保有分'!C6+'(ﾛ)取得分'!C6)</f>
        <v>0</v>
      </c>
      <c r="D6" s="130">
        <f>SUM('(ｲ)保有分'!D6+'(ﾛ)取得分'!D6)</f>
        <v>0</v>
      </c>
      <c r="E6" s="131">
        <f t="shared" si="0"/>
        <v>0</v>
      </c>
      <c r="F6" s="129">
        <f>SUM('(ｲ)保有分'!F6+'(ﾛ)取得分'!F6)</f>
        <v>0</v>
      </c>
      <c r="G6" s="130">
        <f>SUM('(ｲ)保有分'!G6+'(ﾛ)取得分'!G6)</f>
        <v>0</v>
      </c>
      <c r="H6" s="131">
        <f t="shared" si="1"/>
        <v>0</v>
      </c>
      <c r="I6" s="201" t="str">
        <f aca="true" t="shared" si="3" ref="I6:K48">IF(C6=0,"－",(F6/C6)*100)</f>
        <v>－</v>
      </c>
      <c r="J6" s="155" t="str">
        <f t="shared" si="2"/>
        <v>－</v>
      </c>
      <c r="K6" s="202" t="str">
        <f t="shared" si="2"/>
        <v>－</v>
      </c>
    </row>
    <row r="7" spans="1:11" ht="13.5">
      <c r="A7" s="5"/>
      <c r="B7" s="75" t="str">
        <f>+'帳票61_06(1)'!B6</f>
        <v>石垣市</v>
      </c>
      <c r="C7" s="129">
        <f>SUM('(ｲ)保有分'!C7+'(ﾛ)取得分'!C7)</f>
        <v>0</v>
      </c>
      <c r="D7" s="130">
        <f>SUM('(ｲ)保有分'!D7+'(ﾛ)取得分'!D7)</f>
        <v>28242</v>
      </c>
      <c r="E7" s="131">
        <f t="shared" si="0"/>
        <v>28242</v>
      </c>
      <c r="F7" s="129">
        <f>SUM('(ｲ)保有分'!F7+'(ﾛ)取得分'!F7)</f>
        <v>0</v>
      </c>
      <c r="G7" s="130">
        <f>SUM('(ｲ)保有分'!G7+'(ﾛ)取得分'!G7)</f>
        <v>0</v>
      </c>
      <c r="H7" s="131">
        <f t="shared" si="1"/>
        <v>0</v>
      </c>
      <c r="I7" s="201" t="str">
        <f t="shared" si="3"/>
        <v>－</v>
      </c>
      <c r="J7" s="155">
        <f t="shared" si="2"/>
        <v>0</v>
      </c>
      <c r="K7" s="202">
        <f t="shared" si="2"/>
        <v>0</v>
      </c>
    </row>
    <row r="8" spans="1:11" ht="13.5">
      <c r="A8" s="5"/>
      <c r="B8" s="75" t="str">
        <f>+'帳票61_06(1)'!B7</f>
        <v>浦添市</v>
      </c>
      <c r="C8" s="129">
        <f>SUM('(ｲ)保有分'!C8+'(ﾛ)取得分'!C8)</f>
        <v>0</v>
      </c>
      <c r="D8" s="130">
        <f>SUM('(ｲ)保有分'!D8+'(ﾛ)取得分'!D8)</f>
        <v>0</v>
      </c>
      <c r="E8" s="131">
        <f t="shared" si="0"/>
        <v>0</v>
      </c>
      <c r="F8" s="129">
        <f>SUM('(ｲ)保有分'!F8+'(ﾛ)取得分'!F8)</f>
        <v>0</v>
      </c>
      <c r="G8" s="130">
        <f>SUM('(ｲ)保有分'!G8+'(ﾛ)取得分'!G8)</f>
        <v>0</v>
      </c>
      <c r="H8" s="131">
        <f t="shared" si="1"/>
        <v>0</v>
      </c>
      <c r="I8" s="201" t="str">
        <f t="shared" si="3"/>
        <v>－</v>
      </c>
      <c r="J8" s="155" t="str">
        <f t="shared" si="2"/>
        <v>－</v>
      </c>
      <c r="K8" s="202" t="str">
        <f t="shared" si="2"/>
        <v>－</v>
      </c>
    </row>
    <row r="9" spans="1:11" ht="13.5">
      <c r="A9" s="5"/>
      <c r="B9" s="76" t="str">
        <f>+'帳票61_06(1)'!B8</f>
        <v>名護市</v>
      </c>
      <c r="C9" s="132">
        <f>SUM('(ｲ)保有分'!C9+'(ﾛ)取得分'!C9)</f>
        <v>0</v>
      </c>
      <c r="D9" s="133">
        <f>SUM('(ｲ)保有分'!D9+'(ﾛ)取得分'!D9)</f>
        <v>1200</v>
      </c>
      <c r="E9" s="134">
        <f t="shared" si="0"/>
        <v>1200</v>
      </c>
      <c r="F9" s="132">
        <f>SUM('(ｲ)保有分'!F9+'(ﾛ)取得分'!F9)</f>
        <v>0</v>
      </c>
      <c r="G9" s="133">
        <f>SUM('(ｲ)保有分'!G9+'(ﾛ)取得分'!G9)</f>
        <v>0</v>
      </c>
      <c r="H9" s="134">
        <f t="shared" si="1"/>
        <v>0</v>
      </c>
      <c r="I9" s="203" t="str">
        <f t="shared" si="3"/>
        <v>－</v>
      </c>
      <c r="J9" s="204">
        <f t="shared" si="2"/>
        <v>0</v>
      </c>
      <c r="K9" s="205">
        <f t="shared" si="2"/>
        <v>0</v>
      </c>
    </row>
    <row r="10" spans="1:11" ht="13.5">
      <c r="A10" s="5"/>
      <c r="B10" s="77" t="str">
        <f>+'帳票61_06(1)'!B9</f>
        <v>糸満市</v>
      </c>
      <c r="C10" s="135">
        <f>SUM('(ｲ)保有分'!C10+'(ﾛ)取得分'!C10)</f>
        <v>0</v>
      </c>
      <c r="D10" s="136">
        <f>SUM('(ｲ)保有分'!D10+'(ﾛ)取得分'!D10)</f>
        <v>0</v>
      </c>
      <c r="E10" s="137">
        <f t="shared" si="0"/>
        <v>0</v>
      </c>
      <c r="F10" s="135">
        <f>SUM('(ｲ)保有分'!F10+'(ﾛ)取得分'!F10)</f>
        <v>0</v>
      </c>
      <c r="G10" s="136">
        <f>SUM('(ｲ)保有分'!G10+'(ﾛ)取得分'!G10)</f>
        <v>0</v>
      </c>
      <c r="H10" s="137">
        <f t="shared" si="1"/>
        <v>0</v>
      </c>
      <c r="I10" s="206" t="str">
        <f t="shared" si="3"/>
        <v>－</v>
      </c>
      <c r="J10" s="207" t="str">
        <f t="shared" si="2"/>
        <v>－</v>
      </c>
      <c r="K10" s="208" t="str">
        <f t="shared" si="2"/>
        <v>－</v>
      </c>
    </row>
    <row r="11" spans="1:11" ht="13.5">
      <c r="A11" s="5"/>
      <c r="B11" s="75" t="str">
        <f>+'帳票61_06(1)'!B10</f>
        <v>沖縄市</v>
      </c>
      <c r="C11" s="129">
        <f>SUM('(ｲ)保有分'!C11+'(ﾛ)取得分'!C11)</f>
        <v>0</v>
      </c>
      <c r="D11" s="130">
        <f>SUM('(ｲ)保有分'!D11+'(ﾛ)取得分'!D11)</f>
        <v>0</v>
      </c>
      <c r="E11" s="131">
        <f t="shared" si="0"/>
        <v>0</v>
      </c>
      <c r="F11" s="129">
        <f>SUM('(ｲ)保有分'!F11+'(ﾛ)取得分'!F11)</f>
        <v>0</v>
      </c>
      <c r="G11" s="130">
        <f>SUM('(ｲ)保有分'!G11+'(ﾛ)取得分'!G11)</f>
        <v>0</v>
      </c>
      <c r="H11" s="131">
        <f t="shared" si="1"/>
        <v>0</v>
      </c>
      <c r="I11" s="201" t="str">
        <f t="shared" si="3"/>
        <v>－</v>
      </c>
      <c r="J11" s="155" t="str">
        <f t="shared" si="2"/>
        <v>－</v>
      </c>
      <c r="K11" s="202" t="str">
        <f t="shared" si="2"/>
        <v>－</v>
      </c>
    </row>
    <row r="12" spans="1:11" ht="13.5">
      <c r="A12" s="5"/>
      <c r="B12" s="75" t="str">
        <f>+'帳票61_06(1)'!B11</f>
        <v>豊見城市</v>
      </c>
      <c r="C12" s="129">
        <f>SUM('(ｲ)保有分'!C12+'(ﾛ)取得分'!C12)</f>
        <v>0</v>
      </c>
      <c r="D12" s="130">
        <f>SUM('(ｲ)保有分'!D12+'(ﾛ)取得分'!D12)</f>
        <v>0</v>
      </c>
      <c r="E12" s="131">
        <f t="shared" si="0"/>
        <v>0</v>
      </c>
      <c r="F12" s="129">
        <f>SUM('(ｲ)保有分'!F12+'(ﾛ)取得分'!F12)</f>
        <v>0</v>
      </c>
      <c r="G12" s="130">
        <f>SUM('(ｲ)保有分'!G12+'(ﾛ)取得分'!G12)</f>
        <v>0</v>
      </c>
      <c r="H12" s="131">
        <f t="shared" si="1"/>
        <v>0</v>
      </c>
      <c r="I12" s="201" t="str">
        <f t="shared" si="3"/>
        <v>－</v>
      </c>
      <c r="J12" s="155" t="str">
        <f t="shared" si="2"/>
        <v>－</v>
      </c>
      <c r="K12" s="202" t="str">
        <f t="shared" si="2"/>
        <v>－</v>
      </c>
    </row>
    <row r="13" spans="1:11" ht="13.5">
      <c r="A13" s="5"/>
      <c r="B13" s="75" t="str">
        <f>+'帳票61_06(1)'!B12</f>
        <v>うるま市</v>
      </c>
      <c r="C13" s="129">
        <f>SUM('(ｲ)保有分'!C13+'(ﾛ)取得分'!C13)</f>
        <v>0</v>
      </c>
      <c r="D13" s="130">
        <f>SUM('(ｲ)保有分'!D13+'(ﾛ)取得分'!D13)</f>
        <v>803</v>
      </c>
      <c r="E13" s="131">
        <f t="shared" si="0"/>
        <v>803</v>
      </c>
      <c r="F13" s="129">
        <f>SUM('(ｲ)保有分'!F13+'(ﾛ)取得分'!F13)</f>
        <v>0</v>
      </c>
      <c r="G13" s="130">
        <f>SUM('(ｲ)保有分'!G13+'(ﾛ)取得分'!G13)</f>
        <v>803</v>
      </c>
      <c r="H13" s="131">
        <f t="shared" si="1"/>
        <v>803</v>
      </c>
      <c r="I13" s="201" t="str">
        <f t="shared" si="3"/>
        <v>－</v>
      </c>
      <c r="J13" s="155">
        <f t="shared" si="2"/>
        <v>100</v>
      </c>
      <c r="K13" s="202">
        <f t="shared" si="2"/>
        <v>100</v>
      </c>
    </row>
    <row r="14" spans="1:11" ht="13.5">
      <c r="A14" s="5"/>
      <c r="B14" s="76" t="str">
        <f>+'帳票61_06(1)'!B13</f>
        <v>宮古島市</v>
      </c>
      <c r="C14" s="132">
        <f>SUM('(ｲ)保有分'!C14+'(ﾛ)取得分'!C14)</f>
        <v>0</v>
      </c>
      <c r="D14" s="133">
        <f>SUM('(ｲ)保有分'!D14+'(ﾛ)取得分'!D14)</f>
        <v>0</v>
      </c>
      <c r="E14" s="134">
        <f t="shared" si="0"/>
        <v>0</v>
      </c>
      <c r="F14" s="132">
        <f>SUM('(ｲ)保有分'!F14+'(ﾛ)取得分'!F14)</f>
        <v>0</v>
      </c>
      <c r="G14" s="133">
        <f>SUM('(ｲ)保有分'!G14+'(ﾛ)取得分'!G14)</f>
        <v>0</v>
      </c>
      <c r="H14" s="134">
        <f t="shared" si="1"/>
        <v>0</v>
      </c>
      <c r="I14" s="203" t="str">
        <f t="shared" si="3"/>
        <v>－</v>
      </c>
      <c r="J14" s="204" t="str">
        <f t="shared" si="2"/>
        <v>－</v>
      </c>
      <c r="K14" s="205" t="str">
        <f t="shared" si="2"/>
        <v>－</v>
      </c>
    </row>
    <row r="15" spans="1:11" ht="13.5">
      <c r="A15" s="5"/>
      <c r="B15" s="77" t="str">
        <f>+'帳票61_06(1)'!B14</f>
        <v>南城市</v>
      </c>
      <c r="C15" s="135">
        <f>SUM('(ｲ)保有分'!C15+'(ﾛ)取得分'!C15)</f>
        <v>0</v>
      </c>
      <c r="D15" s="136">
        <f>SUM('(ｲ)保有分'!D15+'(ﾛ)取得分'!D15)</f>
        <v>198</v>
      </c>
      <c r="E15" s="137">
        <f t="shared" si="0"/>
        <v>198</v>
      </c>
      <c r="F15" s="135">
        <f>SUM('(ｲ)保有分'!F15+'(ﾛ)取得分'!F15)</f>
        <v>0</v>
      </c>
      <c r="G15" s="136">
        <f>SUM('(ｲ)保有分'!G15+'(ﾛ)取得分'!G15)</f>
        <v>0</v>
      </c>
      <c r="H15" s="137">
        <f t="shared" si="1"/>
        <v>0</v>
      </c>
      <c r="I15" s="206" t="str">
        <f t="shared" si="3"/>
        <v>－</v>
      </c>
      <c r="J15" s="207">
        <f t="shared" si="2"/>
        <v>0</v>
      </c>
      <c r="K15" s="208">
        <f t="shared" si="2"/>
        <v>0</v>
      </c>
    </row>
    <row r="16" spans="1:11" ht="13.5">
      <c r="A16" s="5"/>
      <c r="B16" s="78" t="str">
        <f>+'帳票61_06(1)'!B15</f>
        <v>国頭村</v>
      </c>
      <c r="C16" s="126">
        <f>SUM('(ｲ)保有分'!C16+'(ﾛ)取得分'!C16)</f>
        <v>0</v>
      </c>
      <c r="D16" s="127">
        <f>SUM('(ｲ)保有分'!D16+'(ﾛ)取得分'!D16)</f>
        <v>1011</v>
      </c>
      <c r="E16" s="128">
        <f t="shared" si="0"/>
        <v>1011</v>
      </c>
      <c r="F16" s="126">
        <f>SUM('(ｲ)保有分'!F16+'(ﾛ)取得分'!F16)</f>
        <v>0</v>
      </c>
      <c r="G16" s="127">
        <f>SUM('(ｲ)保有分'!G16+'(ﾛ)取得分'!G16)</f>
        <v>46</v>
      </c>
      <c r="H16" s="128">
        <f t="shared" si="1"/>
        <v>46</v>
      </c>
      <c r="I16" s="209" t="str">
        <f t="shared" si="3"/>
        <v>－</v>
      </c>
      <c r="J16" s="210">
        <f t="shared" si="2"/>
        <v>4.549950544015826</v>
      </c>
      <c r="K16" s="211">
        <f t="shared" si="2"/>
        <v>4.549950544015826</v>
      </c>
    </row>
    <row r="17" spans="1:11" ht="13.5">
      <c r="A17" s="5"/>
      <c r="B17" s="75" t="str">
        <f>+'帳票61_06(1)'!B16</f>
        <v>大宜味村</v>
      </c>
      <c r="C17" s="129">
        <f>SUM('(ｲ)保有分'!C17+'(ﾛ)取得分'!C17)</f>
        <v>0</v>
      </c>
      <c r="D17" s="130">
        <f>SUM('(ｲ)保有分'!D17+'(ﾛ)取得分'!D17)</f>
        <v>0</v>
      </c>
      <c r="E17" s="131">
        <f t="shared" si="0"/>
        <v>0</v>
      </c>
      <c r="F17" s="129">
        <f>SUM('(ｲ)保有分'!F17+'(ﾛ)取得分'!F17)</f>
        <v>0</v>
      </c>
      <c r="G17" s="130">
        <f>SUM('(ｲ)保有分'!G17+'(ﾛ)取得分'!G17)</f>
        <v>0</v>
      </c>
      <c r="H17" s="131">
        <f t="shared" si="1"/>
        <v>0</v>
      </c>
      <c r="I17" s="201" t="str">
        <f t="shared" si="3"/>
        <v>－</v>
      </c>
      <c r="J17" s="155" t="str">
        <f t="shared" si="2"/>
        <v>－</v>
      </c>
      <c r="K17" s="202" t="str">
        <f t="shared" si="2"/>
        <v>－</v>
      </c>
    </row>
    <row r="18" spans="1:11" ht="13.5">
      <c r="A18" s="5"/>
      <c r="B18" s="75" t="str">
        <f>+'帳票61_06(1)'!B17</f>
        <v>東村</v>
      </c>
      <c r="C18" s="129">
        <f>SUM('(ｲ)保有分'!C18+'(ﾛ)取得分'!C18)</f>
        <v>0</v>
      </c>
      <c r="D18" s="130">
        <f>SUM('(ｲ)保有分'!D18+'(ﾛ)取得分'!D18)</f>
        <v>0</v>
      </c>
      <c r="E18" s="131">
        <f t="shared" si="0"/>
        <v>0</v>
      </c>
      <c r="F18" s="129">
        <f>SUM('(ｲ)保有分'!F18+'(ﾛ)取得分'!F18)</f>
        <v>0</v>
      </c>
      <c r="G18" s="130">
        <f>SUM('(ｲ)保有分'!G18+'(ﾛ)取得分'!G18)</f>
        <v>0</v>
      </c>
      <c r="H18" s="131">
        <f t="shared" si="1"/>
        <v>0</v>
      </c>
      <c r="I18" s="201" t="str">
        <f t="shared" si="3"/>
        <v>－</v>
      </c>
      <c r="J18" s="155" t="str">
        <f t="shared" si="2"/>
        <v>－</v>
      </c>
      <c r="K18" s="202" t="str">
        <f t="shared" si="2"/>
        <v>－</v>
      </c>
    </row>
    <row r="19" spans="1:11" ht="13.5">
      <c r="A19" s="5"/>
      <c r="B19" s="76" t="str">
        <f>+'帳票61_06(1)'!B18</f>
        <v>今帰仁村</v>
      </c>
      <c r="C19" s="132">
        <f>SUM('(ｲ)保有分'!C19+'(ﾛ)取得分'!C19)</f>
        <v>0</v>
      </c>
      <c r="D19" s="133">
        <f>SUM('(ｲ)保有分'!D19+'(ﾛ)取得分'!D19)</f>
        <v>0</v>
      </c>
      <c r="E19" s="134">
        <f t="shared" si="0"/>
        <v>0</v>
      </c>
      <c r="F19" s="132">
        <f>SUM('(ｲ)保有分'!F19+'(ﾛ)取得分'!F19)</f>
        <v>0</v>
      </c>
      <c r="G19" s="133">
        <f>SUM('(ｲ)保有分'!G19+'(ﾛ)取得分'!G19)</f>
        <v>0</v>
      </c>
      <c r="H19" s="134">
        <f t="shared" si="1"/>
        <v>0</v>
      </c>
      <c r="I19" s="203" t="str">
        <f t="shared" si="3"/>
        <v>－</v>
      </c>
      <c r="J19" s="204" t="str">
        <f t="shared" si="2"/>
        <v>－</v>
      </c>
      <c r="K19" s="205" t="str">
        <f t="shared" si="2"/>
        <v>－</v>
      </c>
    </row>
    <row r="20" spans="1:11" ht="13.5">
      <c r="A20" s="5"/>
      <c r="B20" s="77" t="str">
        <f>+'帳票61_06(1)'!B19</f>
        <v>本部町</v>
      </c>
      <c r="C20" s="135">
        <f>SUM('(ｲ)保有分'!C20+'(ﾛ)取得分'!C20)</f>
        <v>0</v>
      </c>
      <c r="D20" s="136">
        <f>SUM('(ｲ)保有分'!D20+'(ﾛ)取得分'!D20)</f>
        <v>0</v>
      </c>
      <c r="E20" s="137">
        <f t="shared" si="0"/>
        <v>0</v>
      </c>
      <c r="F20" s="135">
        <f>SUM('(ｲ)保有分'!F20+'(ﾛ)取得分'!F20)</f>
        <v>0</v>
      </c>
      <c r="G20" s="136">
        <f>SUM('(ｲ)保有分'!G20+'(ﾛ)取得分'!G20)</f>
        <v>0</v>
      </c>
      <c r="H20" s="137">
        <f t="shared" si="1"/>
        <v>0</v>
      </c>
      <c r="I20" s="206" t="str">
        <f t="shared" si="3"/>
        <v>－</v>
      </c>
      <c r="J20" s="207" t="str">
        <f t="shared" si="2"/>
        <v>－</v>
      </c>
      <c r="K20" s="208" t="str">
        <f t="shared" si="2"/>
        <v>－</v>
      </c>
    </row>
    <row r="21" spans="1:11" ht="13.5">
      <c r="A21" s="5"/>
      <c r="B21" s="75" t="str">
        <f>+'帳票61_06(1)'!B20</f>
        <v>恩納村</v>
      </c>
      <c r="C21" s="129">
        <f>SUM('(ｲ)保有分'!C21+'(ﾛ)取得分'!C21)</f>
        <v>0</v>
      </c>
      <c r="D21" s="130">
        <f>SUM('(ｲ)保有分'!D21+'(ﾛ)取得分'!D21)</f>
        <v>0</v>
      </c>
      <c r="E21" s="131">
        <f t="shared" si="0"/>
        <v>0</v>
      </c>
      <c r="F21" s="129">
        <f>SUM('(ｲ)保有分'!F21+'(ﾛ)取得分'!F21)</f>
        <v>0</v>
      </c>
      <c r="G21" s="130">
        <f>SUM('(ｲ)保有分'!G21+'(ﾛ)取得分'!G21)</f>
        <v>0</v>
      </c>
      <c r="H21" s="131">
        <f t="shared" si="1"/>
        <v>0</v>
      </c>
      <c r="I21" s="201" t="str">
        <f t="shared" si="3"/>
        <v>－</v>
      </c>
      <c r="J21" s="155" t="str">
        <f t="shared" si="2"/>
        <v>－</v>
      </c>
      <c r="K21" s="202" t="str">
        <f t="shared" si="2"/>
        <v>－</v>
      </c>
    </row>
    <row r="22" spans="1:11" ht="13.5">
      <c r="A22" s="5"/>
      <c r="B22" s="75" t="str">
        <f>+'帳票61_06(1)'!B21</f>
        <v>宜野座村</v>
      </c>
      <c r="C22" s="129">
        <f>SUM('(ｲ)保有分'!C22+'(ﾛ)取得分'!C22)</f>
        <v>0</v>
      </c>
      <c r="D22" s="130">
        <f>SUM('(ｲ)保有分'!D22+'(ﾛ)取得分'!D22)</f>
        <v>0</v>
      </c>
      <c r="E22" s="131">
        <f t="shared" si="0"/>
        <v>0</v>
      </c>
      <c r="F22" s="129">
        <f>SUM('(ｲ)保有分'!F22+'(ﾛ)取得分'!F22)</f>
        <v>0</v>
      </c>
      <c r="G22" s="130">
        <f>SUM('(ｲ)保有分'!G22+'(ﾛ)取得分'!G22)</f>
        <v>0</v>
      </c>
      <c r="H22" s="131">
        <f t="shared" si="1"/>
        <v>0</v>
      </c>
      <c r="I22" s="201" t="str">
        <f t="shared" si="3"/>
        <v>－</v>
      </c>
      <c r="J22" s="155" t="str">
        <f t="shared" si="2"/>
        <v>－</v>
      </c>
      <c r="K22" s="202" t="str">
        <f t="shared" si="2"/>
        <v>－</v>
      </c>
    </row>
    <row r="23" spans="1:11" ht="13.5">
      <c r="A23" s="5"/>
      <c r="B23" s="75" t="str">
        <f>+'帳票61_06(1)'!B22</f>
        <v>金武町</v>
      </c>
      <c r="C23" s="129">
        <f>SUM('(ｲ)保有分'!C23+'(ﾛ)取得分'!C23)</f>
        <v>0</v>
      </c>
      <c r="D23" s="130">
        <f>SUM('(ｲ)保有分'!D23+'(ﾛ)取得分'!D23)</f>
        <v>0</v>
      </c>
      <c r="E23" s="131">
        <f t="shared" si="0"/>
        <v>0</v>
      </c>
      <c r="F23" s="129">
        <f>SUM('(ｲ)保有分'!F23+'(ﾛ)取得分'!F23)</f>
        <v>0</v>
      </c>
      <c r="G23" s="130">
        <f>SUM('(ｲ)保有分'!G23+'(ﾛ)取得分'!G23)</f>
        <v>0</v>
      </c>
      <c r="H23" s="131">
        <f t="shared" si="1"/>
        <v>0</v>
      </c>
      <c r="I23" s="201" t="str">
        <f t="shared" si="3"/>
        <v>－</v>
      </c>
      <c r="J23" s="155" t="str">
        <f t="shared" si="2"/>
        <v>－</v>
      </c>
      <c r="K23" s="202" t="str">
        <f t="shared" si="2"/>
        <v>－</v>
      </c>
    </row>
    <row r="24" spans="1:11" ht="13.5">
      <c r="A24" s="5"/>
      <c r="B24" s="76" t="str">
        <f>+'帳票61_06(1)'!B23</f>
        <v>伊江村</v>
      </c>
      <c r="C24" s="132">
        <f>SUM('(ｲ)保有分'!C24+'(ﾛ)取得分'!C24)</f>
        <v>0</v>
      </c>
      <c r="D24" s="133">
        <f>SUM('(ｲ)保有分'!D24+'(ﾛ)取得分'!D24)</f>
        <v>0</v>
      </c>
      <c r="E24" s="134">
        <f t="shared" si="0"/>
        <v>0</v>
      </c>
      <c r="F24" s="132">
        <f>SUM('(ｲ)保有分'!F24+'(ﾛ)取得分'!F24)</f>
        <v>0</v>
      </c>
      <c r="G24" s="133">
        <f>SUM('(ｲ)保有分'!G24+'(ﾛ)取得分'!G24)</f>
        <v>0</v>
      </c>
      <c r="H24" s="134">
        <f t="shared" si="1"/>
        <v>0</v>
      </c>
      <c r="I24" s="203" t="str">
        <f t="shared" si="3"/>
        <v>－</v>
      </c>
      <c r="J24" s="204" t="str">
        <f t="shared" si="2"/>
        <v>－</v>
      </c>
      <c r="K24" s="205" t="str">
        <f t="shared" si="2"/>
        <v>－</v>
      </c>
    </row>
    <row r="25" spans="1:11" ht="13.5">
      <c r="A25" s="5"/>
      <c r="B25" s="77" t="str">
        <f>+'帳票61_06(1)'!B24</f>
        <v>読谷村</v>
      </c>
      <c r="C25" s="135">
        <f>SUM('(ｲ)保有分'!C25+'(ﾛ)取得分'!C25)</f>
        <v>0</v>
      </c>
      <c r="D25" s="136">
        <f>SUM('(ｲ)保有分'!D25+'(ﾛ)取得分'!D25)</f>
        <v>0</v>
      </c>
      <c r="E25" s="137">
        <f t="shared" si="0"/>
        <v>0</v>
      </c>
      <c r="F25" s="135">
        <f>SUM('(ｲ)保有分'!F25+'(ﾛ)取得分'!F25)</f>
        <v>0</v>
      </c>
      <c r="G25" s="136">
        <f>SUM('(ｲ)保有分'!G25+'(ﾛ)取得分'!G25)</f>
        <v>0</v>
      </c>
      <c r="H25" s="137">
        <f t="shared" si="1"/>
        <v>0</v>
      </c>
      <c r="I25" s="206" t="str">
        <f t="shared" si="3"/>
        <v>－</v>
      </c>
      <c r="J25" s="207" t="str">
        <f t="shared" si="2"/>
        <v>－</v>
      </c>
      <c r="K25" s="208" t="str">
        <f t="shared" si="2"/>
        <v>－</v>
      </c>
    </row>
    <row r="26" spans="1:11" ht="13.5">
      <c r="A26" s="5"/>
      <c r="B26" s="75" t="str">
        <f>+'帳票61_06(1)'!B25</f>
        <v>嘉手納町</v>
      </c>
      <c r="C26" s="129">
        <f>SUM('(ｲ)保有分'!C26+'(ﾛ)取得分'!C26)</f>
        <v>0</v>
      </c>
      <c r="D26" s="130">
        <f>SUM('(ｲ)保有分'!D26+'(ﾛ)取得分'!D26)</f>
        <v>0</v>
      </c>
      <c r="E26" s="131">
        <f t="shared" si="0"/>
        <v>0</v>
      </c>
      <c r="F26" s="129">
        <f>SUM('(ｲ)保有分'!F26+'(ﾛ)取得分'!F26)</f>
        <v>0</v>
      </c>
      <c r="G26" s="130">
        <f>SUM('(ｲ)保有分'!G26+'(ﾛ)取得分'!G26)</f>
        <v>0</v>
      </c>
      <c r="H26" s="131">
        <f t="shared" si="1"/>
        <v>0</v>
      </c>
      <c r="I26" s="201" t="str">
        <f t="shared" si="3"/>
        <v>－</v>
      </c>
      <c r="J26" s="155" t="str">
        <f t="shared" si="2"/>
        <v>－</v>
      </c>
      <c r="K26" s="202" t="str">
        <f t="shared" si="2"/>
        <v>－</v>
      </c>
    </row>
    <row r="27" spans="1:11" ht="13.5">
      <c r="A27" s="5"/>
      <c r="B27" s="75" t="str">
        <f>+'帳票61_06(1)'!B26</f>
        <v>北谷町</v>
      </c>
      <c r="C27" s="129">
        <f>SUM('(ｲ)保有分'!C27+'(ﾛ)取得分'!C27)</f>
        <v>0</v>
      </c>
      <c r="D27" s="130">
        <f>SUM('(ｲ)保有分'!D27+'(ﾛ)取得分'!D27)</f>
        <v>0</v>
      </c>
      <c r="E27" s="131">
        <f t="shared" si="0"/>
        <v>0</v>
      </c>
      <c r="F27" s="129">
        <f>SUM('(ｲ)保有分'!F27+'(ﾛ)取得分'!F27)</f>
        <v>0</v>
      </c>
      <c r="G27" s="130">
        <f>SUM('(ｲ)保有分'!G27+'(ﾛ)取得分'!G27)</f>
        <v>0</v>
      </c>
      <c r="H27" s="131">
        <f t="shared" si="1"/>
        <v>0</v>
      </c>
      <c r="I27" s="201" t="str">
        <f t="shared" si="3"/>
        <v>－</v>
      </c>
      <c r="J27" s="155" t="str">
        <f t="shared" si="2"/>
        <v>－</v>
      </c>
      <c r="K27" s="202" t="str">
        <f t="shared" si="2"/>
        <v>－</v>
      </c>
    </row>
    <row r="28" spans="1:11" ht="13.5">
      <c r="A28" s="5"/>
      <c r="B28" s="75" t="str">
        <f>+'帳票61_06(1)'!B27</f>
        <v>北中城村</v>
      </c>
      <c r="C28" s="129">
        <f>SUM('(ｲ)保有分'!C28+'(ﾛ)取得分'!C28)</f>
        <v>0</v>
      </c>
      <c r="D28" s="130">
        <f>SUM('(ｲ)保有分'!D28+'(ﾛ)取得分'!D28)</f>
        <v>0</v>
      </c>
      <c r="E28" s="131">
        <f t="shared" si="0"/>
        <v>0</v>
      </c>
      <c r="F28" s="129">
        <f>SUM('(ｲ)保有分'!F28+'(ﾛ)取得分'!F28)</f>
        <v>0</v>
      </c>
      <c r="G28" s="130">
        <f>SUM('(ｲ)保有分'!G28+'(ﾛ)取得分'!G28)</f>
        <v>0</v>
      </c>
      <c r="H28" s="131">
        <f t="shared" si="1"/>
        <v>0</v>
      </c>
      <c r="I28" s="201" t="str">
        <f t="shared" si="3"/>
        <v>－</v>
      </c>
      <c r="J28" s="155" t="str">
        <f t="shared" si="2"/>
        <v>－</v>
      </c>
      <c r="K28" s="202" t="str">
        <f t="shared" si="2"/>
        <v>－</v>
      </c>
    </row>
    <row r="29" spans="1:11" ht="13.5">
      <c r="A29" s="5"/>
      <c r="B29" s="76" t="str">
        <f>+'帳票61_06(1)'!B28</f>
        <v>中城村</v>
      </c>
      <c r="C29" s="132">
        <f>SUM('(ｲ)保有分'!C29+'(ﾛ)取得分'!C29)</f>
        <v>0</v>
      </c>
      <c r="D29" s="133">
        <f>SUM('(ｲ)保有分'!D29+'(ﾛ)取得分'!D29)</f>
        <v>5586</v>
      </c>
      <c r="E29" s="134">
        <f t="shared" si="0"/>
        <v>5586</v>
      </c>
      <c r="F29" s="132">
        <f>SUM('(ｲ)保有分'!F29+'(ﾛ)取得分'!F29)</f>
        <v>0</v>
      </c>
      <c r="G29" s="133">
        <f>SUM('(ｲ)保有分'!G29+'(ﾛ)取得分'!G29)</f>
        <v>0</v>
      </c>
      <c r="H29" s="134">
        <f t="shared" si="1"/>
        <v>0</v>
      </c>
      <c r="I29" s="203" t="str">
        <f t="shared" si="3"/>
        <v>－</v>
      </c>
      <c r="J29" s="204">
        <f t="shared" si="2"/>
        <v>0</v>
      </c>
      <c r="K29" s="205">
        <f t="shared" si="2"/>
        <v>0</v>
      </c>
    </row>
    <row r="30" spans="1:11" ht="13.5">
      <c r="A30" s="5"/>
      <c r="B30" s="77" t="str">
        <f>+'帳票61_06(1)'!B29</f>
        <v>西原町</v>
      </c>
      <c r="C30" s="135">
        <f>SUM('(ｲ)保有分'!C30+'(ﾛ)取得分'!C30)</f>
        <v>0</v>
      </c>
      <c r="D30" s="136">
        <f>SUM('(ｲ)保有分'!D30+'(ﾛ)取得分'!D30)</f>
        <v>0</v>
      </c>
      <c r="E30" s="137">
        <f t="shared" si="0"/>
        <v>0</v>
      </c>
      <c r="F30" s="135">
        <f>SUM('(ｲ)保有分'!F30+'(ﾛ)取得分'!F30)</f>
        <v>0</v>
      </c>
      <c r="G30" s="136">
        <f>SUM('(ｲ)保有分'!G30+'(ﾛ)取得分'!G30)</f>
        <v>0</v>
      </c>
      <c r="H30" s="137">
        <f t="shared" si="1"/>
        <v>0</v>
      </c>
      <c r="I30" s="206" t="str">
        <f t="shared" si="3"/>
        <v>－</v>
      </c>
      <c r="J30" s="207" t="str">
        <f t="shared" si="2"/>
        <v>－</v>
      </c>
      <c r="K30" s="208" t="str">
        <f t="shared" si="2"/>
        <v>－</v>
      </c>
    </row>
    <row r="31" spans="1:11" ht="13.5">
      <c r="A31" s="5"/>
      <c r="B31" s="75" t="str">
        <f>+'帳票61_06(1)'!B30</f>
        <v>与那原町</v>
      </c>
      <c r="C31" s="129">
        <f>SUM('(ｲ)保有分'!C31+'(ﾛ)取得分'!C31)</f>
        <v>0</v>
      </c>
      <c r="D31" s="130">
        <f>SUM('(ｲ)保有分'!D31+'(ﾛ)取得分'!D31)</f>
        <v>0</v>
      </c>
      <c r="E31" s="131">
        <f t="shared" si="0"/>
        <v>0</v>
      </c>
      <c r="F31" s="129">
        <f>SUM('(ｲ)保有分'!F31+'(ﾛ)取得分'!F31)</f>
        <v>0</v>
      </c>
      <c r="G31" s="130">
        <f>SUM('(ｲ)保有分'!G31+'(ﾛ)取得分'!G31)</f>
        <v>0</v>
      </c>
      <c r="H31" s="131">
        <f t="shared" si="1"/>
        <v>0</v>
      </c>
      <c r="I31" s="201" t="str">
        <f t="shared" si="3"/>
        <v>－</v>
      </c>
      <c r="J31" s="155" t="str">
        <f t="shared" si="2"/>
        <v>－</v>
      </c>
      <c r="K31" s="202" t="str">
        <f t="shared" si="2"/>
        <v>－</v>
      </c>
    </row>
    <row r="32" spans="1:11" ht="13.5">
      <c r="A32" s="5"/>
      <c r="B32" s="75" t="str">
        <f>+'帳票61_06(1)'!B31</f>
        <v>南風原町</v>
      </c>
      <c r="C32" s="129">
        <f>SUM('(ｲ)保有分'!C32+'(ﾛ)取得分'!C32)</f>
        <v>0</v>
      </c>
      <c r="D32" s="130">
        <f>SUM('(ｲ)保有分'!D32+'(ﾛ)取得分'!D32)</f>
        <v>6310</v>
      </c>
      <c r="E32" s="131">
        <f t="shared" si="0"/>
        <v>6310</v>
      </c>
      <c r="F32" s="129">
        <f>SUM('(ｲ)保有分'!F32+'(ﾛ)取得分'!F32)</f>
        <v>0</v>
      </c>
      <c r="G32" s="130">
        <f>SUM('(ｲ)保有分'!G32+'(ﾛ)取得分'!G32)</f>
        <v>5600</v>
      </c>
      <c r="H32" s="131">
        <f t="shared" si="1"/>
        <v>5600</v>
      </c>
      <c r="I32" s="201" t="str">
        <f t="shared" si="3"/>
        <v>－</v>
      </c>
      <c r="J32" s="155">
        <f t="shared" si="2"/>
        <v>88.74801901743264</v>
      </c>
      <c r="K32" s="202">
        <f t="shared" si="2"/>
        <v>88.74801901743264</v>
      </c>
    </row>
    <row r="33" spans="1:11" ht="13.5">
      <c r="A33" s="5"/>
      <c r="B33" s="75" t="str">
        <f>+'帳票61_06(1)'!B32</f>
        <v>渡嘉敷村</v>
      </c>
      <c r="C33" s="129">
        <f>SUM('(ｲ)保有分'!C33+'(ﾛ)取得分'!C33)</f>
        <v>0</v>
      </c>
      <c r="D33" s="130">
        <f>SUM('(ｲ)保有分'!D33+'(ﾛ)取得分'!D33)</f>
        <v>0</v>
      </c>
      <c r="E33" s="131">
        <f t="shared" si="0"/>
        <v>0</v>
      </c>
      <c r="F33" s="129">
        <f>SUM('(ｲ)保有分'!F33+'(ﾛ)取得分'!F33)</f>
        <v>0</v>
      </c>
      <c r="G33" s="130">
        <f>SUM('(ｲ)保有分'!G33+'(ﾛ)取得分'!G33)</f>
        <v>0</v>
      </c>
      <c r="H33" s="131">
        <f t="shared" si="1"/>
        <v>0</v>
      </c>
      <c r="I33" s="201" t="str">
        <f t="shared" si="3"/>
        <v>－</v>
      </c>
      <c r="J33" s="155" t="str">
        <f t="shared" si="2"/>
        <v>－</v>
      </c>
      <c r="K33" s="202" t="str">
        <f t="shared" si="2"/>
        <v>－</v>
      </c>
    </row>
    <row r="34" spans="1:11" ht="13.5">
      <c r="A34" s="5"/>
      <c r="B34" s="76" t="str">
        <f>+'帳票61_06(1)'!B33</f>
        <v>座間味村</v>
      </c>
      <c r="C34" s="132">
        <f>SUM('(ｲ)保有分'!C34+'(ﾛ)取得分'!C34)</f>
        <v>0</v>
      </c>
      <c r="D34" s="133">
        <f>SUM('(ｲ)保有分'!D34+'(ﾛ)取得分'!D34)</f>
        <v>0</v>
      </c>
      <c r="E34" s="134">
        <f t="shared" si="0"/>
        <v>0</v>
      </c>
      <c r="F34" s="132">
        <f>SUM('(ｲ)保有分'!F34+'(ﾛ)取得分'!F34)</f>
        <v>0</v>
      </c>
      <c r="G34" s="133">
        <f>SUM('(ｲ)保有分'!G34+'(ﾛ)取得分'!G34)</f>
        <v>0</v>
      </c>
      <c r="H34" s="134">
        <f t="shared" si="1"/>
        <v>0</v>
      </c>
      <c r="I34" s="203" t="str">
        <f t="shared" si="3"/>
        <v>－</v>
      </c>
      <c r="J34" s="204" t="str">
        <f t="shared" si="2"/>
        <v>－</v>
      </c>
      <c r="K34" s="205" t="str">
        <f t="shared" si="2"/>
        <v>－</v>
      </c>
    </row>
    <row r="35" spans="1:11" ht="13.5">
      <c r="A35" s="5"/>
      <c r="B35" s="77" t="str">
        <f>+'帳票61_06(1)'!B34</f>
        <v>粟国村</v>
      </c>
      <c r="C35" s="135">
        <f>SUM('(ｲ)保有分'!C35+'(ﾛ)取得分'!C35)</f>
        <v>0</v>
      </c>
      <c r="D35" s="136">
        <f>SUM('(ｲ)保有分'!D35+'(ﾛ)取得分'!D35)</f>
        <v>0</v>
      </c>
      <c r="E35" s="137">
        <f t="shared" si="0"/>
        <v>0</v>
      </c>
      <c r="F35" s="135">
        <f>SUM('(ｲ)保有分'!F35+'(ﾛ)取得分'!F35)</f>
        <v>0</v>
      </c>
      <c r="G35" s="136">
        <f>SUM('(ｲ)保有分'!G35+'(ﾛ)取得分'!G35)</f>
        <v>0</v>
      </c>
      <c r="H35" s="137">
        <f t="shared" si="1"/>
        <v>0</v>
      </c>
      <c r="I35" s="206" t="str">
        <f t="shared" si="3"/>
        <v>－</v>
      </c>
      <c r="J35" s="207" t="str">
        <f t="shared" si="2"/>
        <v>－</v>
      </c>
      <c r="K35" s="208" t="str">
        <f t="shared" si="2"/>
        <v>－</v>
      </c>
    </row>
    <row r="36" spans="1:11" ht="13.5">
      <c r="A36" s="5"/>
      <c r="B36" s="75" t="str">
        <f>+'帳票61_06(1)'!B35</f>
        <v>渡名喜村</v>
      </c>
      <c r="C36" s="129">
        <f>SUM('(ｲ)保有分'!C36+'(ﾛ)取得分'!C36)</f>
        <v>0</v>
      </c>
      <c r="D36" s="130">
        <f>SUM('(ｲ)保有分'!D36+'(ﾛ)取得分'!D36)</f>
        <v>0</v>
      </c>
      <c r="E36" s="131">
        <f t="shared" si="0"/>
        <v>0</v>
      </c>
      <c r="F36" s="129">
        <f>SUM('(ｲ)保有分'!F36+'(ﾛ)取得分'!F36)</f>
        <v>0</v>
      </c>
      <c r="G36" s="130">
        <f>SUM('(ｲ)保有分'!G36+'(ﾛ)取得分'!G36)</f>
        <v>0</v>
      </c>
      <c r="H36" s="131">
        <f t="shared" si="1"/>
        <v>0</v>
      </c>
      <c r="I36" s="201" t="str">
        <f t="shared" si="3"/>
        <v>－</v>
      </c>
      <c r="J36" s="155" t="str">
        <f t="shared" si="2"/>
        <v>－</v>
      </c>
      <c r="K36" s="202" t="str">
        <f t="shared" si="2"/>
        <v>－</v>
      </c>
    </row>
    <row r="37" spans="1:11" ht="13.5">
      <c r="A37" s="5"/>
      <c r="B37" s="75" t="str">
        <f>+'帳票61_06(1)'!B36</f>
        <v>南大東村</v>
      </c>
      <c r="C37" s="129">
        <f>SUM('(ｲ)保有分'!C37+'(ﾛ)取得分'!C37)</f>
        <v>0</v>
      </c>
      <c r="D37" s="130">
        <f>SUM('(ｲ)保有分'!D37+'(ﾛ)取得分'!D37)</f>
        <v>0</v>
      </c>
      <c r="E37" s="131">
        <f aca="true" t="shared" si="4" ref="E37:E45">SUM(C37:D37)</f>
        <v>0</v>
      </c>
      <c r="F37" s="129">
        <f>SUM('(ｲ)保有分'!F37+'(ﾛ)取得分'!F37)</f>
        <v>0</v>
      </c>
      <c r="G37" s="130">
        <f>SUM('(ｲ)保有分'!G37+'(ﾛ)取得分'!G37)</f>
        <v>0</v>
      </c>
      <c r="H37" s="131">
        <f aca="true" t="shared" si="5" ref="H37:H45">SUM(F37:G37)</f>
        <v>0</v>
      </c>
      <c r="I37" s="201" t="str">
        <f t="shared" si="3"/>
        <v>－</v>
      </c>
      <c r="J37" s="155" t="str">
        <f t="shared" si="3"/>
        <v>－</v>
      </c>
      <c r="K37" s="202" t="str">
        <f t="shared" si="3"/>
        <v>－</v>
      </c>
    </row>
    <row r="38" spans="1:11" ht="13.5">
      <c r="A38" s="5"/>
      <c r="B38" s="75" t="str">
        <f>+'帳票61_06(1)'!B37</f>
        <v>北大東村</v>
      </c>
      <c r="C38" s="129">
        <f>SUM('(ｲ)保有分'!C38+'(ﾛ)取得分'!C38)</f>
        <v>0</v>
      </c>
      <c r="D38" s="130">
        <f>SUM('(ｲ)保有分'!D38+'(ﾛ)取得分'!D38)</f>
        <v>0</v>
      </c>
      <c r="E38" s="131">
        <f t="shared" si="4"/>
        <v>0</v>
      </c>
      <c r="F38" s="129">
        <f>SUM('(ｲ)保有分'!F38+'(ﾛ)取得分'!F38)</f>
        <v>0</v>
      </c>
      <c r="G38" s="130">
        <f>SUM('(ｲ)保有分'!G38+'(ﾛ)取得分'!G38)</f>
        <v>0</v>
      </c>
      <c r="H38" s="131">
        <f t="shared" si="5"/>
        <v>0</v>
      </c>
      <c r="I38" s="201" t="str">
        <f t="shared" si="3"/>
        <v>－</v>
      </c>
      <c r="J38" s="155" t="str">
        <f t="shared" si="3"/>
        <v>－</v>
      </c>
      <c r="K38" s="202" t="str">
        <f t="shared" si="3"/>
        <v>－</v>
      </c>
    </row>
    <row r="39" spans="1:11" ht="13.5">
      <c r="A39" s="5"/>
      <c r="B39" s="76" t="str">
        <f>+'帳票61_06(1)'!B38</f>
        <v>伊平屋村</v>
      </c>
      <c r="C39" s="132">
        <f>SUM('(ｲ)保有分'!C39+'(ﾛ)取得分'!C39)</f>
        <v>0</v>
      </c>
      <c r="D39" s="133">
        <f>SUM('(ｲ)保有分'!D39+'(ﾛ)取得分'!D39)</f>
        <v>0</v>
      </c>
      <c r="E39" s="134">
        <f t="shared" si="4"/>
        <v>0</v>
      </c>
      <c r="F39" s="132">
        <f>SUM('(ｲ)保有分'!F39+'(ﾛ)取得分'!F39)</f>
        <v>0</v>
      </c>
      <c r="G39" s="133">
        <f>SUM('(ｲ)保有分'!G39+'(ﾛ)取得分'!G39)</f>
        <v>0</v>
      </c>
      <c r="H39" s="134">
        <f t="shared" si="5"/>
        <v>0</v>
      </c>
      <c r="I39" s="203" t="str">
        <f t="shared" si="3"/>
        <v>－</v>
      </c>
      <c r="J39" s="204" t="str">
        <f t="shared" si="3"/>
        <v>－</v>
      </c>
      <c r="K39" s="205" t="str">
        <f t="shared" si="3"/>
        <v>－</v>
      </c>
    </row>
    <row r="40" spans="1:11" ht="13.5">
      <c r="A40" s="5"/>
      <c r="B40" s="77" t="str">
        <f>+'帳票61_06(1)'!B39</f>
        <v>伊是名村</v>
      </c>
      <c r="C40" s="135">
        <f>SUM('(ｲ)保有分'!C40+'(ﾛ)取得分'!C40)</f>
        <v>0</v>
      </c>
      <c r="D40" s="136">
        <f>SUM('(ｲ)保有分'!D40+'(ﾛ)取得分'!D40)</f>
        <v>0</v>
      </c>
      <c r="E40" s="137">
        <f t="shared" si="4"/>
        <v>0</v>
      </c>
      <c r="F40" s="135">
        <f>SUM('(ｲ)保有分'!F40+'(ﾛ)取得分'!F40)</f>
        <v>0</v>
      </c>
      <c r="G40" s="136">
        <f>SUM('(ｲ)保有分'!G40+'(ﾛ)取得分'!G40)</f>
        <v>0</v>
      </c>
      <c r="H40" s="137">
        <f t="shared" si="5"/>
        <v>0</v>
      </c>
      <c r="I40" s="206" t="str">
        <f t="shared" si="3"/>
        <v>－</v>
      </c>
      <c r="J40" s="207" t="str">
        <f t="shared" si="3"/>
        <v>－</v>
      </c>
      <c r="K40" s="208" t="str">
        <f t="shared" si="3"/>
        <v>－</v>
      </c>
    </row>
    <row r="41" spans="1:11" ht="13.5">
      <c r="A41" s="5"/>
      <c r="B41" s="75" t="str">
        <f>+'帳票61_06(1)'!B40</f>
        <v>久米島町</v>
      </c>
      <c r="C41" s="129">
        <f>SUM('(ｲ)保有分'!C41+'(ﾛ)取得分'!C41)</f>
        <v>0</v>
      </c>
      <c r="D41" s="130">
        <f>SUM('(ｲ)保有分'!D41+'(ﾛ)取得分'!D41)</f>
        <v>0</v>
      </c>
      <c r="E41" s="131">
        <f t="shared" si="4"/>
        <v>0</v>
      </c>
      <c r="F41" s="129">
        <f>SUM('(ｲ)保有分'!F41+'(ﾛ)取得分'!F41)</f>
        <v>0</v>
      </c>
      <c r="G41" s="130">
        <f>SUM('(ｲ)保有分'!G41+'(ﾛ)取得分'!G41)</f>
        <v>0</v>
      </c>
      <c r="H41" s="131">
        <f t="shared" si="5"/>
        <v>0</v>
      </c>
      <c r="I41" s="201" t="str">
        <f t="shared" si="3"/>
        <v>－</v>
      </c>
      <c r="J41" s="155" t="str">
        <f t="shared" si="3"/>
        <v>－</v>
      </c>
      <c r="K41" s="202" t="str">
        <f t="shared" si="3"/>
        <v>－</v>
      </c>
    </row>
    <row r="42" spans="1:11" ht="13.5">
      <c r="A42" s="5"/>
      <c r="B42" s="75" t="str">
        <f>+'帳票61_06(1)'!B41</f>
        <v>八重瀬町</v>
      </c>
      <c r="C42" s="129">
        <f>SUM('(ｲ)保有分'!C42+'(ﾛ)取得分'!C42)</f>
        <v>0</v>
      </c>
      <c r="D42" s="130">
        <f>SUM('(ｲ)保有分'!D42+'(ﾛ)取得分'!D42)</f>
        <v>0</v>
      </c>
      <c r="E42" s="131">
        <f t="shared" si="4"/>
        <v>0</v>
      </c>
      <c r="F42" s="129">
        <f>SUM('(ｲ)保有分'!F42+'(ﾛ)取得分'!F42)</f>
        <v>0</v>
      </c>
      <c r="G42" s="130">
        <f>SUM('(ｲ)保有分'!G42+'(ﾛ)取得分'!G42)</f>
        <v>0</v>
      </c>
      <c r="H42" s="131">
        <f t="shared" si="5"/>
        <v>0</v>
      </c>
      <c r="I42" s="201" t="str">
        <f t="shared" si="3"/>
        <v>－</v>
      </c>
      <c r="J42" s="155" t="str">
        <f t="shared" si="3"/>
        <v>－</v>
      </c>
      <c r="K42" s="202" t="str">
        <f t="shared" si="3"/>
        <v>－</v>
      </c>
    </row>
    <row r="43" spans="1:11" ht="13.5">
      <c r="A43" s="5"/>
      <c r="B43" s="75" t="str">
        <f>+'帳票61_06(1)'!B42</f>
        <v>多良間村</v>
      </c>
      <c r="C43" s="129">
        <f>SUM('(ｲ)保有分'!C43+'(ﾛ)取得分'!C43)</f>
        <v>0</v>
      </c>
      <c r="D43" s="130">
        <f>SUM('(ｲ)保有分'!D43+'(ﾛ)取得分'!D43)</f>
        <v>0</v>
      </c>
      <c r="E43" s="131">
        <f t="shared" si="4"/>
        <v>0</v>
      </c>
      <c r="F43" s="129">
        <f>SUM('(ｲ)保有分'!F43+'(ﾛ)取得分'!F43)</f>
        <v>0</v>
      </c>
      <c r="G43" s="130">
        <f>SUM('(ｲ)保有分'!G43+'(ﾛ)取得分'!G43)</f>
        <v>0</v>
      </c>
      <c r="H43" s="131">
        <f t="shared" si="5"/>
        <v>0</v>
      </c>
      <c r="I43" s="201" t="str">
        <f t="shared" si="3"/>
        <v>－</v>
      </c>
      <c r="J43" s="155" t="str">
        <f t="shared" si="3"/>
        <v>－</v>
      </c>
      <c r="K43" s="202" t="str">
        <f t="shared" si="3"/>
        <v>－</v>
      </c>
    </row>
    <row r="44" spans="1:11" ht="13.5">
      <c r="A44" s="5"/>
      <c r="B44" s="76" t="str">
        <f>+'帳票61_06(1)'!B43</f>
        <v>竹富町</v>
      </c>
      <c r="C44" s="132">
        <f>SUM('(ｲ)保有分'!C44+'(ﾛ)取得分'!C44)</f>
        <v>0</v>
      </c>
      <c r="D44" s="133">
        <f>SUM('(ｲ)保有分'!D44+'(ﾛ)取得分'!D44)</f>
        <v>0</v>
      </c>
      <c r="E44" s="134">
        <f t="shared" si="4"/>
        <v>0</v>
      </c>
      <c r="F44" s="132">
        <f>SUM('(ｲ)保有分'!F44+'(ﾛ)取得分'!F44)</f>
        <v>0</v>
      </c>
      <c r="G44" s="133">
        <f>SUM('(ｲ)保有分'!G44+'(ﾛ)取得分'!G44)</f>
        <v>0</v>
      </c>
      <c r="H44" s="134">
        <f t="shared" si="5"/>
        <v>0</v>
      </c>
      <c r="I44" s="203" t="str">
        <f t="shared" si="3"/>
        <v>－</v>
      </c>
      <c r="J44" s="204" t="str">
        <f t="shared" si="3"/>
        <v>－</v>
      </c>
      <c r="K44" s="205" t="str">
        <f t="shared" si="3"/>
        <v>－</v>
      </c>
    </row>
    <row r="45" spans="1:11" ht="14.25" thickBot="1">
      <c r="A45" s="5"/>
      <c r="B45" s="77" t="str">
        <f>+'帳票61_06(1)'!B44</f>
        <v>与那国町</v>
      </c>
      <c r="C45" s="135">
        <f>SUM('(ｲ)保有分'!C45+'(ﾛ)取得分'!C45)</f>
        <v>0</v>
      </c>
      <c r="D45" s="136">
        <f>SUM('(ｲ)保有分'!D45+'(ﾛ)取得分'!D45)</f>
        <v>0</v>
      </c>
      <c r="E45" s="137">
        <f t="shared" si="4"/>
        <v>0</v>
      </c>
      <c r="F45" s="135">
        <f>SUM('(ｲ)保有分'!F45+'(ﾛ)取得分'!F45)</f>
        <v>0</v>
      </c>
      <c r="G45" s="136">
        <f>SUM('(ｲ)保有分'!G45+'(ﾛ)取得分'!G45)</f>
        <v>0</v>
      </c>
      <c r="H45" s="137">
        <f t="shared" si="5"/>
        <v>0</v>
      </c>
      <c r="I45" s="206" t="str">
        <f t="shared" si="3"/>
        <v>－</v>
      </c>
      <c r="J45" s="207" t="str">
        <f t="shared" si="3"/>
        <v>－</v>
      </c>
      <c r="K45" s="208" t="str">
        <f t="shared" si="3"/>
        <v>－</v>
      </c>
    </row>
    <row r="46" spans="1:11" ht="14.25" thickTop="1">
      <c r="A46" s="6"/>
      <c r="B46" s="79" t="s">
        <v>65</v>
      </c>
      <c r="C46" s="173">
        <f aca="true" t="shared" si="6" ref="C46:H46">SUM(C5:C15)</f>
        <v>0</v>
      </c>
      <c r="D46" s="174">
        <f t="shared" si="6"/>
        <v>30443</v>
      </c>
      <c r="E46" s="175">
        <f t="shared" si="6"/>
        <v>30443</v>
      </c>
      <c r="F46" s="173">
        <f t="shared" si="6"/>
        <v>0</v>
      </c>
      <c r="G46" s="174">
        <f t="shared" si="6"/>
        <v>803</v>
      </c>
      <c r="H46" s="175">
        <f t="shared" si="6"/>
        <v>803</v>
      </c>
      <c r="I46" s="218" t="str">
        <f t="shared" si="3"/>
        <v>－</v>
      </c>
      <c r="J46" s="219">
        <f t="shared" si="3"/>
        <v>2.63771638800381</v>
      </c>
      <c r="K46" s="220">
        <f t="shared" si="3"/>
        <v>2.63771638800381</v>
      </c>
    </row>
    <row r="47" spans="1:11" ht="14.25" thickBot="1">
      <c r="A47" s="6"/>
      <c r="B47" s="80" t="s">
        <v>66</v>
      </c>
      <c r="C47" s="138">
        <f aca="true" t="shared" si="7" ref="C47:H47">SUM(C16:C45)</f>
        <v>0</v>
      </c>
      <c r="D47" s="139">
        <f t="shared" si="7"/>
        <v>12907</v>
      </c>
      <c r="E47" s="140">
        <f t="shared" si="7"/>
        <v>12907</v>
      </c>
      <c r="F47" s="138">
        <f t="shared" si="7"/>
        <v>0</v>
      </c>
      <c r="G47" s="139">
        <f t="shared" si="7"/>
        <v>5646</v>
      </c>
      <c r="H47" s="140">
        <f t="shared" si="7"/>
        <v>5646</v>
      </c>
      <c r="I47" s="215" t="str">
        <f t="shared" si="3"/>
        <v>－</v>
      </c>
      <c r="J47" s="216">
        <f t="shared" si="3"/>
        <v>43.74370496629736</v>
      </c>
      <c r="K47" s="217">
        <f t="shared" si="3"/>
        <v>43.74370496629736</v>
      </c>
    </row>
    <row r="48" spans="2:11" ht="14.25" thickBot="1">
      <c r="B48" s="82" t="s">
        <v>114</v>
      </c>
      <c r="C48" s="156">
        <f aca="true" t="shared" si="8" ref="C48:H48">SUM(C46:C47)</f>
        <v>0</v>
      </c>
      <c r="D48" s="157">
        <f t="shared" si="8"/>
        <v>43350</v>
      </c>
      <c r="E48" s="158">
        <f t="shared" si="8"/>
        <v>43350</v>
      </c>
      <c r="F48" s="156">
        <f t="shared" si="8"/>
        <v>0</v>
      </c>
      <c r="G48" s="157">
        <f t="shared" si="8"/>
        <v>6449</v>
      </c>
      <c r="H48" s="158">
        <f t="shared" si="8"/>
        <v>6449</v>
      </c>
      <c r="I48" s="223" t="str">
        <f t="shared" si="3"/>
        <v>－</v>
      </c>
      <c r="J48" s="224">
        <f t="shared" si="3"/>
        <v>14.876585928489042</v>
      </c>
      <c r="K48" s="225">
        <f t="shared" si="3"/>
        <v>14.876585928489042</v>
      </c>
    </row>
  </sheetData>
  <mergeCells count="12"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>
    <tabColor indexed="43"/>
  </sheetPr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4" width="10.12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56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51" t="s">
        <v>8</v>
      </c>
      <c r="D2" s="351"/>
      <c r="E2" s="352"/>
      <c r="F2" s="353" t="s">
        <v>9</v>
      </c>
      <c r="G2" s="351"/>
      <c r="H2" s="352"/>
      <c r="I2" s="354" t="s">
        <v>10</v>
      </c>
      <c r="J2" s="355"/>
      <c r="K2" s="356"/>
    </row>
    <row r="3" spans="2:11" ht="12" customHeight="1">
      <c r="B3" s="16" t="s">
        <v>11</v>
      </c>
      <c r="C3" s="337" t="s">
        <v>1</v>
      </c>
      <c r="D3" s="339" t="s">
        <v>3</v>
      </c>
      <c r="E3" s="341" t="s">
        <v>0</v>
      </c>
      <c r="F3" s="337" t="s">
        <v>1</v>
      </c>
      <c r="G3" s="339" t="s">
        <v>3</v>
      </c>
      <c r="H3" s="341" t="s">
        <v>0</v>
      </c>
      <c r="I3" s="345" t="s">
        <v>4</v>
      </c>
      <c r="J3" s="347" t="s">
        <v>117</v>
      </c>
      <c r="K3" s="343" t="s">
        <v>0</v>
      </c>
    </row>
    <row r="4" spans="2:11" ht="11.25" customHeight="1" thickBot="1">
      <c r="B4" s="179"/>
      <c r="C4" s="338"/>
      <c r="D4" s="340"/>
      <c r="E4" s="342"/>
      <c r="F4" s="338"/>
      <c r="G4" s="340"/>
      <c r="H4" s="342"/>
      <c r="I4" s="346"/>
      <c r="J4" s="348"/>
      <c r="K4" s="344"/>
    </row>
    <row r="5" spans="1:11" ht="14.25" thickTop="1">
      <c r="A5" s="17"/>
      <c r="B5" s="78" t="str">
        <f>+'帳票61_06(1)'!B4</f>
        <v>那覇市</v>
      </c>
      <c r="C5" s="126">
        <f>+'帳票61_06(1)'!GA4</f>
        <v>0</v>
      </c>
      <c r="D5" s="127">
        <f>+'帳票61_06(1)'!GB4</f>
        <v>0</v>
      </c>
      <c r="E5" s="128">
        <f>SUM(C5:D5)</f>
        <v>0</v>
      </c>
      <c r="F5" s="126">
        <f>+'帳票61_06(1)'!GF4</f>
        <v>0</v>
      </c>
      <c r="G5" s="127">
        <f>+'帳票61_06(1)'!GG4</f>
        <v>0</v>
      </c>
      <c r="H5" s="128">
        <f>SUM(F5:G5)</f>
        <v>0</v>
      </c>
      <c r="I5" s="188" t="str">
        <f>IF(C5=0,"－",(F5/C5)*100)</f>
        <v>－</v>
      </c>
      <c r="J5" s="142" t="str">
        <f aca="true" t="shared" si="0" ref="J5:K36">IF(D5=0,"－",(G5/D5)*100)</f>
        <v>－</v>
      </c>
      <c r="K5" s="189" t="str">
        <f>IF(E5=0,"－",(H5/E5)*100)</f>
        <v>－</v>
      </c>
    </row>
    <row r="6" spans="1:11" ht="13.5">
      <c r="A6" s="17"/>
      <c r="B6" s="75" t="str">
        <f>+'帳票61_06(1)'!B5</f>
        <v>宜野湾市</v>
      </c>
      <c r="C6" s="129">
        <f>+'帳票61_06(1)'!GA5</f>
        <v>0</v>
      </c>
      <c r="D6" s="130">
        <f>+'帳票61_06(1)'!GB5</f>
        <v>0</v>
      </c>
      <c r="E6" s="131">
        <f aca="true" t="shared" si="1" ref="E6:E45">SUM(C6:D6)</f>
        <v>0</v>
      </c>
      <c r="F6" s="129">
        <f>+'帳票61_06(1)'!GF5</f>
        <v>0</v>
      </c>
      <c r="G6" s="130">
        <f>+'帳票61_06(1)'!GG5</f>
        <v>0</v>
      </c>
      <c r="H6" s="131">
        <f aca="true" t="shared" si="2" ref="H6:H45">SUM(F6:G6)</f>
        <v>0</v>
      </c>
      <c r="I6" s="190" t="str">
        <f aca="true" t="shared" si="3" ref="I6:K48">IF(C6=0,"－",(F6/C6)*100)</f>
        <v>－</v>
      </c>
      <c r="J6" s="145" t="str">
        <f t="shared" si="0"/>
        <v>－</v>
      </c>
      <c r="K6" s="191" t="str">
        <f t="shared" si="0"/>
        <v>－</v>
      </c>
    </row>
    <row r="7" spans="1:11" ht="13.5">
      <c r="A7" s="17"/>
      <c r="B7" s="75" t="str">
        <f>+'帳票61_06(1)'!B6</f>
        <v>石垣市</v>
      </c>
      <c r="C7" s="129">
        <f>+'帳票61_06(1)'!GA6</f>
        <v>0</v>
      </c>
      <c r="D7" s="130">
        <f>+'帳票61_06(1)'!GB6</f>
        <v>28242</v>
      </c>
      <c r="E7" s="131">
        <f t="shared" si="1"/>
        <v>28242</v>
      </c>
      <c r="F7" s="129">
        <f>+'帳票61_06(1)'!GF6</f>
        <v>0</v>
      </c>
      <c r="G7" s="130">
        <f>+'帳票61_06(1)'!GG6</f>
        <v>0</v>
      </c>
      <c r="H7" s="131">
        <f t="shared" si="2"/>
        <v>0</v>
      </c>
      <c r="I7" s="190" t="str">
        <f t="shared" si="3"/>
        <v>－</v>
      </c>
      <c r="J7" s="145">
        <f t="shared" si="0"/>
        <v>0</v>
      </c>
      <c r="K7" s="191">
        <f t="shared" si="0"/>
        <v>0</v>
      </c>
    </row>
    <row r="8" spans="1:11" ht="13.5">
      <c r="A8" s="17"/>
      <c r="B8" s="75" t="str">
        <f>+'帳票61_06(1)'!B7</f>
        <v>浦添市</v>
      </c>
      <c r="C8" s="129">
        <f>+'帳票61_06(1)'!GA7</f>
        <v>0</v>
      </c>
      <c r="D8" s="130">
        <f>+'帳票61_06(1)'!GB7</f>
        <v>0</v>
      </c>
      <c r="E8" s="131">
        <f t="shared" si="1"/>
        <v>0</v>
      </c>
      <c r="F8" s="129">
        <f>+'帳票61_06(1)'!GF7</f>
        <v>0</v>
      </c>
      <c r="G8" s="130">
        <f>+'帳票61_06(1)'!GG7</f>
        <v>0</v>
      </c>
      <c r="H8" s="131">
        <f t="shared" si="2"/>
        <v>0</v>
      </c>
      <c r="I8" s="190" t="str">
        <f t="shared" si="3"/>
        <v>－</v>
      </c>
      <c r="J8" s="145" t="str">
        <f t="shared" si="0"/>
        <v>－</v>
      </c>
      <c r="K8" s="191" t="str">
        <f t="shared" si="0"/>
        <v>－</v>
      </c>
    </row>
    <row r="9" spans="1:11" ht="13.5">
      <c r="A9" s="17"/>
      <c r="B9" s="76" t="str">
        <f>+'帳票61_06(1)'!B8</f>
        <v>名護市</v>
      </c>
      <c r="C9" s="132">
        <f>+'帳票61_06(1)'!GA8</f>
        <v>0</v>
      </c>
      <c r="D9" s="133">
        <f>+'帳票61_06(1)'!GB8</f>
        <v>806</v>
      </c>
      <c r="E9" s="134">
        <f t="shared" si="1"/>
        <v>806</v>
      </c>
      <c r="F9" s="132">
        <f>+'帳票61_06(1)'!GF8</f>
        <v>0</v>
      </c>
      <c r="G9" s="133">
        <f>+'帳票61_06(1)'!GG8</f>
        <v>0</v>
      </c>
      <c r="H9" s="134">
        <f t="shared" si="2"/>
        <v>0</v>
      </c>
      <c r="I9" s="168" t="str">
        <f t="shared" si="3"/>
        <v>－</v>
      </c>
      <c r="J9" s="148">
        <f t="shared" si="0"/>
        <v>0</v>
      </c>
      <c r="K9" s="170">
        <f t="shared" si="0"/>
        <v>0</v>
      </c>
    </row>
    <row r="10" spans="1:11" ht="13.5">
      <c r="A10" s="17"/>
      <c r="B10" s="77" t="str">
        <f>+'帳票61_06(1)'!B9</f>
        <v>糸満市</v>
      </c>
      <c r="C10" s="135">
        <f>+'帳票61_06(1)'!GA9</f>
        <v>0</v>
      </c>
      <c r="D10" s="136">
        <f>+'帳票61_06(1)'!GB9</f>
        <v>0</v>
      </c>
      <c r="E10" s="137">
        <f t="shared" si="1"/>
        <v>0</v>
      </c>
      <c r="F10" s="135">
        <f>+'帳票61_06(1)'!GF9</f>
        <v>0</v>
      </c>
      <c r="G10" s="136">
        <f>+'帳票61_06(1)'!GG9</f>
        <v>0</v>
      </c>
      <c r="H10" s="137">
        <f t="shared" si="2"/>
        <v>0</v>
      </c>
      <c r="I10" s="192" t="str">
        <f t="shared" si="3"/>
        <v>－</v>
      </c>
      <c r="J10" s="151" t="str">
        <f t="shared" si="0"/>
        <v>－</v>
      </c>
      <c r="K10" s="193" t="str">
        <f t="shared" si="0"/>
        <v>－</v>
      </c>
    </row>
    <row r="11" spans="1:11" ht="13.5">
      <c r="A11" s="17"/>
      <c r="B11" s="75" t="str">
        <f>+'帳票61_06(1)'!B10</f>
        <v>沖縄市</v>
      </c>
      <c r="C11" s="129">
        <f>+'帳票61_06(1)'!GA10</f>
        <v>0</v>
      </c>
      <c r="D11" s="130">
        <f>+'帳票61_06(1)'!GB10</f>
        <v>0</v>
      </c>
      <c r="E11" s="131">
        <f t="shared" si="1"/>
        <v>0</v>
      </c>
      <c r="F11" s="129">
        <f>+'帳票61_06(1)'!GF10</f>
        <v>0</v>
      </c>
      <c r="G11" s="130">
        <f>+'帳票61_06(1)'!GG10</f>
        <v>0</v>
      </c>
      <c r="H11" s="131">
        <f t="shared" si="2"/>
        <v>0</v>
      </c>
      <c r="I11" s="190" t="str">
        <f t="shared" si="3"/>
        <v>－</v>
      </c>
      <c r="J11" s="145" t="str">
        <f t="shared" si="0"/>
        <v>－</v>
      </c>
      <c r="K11" s="191" t="str">
        <f t="shared" si="0"/>
        <v>－</v>
      </c>
    </row>
    <row r="12" spans="1:11" ht="13.5">
      <c r="A12" s="17"/>
      <c r="B12" s="75" t="str">
        <f>+'帳票61_06(1)'!B11</f>
        <v>豊見城市</v>
      </c>
      <c r="C12" s="129">
        <f>+'帳票61_06(1)'!GA11</f>
        <v>0</v>
      </c>
      <c r="D12" s="130">
        <f>+'帳票61_06(1)'!GB11</f>
        <v>0</v>
      </c>
      <c r="E12" s="131">
        <f t="shared" si="1"/>
        <v>0</v>
      </c>
      <c r="F12" s="129">
        <f>+'帳票61_06(1)'!GF11</f>
        <v>0</v>
      </c>
      <c r="G12" s="130">
        <f>+'帳票61_06(1)'!GG11</f>
        <v>0</v>
      </c>
      <c r="H12" s="131">
        <f t="shared" si="2"/>
        <v>0</v>
      </c>
      <c r="I12" s="190" t="str">
        <f t="shared" si="3"/>
        <v>－</v>
      </c>
      <c r="J12" s="145" t="str">
        <f t="shared" si="0"/>
        <v>－</v>
      </c>
      <c r="K12" s="191" t="str">
        <f t="shared" si="0"/>
        <v>－</v>
      </c>
    </row>
    <row r="13" spans="1:11" ht="13.5">
      <c r="A13" s="17"/>
      <c r="B13" s="75" t="str">
        <f>+'帳票61_06(1)'!B12</f>
        <v>うるま市</v>
      </c>
      <c r="C13" s="129">
        <f>+'帳票61_06(1)'!GA12</f>
        <v>0</v>
      </c>
      <c r="D13" s="130">
        <f>+'帳票61_06(1)'!GB12</f>
        <v>803</v>
      </c>
      <c r="E13" s="131">
        <f t="shared" si="1"/>
        <v>803</v>
      </c>
      <c r="F13" s="129">
        <f>+'帳票61_06(1)'!GF12</f>
        <v>0</v>
      </c>
      <c r="G13" s="130">
        <f>+'帳票61_06(1)'!GG12</f>
        <v>803</v>
      </c>
      <c r="H13" s="131">
        <f t="shared" si="2"/>
        <v>803</v>
      </c>
      <c r="I13" s="190" t="str">
        <f t="shared" si="3"/>
        <v>－</v>
      </c>
      <c r="J13" s="145">
        <f t="shared" si="0"/>
        <v>100</v>
      </c>
      <c r="K13" s="191">
        <f t="shared" si="0"/>
        <v>100</v>
      </c>
    </row>
    <row r="14" spans="1:11" ht="13.5">
      <c r="A14" s="17"/>
      <c r="B14" s="76" t="str">
        <f>+'帳票61_06(1)'!B13</f>
        <v>宮古島市</v>
      </c>
      <c r="C14" s="132">
        <f>+'帳票61_06(1)'!GA13</f>
        <v>0</v>
      </c>
      <c r="D14" s="133">
        <f>+'帳票61_06(1)'!GB13</f>
        <v>0</v>
      </c>
      <c r="E14" s="134">
        <f t="shared" si="1"/>
        <v>0</v>
      </c>
      <c r="F14" s="132">
        <f>+'帳票61_06(1)'!GF13</f>
        <v>0</v>
      </c>
      <c r="G14" s="133">
        <f>+'帳票61_06(1)'!GG13</f>
        <v>0</v>
      </c>
      <c r="H14" s="134">
        <f t="shared" si="2"/>
        <v>0</v>
      </c>
      <c r="I14" s="168" t="str">
        <f t="shared" si="3"/>
        <v>－</v>
      </c>
      <c r="J14" s="148" t="str">
        <f t="shared" si="0"/>
        <v>－</v>
      </c>
      <c r="K14" s="170" t="str">
        <f t="shared" si="0"/>
        <v>－</v>
      </c>
    </row>
    <row r="15" spans="1:11" ht="13.5">
      <c r="A15" s="17"/>
      <c r="B15" s="77" t="str">
        <f>+'帳票61_06(1)'!B14</f>
        <v>南城市</v>
      </c>
      <c r="C15" s="135">
        <f>+'帳票61_06(1)'!GA14</f>
        <v>0</v>
      </c>
      <c r="D15" s="136">
        <f>+'帳票61_06(1)'!GB14</f>
        <v>198</v>
      </c>
      <c r="E15" s="137">
        <f t="shared" si="1"/>
        <v>198</v>
      </c>
      <c r="F15" s="135">
        <f>+'帳票61_06(1)'!GF14</f>
        <v>0</v>
      </c>
      <c r="G15" s="136">
        <f>+'帳票61_06(1)'!GG14</f>
        <v>0</v>
      </c>
      <c r="H15" s="137">
        <f t="shared" si="2"/>
        <v>0</v>
      </c>
      <c r="I15" s="192" t="str">
        <f t="shared" si="3"/>
        <v>－</v>
      </c>
      <c r="J15" s="151">
        <f t="shared" si="0"/>
        <v>0</v>
      </c>
      <c r="K15" s="193">
        <f t="shared" si="0"/>
        <v>0</v>
      </c>
    </row>
    <row r="16" spans="1:11" ht="13.5">
      <c r="A16" s="17"/>
      <c r="B16" s="78" t="str">
        <f>+'帳票61_06(1)'!B15</f>
        <v>国頭村</v>
      </c>
      <c r="C16" s="126">
        <f>+'帳票61_06(1)'!GA15</f>
        <v>0</v>
      </c>
      <c r="D16" s="127">
        <f>+'帳票61_06(1)'!GB15</f>
        <v>1011</v>
      </c>
      <c r="E16" s="128">
        <f t="shared" si="1"/>
        <v>1011</v>
      </c>
      <c r="F16" s="126">
        <f>+'帳票61_06(1)'!GF15</f>
        <v>0</v>
      </c>
      <c r="G16" s="127">
        <f>+'帳票61_06(1)'!GG15</f>
        <v>46</v>
      </c>
      <c r="H16" s="128">
        <f t="shared" si="2"/>
        <v>46</v>
      </c>
      <c r="I16" s="188" t="str">
        <f t="shared" si="3"/>
        <v>－</v>
      </c>
      <c r="J16" s="142">
        <f t="shared" si="0"/>
        <v>4.549950544015826</v>
      </c>
      <c r="K16" s="189">
        <f t="shared" si="0"/>
        <v>4.549950544015826</v>
      </c>
    </row>
    <row r="17" spans="1:11" ht="13.5">
      <c r="A17" s="17"/>
      <c r="B17" s="75" t="str">
        <f>+'帳票61_06(1)'!B16</f>
        <v>大宜味村</v>
      </c>
      <c r="C17" s="129">
        <f>+'帳票61_06(1)'!GA16</f>
        <v>0</v>
      </c>
      <c r="D17" s="130">
        <f>+'帳票61_06(1)'!GB16</f>
        <v>0</v>
      </c>
      <c r="E17" s="131">
        <f t="shared" si="1"/>
        <v>0</v>
      </c>
      <c r="F17" s="129">
        <f>+'帳票61_06(1)'!GF16</f>
        <v>0</v>
      </c>
      <c r="G17" s="130">
        <f>+'帳票61_06(1)'!GG16</f>
        <v>0</v>
      </c>
      <c r="H17" s="131">
        <f t="shared" si="2"/>
        <v>0</v>
      </c>
      <c r="I17" s="190" t="str">
        <f t="shared" si="3"/>
        <v>－</v>
      </c>
      <c r="J17" s="145" t="str">
        <f t="shared" si="0"/>
        <v>－</v>
      </c>
      <c r="K17" s="191" t="str">
        <f t="shared" si="0"/>
        <v>－</v>
      </c>
    </row>
    <row r="18" spans="1:11" ht="13.5">
      <c r="A18" s="17"/>
      <c r="B18" s="75" t="str">
        <f>+'帳票61_06(1)'!B17</f>
        <v>東村</v>
      </c>
      <c r="C18" s="129">
        <f>+'帳票61_06(1)'!GA17</f>
        <v>0</v>
      </c>
      <c r="D18" s="130">
        <f>+'帳票61_06(1)'!GB17</f>
        <v>0</v>
      </c>
      <c r="E18" s="131">
        <f t="shared" si="1"/>
        <v>0</v>
      </c>
      <c r="F18" s="129">
        <f>+'帳票61_06(1)'!GF17</f>
        <v>0</v>
      </c>
      <c r="G18" s="130">
        <f>+'帳票61_06(1)'!GG17</f>
        <v>0</v>
      </c>
      <c r="H18" s="131">
        <f t="shared" si="2"/>
        <v>0</v>
      </c>
      <c r="I18" s="190" t="str">
        <f t="shared" si="3"/>
        <v>－</v>
      </c>
      <c r="J18" s="145" t="str">
        <f t="shared" si="0"/>
        <v>－</v>
      </c>
      <c r="K18" s="191" t="str">
        <f t="shared" si="0"/>
        <v>－</v>
      </c>
    </row>
    <row r="19" spans="1:11" ht="13.5">
      <c r="A19" s="17"/>
      <c r="B19" s="76" t="str">
        <f>+'帳票61_06(1)'!B18</f>
        <v>今帰仁村</v>
      </c>
      <c r="C19" s="132">
        <f>+'帳票61_06(1)'!GA18</f>
        <v>0</v>
      </c>
      <c r="D19" s="133">
        <f>+'帳票61_06(1)'!GB18</f>
        <v>0</v>
      </c>
      <c r="E19" s="134">
        <f t="shared" si="1"/>
        <v>0</v>
      </c>
      <c r="F19" s="132">
        <f>+'帳票61_06(1)'!GF18</f>
        <v>0</v>
      </c>
      <c r="G19" s="133">
        <f>+'帳票61_06(1)'!GG18</f>
        <v>0</v>
      </c>
      <c r="H19" s="134">
        <f t="shared" si="2"/>
        <v>0</v>
      </c>
      <c r="I19" s="168" t="str">
        <f t="shared" si="3"/>
        <v>－</v>
      </c>
      <c r="J19" s="148" t="str">
        <f t="shared" si="0"/>
        <v>－</v>
      </c>
      <c r="K19" s="170" t="str">
        <f t="shared" si="0"/>
        <v>－</v>
      </c>
    </row>
    <row r="20" spans="1:11" ht="13.5">
      <c r="A20" s="17"/>
      <c r="B20" s="77" t="str">
        <f>+'帳票61_06(1)'!B19</f>
        <v>本部町</v>
      </c>
      <c r="C20" s="135">
        <f>+'帳票61_06(1)'!GA19</f>
        <v>0</v>
      </c>
      <c r="D20" s="136">
        <f>+'帳票61_06(1)'!GB19</f>
        <v>0</v>
      </c>
      <c r="E20" s="137">
        <f t="shared" si="1"/>
        <v>0</v>
      </c>
      <c r="F20" s="135">
        <f>+'帳票61_06(1)'!GF19</f>
        <v>0</v>
      </c>
      <c r="G20" s="136">
        <f>+'帳票61_06(1)'!GG19</f>
        <v>0</v>
      </c>
      <c r="H20" s="137">
        <f t="shared" si="2"/>
        <v>0</v>
      </c>
      <c r="I20" s="192" t="str">
        <f t="shared" si="3"/>
        <v>－</v>
      </c>
      <c r="J20" s="151" t="str">
        <f t="shared" si="0"/>
        <v>－</v>
      </c>
      <c r="K20" s="193" t="str">
        <f t="shared" si="0"/>
        <v>－</v>
      </c>
    </row>
    <row r="21" spans="1:11" ht="13.5">
      <c r="A21" s="17"/>
      <c r="B21" s="75" t="str">
        <f>+'帳票61_06(1)'!B20</f>
        <v>恩納村</v>
      </c>
      <c r="C21" s="129">
        <f>+'帳票61_06(1)'!GA20</f>
        <v>0</v>
      </c>
      <c r="D21" s="130">
        <f>+'帳票61_06(1)'!GB20</f>
        <v>0</v>
      </c>
      <c r="E21" s="131">
        <f t="shared" si="1"/>
        <v>0</v>
      </c>
      <c r="F21" s="129">
        <f>+'帳票61_06(1)'!GF20</f>
        <v>0</v>
      </c>
      <c r="G21" s="130">
        <f>+'帳票61_06(1)'!GG20</f>
        <v>0</v>
      </c>
      <c r="H21" s="131">
        <f t="shared" si="2"/>
        <v>0</v>
      </c>
      <c r="I21" s="190" t="str">
        <f t="shared" si="3"/>
        <v>－</v>
      </c>
      <c r="J21" s="145" t="str">
        <f t="shared" si="0"/>
        <v>－</v>
      </c>
      <c r="K21" s="191" t="str">
        <f t="shared" si="0"/>
        <v>－</v>
      </c>
    </row>
    <row r="22" spans="1:11" ht="13.5">
      <c r="A22" s="17"/>
      <c r="B22" s="75" t="str">
        <f>+'帳票61_06(1)'!B21</f>
        <v>宜野座村</v>
      </c>
      <c r="C22" s="129">
        <f>+'帳票61_06(1)'!GA21</f>
        <v>0</v>
      </c>
      <c r="D22" s="130">
        <f>+'帳票61_06(1)'!GB21</f>
        <v>0</v>
      </c>
      <c r="E22" s="131">
        <f t="shared" si="1"/>
        <v>0</v>
      </c>
      <c r="F22" s="129">
        <f>+'帳票61_06(1)'!GF21</f>
        <v>0</v>
      </c>
      <c r="G22" s="130">
        <f>+'帳票61_06(1)'!GG21</f>
        <v>0</v>
      </c>
      <c r="H22" s="131">
        <f t="shared" si="2"/>
        <v>0</v>
      </c>
      <c r="I22" s="190" t="str">
        <f t="shared" si="3"/>
        <v>－</v>
      </c>
      <c r="J22" s="145" t="str">
        <f t="shared" si="0"/>
        <v>－</v>
      </c>
      <c r="K22" s="191" t="str">
        <f t="shared" si="0"/>
        <v>－</v>
      </c>
    </row>
    <row r="23" spans="1:11" ht="13.5">
      <c r="A23" s="17"/>
      <c r="B23" s="75" t="str">
        <f>+'帳票61_06(1)'!B22</f>
        <v>金武町</v>
      </c>
      <c r="C23" s="129">
        <f>+'帳票61_06(1)'!GA22</f>
        <v>0</v>
      </c>
      <c r="D23" s="130">
        <f>+'帳票61_06(1)'!GB22</f>
        <v>0</v>
      </c>
      <c r="E23" s="131">
        <f t="shared" si="1"/>
        <v>0</v>
      </c>
      <c r="F23" s="129">
        <f>+'帳票61_06(1)'!GF22</f>
        <v>0</v>
      </c>
      <c r="G23" s="130">
        <f>+'帳票61_06(1)'!GG22</f>
        <v>0</v>
      </c>
      <c r="H23" s="131">
        <f t="shared" si="2"/>
        <v>0</v>
      </c>
      <c r="I23" s="190" t="str">
        <f t="shared" si="3"/>
        <v>－</v>
      </c>
      <c r="J23" s="145" t="str">
        <f t="shared" si="0"/>
        <v>－</v>
      </c>
      <c r="K23" s="191" t="str">
        <f t="shared" si="0"/>
        <v>－</v>
      </c>
    </row>
    <row r="24" spans="1:11" ht="13.5">
      <c r="A24" s="17"/>
      <c r="B24" s="76" t="str">
        <f>+'帳票61_06(1)'!B23</f>
        <v>伊江村</v>
      </c>
      <c r="C24" s="132">
        <f>+'帳票61_06(1)'!GA23</f>
        <v>0</v>
      </c>
      <c r="D24" s="133">
        <f>+'帳票61_06(1)'!GB23</f>
        <v>0</v>
      </c>
      <c r="E24" s="134">
        <f t="shared" si="1"/>
        <v>0</v>
      </c>
      <c r="F24" s="132">
        <f>+'帳票61_06(1)'!GF23</f>
        <v>0</v>
      </c>
      <c r="G24" s="133">
        <f>+'帳票61_06(1)'!GG23</f>
        <v>0</v>
      </c>
      <c r="H24" s="134">
        <f t="shared" si="2"/>
        <v>0</v>
      </c>
      <c r="I24" s="168" t="str">
        <f t="shared" si="3"/>
        <v>－</v>
      </c>
      <c r="J24" s="148" t="str">
        <f t="shared" si="0"/>
        <v>－</v>
      </c>
      <c r="K24" s="170" t="str">
        <f t="shared" si="0"/>
        <v>－</v>
      </c>
    </row>
    <row r="25" spans="1:11" ht="13.5">
      <c r="A25" s="17"/>
      <c r="B25" s="77" t="str">
        <f>+'帳票61_06(1)'!B24</f>
        <v>読谷村</v>
      </c>
      <c r="C25" s="135">
        <f>+'帳票61_06(1)'!GA24</f>
        <v>0</v>
      </c>
      <c r="D25" s="136">
        <f>+'帳票61_06(1)'!GB24</f>
        <v>0</v>
      </c>
      <c r="E25" s="137">
        <f t="shared" si="1"/>
        <v>0</v>
      </c>
      <c r="F25" s="135">
        <f>+'帳票61_06(1)'!GF24</f>
        <v>0</v>
      </c>
      <c r="G25" s="136">
        <f>+'帳票61_06(1)'!GG24</f>
        <v>0</v>
      </c>
      <c r="H25" s="137">
        <f t="shared" si="2"/>
        <v>0</v>
      </c>
      <c r="I25" s="192" t="str">
        <f t="shared" si="3"/>
        <v>－</v>
      </c>
      <c r="J25" s="151" t="str">
        <f t="shared" si="0"/>
        <v>－</v>
      </c>
      <c r="K25" s="193" t="str">
        <f t="shared" si="0"/>
        <v>－</v>
      </c>
    </row>
    <row r="26" spans="1:11" ht="13.5">
      <c r="A26" s="17"/>
      <c r="B26" s="75" t="str">
        <f>+'帳票61_06(1)'!B25</f>
        <v>嘉手納町</v>
      </c>
      <c r="C26" s="129">
        <f>+'帳票61_06(1)'!GA25</f>
        <v>0</v>
      </c>
      <c r="D26" s="130">
        <f>+'帳票61_06(1)'!GB25</f>
        <v>0</v>
      </c>
      <c r="E26" s="131">
        <f t="shared" si="1"/>
        <v>0</v>
      </c>
      <c r="F26" s="129">
        <f>+'帳票61_06(1)'!GF25</f>
        <v>0</v>
      </c>
      <c r="G26" s="130">
        <f>+'帳票61_06(1)'!GG25</f>
        <v>0</v>
      </c>
      <c r="H26" s="131">
        <f t="shared" si="2"/>
        <v>0</v>
      </c>
      <c r="I26" s="190" t="str">
        <f t="shared" si="3"/>
        <v>－</v>
      </c>
      <c r="J26" s="145" t="str">
        <f t="shared" si="0"/>
        <v>－</v>
      </c>
      <c r="K26" s="191" t="str">
        <f t="shared" si="0"/>
        <v>－</v>
      </c>
    </row>
    <row r="27" spans="1:11" ht="13.5">
      <c r="A27" s="17"/>
      <c r="B27" s="75" t="str">
        <f>+'帳票61_06(1)'!B26</f>
        <v>北谷町</v>
      </c>
      <c r="C27" s="129">
        <f>+'帳票61_06(1)'!GA26</f>
        <v>0</v>
      </c>
      <c r="D27" s="130">
        <f>+'帳票61_06(1)'!GB26</f>
        <v>0</v>
      </c>
      <c r="E27" s="131">
        <f t="shared" si="1"/>
        <v>0</v>
      </c>
      <c r="F27" s="129">
        <f>+'帳票61_06(1)'!GF26</f>
        <v>0</v>
      </c>
      <c r="G27" s="130">
        <f>+'帳票61_06(1)'!GG26</f>
        <v>0</v>
      </c>
      <c r="H27" s="131">
        <f t="shared" si="2"/>
        <v>0</v>
      </c>
      <c r="I27" s="190" t="str">
        <f t="shared" si="3"/>
        <v>－</v>
      </c>
      <c r="J27" s="145" t="str">
        <f t="shared" si="0"/>
        <v>－</v>
      </c>
      <c r="K27" s="191" t="str">
        <f t="shared" si="0"/>
        <v>－</v>
      </c>
    </row>
    <row r="28" spans="1:11" ht="13.5">
      <c r="A28" s="17"/>
      <c r="B28" s="75" t="str">
        <f>+'帳票61_06(1)'!B27</f>
        <v>北中城村</v>
      </c>
      <c r="C28" s="129">
        <f>+'帳票61_06(1)'!GA27</f>
        <v>0</v>
      </c>
      <c r="D28" s="130">
        <f>+'帳票61_06(1)'!GB27</f>
        <v>0</v>
      </c>
      <c r="E28" s="131">
        <f t="shared" si="1"/>
        <v>0</v>
      </c>
      <c r="F28" s="129">
        <f>+'帳票61_06(1)'!GF27</f>
        <v>0</v>
      </c>
      <c r="G28" s="130">
        <f>+'帳票61_06(1)'!GG27</f>
        <v>0</v>
      </c>
      <c r="H28" s="131">
        <f t="shared" si="2"/>
        <v>0</v>
      </c>
      <c r="I28" s="190" t="str">
        <f t="shared" si="3"/>
        <v>－</v>
      </c>
      <c r="J28" s="145" t="str">
        <f t="shared" si="0"/>
        <v>－</v>
      </c>
      <c r="K28" s="191" t="str">
        <f t="shared" si="0"/>
        <v>－</v>
      </c>
    </row>
    <row r="29" spans="1:11" ht="13.5">
      <c r="A29" s="17"/>
      <c r="B29" s="76" t="str">
        <f>+'帳票61_06(1)'!B28</f>
        <v>中城村</v>
      </c>
      <c r="C29" s="132">
        <f>+'帳票61_06(1)'!GA28</f>
        <v>0</v>
      </c>
      <c r="D29" s="133">
        <f>+'帳票61_06(1)'!GB28</f>
        <v>5586</v>
      </c>
      <c r="E29" s="134">
        <f t="shared" si="1"/>
        <v>5586</v>
      </c>
      <c r="F29" s="132">
        <f>+'帳票61_06(1)'!GF28</f>
        <v>0</v>
      </c>
      <c r="G29" s="133">
        <f>+'帳票61_06(1)'!GG28</f>
        <v>0</v>
      </c>
      <c r="H29" s="134">
        <f t="shared" si="2"/>
        <v>0</v>
      </c>
      <c r="I29" s="168" t="str">
        <f t="shared" si="3"/>
        <v>－</v>
      </c>
      <c r="J29" s="148">
        <f t="shared" si="0"/>
        <v>0</v>
      </c>
      <c r="K29" s="170">
        <f t="shared" si="0"/>
        <v>0</v>
      </c>
    </row>
    <row r="30" spans="1:11" ht="13.5">
      <c r="A30" s="17"/>
      <c r="B30" s="77" t="str">
        <f>+'帳票61_06(1)'!B29</f>
        <v>西原町</v>
      </c>
      <c r="C30" s="135">
        <f>+'帳票61_06(1)'!GA29</f>
        <v>0</v>
      </c>
      <c r="D30" s="136">
        <f>+'帳票61_06(1)'!GB29</f>
        <v>0</v>
      </c>
      <c r="E30" s="137">
        <f t="shared" si="1"/>
        <v>0</v>
      </c>
      <c r="F30" s="135">
        <f>+'帳票61_06(1)'!GF29</f>
        <v>0</v>
      </c>
      <c r="G30" s="136">
        <f>+'帳票61_06(1)'!GG29</f>
        <v>0</v>
      </c>
      <c r="H30" s="137">
        <f t="shared" si="2"/>
        <v>0</v>
      </c>
      <c r="I30" s="192" t="str">
        <f t="shared" si="3"/>
        <v>－</v>
      </c>
      <c r="J30" s="151" t="str">
        <f t="shared" si="0"/>
        <v>－</v>
      </c>
      <c r="K30" s="193" t="str">
        <f t="shared" si="0"/>
        <v>－</v>
      </c>
    </row>
    <row r="31" spans="1:11" ht="13.5">
      <c r="A31" s="17"/>
      <c r="B31" s="75" t="str">
        <f>+'帳票61_06(1)'!B30</f>
        <v>与那原町</v>
      </c>
      <c r="C31" s="129">
        <f>+'帳票61_06(1)'!GA30</f>
        <v>0</v>
      </c>
      <c r="D31" s="130">
        <f>+'帳票61_06(1)'!GB30</f>
        <v>0</v>
      </c>
      <c r="E31" s="131">
        <f t="shared" si="1"/>
        <v>0</v>
      </c>
      <c r="F31" s="129">
        <f>+'帳票61_06(1)'!GF30</f>
        <v>0</v>
      </c>
      <c r="G31" s="130">
        <f>+'帳票61_06(1)'!GG30</f>
        <v>0</v>
      </c>
      <c r="H31" s="131">
        <f t="shared" si="2"/>
        <v>0</v>
      </c>
      <c r="I31" s="190" t="str">
        <f t="shared" si="3"/>
        <v>－</v>
      </c>
      <c r="J31" s="145" t="str">
        <f t="shared" si="0"/>
        <v>－</v>
      </c>
      <c r="K31" s="191" t="str">
        <f t="shared" si="0"/>
        <v>－</v>
      </c>
    </row>
    <row r="32" spans="1:11" ht="13.5">
      <c r="A32" s="17"/>
      <c r="B32" s="75" t="str">
        <f>+'帳票61_06(1)'!B31</f>
        <v>南風原町</v>
      </c>
      <c r="C32" s="129">
        <f>+'帳票61_06(1)'!GA31</f>
        <v>0</v>
      </c>
      <c r="D32" s="130">
        <f>+'帳票61_06(1)'!GB31</f>
        <v>2054</v>
      </c>
      <c r="E32" s="131">
        <f t="shared" si="1"/>
        <v>2054</v>
      </c>
      <c r="F32" s="129">
        <f>+'帳票61_06(1)'!GF31</f>
        <v>0</v>
      </c>
      <c r="G32" s="130">
        <f>+'帳票61_06(1)'!GG31</f>
        <v>1823</v>
      </c>
      <c r="H32" s="131">
        <f t="shared" si="2"/>
        <v>1823</v>
      </c>
      <c r="I32" s="190" t="str">
        <f t="shared" si="3"/>
        <v>－</v>
      </c>
      <c r="J32" s="145">
        <f t="shared" si="0"/>
        <v>88.75365141187926</v>
      </c>
      <c r="K32" s="191">
        <f t="shared" si="0"/>
        <v>88.75365141187926</v>
      </c>
    </row>
    <row r="33" spans="1:11" ht="13.5">
      <c r="A33" s="17"/>
      <c r="B33" s="75" t="str">
        <f>+'帳票61_06(1)'!B32</f>
        <v>渡嘉敷村</v>
      </c>
      <c r="C33" s="129">
        <f>+'帳票61_06(1)'!GA32</f>
        <v>0</v>
      </c>
      <c r="D33" s="130">
        <f>+'帳票61_06(1)'!GB32</f>
        <v>0</v>
      </c>
      <c r="E33" s="131">
        <f t="shared" si="1"/>
        <v>0</v>
      </c>
      <c r="F33" s="129">
        <f>+'帳票61_06(1)'!GF32</f>
        <v>0</v>
      </c>
      <c r="G33" s="130">
        <f>+'帳票61_06(1)'!GG32</f>
        <v>0</v>
      </c>
      <c r="H33" s="131">
        <f t="shared" si="2"/>
        <v>0</v>
      </c>
      <c r="I33" s="190" t="str">
        <f t="shared" si="3"/>
        <v>－</v>
      </c>
      <c r="J33" s="145" t="str">
        <f t="shared" si="0"/>
        <v>－</v>
      </c>
      <c r="K33" s="191" t="str">
        <f t="shared" si="0"/>
        <v>－</v>
      </c>
    </row>
    <row r="34" spans="1:11" ht="13.5">
      <c r="A34" s="17"/>
      <c r="B34" s="76" t="str">
        <f>+'帳票61_06(1)'!B33</f>
        <v>座間味村</v>
      </c>
      <c r="C34" s="132">
        <f>+'帳票61_06(1)'!GA33</f>
        <v>0</v>
      </c>
      <c r="D34" s="133">
        <f>+'帳票61_06(1)'!GB33</f>
        <v>0</v>
      </c>
      <c r="E34" s="134">
        <f t="shared" si="1"/>
        <v>0</v>
      </c>
      <c r="F34" s="132">
        <f>+'帳票61_06(1)'!GF33</f>
        <v>0</v>
      </c>
      <c r="G34" s="133">
        <f>+'帳票61_06(1)'!GG33</f>
        <v>0</v>
      </c>
      <c r="H34" s="134">
        <f t="shared" si="2"/>
        <v>0</v>
      </c>
      <c r="I34" s="168" t="str">
        <f t="shared" si="3"/>
        <v>－</v>
      </c>
      <c r="J34" s="148" t="str">
        <f t="shared" si="0"/>
        <v>－</v>
      </c>
      <c r="K34" s="170" t="str">
        <f t="shared" si="0"/>
        <v>－</v>
      </c>
    </row>
    <row r="35" spans="1:11" ht="13.5">
      <c r="A35" s="17"/>
      <c r="B35" s="77" t="str">
        <f>+'帳票61_06(1)'!B34</f>
        <v>粟国村</v>
      </c>
      <c r="C35" s="135">
        <f>+'帳票61_06(1)'!GA34</f>
        <v>0</v>
      </c>
      <c r="D35" s="136">
        <f>+'帳票61_06(1)'!GB34</f>
        <v>0</v>
      </c>
      <c r="E35" s="137">
        <f t="shared" si="1"/>
        <v>0</v>
      </c>
      <c r="F35" s="135">
        <f>+'帳票61_06(1)'!GF34</f>
        <v>0</v>
      </c>
      <c r="G35" s="136">
        <f>+'帳票61_06(1)'!GG34</f>
        <v>0</v>
      </c>
      <c r="H35" s="137">
        <f t="shared" si="2"/>
        <v>0</v>
      </c>
      <c r="I35" s="192" t="str">
        <f t="shared" si="3"/>
        <v>－</v>
      </c>
      <c r="J35" s="151" t="str">
        <f t="shared" si="0"/>
        <v>－</v>
      </c>
      <c r="K35" s="193" t="str">
        <f t="shared" si="0"/>
        <v>－</v>
      </c>
    </row>
    <row r="36" spans="1:11" ht="13.5">
      <c r="A36" s="17"/>
      <c r="B36" s="75" t="str">
        <f>+'帳票61_06(1)'!B35</f>
        <v>渡名喜村</v>
      </c>
      <c r="C36" s="129">
        <f>+'帳票61_06(1)'!GA35</f>
        <v>0</v>
      </c>
      <c r="D36" s="130">
        <f>+'帳票61_06(1)'!GB35</f>
        <v>0</v>
      </c>
      <c r="E36" s="131">
        <f t="shared" si="1"/>
        <v>0</v>
      </c>
      <c r="F36" s="129">
        <f>+'帳票61_06(1)'!GF35</f>
        <v>0</v>
      </c>
      <c r="G36" s="130">
        <f>+'帳票61_06(1)'!GG35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0"/>
        <v>－</v>
      </c>
    </row>
    <row r="37" spans="1:11" ht="13.5">
      <c r="A37" s="17"/>
      <c r="B37" s="75" t="str">
        <f>+'帳票61_06(1)'!B36</f>
        <v>南大東村</v>
      </c>
      <c r="C37" s="129">
        <f>+'帳票61_06(1)'!GA36</f>
        <v>0</v>
      </c>
      <c r="D37" s="130">
        <f>+'帳票61_06(1)'!GB36</f>
        <v>0</v>
      </c>
      <c r="E37" s="131">
        <f t="shared" si="1"/>
        <v>0</v>
      </c>
      <c r="F37" s="129">
        <f>+'帳票61_06(1)'!GF36</f>
        <v>0</v>
      </c>
      <c r="G37" s="130">
        <f>+'帳票61_06(1)'!GG36</f>
        <v>0</v>
      </c>
      <c r="H37" s="131">
        <f t="shared" si="2"/>
        <v>0</v>
      </c>
      <c r="I37" s="190" t="str">
        <f t="shared" si="3"/>
        <v>－</v>
      </c>
      <c r="J37" s="145" t="str">
        <f t="shared" si="3"/>
        <v>－</v>
      </c>
      <c r="K37" s="191" t="str">
        <f t="shared" si="3"/>
        <v>－</v>
      </c>
    </row>
    <row r="38" spans="1:11" ht="13.5">
      <c r="A38" s="17"/>
      <c r="B38" s="75" t="str">
        <f>+'帳票61_06(1)'!B37</f>
        <v>北大東村</v>
      </c>
      <c r="C38" s="129">
        <f>+'帳票61_06(1)'!GA37</f>
        <v>0</v>
      </c>
      <c r="D38" s="130">
        <f>+'帳票61_06(1)'!GB37</f>
        <v>0</v>
      </c>
      <c r="E38" s="131">
        <f t="shared" si="1"/>
        <v>0</v>
      </c>
      <c r="F38" s="129">
        <f>+'帳票61_06(1)'!GF37</f>
        <v>0</v>
      </c>
      <c r="G38" s="130">
        <f>+'帳票61_06(1)'!GG37</f>
        <v>0</v>
      </c>
      <c r="H38" s="131">
        <f t="shared" si="2"/>
        <v>0</v>
      </c>
      <c r="I38" s="190" t="str">
        <f t="shared" si="3"/>
        <v>－</v>
      </c>
      <c r="J38" s="145" t="str">
        <f t="shared" si="3"/>
        <v>－</v>
      </c>
      <c r="K38" s="191" t="str">
        <f t="shared" si="3"/>
        <v>－</v>
      </c>
    </row>
    <row r="39" spans="1:11" ht="13.5">
      <c r="A39" s="17"/>
      <c r="B39" s="76" t="str">
        <f>+'帳票61_06(1)'!B38</f>
        <v>伊平屋村</v>
      </c>
      <c r="C39" s="132">
        <f>+'帳票61_06(1)'!GA38</f>
        <v>0</v>
      </c>
      <c r="D39" s="133">
        <f>+'帳票61_06(1)'!GB38</f>
        <v>0</v>
      </c>
      <c r="E39" s="134">
        <f t="shared" si="1"/>
        <v>0</v>
      </c>
      <c r="F39" s="132">
        <f>+'帳票61_06(1)'!GF38</f>
        <v>0</v>
      </c>
      <c r="G39" s="133">
        <f>+'帳票61_06(1)'!GG38</f>
        <v>0</v>
      </c>
      <c r="H39" s="134">
        <f t="shared" si="2"/>
        <v>0</v>
      </c>
      <c r="I39" s="168" t="str">
        <f t="shared" si="3"/>
        <v>－</v>
      </c>
      <c r="J39" s="148" t="str">
        <f t="shared" si="3"/>
        <v>－</v>
      </c>
      <c r="K39" s="170" t="str">
        <f t="shared" si="3"/>
        <v>－</v>
      </c>
    </row>
    <row r="40" spans="1:11" ht="13.5">
      <c r="A40" s="17"/>
      <c r="B40" s="77" t="str">
        <f>+'帳票61_06(1)'!B39</f>
        <v>伊是名村</v>
      </c>
      <c r="C40" s="135">
        <f>+'帳票61_06(1)'!GA39</f>
        <v>0</v>
      </c>
      <c r="D40" s="136">
        <f>+'帳票61_06(1)'!GB39</f>
        <v>0</v>
      </c>
      <c r="E40" s="137">
        <f t="shared" si="1"/>
        <v>0</v>
      </c>
      <c r="F40" s="135">
        <f>+'帳票61_06(1)'!GF39</f>
        <v>0</v>
      </c>
      <c r="G40" s="136">
        <f>+'帳票61_06(1)'!GG39</f>
        <v>0</v>
      </c>
      <c r="H40" s="137">
        <f t="shared" si="2"/>
        <v>0</v>
      </c>
      <c r="I40" s="192" t="str">
        <f t="shared" si="3"/>
        <v>－</v>
      </c>
      <c r="J40" s="151" t="str">
        <f t="shared" si="3"/>
        <v>－</v>
      </c>
      <c r="K40" s="193" t="str">
        <f t="shared" si="3"/>
        <v>－</v>
      </c>
    </row>
    <row r="41" spans="1:11" ht="13.5">
      <c r="A41" s="17"/>
      <c r="B41" s="75" t="str">
        <f>+'帳票61_06(1)'!B40</f>
        <v>久米島町</v>
      </c>
      <c r="C41" s="129">
        <f>+'帳票61_06(1)'!GA40</f>
        <v>0</v>
      </c>
      <c r="D41" s="130">
        <f>+'帳票61_06(1)'!GB40</f>
        <v>0</v>
      </c>
      <c r="E41" s="131">
        <f t="shared" si="1"/>
        <v>0</v>
      </c>
      <c r="F41" s="129">
        <f>+'帳票61_06(1)'!GF40</f>
        <v>0</v>
      </c>
      <c r="G41" s="130">
        <f>+'帳票61_06(1)'!GG40</f>
        <v>0</v>
      </c>
      <c r="H41" s="131">
        <f t="shared" si="2"/>
        <v>0</v>
      </c>
      <c r="I41" s="190" t="str">
        <f t="shared" si="3"/>
        <v>－</v>
      </c>
      <c r="J41" s="145" t="str">
        <f t="shared" si="3"/>
        <v>－</v>
      </c>
      <c r="K41" s="191" t="str">
        <f t="shared" si="3"/>
        <v>－</v>
      </c>
    </row>
    <row r="42" spans="1:11" ht="13.5">
      <c r="A42" s="17"/>
      <c r="B42" s="75" t="str">
        <f>+'帳票61_06(1)'!B41</f>
        <v>八重瀬町</v>
      </c>
      <c r="C42" s="129">
        <f>+'帳票61_06(1)'!GA41</f>
        <v>0</v>
      </c>
      <c r="D42" s="130">
        <f>+'帳票61_06(1)'!GB41</f>
        <v>0</v>
      </c>
      <c r="E42" s="131">
        <f t="shared" si="1"/>
        <v>0</v>
      </c>
      <c r="F42" s="129">
        <f>+'帳票61_06(1)'!GF41</f>
        <v>0</v>
      </c>
      <c r="G42" s="130">
        <f>+'帳票61_06(1)'!GG41</f>
        <v>0</v>
      </c>
      <c r="H42" s="131">
        <f t="shared" si="2"/>
        <v>0</v>
      </c>
      <c r="I42" s="190" t="str">
        <f t="shared" si="3"/>
        <v>－</v>
      </c>
      <c r="J42" s="145" t="str">
        <f t="shared" si="3"/>
        <v>－</v>
      </c>
      <c r="K42" s="191" t="str">
        <f t="shared" si="3"/>
        <v>－</v>
      </c>
    </row>
    <row r="43" spans="1:11" ht="13.5">
      <c r="A43" s="17"/>
      <c r="B43" s="75" t="str">
        <f>+'帳票61_06(1)'!B42</f>
        <v>多良間村</v>
      </c>
      <c r="C43" s="129">
        <f>+'帳票61_06(1)'!GA42</f>
        <v>0</v>
      </c>
      <c r="D43" s="130">
        <f>+'帳票61_06(1)'!GB42</f>
        <v>0</v>
      </c>
      <c r="E43" s="131">
        <f t="shared" si="1"/>
        <v>0</v>
      </c>
      <c r="F43" s="129">
        <f>+'帳票61_06(1)'!GF42</f>
        <v>0</v>
      </c>
      <c r="G43" s="130">
        <f>+'帳票61_06(1)'!GG42</f>
        <v>0</v>
      </c>
      <c r="H43" s="131">
        <f t="shared" si="2"/>
        <v>0</v>
      </c>
      <c r="I43" s="190" t="str">
        <f t="shared" si="3"/>
        <v>－</v>
      </c>
      <c r="J43" s="145" t="str">
        <f t="shared" si="3"/>
        <v>－</v>
      </c>
      <c r="K43" s="191" t="str">
        <f t="shared" si="3"/>
        <v>－</v>
      </c>
    </row>
    <row r="44" spans="1:11" ht="13.5">
      <c r="A44" s="17"/>
      <c r="B44" s="76" t="str">
        <f>+'帳票61_06(1)'!B43</f>
        <v>竹富町</v>
      </c>
      <c r="C44" s="132">
        <f>+'帳票61_06(1)'!GA43</f>
        <v>0</v>
      </c>
      <c r="D44" s="133">
        <f>+'帳票61_06(1)'!GB43</f>
        <v>0</v>
      </c>
      <c r="E44" s="134">
        <f t="shared" si="1"/>
        <v>0</v>
      </c>
      <c r="F44" s="132">
        <f>+'帳票61_06(1)'!GF43</f>
        <v>0</v>
      </c>
      <c r="G44" s="133">
        <f>+'帳票61_06(1)'!GG43</f>
        <v>0</v>
      </c>
      <c r="H44" s="134">
        <f t="shared" si="2"/>
        <v>0</v>
      </c>
      <c r="I44" s="168" t="str">
        <f t="shared" si="3"/>
        <v>－</v>
      </c>
      <c r="J44" s="148" t="str">
        <f t="shared" si="3"/>
        <v>－</v>
      </c>
      <c r="K44" s="170" t="str">
        <f t="shared" si="3"/>
        <v>－</v>
      </c>
    </row>
    <row r="45" spans="1:11" ht="14.25" thickBot="1">
      <c r="A45" s="17"/>
      <c r="B45" s="229" t="str">
        <f>+'帳票61_06(1)'!B44</f>
        <v>与那国町</v>
      </c>
      <c r="C45" s="230">
        <f>+'帳票61_06(1)'!GA44</f>
        <v>0</v>
      </c>
      <c r="D45" s="231">
        <f>+'帳票61_06(1)'!GB44</f>
        <v>0</v>
      </c>
      <c r="E45" s="232">
        <f t="shared" si="1"/>
        <v>0</v>
      </c>
      <c r="F45" s="230">
        <f>+'帳票61_06(1)'!GF44</f>
        <v>0</v>
      </c>
      <c r="G45" s="231">
        <f>+'帳票61_06(1)'!GG44</f>
        <v>0</v>
      </c>
      <c r="H45" s="232">
        <f t="shared" si="2"/>
        <v>0</v>
      </c>
      <c r="I45" s="244" t="str">
        <f t="shared" si="3"/>
        <v>－</v>
      </c>
      <c r="J45" s="234" t="str">
        <f t="shared" si="3"/>
        <v>－</v>
      </c>
      <c r="K45" s="245" t="str">
        <f t="shared" si="3"/>
        <v>－</v>
      </c>
    </row>
    <row r="46" spans="1:11" ht="14.25" thickTop="1">
      <c r="A46" s="21"/>
      <c r="B46" s="79" t="s">
        <v>65</v>
      </c>
      <c r="C46" s="173">
        <f aca="true" t="shared" si="4" ref="C46:H46">SUM(C5:C15)</f>
        <v>0</v>
      </c>
      <c r="D46" s="174">
        <f t="shared" si="4"/>
        <v>30049</v>
      </c>
      <c r="E46" s="175">
        <f t="shared" si="4"/>
        <v>30049</v>
      </c>
      <c r="F46" s="173">
        <f t="shared" si="4"/>
        <v>0</v>
      </c>
      <c r="G46" s="174">
        <f t="shared" si="4"/>
        <v>803</v>
      </c>
      <c r="H46" s="175">
        <f t="shared" si="4"/>
        <v>803</v>
      </c>
      <c r="I46" s="237" t="str">
        <f t="shared" si="3"/>
        <v>－</v>
      </c>
      <c r="J46" s="177">
        <f t="shared" si="3"/>
        <v>2.6723019068854206</v>
      </c>
      <c r="K46" s="239">
        <f t="shared" si="3"/>
        <v>2.6723019068854206</v>
      </c>
    </row>
    <row r="47" spans="1:11" ht="14.25" thickBot="1">
      <c r="A47" s="21"/>
      <c r="B47" s="80" t="s">
        <v>66</v>
      </c>
      <c r="C47" s="138">
        <f aca="true" t="shared" si="5" ref="C47:H47">SUM(C16:C45)</f>
        <v>0</v>
      </c>
      <c r="D47" s="139">
        <f t="shared" si="5"/>
        <v>8651</v>
      </c>
      <c r="E47" s="140">
        <f t="shared" si="5"/>
        <v>8651</v>
      </c>
      <c r="F47" s="138">
        <f t="shared" si="5"/>
        <v>0</v>
      </c>
      <c r="G47" s="139">
        <f t="shared" si="5"/>
        <v>1869</v>
      </c>
      <c r="H47" s="140">
        <f t="shared" si="5"/>
        <v>1869</v>
      </c>
      <c r="I47" s="194" t="str">
        <f t="shared" si="3"/>
        <v>－</v>
      </c>
      <c r="J47" s="167">
        <f t="shared" si="3"/>
        <v>21.604438793203098</v>
      </c>
      <c r="K47" s="195">
        <f t="shared" si="3"/>
        <v>21.604438793203098</v>
      </c>
    </row>
    <row r="48" spans="2:11" ht="14.25" thickBot="1">
      <c r="B48" s="82" t="s">
        <v>114</v>
      </c>
      <c r="C48" s="156">
        <f aca="true" t="shared" si="6" ref="C48:H48">SUM(C46:C47)</f>
        <v>0</v>
      </c>
      <c r="D48" s="157">
        <f t="shared" si="6"/>
        <v>38700</v>
      </c>
      <c r="E48" s="158">
        <f t="shared" si="6"/>
        <v>38700</v>
      </c>
      <c r="F48" s="156">
        <f t="shared" si="6"/>
        <v>0</v>
      </c>
      <c r="G48" s="157">
        <f t="shared" si="6"/>
        <v>2672</v>
      </c>
      <c r="H48" s="158">
        <f t="shared" si="6"/>
        <v>2672</v>
      </c>
      <c r="I48" s="221" t="str">
        <f t="shared" si="3"/>
        <v>－</v>
      </c>
      <c r="J48" s="172">
        <f t="shared" si="3"/>
        <v>6.904392764857881</v>
      </c>
      <c r="K48" s="222">
        <f t="shared" si="3"/>
        <v>6.904392764857881</v>
      </c>
    </row>
  </sheetData>
  <mergeCells count="12"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>
    <tabColor indexed="43"/>
  </sheetPr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4" width="10.12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57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51" t="s">
        <v>8</v>
      </c>
      <c r="D2" s="351"/>
      <c r="E2" s="352"/>
      <c r="F2" s="353" t="s">
        <v>9</v>
      </c>
      <c r="G2" s="351"/>
      <c r="H2" s="352"/>
      <c r="I2" s="354" t="s">
        <v>10</v>
      </c>
      <c r="J2" s="355"/>
      <c r="K2" s="356"/>
    </row>
    <row r="3" spans="2:11" ht="12" customHeight="1">
      <c r="B3" s="16" t="s">
        <v>11</v>
      </c>
      <c r="C3" s="337" t="s">
        <v>1</v>
      </c>
      <c r="D3" s="339" t="s">
        <v>3</v>
      </c>
      <c r="E3" s="341" t="s">
        <v>0</v>
      </c>
      <c r="F3" s="337" t="s">
        <v>1</v>
      </c>
      <c r="G3" s="339" t="s">
        <v>3</v>
      </c>
      <c r="H3" s="341" t="s">
        <v>0</v>
      </c>
      <c r="I3" s="345" t="s">
        <v>4</v>
      </c>
      <c r="J3" s="347" t="s">
        <v>117</v>
      </c>
      <c r="K3" s="343" t="s">
        <v>0</v>
      </c>
    </row>
    <row r="4" spans="2:11" ht="11.25" customHeight="1" thickBot="1">
      <c r="B4" s="179"/>
      <c r="C4" s="338"/>
      <c r="D4" s="340"/>
      <c r="E4" s="342"/>
      <c r="F4" s="338"/>
      <c r="G4" s="340"/>
      <c r="H4" s="342"/>
      <c r="I4" s="346"/>
      <c r="J4" s="348"/>
      <c r="K4" s="344"/>
    </row>
    <row r="5" spans="1:11" ht="14.25" thickTop="1">
      <c r="A5" s="17"/>
      <c r="B5" s="78" t="str">
        <f>+'帳票61_06(1)'!B4</f>
        <v>那覇市</v>
      </c>
      <c r="C5" s="126">
        <f>+'帳票61_06(1)'!GJ4</f>
        <v>0</v>
      </c>
      <c r="D5" s="127">
        <f>+'帳票61_06(1)'!GK4</f>
        <v>0</v>
      </c>
      <c r="E5" s="128">
        <f>SUM(C5:D5)</f>
        <v>0</v>
      </c>
      <c r="F5" s="126">
        <f>+'帳票61_06(1)'!GO4</f>
        <v>0</v>
      </c>
      <c r="G5" s="127">
        <f>+'帳票61_06(1)'!GP4</f>
        <v>0</v>
      </c>
      <c r="H5" s="128">
        <f>SUM(F5:G5)</f>
        <v>0</v>
      </c>
      <c r="I5" s="188" t="str">
        <f>IF(C5=0,"－",(F5/C5)*100)</f>
        <v>－</v>
      </c>
      <c r="J5" s="142" t="str">
        <f aca="true" t="shared" si="0" ref="J5:K36">IF(D5=0,"－",(G5/D5)*100)</f>
        <v>－</v>
      </c>
      <c r="K5" s="189" t="str">
        <f>IF(E5=0,"－",(H5/E5)*100)</f>
        <v>－</v>
      </c>
    </row>
    <row r="6" spans="1:11" ht="13.5">
      <c r="A6" s="17"/>
      <c r="B6" s="75" t="str">
        <f>+'帳票61_06(1)'!B5</f>
        <v>宜野湾市</v>
      </c>
      <c r="C6" s="129">
        <f>+'帳票61_06(1)'!GJ5</f>
        <v>0</v>
      </c>
      <c r="D6" s="130">
        <f>+'帳票61_06(1)'!GK5</f>
        <v>0</v>
      </c>
      <c r="E6" s="131">
        <f aca="true" t="shared" si="1" ref="E6:E45">SUM(C6:D6)</f>
        <v>0</v>
      </c>
      <c r="F6" s="129">
        <f>+'帳票61_06(1)'!GO5</f>
        <v>0</v>
      </c>
      <c r="G6" s="130">
        <f>+'帳票61_06(1)'!GP5</f>
        <v>0</v>
      </c>
      <c r="H6" s="131">
        <f aca="true" t="shared" si="2" ref="H6:H45">SUM(F6:G6)</f>
        <v>0</v>
      </c>
      <c r="I6" s="190" t="str">
        <f aca="true" t="shared" si="3" ref="I6:K48">IF(C6=0,"－",(F6/C6)*100)</f>
        <v>－</v>
      </c>
      <c r="J6" s="145" t="str">
        <f t="shared" si="0"/>
        <v>－</v>
      </c>
      <c r="K6" s="191" t="str">
        <f t="shared" si="0"/>
        <v>－</v>
      </c>
    </row>
    <row r="7" spans="1:11" ht="13.5">
      <c r="A7" s="17"/>
      <c r="B7" s="75" t="str">
        <f>+'帳票61_06(1)'!B6</f>
        <v>石垣市</v>
      </c>
      <c r="C7" s="129">
        <f>+'帳票61_06(1)'!GJ6</f>
        <v>0</v>
      </c>
      <c r="D7" s="130">
        <f>+'帳票61_06(1)'!GK6</f>
        <v>0</v>
      </c>
      <c r="E7" s="131">
        <f t="shared" si="1"/>
        <v>0</v>
      </c>
      <c r="F7" s="129">
        <f>+'帳票61_06(1)'!GO6</f>
        <v>0</v>
      </c>
      <c r="G7" s="130">
        <f>+'帳票61_06(1)'!GP6</f>
        <v>0</v>
      </c>
      <c r="H7" s="131">
        <f t="shared" si="2"/>
        <v>0</v>
      </c>
      <c r="I7" s="190" t="str">
        <f t="shared" si="3"/>
        <v>－</v>
      </c>
      <c r="J7" s="145" t="str">
        <f t="shared" si="0"/>
        <v>－</v>
      </c>
      <c r="K7" s="191" t="str">
        <f t="shared" si="0"/>
        <v>－</v>
      </c>
    </row>
    <row r="8" spans="1:11" ht="13.5">
      <c r="A8" s="17"/>
      <c r="B8" s="75" t="str">
        <f>+'帳票61_06(1)'!B7</f>
        <v>浦添市</v>
      </c>
      <c r="C8" s="129">
        <f>+'帳票61_06(1)'!GJ7</f>
        <v>0</v>
      </c>
      <c r="D8" s="130">
        <f>+'帳票61_06(1)'!GK7</f>
        <v>0</v>
      </c>
      <c r="E8" s="131">
        <f t="shared" si="1"/>
        <v>0</v>
      </c>
      <c r="F8" s="129">
        <f>+'帳票61_06(1)'!GO7</f>
        <v>0</v>
      </c>
      <c r="G8" s="130">
        <f>+'帳票61_06(1)'!GP7</f>
        <v>0</v>
      </c>
      <c r="H8" s="131">
        <f t="shared" si="2"/>
        <v>0</v>
      </c>
      <c r="I8" s="190" t="str">
        <f t="shared" si="3"/>
        <v>－</v>
      </c>
      <c r="J8" s="145" t="str">
        <f t="shared" si="0"/>
        <v>－</v>
      </c>
      <c r="K8" s="191" t="str">
        <f t="shared" si="0"/>
        <v>－</v>
      </c>
    </row>
    <row r="9" spans="1:11" ht="13.5">
      <c r="A9" s="17"/>
      <c r="B9" s="76" t="str">
        <f>+'帳票61_06(1)'!B8</f>
        <v>名護市</v>
      </c>
      <c r="C9" s="132">
        <f>+'帳票61_06(1)'!GJ8</f>
        <v>0</v>
      </c>
      <c r="D9" s="133">
        <f>+'帳票61_06(1)'!GK8</f>
        <v>394</v>
      </c>
      <c r="E9" s="134">
        <f t="shared" si="1"/>
        <v>394</v>
      </c>
      <c r="F9" s="132">
        <f>+'帳票61_06(1)'!GO8</f>
        <v>0</v>
      </c>
      <c r="G9" s="133">
        <f>+'帳票61_06(1)'!GP8</f>
        <v>0</v>
      </c>
      <c r="H9" s="134">
        <f t="shared" si="2"/>
        <v>0</v>
      </c>
      <c r="I9" s="168" t="str">
        <f t="shared" si="3"/>
        <v>－</v>
      </c>
      <c r="J9" s="148">
        <f t="shared" si="0"/>
        <v>0</v>
      </c>
      <c r="K9" s="170">
        <f t="shared" si="0"/>
        <v>0</v>
      </c>
    </row>
    <row r="10" spans="1:11" ht="13.5">
      <c r="A10" s="17"/>
      <c r="B10" s="77" t="str">
        <f>+'帳票61_06(1)'!B9</f>
        <v>糸満市</v>
      </c>
      <c r="C10" s="135">
        <f>+'帳票61_06(1)'!GJ9</f>
        <v>0</v>
      </c>
      <c r="D10" s="136">
        <f>+'帳票61_06(1)'!GK9</f>
        <v>0</v>
      </c>
      <c r="E10" s="137">
        <f t="shared" si="1"/>
        <v>0</v>
      </c>
      <c r="F10" s="135">
        <f>+'帳票61_06(1)'!GO9</f>
        <v>0</v>
      </c>
      <c r="G10" s="136">
        <f>+'帳票61_06(1)'!GP9</f>
        <v>0</v>
      </c>
      <c r="H10" s="137">
        <f t="shared" si="2"/>
        <v>0</v>
      </c>
      <c r="I10" s="192" t="str">
        <f t="shared" si="3"/>
        <v>－</v>
      </c>
      <c r="J10" s="151" t="str">
        <f t="shared" si="0"/>
        <v>－</v>
      </c>
      <c r="K10" s="193" t="str">
        <f t="shared" si="0"/>
        <v>－</v>
      </c>
    </row>
    <row r="11" spans="1:11" ht="13.5">
      <c r="A11" s="17"/>
      <c r="B11" s="75" t="str">
        <f>+'帳票61_06(1)'!B10</f>
        <v>沖縄市</v>
      </c>
      <c r="C11" s="129">
        <f>+'帳票61_06(1)'!GJ10</f>
        <v>0</v>
      </c>
      <c r="D11" s="130">
        <f>+'帳票61_06(1)'!GK10</f>
        <v>0</v>
      </c>
      <c r="E11" s="131">
        <f t="shared" si="1"/>
        <v>0</v>
      </c>
      <c r="F11" s="129">
        <f>+'帳票61_06(1)'!GO10</f>
        <v>0</v>
      </c>
      <c r="G11" s="130">
        <f>+'帳票61_06(1)'!GP10</f>
        <v>0</v>
      </c>
      <c r="H11" s="131">
        <f t="shared" si="2"/>
        <v>0</v>
      </c>
      <c r="I11" s="190" t="str">
        <f t="shared" si="3"/>
        <v>－</v>
      </c>
      <c r="J11" s="145" t="str">
        <f t="shared" si="0"/>
        <v>－</v>
      </c>
      <c r="K11" s="191" t="str">
        <f t="shared" si="0"/>
        <v>－</v>
      </c>
    </row>
    <row r="12" spans="1:11" ht="13.5">
      <c r="A12" s="17"/>
      <c r="B12" s="75" t="str">
        <f>+'帳票61_06(1)'!B11</f>
        <v>豊見城市</v>
      </c>
      <c r="C12" s="129">
        <f>+'帳票61_06(1)'!GJ11</f>
        <v>0</v>
      </c>
      <c r="D12" s="130">
        <f>+'帳票61_06(1)'!GK11</f>
        <v>0</v>
      </c>
      <c r="E12" s="131">
        <f t="shared" si="1"/>
        <v>0</v>
      </c>
      <c r="F12" s="129">
        <f>+'帳票61_06(1)'!GO11</f>
        <v>0</v>
      </c>
      <c r="G12" s="130">
        <f>+'帳票61_06(1)'!GP11</f>
        <v>0</v>
      </c>
      <c r="H12" s="131">
        <f t="shared" si="2"/>
        <v>0</v>
      </c>
      <c r="I12" s="190" t="str">
        <f t="shared" si="3"/>
        <v>－</v>
      </c>
      <c r="J12" s="145" t="str">
        <f t="shared" si="0"/>
        <v>－</v>
      </c>
      <c r="K12" s="191" t="str">
        <f t="shared" si="0"/>
        <v>－</v>
      </c>
    </row>
    <row r="13" spans="1:11" ht="13.5">
      <c r="A13" s="17"/>
      <c r="B13" s="75" t="str">
        <f>+'帳票61_06(1)'!B12</f>
        <v>うるま市</v>
      </c>
      <c r="C13" s="129">
        <f>+'帳票61_06(1)'!GJ12</f>
        <v>0</v>
      </c>
      <c r="D13" s="130">
        <f>+'帳票61_06(1)'!GK12</f>
        <v>0</v>
      </c>
      <c r="E13" s="131">
        <f t="shared" si="1"/>
        <v>0</v>
      </c>
      <c r="F13" s="129">
        <f>+'帳票61_06(1)'!GO12</f>
        <v>0</v>
      </c>
      <c r="G13" s="130">
        <f>+'帳票61_06(1)'!GP12</f>
        <v>0</v>
      </c>
      <c r="H13" s="131">
        <f t="shared" si="2"/>
        <v>0</v>
      </c>
      <c r="I13" s="190" t="str">
        <f t="shared" si="3"/>
        <v>－</v>
      </c>
      <c r="J13" s="145" t="str">
        <f t="shared" si="0"/>
        <v>－</v>
      </c>
      <c r="K13" s="191" t="str">
        <f t="shared" si="0"/>
        <v>－</v>
      </c>
    </row>
    <row r="14" spans="1:11" ht="13.5">
      <c r="A14" s="17"/>
      <c r="B14" s="76" t="str">
        <f>+'帳票61_06(1)'!B13</f>
        <v>宮古島市</v>
      </c>
      <c r="C14" s="132">
        <f>+'帳票61_06(1)'!GJ13</f>
        <v>0</v>
      </c>
      <c r="D14" s="133">
        <f>+'帳票61_06(1)'!GK13</f>
        <v>0</v>
      </c>
      <c r="E14" s="134">
        <f t="shared" si="1"/>
        <v>0</v>
      </c>
      <c r="F14" s="132">
        <f>+'帳票61_06(1)'!GO13</f>
        <v>0</v>
      </c>
      <c r="G14" s="133">
        <f>+'帳票61_06(1)'!GP13</f>
        <v>0</v>
      </c>
      <c r="H14" s="134">
        <f t="shared" si="2"/>
        <v>0</v>
      </c>
      <c r="I14" s="168" t="str">
        <f t="shared" si="3"/>
        <v>－</v>
      </c>
      <c r="J14" s="148" t="str">
        <f t="shared" si="0"/>
        <v>－</v>
      </c>
      <c r="K14" s="170" t="str">
        <f t="shared" si="0"/>
        <v>－</v>
      </c>
    </row>
    <row r="15" spans="1:11" ht="13.5">
      <c r="A15" s="17"/>
      <c r="B15" s="77" t="str">
        <f>+'帳票61_06(1)'!B14</f>
        <v>南城市</v>
      </c>
      <c r="C15" s="135">
        <f>+'帳票61_06(1)'!GJ14</f>
        <v>0</v>
      </c>
      <c r="D15" s="136">
        <f>+'帳票61_06(1)'!GK14</f>
        <v>0</v>
      </c>
      <c r="E15" s="137">
        <f t="shared" si="1"/>
        <v>0</v>
      </c>
      <c r="F15" s="135">
        <f>+'帳票61_06(1)'!GO14</f>
        <v>0</v>
      </c>
      <c r="G15" s="136">
        <f>+'帳票61_06(1)'!GP14</f>
        <v>0</v>
      </c>
      <c r="H15" s="137">
        <f t="shared" si="2"/>
        <v>0</v>
      </c>
      <c r="I15" s="192" t="str">
        <f t="shared" si="3"/>
        <v>－</v>
      </c>
      <c r="J15" s="151" t="str">
        <f t="shared" si="0"/>
        <v>－</v>
      </c>
      <c r="K15" s="193" t="str">
        <f t="shared" si="0"/>
        <v>－</v>
      </c>
    </row>
    <row r="16" spans="1:11" ht="13.5">
      <c r="A16" s="17"/>
      <c r="B16" s="78" t="str">
        <f>+'帳票61_06(1)'!B15</f>
        <v>国頭村</v>
      </c>
      <c r="C16" s="126">
        <f>+'帳票61_06(1)'!GJ15</f>
        <v>0</v>
      </c>
      <c r="D16" s="127">
        <f>+'帳票61_06(1)'!GK15</f>
        <v>0</v>
      </c>
      <c r="E16" s="128">
        <f t="shared" si="1"/>
        <v>0</v>
      </c>
      <c r="F16" s="126">
        <f>+'帳票61_06(1)'!GO15</f>
        <v>0</v>
      </c>
      <c r="G16" s="127">
        <f>+'帳票61_06(1)'!GP15</f>
        <v>0</v>
      </c>
      <c r="H16" s="128">
        <f t="shared" si="2"/>
        <v>0</v>
      </c>
      <c r="I16" s="188" t="str">
        <f t="shared" si="3"/>
        <v>－</v>
      </c>
      <c r="J16" s="142" t="str">
        <f t="shared" si="0"/>
        <v>－</v>
      </c>
      <c r="K16" s="189" t="str">
        <f t="shared" si="0"/>
        <v>－</v>
      </c>
    </row>
    <row r="17" spans="1:11" ht="13.5">
      <c r="A17" s="17"/>
      <c r="B17" s="75" t="str">
        <f>+'帳票61_06(1)'!B16</f>
        <v>大宜味村</v>
      </c>
      <c r="C17" s="129">
        <f>+'帳票61_06(1)'!GJ16</f>
        <v>0</v>
      </c>
      <c r="D17" s="130">
        <f>+'帳票61_06(1)'!GK16</f>
        <v>0</v>
      </c>
      <c r="E17" s="131">
        <f t="shared" si="1"/>
        <v>0</v>
      </c>
      <c r="F17" s="129">
        <f>+'帳票61_06(1)'!GO16</f>
        <v>0</v>
      </c>
      <c r="G17" s="130">
        <f>+'帳票61_06(1)'!GP16</f>
        <v>0</v>
      </c>
      <c r="H17" s="131">
        <f t="shared" si="2"/>
        <v>0</v>
      </c>
      <c r="I17" s="190" t="str">
        <f t="shared" si="3"/>
        <v>－</v>
      </c>
      <c r="J17" s="145" t="str">
        <f t="shared" si="0"/>
        <v>－</v>
      </c>
      <c r="K17" s="191" t="str">
        <f t="shared" si="0"/>
        <v>－</v>
      </c>
    </row>
    <row r="18" spans="1:11" ht="13.5">
      <c r="A18" s="17"/>
      <c r="B18" s="75" t="str">
        <f>+'帳票61_06(1)'!B17</f>
        <v>東村</v>
      </c>
      <c r="C18" s="129">
        <f>+'帳票61_06(1)'!GJ17</f>
        <v>0</v>
      </c>
      <c r="D18" s="130">
        <f>+'帳票61_06(1)'!GK17</f>
        <v>0</v>
      </c>
      <c r="E18" s="131">
        <f t="shared" si="1"/>
        <v>0</v>
      </c>
      <c r="F18" s="129">
        <f>+'帳票61_06(1)'!GO17</f>
        <v>0</v>
      </c>
      <c r="G18" s="130">
        <f>+'帳票61_06(1)'!GP17</f>
        <v>0</v>
      </c>
      <c r="H18" s="131">
        <f t="shared" si="2"/>
        <v>0</v>
      </c>
      <c r="I18" s="190" t="str">
        <f t="shared" si="3"/>
        <v>－</v>
      </c>
      <c r="J18" s="145" t="str">
        <f t="shared" si="0"/>
        <v>－</v>
      </c>
      <c r="K18" s="191" t="str">
        <f t="shared" si="0"/>
        <v>－</v>
      </c>
    </row>
    <row r="19" spans="1:11" ht="13.5">
      <c r="A19" s="17"/>
      <c r="B19" s="76" t="str">
        <f>+'帳票61_06(1)'!B18</f>
        <v>今帰仁村</v>
      </c>
      <c r="C19" s="132">
        <f>+'帳票61_06(1)'!GJ18</f>
        <v>0</v>
      </c>
      <c r="D19" s="133">
        <f>+'帳票61_06(1)'!GK18</f>
        <v>0</v>
      </c>
      <c r="E19" s="134">
        <f t="shared" si="1"/>
        <v>0</v>
      </c>
      <c r="F19" s="132">
        <f>+'帳票61_06(1)'!GO18</f>
        <v>0</v>
      </c>
      <c r="G19" s="133">
        <f>+'帳票61_06(1)'!GP18</f>
        <v>0</v>
      </c>
      <c r="H19" s="134">
        <f t="shared" si="2"/>
        <v>0</v>
      </c>
      <c r="I19" s="168" t="str">
        <f t="shared" si="3"/>
        <v>－</v>
      </c>
      <c r="J19" s="148" t="str">
        <f t="shared" si="0"/>
        <v>－</v>
      </c>
      <c r="K19" s="170" t="str">
        <f t="shared" si="0"/>
        <v>－</v>
      </c>
    </row>
    <row r="20" spans="1:11" ht="13.5">
      <c r="A20" s="17"/>
      <c r="B20" s="77" t="str">
        <f>+'帳票61_06(1)'!B19</f>
        <v>本部町</v>
      </c>
      <c r="C20" s="135">
        <f>+'帳票61_06(1)'!GJ19</f>
        <v>0</v>
      </c>
      <c r="D20" s="136">
        <f>+'帳票61_06(1)'!GK19</f>
        <v>0</v>
      </c>
      <c r="E20" s="137">
        <f t="shared" si="1"/>
        <v>0</v>
      </c>
      <c r="F20" s="135">
        <f>+'帳票61_06(1)'!GO19</f>
        <v>0</v>
      </c>
      <c r="G20" s="136">
        <f>+'帳票61_06(1)'!GP19</f>
        <v>0</v>
      </c>
      <c r="H20" s="137">
        <f t="shared" si="2"/>
        <v>0</v>
      </c>
      <c r="I20" s="192" t="str">
        <f t="shared" si="3"/>
        <v>－</v>
      </c>
      <c r="J20" s="151" t="str">
        <f t="shared" si="0"/>
        <v>－</v>
      </c>
      <c r="K20" s="193" t="str">
        <f t="shared" si="0"/>
        <v>－</v>
      </c>
    </row>
    <row r="21" spans="1:11" ht="13.5">
      <c r="A21" s="17"/>
      <c r="B21" s="75" t="str">
        <f>+'帳票61_06(1)'!B20</f>
        <v>恩納村</v>
      </c>
      <c r="C21" s="129">
        <f>+'帳票61_06(1)'!GJ20</f>
        <v>0</v>
      </c>
      <c r="D21" s="130">
        <f>+'帳票61_06(1)'!GK20</f>
        <v>0</v>
      </c>
      <c r="E21" s="131">
        <f t="shared" si="1"/>
        <v>0</v>
      </c>
      <c r="F21" s="129">
        <f>+'帳票61_06(1)'!GO20</f>
        <v>0</v>
      </c>
      <c r="G21" s="130">
        <f>+'帳票61_06(1)'!GP20</f>
        <v>0</v>
      </c>
      <c r="H21" s="131">
        <f t="shared" si="2"/>
        <v>0</v>
      </c>
      <c r="I21" s="190" t="str">
        <f t="shared" si="3"/>
        <v>－</v>
      </c>
      <c r="J21" s="145" t="str">
        <f t="shared" si="0"/>
        <v>－</v>
      </c>
      <c r="K21" s="191" t="str">
        <f t="shared" si="0"/>
        <v>－</v>
      </c>
    </row>
    <row r="22" spans="1:11" ht="13.5">
      <c r="A22" s="17"/>
      <c r="B22" s="75" t="str">
        <f>+'帳票61_06(1)'!B21</f>
        <v>宜野座村</v>
      </c>
      <c r="C22" s="129">
        <f>+'帳票61_06(1)'!GJ21</f>
        <v>0</v>
      </c>
      <c r="D22" s="130">
        <f>+'帳票61_06(1)'!GK21</f>
        <v>0</v>
      </c>
      <c r="E22" s="131">
        <f t="shared" si="1"/>
        <v>0</v>
      </c>
      <c r="F22" s="129">
        <f>+'帳票61_06(1)'!GO21</f>
        <v>0</v>
      </c>
      <c r="G22" s="130">
        <f>+'帳票61_06(1)'!GP21</f>
        <v>0</v>
      </c>
      <c r="H22" s="131">
        <f t="shared" si="2"/>
        <v>0</v>
      </c>
      <c r="I22" s="190" t="str">
        <f t="shared" si="3"/>
        <v>－</v>
      </c>
      <c r="J22" s="145" t="str">
        <f t="shared" si="0"/>
        <v>－</v>
      </c>
      <c r="K22" s="191" t="str">
        <f t="shared" si="0"/>
        <v>－</v>
      </c>
    </row>
    <row r="23" spans="1:11" ht="13.5">
      <c r="A23" s="17"/>
      <c r="B23" s="75" t="str">
        <f>+'帳票61_06(1)'!B22</f>
        <v>金武町</v>
      </c>
      <c r="C23" s="129">
        <f>+'帳票61_06(1)'!GJ22</f>
        <v>0</v>
      </c>
      <c r="D23" s="130">
        <f>+'帳票61_06(1)'!GK22</f>
        <v>0</v>
      </c>
      <c r="E23" s="131">
        <f t="shared" si="1"/>
        <v>0</v>
      </c>
      <c r="F23" s="129">
        <f>+'帳票61_06(1)'!GO22</f>
        <v>0</v>
      </c>
      <c r="G23" s="130">
        <f>+'帳票61_06(1)'!GP22</f>
        <v>0</v>
      </c>
      <c r="H23" s="131">
        <f t="shared" si="2"/>
        <v>0</v>
      </c>
      <c r="I23" s="190" t="str">
        <f t="shared" si="3"/>
        <v>－</v>
      </c>
      <c r="J23" s="145" t="str">
        <f t="shared" si="0"/>
        <v>－</v>
      </c>
      <c r="K23" s="191" t="str">
        <f t="shared" si="0"/>
        <v>－</v>
      </c>
    </row>
    <row r="24" spans="1:11" ht="13.5">
      <c r="A24" s="17"/>
      <c r="B24" s="76" t="str">
        <f>+'帳票61_06(1)'!B23</f>
        <v>伊江村</v>
      </c>
      <c r="C24" s="132">
        <f>+'帳票61_06(1)'!GJ23</f>
        <v>0</v>
      </c>
      <c r="D24" s="133">
        <f>+'帳票61_06(1)'!GK23</f>
        <v>0</v>
      </c>
      <c r="E24" s="134">
        <f t="shared" si="1"/>
        <v>0</v>
      </c>
      <c r="F24" s="132">
        <f>+'帳票61_06(1)'!GO23</f>
        <v>0</v>
      </c>
      <c r="G24" s="133">
        <f>+'帳票61_06(1)'!GP23</f>
        <v>0</v>
      </c>
      <c r="H24" s="134">
        <f t="shared" si="2"/>
        <v>0</v>
      </c>
      <c r="I24" s="168" t="str">
        <f t="shared" si="3"/>
        <v>－</v>
      </c>
      <c r="J24" s="148" t="str">
        <f t="shared" si="0"/>
        <v>－</v>
      </c>
      <c r="K24" s="170" t="str">
        <f t="shared" si="0"/>
        <v>－</v>
      </c>
    </row>
    <row r="25" spans="1:11" ht="13.5">
      <c r="A25" s="17"/>
      <c r="B25" s="77" t="str">
        <f>+'帳票61_06(1)'!B24</f>
        <v>読谷村</v>
      </c>
      <c r="C25" s="135">
        <f>+'帳票61_06(1)'!GJ24</f>
        <v>0</v>
      </c>
      <c r="D25" s="136">
        <f>+'帳票61_06(1)'!GK24</f>
        <v>0</v>
      </c>
      <c r="E25" s="137">
        <f t="shared" si="1"/>
        <v>0</v>
      </c>
      <c r="F25" s="135">
        <f>+'帳票61_06(1)'!GO24</f>
        <v>0</v>
      </c>
      <c r="G25" s="136">
        <f>+'帳票61_06(1)'!GP24</f>
        <v>0</v>
      </c>
      <c r="H25" s="137">
        <f t="shared" si="2"/>
        <v>0</v>
      </c>
      <c r="I25" s="192" t="str">
        <f t="shared" si="3"/>
        <v>－</v>
      </c>
      <c r="J25" s="151" t="str">
        <f t="shared" si="0"/>
        <v>－</v>
      </c>
      <c r="K25" s="193" t="str">
        <f t="shared" si="0"/>
        <v>－</v>
      </c>
    </row>
    <row r="26" spans="1:11" ht="13.5">
      <c r="A26" s="17"/>
      <c r="B26" s="75" t="str">
        <f>+'帳票61_06(1)'!B25</f>
        <v>嘉手納町</v>
      </c>
      <c r="C26" s="129">
        <f>+'帳票61_06(1)'!GJ25</f>
        <v>0</v>
      </c>
      <c r="D26" s="130">
        <f>+'帳票61_06(1)'!GK25</f>
        <v>0</v>
      </c>
      <c r="E26" s="131">
        <f t="shared" si="1"/>
        <v>0</v>
      </c>
      <c r="F26" s="129">
        <f>+'帳票61_06(1)'!GO25</f>
        <v>0</v>
      </c>
      <c r="G26" s="130">
        <f>+'帳票61_06(1)'!GP25</f>
        <v>0</v>
      </c>
      <c r="H26" s="131">
        <f t="shared" si="2"/>
        <v>0</v>
      </c>
      <c r="I26" s="190" t="str">
        <f t="shared" si="3"/>
        <v>－</v>
      </c>
      <c r="J26" s="145" t="str">
        <f t="shared" si="0"/>
        <v>－</v>
      </c>
      <c r="K26" s="191" t="str">
        <f t="shared" si="0"/>
        <v>－</v>
      </c>
    </row>
    <row r="27" spans="1:11" ht="13.5">
      <c r="A27" s="17"/>
      <c r="B27" s="75" t="str">
        <f>+'帳票61_06(1)'!B26</f>
        <v>北谷町</v>
      </c>
      <c r="C27" s="129">
        <f>+'帳票61_06(1)'!GJ26</f>
        <v>0</v>
      </c>
      <c r="D27" s="130">
        <f>+'帳票61_06(1)'!GK26</f>
        <v>0</v>
      </c>
      <c r="E27" s="131">
        <f t="shared" si="1"/>
        <v>0</v>
      </c>
      <c r="F27" s="129">
        <f>+'帳票61_06(1)'!GO26</f>
        <v>0</v>
      </c>
      <c r="G27" s="130">
        <f>+'帳票61_06(1)'!GP26</f>
        <v>0</v>
      </c>
      <c r="H27" s="131">
        <f t="shared" si="2"/>
        <v>0</v>
      </c>
      <c r="I27" s="190" t="str">
        <f t="shared" si="3"/>
        <v>－</v>
      </c>
      <c r="J27" s="145" t="str">
        <f t="shared" si="0"/>
        <v>－</v>
      </c>
      <c r="K27" s="191" t="str">
        <f t="shared" si="0"/>
        <v>－</v>
      </c>
    </row>
    <row r="28" spans="1:11" ht="13.5">
      <c r="A28" s="17"/>
      <c r="B28" s="75" t="str">
        <f>+'帳票61_06(1)'!B27</f>
        <v>北中城村</v>
      </c>
      <c r="C28" s="129">
        <f>+'帳票61_06(1)'!GJ27</f>
        <v>0</v>
      </c>
      <c r="D28" s="130">
        <f>+'帳票61_06(1)'!GK27</f>
        <v>0</v>
      </c>
      <c r="E28" s="131">
        <f t="shared" si="1"/>
        <v>0</v>
      </c>
      <c r="F28" s="129">
        <f>+'帳票61_06(1)'!GO27</f>
        <v>0</v>
      </c>
      <c r="G28" s="130">
        <f>+'帳票61_06(1)'!GP27</f>
        <v>0</v>
      </c>
      <c r="H28" s="131">
        <f t="shared" si="2"/>
        <v>0</v>
      </c>
      <c r="I28" s="190" t="str">
        <f t="shared" si="3"/>
        <v>－</v>
      </c>
      <c r="J28" s="145" t="str">
        <f t="shared" si="0"/>
        <v>－</v>
      </c>
      <c r="K28" s="191" t="str">
        <f t="shared" si="0"/>
        <v>－</v>
      </c>
    </row>
    <row r="29" spans="1:11" ht="13.5">
      <c r="A29" s="17"/>
      <c r="B29" s="76" t="str">
        <f>+'帳票61_06(1)'!B28</f>
        <v>中城村</v>
      </c>
      <c r="C29" s="132">
        <f>+'帳票61_06(1)'!GJ28</f>
        <v>0</v>
      </c>
      <c r="D29" s="133">
        <f>+'帳票61_06(1)'!GK28</f>
        <v>0</v>
      </c>
      <c r="E29" s="134">
        <f t="shared" si="1"/>
        <v>0</v>
      </c>
      <c r="F29" s="132">
        <f>+'帳票61_06(1)'!GO28</f>
        <v>0</v>
      </c>
      <c r="G29" s="133">
        <f>+'帳票61_06(1)'!GP28</f>
        <v>0</v>
      </c>
      <c r="H29" s="134">
        <f t="shared" si="2"/>
        <v>0</v>
      </c>
      <c r="I29" s="168" t="str">
        <f t="shared" si="3"/>
        <v>－</v>
      </c>
      <c r="J29" s="148" t="str">
        <f t="shared" si="0"/>
        <v>－</v>
      </c>
      <c r="K29" s="170" t="str">
        <f t="shared" si="0"/>
        <v>－</v>
      </c>
    </row>
    <row r="30" spans="1:11" ht="13.5">
      <c r="A30" s="17"/>
      <c r="B30" s="77" t="str">
        <f>+'帳票61_06(1)'!B29</f>
        <v>西原町</v>
      </c>
      <c r="C30" s="135">
        <f>+'帳票61_06(1)'!GJ29</f>
        <v>0</v>
      </c>
      <c r="D30" s="136">
        <f>+'帳票61_06(1)'!GK29</f>
        <v>0</v>
      </c>
      <c r="E30" s="137">
        <f t="shared" si="1"/>
        <v>0</v>
      </c>
      <c r="F30" s="135">
        <f>+'帳票61_06(1)'!GO29</f>
        <v>0</v>
      </c>
      <c r="G30" s="136">
        <f>+'帳票61_06(1)'!GP29</f>
        <v>0</v>
      </c>
      <c r="H30" s="137">
        <f t="shared" si="2"/>
        <v>0</v>
      </c>
      <c r="I30" s="192" t="str">
        <f t="shared" si="3"/>
        <v>－</v>
      </c>
      <c r="J30" s="151" t="str">
        <f t="shared" si="0"/>
        <v>－</v>
      </c>
      <c r="K30" s="193" t="str">
        <f t="shared" si="0"/>
        <v>－</v>
      </c>
    </row>
    <row r="31" spans="1:11" ht="13.5">
      <c r="A31" s="17"/>
      <c r="B31" s="75" t="str">
        <f>+'帳票61_06(1)'!B30</f>
        <v>与那原町</v>
      </c>
      <c r="C31" s="129">
        <f>+'帳票61_06(1)'!GJ30</f>
        <v>0</v>
      </c>
      <c r="D31" s="130">
        <f>+'帳票61_06(1)'!GK30</f>
        <v>0</v>
      </c>
      <c r="E31" s="131">
        <f t="shared" si="1"/>
        <v>0</v>
      </c>
      <c r="F31" s="129">
        <f>+'帳票61_06(1)'!GO30</f>
        <v>0</v>
      </c>
      <c r="G31" s="130">
        <f>+'帳票61_06(1)'!GP30</f>
        <v>0</v>
      </c>
      <c r="H31" s="131">
        <f t="shared" si="2"/>
        <v>0</v>
      </c>
      <c r="I31" s="190" t="str">
        <f t="shared" si="3"/>
        <v>－</v>
      </c>
      <c r="J31" s="145" t="str">
        <f t="shared" si="0"/>
        <v>－</v>
      </c>
      <c r="K31" s="191" t="str">
        <f t="shared" si="0"/>
        <v>－</v>
      </c>
    </row>
    <row r="32" spans="1:11" ht="13.5">
      <c r="A32" s="17"/>
      <c r="B32" s="75" t="str">
        <f>+'帳票61_06(1)'!B31</f>
        <v>南風原町</v>
      </c>
      <c r="C32" s="129">
        <f>+'帳票61_06(1)'!GJ31</f>
        <v>0</v>
      </c>
      <c r="D32" s="130">
        <f>+'帳票61_06(1)'!GK31</f>
        <v>4256</v>
      </c>
      <c r="E32" s="131">
        <f t="shared" si="1"/>
        <v>4256</v>
      </c>
      <c r="F32" s="129">
        <f>+'帳票61_06(1)'!GO31</f>
        <v>0</v>
      </c>
      <c r="G32" s="130">
        <f>+'帳票61_06(1)'!GP31</f>
        <v>3777</v>
      </c>
      <c r="H32" s="131">
        <f t="shared" si="2"/>
        <v>3777</v>
      </c>
      <c r="I32" s="190" t="str">
        <f t="shared" si="3"/>
        <v>－</v>
      </c>
      <c r="J32" s="145">
        <f t="shared" si="0"/>
        <v>88.7453007518797</v>
      </c>
      <c r="K32" s="191">
        <f t="shared" si="0"/>
        <v>88.7453007518797</v>
      </c>
    </row>
    <row r="33" spans="1:11" ht="13.5">
      <c r="A33" s="17"/>
      <c r="B33" s="75" t="str">
        <f>+'帳票61_06(1)'!B32</f>
        <v>渡嘉敷村</v>
      </c>
      <c r="C33" s="129">
        <f>+'帳票61_06(1)'!GJ32</f>
        <v>0</v>
      </c>
      <c r="D33" s="130">
        <f>+'帳票61_06(1)'!GK32</f>
        <v>0</v>
      </c>
      <c r="E33" s="131">
        <f t="shared" si="1"/>
        <v>0</v>
      </c>
      <c r="F33" s="129">
        <f>+'帳票61_06(1)'!GO32</f>
        <v>0</v>
      </c>
      <c r="G33" s="130">
        <f>+'帳票61_06(1)'!GP32</f>
        <v>0</v>
      </c>
      <c r="H33" s="131">
        <f t="shared" si="2"/>
        <v>0</v>
      </c>
      <c r="I33" s="190" t="str">
        <f t="shared" si="3"/>
        <v>－</v>
      </c>
      <c r="J33" s="145" t="str">
        <f t="shared" si="0"/>
        <v>－</v>
      </c>
      <c r="K33" s="191" t="str">
        <f t="shared" si="0"/>
        <v>－</v>
      </c>
    </row>
    <row r="34" spans="1:11" ht="13.5">
      <c r="A34" s="17"/>
      <c r="B34" s="76" t="str">
        <f>+'帳票61_06(1)'!B33</f>
        <v>座間味村</v>
      </c>
      <c r="C34" s="132">
        <f>+'帳票61_06(1)'!GJ33</f>
        <v>0</v>
      </c>
      <c r="D34" s="133">
        <f>+'帳票61_06(1)'!GK33</f>
        <v>0</v>
      </c>
      <c r="E34" s="134">
        <f t="shared" si="1"/>
        <v>0</v>
      </c>
      <c r="F34" s="132">
        <f>+'帳票61_06(1)'!GO33</f>
        <v>0</v>
      </c>
      <c r="G34" s="133">
        <f>+'帳票61_06(1)'!GP33</f>
        <v>0</v>
      </c>
      <c r="H34" s="134">
        <f t="shared" si="2"/>
        <v>0</v>
      </c>
      <c r="I34" s="168" t="str">
        <f t="shared" si="3"/>
        <v>－</v>
      </c>
      <c r="J34" s="148" t="str">
        <f t="shared" si="0"/>
        <v>－</v>
      </c>
      <c r="K34" s="170" t="str">
        <f t="shared" si="0"/>
        <v>－</v>
      </c>
    </row>
    <row r="35" spans="1:11" ht="13.5">
      <c r="A35" s="17"/>
      <c r="B35" s="77" t="str">
        <f>+'帳票61_06(1)'!B34</f>
        <v>粟国村</v>
      </c>
      <c r="C35" s="135">
        <f>+'帳票61_06(1)'!GJ34</f>
        <v>0</v>
      </c>
      <c r="D35" s="136">
        <f>+'帳票61_06(1)'!GK34</f>
        <v>0</v>
      </c>
      <c r="E35" s="137">
        <f t="shared" si="1"/>
        <v>0</v>
      </c>
      <c r="F35" s="135">
        <f>+'帳票61_06(1)'!GO34</f>
        <v>0</v>
      </c>
      <c r="G35" s="136">
        <f>+'帳票61_06(1)'!GP34</f>
        <v>0</v>
      </c>
      <c r="H35" s="137">
        <f t="shared" si="2"/>
        <v>0</v>
      </c>
      <c r="I35" s="192" t="str">
        <f t="shared" si="3"/>
        <v>－</v>
      </c>
      <c r="J35" s="151" t="str">
        <f t="shared" si="0"/>
        <v>－</v>
      </c>
      <c r="K35" s="193" t="str">
        <f t="shared" si="0"/>
        <v>－</v>
      </c>
    </row>
    <row r="36" spans="1:11" ht="13.5">
      <c r="A36" s="17"/>
      <c r="B36" s="75" t="str">
        <f>+'帳票61_06(1)'!B35</f>
        <v>渡名喜村</v>
      </c>
      <c r="C36" s="129">
        <f>+'帳票61_06(1)'!GJ35</f>
        <v>0</v>
      </c>
      <c r="D36" s="130">
        <f>+'帳票61_06(1)'!GK35</f>
        <v>0</v>
      </c>
      <c r="E36" s="131">
        <f t="shared" si="1"/>
        <v>0</v>
      </c>
      <c r="F36" s="129">
        <f>+'帳票61_06(1)'!GO35</f>
        <v>0</v>
      </c>
      <c r="G36" s="130">
        <f>+'帳票61_06(1)'!GP35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0"/>
        <v>－</v>
      </c>
    </row>
    <row r="37" spans="1:11" ht="13.5">
      <c r="A37" s="17"/>
      <c r="B37" s="75" t="str">
        <f>+'帳票61_06(1)'!B36</f>
        <v>南大東村</v>
      </c>
      <c r="C37" s="129">
        <f>+'帳票61_06(1)'!GJ36</f>
        <v>0</v>
      </c>
      <c r="D37" s="130">
        <f>+'帳票61_06(1)'!GK36</f>
        <v>0</v>
      </c>
      <c r="E37" s="131">
        <f t="shared" si="1"/>
        <v>0</v>
      </c>
      <c r="F37" s="129">
        <f>+'帳票61_06(1)'!GO36</f>
        <v>0</v>
      </c>
      <c r="G37" s="130">
        <f>+'帳票61_06(1)'!GP36</f>
        <v>0</v>
      </c>
      <c r="H37" s="131">
        <f t="shared" si="2"/>
        <v>0</v>
      </c>
      <c r="I37" s="190" t="str">
        <f t="shared" si="3"/>
        <v>－</v>
      </c>
      <c r="J37" s="145" t="str">
        <f t="shared" si="3"/>
        <v>－</v>
      </c>
      <c r="K37" s="191" t="str">
        <f t="shared" si="3"/>
        <v>－</v>
      </c>
    </row>
    <row r="38" spans="1:11" ht="13.5">
      <c r="A38" s="17"/>
      <c r="B38" s="75" t="str">
        <f>+'帳票61_06(1)'!B37</f>
        <v>北大東村</v>
      </c>
      <c r="C38" s="129">
        <f>+'帳票61_06(1)'!GJ37</f>
        <v>0</v>
      </c>
      <c r="D38" s="130">
        <f>+'帳票61_06(1)'!GK37</f>
        <v>0</v>
      </c>
      <c r="E38" s="131">
        <f t="shared" si="1"/>
        <v>0</v>
      </c>
      <c r="F38" s="129">
        <f>+'帳票61_06(1)'!GO37</f>
        <v>0</v>
      </c>
      <c r="G38" s="130">
        <f>+'帳票61_06(1)'!GP37</f>
        <v>0</v>
      </c>
      <c r="H38" s="131">
        <f t="shared" si="2"/>
        <v>0</v>
      </c>
      <c r="I38" s="190" t="str">
        <f t="shared" si="3"/>
        <v>－</v>
      </c>
      <c r="J38" s="145" t="str">
        <f t="shared" si="3"/>
        <v>－</v>
      </c>
      <c r="K38" s="191" t="str">
        <f t="shared" si="3"/>
        <v>－</v>
      </c>
    </row>
    <row r="39" spans="1:11" ht="13.5">
      <c r="A39" s="17"/>
      <c r="B39" s="76" t="str">
        <f>+'帳票61_06(1)'!B38</f>
        <v>伊平屋村</v>
      </c>
      <c r="C39" s="132">
        <f>+'帳票61_06(1)'!GJ38</f>
        <v>0</v>
      </c>
      <c r="D39" s="133">
        <f>+'帳票61_06(1)'!GK38</f>
        <v>0</v>
      </c>
      <c r="E39" s="134">
        <f t="shared" si="1"/>
        <v>0</v>
      </c>
      <c r="F39" s="132">
        <f>+'帳票61_06(1)'!GO38</f>
        <v>0</v>
      </c>
      <c r="G39" s="133">
        <f>+'帳票61_06(1)'!GP38</f>
        <v>0</v>
      </c>
      <c r="H39" s="134">
        <f t="shared" si="2"/>
        <v>0</v>
      </c>
      <c r="I39" s="168" t="str">
        <f t="shared" si="3"/>
        <v>－</v>
      </c>
      <c r="J39" s="148" t="str">
        <f t="shared" si="3"/>
        <v>－</v>
      </c>
      <c r="K39" s="170" t="str">
        <f t="shared" si="3"/>
        <v>－</v>
      </c>
    </row>
    <row r="40" spans="1:11" ht="13.5">
      <c r="A40" s="17"/>
      <c r="B40" s="77" t="str">
        <f>+'帳票61_06(1)'!B39</f>
        <v>伊是名村</v>
      </c>
      <c r="C40" s="135">
        <f>+'帳票61_06(1)'!GJ39</f>
        <v>0</v>
      </c>
      <c r="D40" s="136">
        <f>+'帳票61_06(1)'!GK39</f>
        <v>0</v>
      </c>
      <c r="E40" s="137">
        <f t="shared" si="1"/>
        <v>0</v>
      </c>
      <c r="F40" s="135">
        <f>+'帳票61_06(1)'!GO39</f>
        <v>0</v>
      </c>
      <c r="G40" s="136">
        <f>+'帳票61_06(1)'!GP39</f>
        <v>0</v>
      </c>
      <c r="H40" s="137">
        <f t="shared" si="2"/>
        <v>0</v>
      </c>
      <c r="I40" s="192" t="str">
        <f t="shared" si="3"/>
        <v>－</v>
      </c>
      <c r="J40" s="151" t="str">
        <f t="shared" si="3"/>
        <v>－</v>
      </c>
      <c r="K40" s="193" t="str">
        <f t="shared" si="3"/>
        <v>－</v>
      </c>
    </row>
    <row r="41" spans="1:11" ht="13.5">
      <c r="A41" s="17"/>
      <c r="B41" s="75" t="str">
        <f>+'帳票61_06(1)'!B40</f>
        <v>久米島町</v>
      </c>
      <c r="C41" s="129">
        <f>+'帳票61_06(1)'!GJ40</f>
        <v>0</v>
      </c>
      <c r="D41" s="130">
        <f>+'帳票61_06(1)'!GK40</f>
        <v>0</v>
      </c>
      <c r="E41" s="131">
        <f t="shared" si="1"/>
        <v>0</v>
      </c>
      <c r="F41" s="129">
        <f>+'帳票61_06(1)'!GO40</f>
        <v>0</v>
      </c>
      <c r="G41" s="130">
        <f>+'帳票61_06(1)'!GP40</f>
        <v>0</v>
      </c>
      <c r="H41" s="131">
        <f t="shared" si="2"/>
        <v>0</v>
      </c>
      <c r="I41" s="190" t="str">
        <f t="shared" si="3"/>
        <v>－</v>
      </c>
      <c r="J41" s="145" t="str">
        <f t="shared" si="3"/>
        <v>－</v>
      </c>
      <c r="K41" s="191" t="str">
        <f t="shared" si="3"/>
        <v>－</v>
      </c>
    </row>
    <row r="42" spans="1:11" ht="13.5">
      <c r="A42" s="17"/>
      <c r="B42" s="75" t="str">
        <f>+'帳票61_06(1)'!B41</f>
        <v>八重瀬町</v>
      </c>
      <c r="C42" s="129">
        <f>+'帳票61_06(1)'!GJ41</f>
        <v>0</v>
      </c>
      <c r="D42" s="130">
        <f>+'帳票61_06(1)'!GK41</f>
        <v>0</v>
      </c>
      <c r="E42" s="131">
        <f t="shared" si="1"/>
        <v>0</v>
      </c>
      <c r="F42" s="129">
        <f>+'帳票61_06(1)'!GO41</f>
        <v>0</v>
      </c>
      <c r="G42" s="130">
        <f>+'帳票61_06(1)'!GP41</f>
        <v>0</v>
      </c>
      <c r="H42" s="131">
        <f t="shared" si="2"/>
        <v>0</v>
      </c>
      <c r="I42" s="190" t="str">
        <f t="shared" si="3"/>
        <v>－</v>
      </c>
      <c r="J42" s="145" t="str">
        <f t="shared" si="3"/>
        <v>－</v>
      </c>
      <c r="K42" s="191" t="str">
        <f t="shared" si="3"/>
        <v>－</v>
      </c>
    </row>
    <row r="43" spans="1:11" ht="13.5">
      <c r="A43" s="17"/>
      <c r="B43" s="75" t="str">
        <f>+'帳票61_06(1)'!B42</f>
        <v>多良間村</v>
      </c>
      <c r="C43" s="129">
        <f>+'帳票61_06(1)'!GJ42</f>
        <v>0</v>
      </c>
      <c r="D43" s="130">
        <f>+'帳票61_06(1)'!GK42</f>
        <v>0</v>
      </c>
      <c r="E43" s="131">
        <f t="shared" si="1"/>
        <v>0</v>
      </c>
      <c r="F43" s="129">
        <f>+'帳票61_06(1)'!GO42</f>
        <v>0</v>
      </c>
      <c r="G43" s="130">
        <f>+'帳票61_06(1)'!GP42</f>
        <v>0</v>
      </c>
      <c r="H43" s="131">
        <f t="shared" si="2"/>
        <v>0</v>
      </c>
      <c r="I43" s="190" t="str">
        <f t="shared" si="3"/>
        <v>－</v>
      </c>
      <c r="J43" s="145" t="str">
        <f t="shared" si="3"/>
        <v>－</v>
      </c>
      <c r="K43" s="191" t="str">
        <f t="shared" si="3"/>
        <v>－</v>
      </c>
    </row>
    <row r="44" spans="1:11" ht="13.5">
      <c r="A44" s="17"/>
      <c r="B44" s="76" t="str">
        <f>+'帳票61_06(1)'!B43</f>
        <v>竹富町</v>
      </c>
      <c r="C44" s="132">
        <f>+'帳票61_06(1)'!GJ43</f>
        <v>0</v>
      </c>
      <c r="D44" s="133">
        <f>+'帳票61_06(1)'!GK43</f>
        <v>0</v>
      </c>
      <c r="E44" s="134">
        <f t="shared" si="1"/>
        <v>0</v>
      </c>
      <c r="F44" s="132">
        <f>+'帳票61_06(1)'!GO43</f>
        <v>0</v>
      </c>
      <c r="G44" s="133">
        <f>+'帳票61_06(1)'!GP43</f>
        <v>0</v>
      </c>
      <c r="H44" s="134">
        <f t="shared" si="2"/>
        <v>0</v>
      </c>
      <c r="I44" s="168" t="str">
        <f t="shared" si="3"/>
        <v>－</v>
      </c>
      <c r="J44" s="148" t="str">
        <f t="shared" si="3"/>
        <v>－</v>
      </c>
      <c r="K44" s="170" t="str">
        <f t="shared" si="3"/>
        <v>－</v>
      </c>
    </row>
    <row r="45" spans="1:11" ht="14.25" thickBot="1">
      <c r="A45" s="17"/>
      <c r="B45" s="229" t="str">
        <f>+'帳票61_06(1)'!B44</f>
        <v>与那国町</v>
      </c>
      <c r="C45" s="230">
        <f>+'帳票61_06(1)'!GJ44</f>
        <v>0</v>
      </c>
      <c r="D45" s="231">
        <f>+'帳票61_06(1)'!GK44</f>
        <v>0</v>
      </c>
      <c r="E45" s="232">
        <f t="shared" si="1"/>
        <v>0</v>
      </c>
      <c r="F45" s="230">
        <f>+'帳票61_06(1)'!GO44</f>
        <v>0</v>
      </c>
      <c r="G45" s="231">
        <f>+'帳票61_06(1)'!GP44</f>
        <v>0</v>
      </c>
      <c r="H45" s="232">
        <f t="shared" si="2"/>
        <v>0</v>
      </c>
      <c r="I45" s="244" t="str">
        <f t="shared" si="3"/>
        <v>－</v>
      </c>
      <c r="J45" s="234" t="str">
        <f t="shared" si="3"/>
        <v>－</v>
      </c>
      <c r="K45" s="245" t="str">
        <f t="shared" si="3"/>
        <v>－</v>
      </c>
    </row>
    <row r="46" spans="1:11" ht="14.25" thickTop="1">
      <c r="A46" s="21"/>
      <c r="B46" s="79" t="s">
        <v>65</v>
      </c>
      <c r="C46" s="173">
        <f aca="true" t="shared" si="4" ref="C46:H46">SUM(C5:C15)</f>
        <v>0</v>
      </c>
      <c r="D46" s="174">
        <f t="shared" si="4"/>
        <v>394</v>
      </c>
      <c r="E46" s="175">
        <f t="shared" si="4"/>
        <v>394</v>
      </c>
      <c r="F46" s="173">
        <f t="shared" si="4"/>
        <v>0</v>
      </c>
      <c r="G46" s="174">
        <f t="shared" si="4"/>
        <v>0</v>
      </c>
      <c r="H46" s="175">
        <f t="shared" si="4"/>
        <v>0</v>
      </c>
      <c r="I46" s="237" t="str">
        <f t="shared" si="3"/>
        <v>－</v>
      </c>
      <c r="J46" s="177">
        <f t="shared" si="3"/>
        <v>0</v>
      </c>
      <c r="K46" s="239">
        <f t="shared" si="3"/>
        <v>0</v>
      </c>
    </row>
    <row r="47" spans="1:11" ht="14.25" thickBot="1">
      <c r="A47" s="21"/>
      <c r="B47" s="80" t="s">
        <v>66</v>
      </c>
      <c r="C47" s="138">
        <f aca="true" t="shared" si="5" ref="C47:H47">SUM(C16:C45)</f>
        <v>0</v>
      </c>
      <c r="D47" s="139">
        <f t="shared" si="5"/>
        <v>4256</v>
      </c>
      <c r="E47" s="140">
        <f t="shared" si="5"/>
        <v>4256</v>
      </c>
      <c r="F47" s="138">
        <f t="shared" si="5"/>
        <v>0</v>
      </c>
      <c r="G47" s="139">
        <f t="shared" si="5"/>
        <v>3777</v>
      </c>
      <c r="H47" s="140">
        <f t="shared" si="5"/>
        <v>3777</v>
      </c>
      <c r="I47" s="194" t="str">
        <f t="shared" si="3"/>
        <v>－</v>
      </c>
      <c r="J47" s="167">
        <f t="shared" si="3"/>
        <v>88.7453007518797</v>
      </c>
      <c r="K47" s="195">
        <f t="shared" si="3"/>
        <v>88.7453007518797</v>
      </c>
    </row>
    <row r="48" spans="2:11" ht="14.25" thickBot="1">
      <c r="B48" s="82" t="s">
        <v>114</v>
      </c>
      <c r="C48" s="156">
        <f aca="true" t="shared" si="6" ref="C48:H48">SUM(C46:C47)</f>
        <v>0</v>
      </c>
      <c r="D48" s="157">
        <f t="shared" si="6"/>
        <v>4650</v>
      </c>
      <c r="E48" s="158">
        <f t="shared" si="6"/>
        <v>4650</v>
      </c>
      <c r="F48" s="156">
        <f t="shared" si="6"/>
        <v>0</v>
      </c>
      <c r="G48" s="157">
        <f t="shared" si="6"/>
        <v>3777</v>
      </c>
      <c r="H48" s="158">
        <f t="shared" si="6"/>
        <v>3777</v>
      </c>
      <c r="I48" s="221" t="str">
        <f t="shared" si="3"/>
        <v>－</v>
      </c>
      <c r="J48" s="172">
        <f t="shared" si="3"/>
        <v>81.2258064516129</v>
      </c>
      <c r="K48" s="222">
        <f t="shared" si="3"/>
        <v>81.2258064516129</v>
      </c>
    </row>
  </sheetData>
  <mergeCells count="12"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/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3" customWidth="1"/>
    <col min="2" max="2" width="9.00390625" style="3" customWidth="1"/>
    <col min="3" max="4" width="10.125" style="9" bestFit="1" customWidth="1"/>
    <col min="5" max="5" width="9.875" style="9" bestFit="1" customWidth="1"/>
    <col min="6" max="6" width="10.125" style="9" bestFit="1" customWidth="1"/>
    <col min="7" max="8" width="9.125" style="9" bestFit="1" customWidth="1"/>
    <col min="9" max="11" width="5.625" style="3" customWidth="1"/>
    <col min="12" max="16384" width="9.00390625" style="3" customWidth="1"/>
  </cols>
  <sheetData>
    <row r="1" spans="2:11" s="1" customFormat="1" ht="14.25" thickBot="1">
      <c r="B1" s="3" t="s">
        <v>58</v>
      </c>
      <c r="C1" s="22"/>
      <c r="D1" s="22"/>
      <c r="E1" s="22"/>
      <c r="F1" s="22"/>
      <c r="G1" s="22"/>
      <c r="H1" s="22"/>
      <c r="I1" s="2"/>
      <c r="J1" s="2"/>
      <c r="K1" s="81" t="s">
        <v>48</v>
      </c>
    </row>
    <row r="2" spans="2:11" s="84" customFormat="1" ht="15" customHeight="1">
      <c r="B2" s="187"/>
      <c r="C2" s="331" t="s">
        <v>8</v>
      </c>
      <c r="D2" s="331"/>
      <c r="E2" s="332"/>
      <c r="F2" s="333" t="s">
        <v>9</v>
      </c>
      <c r="G2" s="331"/>
      <c r="H2" s="332"/>
      <c r="I2" s="334" t="s">
        <v>10</v>
      </c>
      <c r="J2" s="335"/>
      <c r="K2" s="336"/>
    </row>
    <row r="3" spans="2:11" ht="12" customHeight="1">
      <c r="B3" s="4" t="s">
        <v>11</v>
      </c>
      <c r="C3" s="337" t="s">
        <v>1</v>
      </c>
      <c r="D3" s="339" t="s">
        <v>3</v>
      </c>
      <c r="E3" s="341" t="s">
        <v>0</v>
      </c>
      <c r="F3" s="337" t="s">
        <v>1</v>
      </c>
      <c r="G3" s="339" t="s">
        <v>3</v>
      </c>
      <c r="H3" s="341" t="s">
        <v>0</v>
      </c>
      <c r="I3" s="345" t="s">
        <v>4</v>
      </c>
      <c r="J3" s="347" t="s">
        <v>117</v>
      </c>
      <c r="K3" s="343" t="s">
        <v>0</v>
      </c>
    </row>
    <row r="4" spans="2:11" ht="11.25" customHeight="1" thickBot="1">
      <c r="B4" s="83"/>
      <c r="C4" s="338"/>
      <c r="D4" s="340"/>
      <c r="E4" s="342"/>
      <c r="F4" s="338"/>
      <c r="G4" s="340"/>
      <c r="H4" s="342"/>
      <c r="I4" s="346"/>
      <c r="J4" s="348"/>
      <c r="K4" s="344"/>
    </row>
    <row r="5" spans="1:11" ht="14.25" thickTop="1">
      <c r="A5" s="5"/>
      <c r="B5" s="78" t="str">
        <f>+'帳票61_06(1)'!B4</f>
        <v>那覇市</v>
      </c>
      <c r="C5" s="86">
        <f>SUM('(1)入湯税'!C5+'(2)事業所税'!C5+'(3)法定外目的税'!C5)</f>
        <v>767525</v>
      </c>
      <c r="D5" s="87">
        <f>SUM('(1)入湯税'!D5+'(2)事業所税'!D5+'(3)法定外目的税'!D5)</f>
        <v>9808</v>
      </c>
      <c r="E5" s="88">
        <f aca="true" t="shared" si="0" ref="E5:E36">SUM(C5:D5)</f>
        <v>777333</v>
      </c>
      <c r="F5" s="86">
        <f>SUM('(1)入湯税'!F5+'(2)事業所税'!F5+'(3)法定外目的税'!F5)</f>
        <v>759710</v>
      </c>
      <c r="G5" s="87">
        <f>SUM('(1)入湯税'!G5+'(2)事業所税'!G5+'(3)法定外目的税'!G5)</f>
        <v>472</v>
      </c>
      <c r="H5" s="88">
        <f aca="true" t="shared" si="1" ref="H5:H36">SUM(F5:G5)</f>
        <v>760182</v>
      </c>
      <c r="I5" s="209">
        <f>IF(C5=0,"－",(F5/C5)*100)</f>
        <v>98.98179212403505</v>
      </c>
      <c r="J5" s="210">
        <f aca="true" t="shared" si="2" ref="J5:K36">IF(D5=0,"－",(G5/D5)*100)</f>
        <v>4.8123980424143555</v>
      </c>
      <c r="K5" s="211">
        <f>IF(E5=0,"－",(H5/E5)*100)</f>
        <v>97.79360968851188</v>
      </c>
    </row>
    <row r="6" spans="1:11" ht="13.5">
      <c r="A6" s="5"/>
      <c r="B6" s="75" t="str">
        <f>+'帳票61_06(1)'!B5</f>
        <v>宜野湾市</v>
      </c>
      <c r="C6" s="89">
        <f>SUM('(1)入湯税'!C6+'(2)事業所税'!C6+'(3)法定外目的税'!C6)</f>
        <v>2858</v>
      </c>
      <c r="D6" s="90">
        <f>SUM('(1)入湯税'!D6+'(2)事業所税'!D6+'(3)法定外目的税'!D6)</f>
        <v>0</v>
      </c>
      <c r="E6" s="91">
        <f t="shared" si="0"/>
        <v>2858</v>
      </c>
      <c r="F6" s="89">
        <f>SUM('(1)入湯税'!F6+'(2)事業所税'!F6+'(3)法定外目的税'!F6)</f>
        <v>2858</v>
      </c>
      <c r="G6" s="90">
        <f>SUM('(1)入湯税'!G6+'(2)事業所税'!G6+'(3)法定外目的税'!G6)</f>
        <v>0</v>
      </c>
      <c r="H6" s="91">
        <f t="shared" si="1"/>
        <v>2858</v>
      </c>
      <c r="I6" s="201">
        <f aca="true" t="shared" si="3" ref="I6:K48">IF(C6=0,"－",(F6/C6)*100)</f>
        <v>100</v>
      </c>
      <c r="J6" s="155" t="str">
        <f t="shared" si="2"/>
        <v>－</v>
      </c>
      <c r="K6" s="202">
        <f t="shared" si="2"/>
        <v>100</v>
      </c>
    </row>
    <row r="7" spans="1:11" ht="13.5">
      <c r="A7" s="5"/>
      <c r="B7" s="75" t="str">
        <f>+'帳票61_06(1)'!B6</f>
        <v>石垣市</v>
      </c>
      <c r="C7" s="89">
        <f>SUM('(1)入湯税'!C7+'(2)事業所税'!C7+'(3)法定外目的税'!C7)</f>
        <v>0</v>
      </c>
      <c r="D7" s="90">
        <f>SUM('(1)入湯税'!D7+'(2)事業所税'!D7+'(3)法定外目的税'!D7)</f>
        <v>0</v>
      </c>
      <c r="E7" s="91">
        <f t="shared" si="0"/>
        <v>0</v>
      </c>
      <c r="F7" s="89">
        <f>SUM('(1)入湯税'!F7+'(2)事業所税'!F7+'(3)法定外目的税'!F7)</f>
        <v>0</v>
      </c>
      <c r="G7" s="90">
        <f>SUM('(1)入湯税'!G7+'(2)事業所税'!G7+'(3)法定外目的税'!G7)</f>
        <v>0</v>
      </c>
      <c r="H7" s="91">
        <f t="shared" si="1"/>
        <v>0</v>
      </c>
      <c r="I7" s="201" t="str">
        <f t="shared" si="3"/>
        <v>－</v>
      </c>
      <c r="J7" s="155" t="str">
        <f t="shared" si="2"/>
        <v>－</v>
      </c>
      <c r="K7" s="202" t="str">
        <f t="shared" si="2"/>
        <v>－</v>
      </c>
    </row>
    <row r="8" spans="1:11" ht="13.5">
      <c r="A8" s="5"/>
      <c r="B8" s="75" t="str">
        <f>+'帳票61_06(1)'!B7</f>
        <v>浦添市</v>
      </c>
      <c r="C8" s="89">
        <f>SUM('(1)入湯税'!C8+'(2)事業所税'!C8+'(3)法定外目的税'!C8)</f>
        <v>8602</v>
      </c>
      <c r="D8" s="90">
        <f>SUM('(1)入湯税'!D8+'(2)事業所税'!D8+'(3)法定外目的税'!D8)</f>
        <v>0</v>
      </c>
      <c r="E8" s="91">
        <f t="shared" si="0"/>
        <v>8602</v>
      </c>
      <c r="F8" s="89">
        <f>SUM('(1)入湯税'!F8+'(2)事業所税'!F8+'(3)法定外目的税'!F8)</f>
        <v>8602</v>
      </c>
      <c r="G8" s="90">
        <f>SUM('(1)入湯税'!G8+'(2)事業所税'!G8+'(3)法定外目的税'!G8)</f>
        <v>0</v>
      </c>
      <c r="H8" s="91">
        <f t="shared" si="1"/>
        <v>8602</v>
      </c>
      <c r="I8" s="201">
        <f t="shared" si="3"/>
        <v>100</v>
      </c>
      <c r="J8" s="155" t="str">
        <f t="shared" si="2"/>
        <v>－</v>
      </c>
      <c r="K8" s="202">
        <f t="shared" si="2"/>
        <v>100</v>
      </c>
    </row>
    <row r="9" spans="1:11" ht="13.5">
      <c r="A9" s="5"/>
      <c r="B9" s="76" t="str">
        <f>+'帳票61_06(1)'!B8</f>
        <v>名護市</v>
      </c>
      <c r="C9" s="92">
        <f>SUM('(1)入湯税'!C9+'(2)事業所税'!C9+'(3)法定外目的税'!C9)</f>
        <v>0</v>
      </c>
      <c r="D9" s="93">
        <f>SUM('(1)入湯税'!D9+'(2)事業所税'!D9+'(3)法定外目的税'!D9)</f>
        <v>0</v>
      </c>
      <c r="E9" s="94">
        <f t="shared" si="0"/>
        <v>0</v>
      </c>
      <c r="F9" s="92">
        <f>SUM('(1)入湯税'!F9+'(2)事業所税'!F9+'(3)法定外目的税'!F9)</f>
        <v>0</v>
      </c>
      <c r="G9" s="93">
        <f>SUM('(1)入湯税'!G9+'(2)事業所税'!G9+'(3)法定外目的税'!G9)</f>
        <v>0</v>
      </c>
      <c r="H9" s="94">
        <f t="shared" si="1"/>
        <v>0</v>
      </c>
      <c r="I9" s="203" t="str">
        <f t="shared" si="3"/>
        <v>－</v>
      </c>
      <c r="J9" s="204" t="str">
        <f t="shared" si="2"/>
        <v>－</v>
      </c>
      <c r="K9" s="205" t="str">
        <f t="shared" si="2"/>
        <v>－</v>
      </c>
    </row>
    <row r="10" spans="1:11" ht="13.5">
      <c r="A10" s="5"/>
      <c r="B10" s="77" t="str">
        <f>+'帳票61_06(1)'!B9</f>
        <v>糸満市</v>
      </c>
      <c r="C10" s="95">
        <f>SUM('(1)入湯税'!C10+'(2)事業所税'!C10+'(3)法定外目的税'!C10)</f>
        <v>0</v>
      </c>
      <c r="D10" s="96">
        <f>SUM('(1)入湯税'!D10+'(2)事業所税'!D10+'(3)法定外目的税'!D10)</f>
        <v>0</v>
      </c>
      <c r="E10" s="97">
        <f t="shared" si="0"/>
        <v>0</v>
      </c>
      <c r="F10" s="95">
        <f>SUM('(1)入湯税'!F10+'(2)事業所税'!F10+'(3)法定外目的税'!F10)</f>
        <v>0</v>
      </c>
      <c r="G10" s="96">
        <f>SUM('(1)入湯税'!G10+'(2)事業所税'!G10+'(3)法定外目的税'!G10)</f>
        <v>0</v>
      </c>
      <c r="H10" s="97">
        <f t="shared" si="1"/>
        <v>0</v>
      </c>
      <c r="I10" s="206" t="str">
        <f t="shared" si="3"/>
        <v>－</v>
      </c>
      <c r="J10" s="207" t="str">
        <f t="shared" si="2"/>
        <v>－</v>
      </c>
      <c r="K10" s="208" t="str">
        <f t="shared" si="2"/>
        <v>－</v>
      </c>
    </row>
    <row r="11" spans="1:11" ht="13.5">
      <c r="A11" s="5"/>
      <c r="B11" s="75" t="str">
        <f>+'帳票61_06(1)'!B10</f>
        <v>沖縄市</v>
      </c>
      <c r="C11" s="89">
        <f>SUM('(1)入湯税'!C11+'(2)事業所税'!C11+'(3)法定外目的税'!C11)</f>
        <v>0</v>
      </c>
      <c r="D11" s="90">
        <f>SUM('(1)入湯税'!D11+'(2)事業所税'!D11+'(3)法定外目的税'!D11)</f>
        <v>0</v>
      </c>
      <c r="E11" s="91">
        <f t="shared" si="0"/>
        <v>0</v>
      </c>
      <c r="F11" s="89">
        <f>SUM('(1)入湯税'!F11+'(2)事業所税'!F11+'(3)法定外目的税'!F11)</f>
        <v>0</v>
      </c>
      <c r="G11" s="90">
        <f>SUM('(1)入湯税'!G11+'(2)事業所税'!G11+'(3)法定外目的税'!G11)</f>
        <v>0</v>
      </c>
      <c r="H11" s="91">
        <f t="shared" si="1"/>
        <v>0</v>
      </c>
      <c r="I11" s="201" t="str">
        <f t="shared" si="3"/>
        <v>－</v>
      </c>
      <c r="J11" s="155" t="str">
        <f t="shared" si="2"/>
        <v>－</v>
      </c>
      <c r="K11" s="202" t="str">
        <f t="shared" si="2"/>
        <v>－</v>
      </c>
    </row>
    <row r="12" spans="1:11" ht="13.5">
      <c r="A12" s="5"/>
      <c r="B12" s="75" t="str">
        <f>+'帳票61_06(1)'!B11</f>
        <v>豊見城市</v>
      </c>
      <c r="C12" s="89">
        <f>SUM('(1)入湯税'!C12+'(2)事業所税'!C12+'(3)法定外目的税'!C12)</f>
        <v>0</v>
      </c>
      <c r="D12" s="90">
        <f>SUM('(1)入湯税'!D12+'(2)事業所税'!D12+'(3)法定外目的税'!D12)</f>
        <v>0</v>
      </c>
      <c r="E12" s="91">
        <f t="shared" si="0"/>
        <v>0</v>
      </c>
      <c r="F12" s="89">
        <f>SUM('(1)入湯税'!F12+'(2)事業所税'!F12+'(3)法定外目的税'!F12)</f>
        <v>0</v>
      </c>
      <c r="G12" s="90">
        <f>SUM('(1)入湯税'!G12+'(2)事業所税'!G12+'(3)法定外目的税'!G12)</f>
        <v>0</v>
      </c>
      <c r="H12" s="91">
        <f t="shared" si="1"/>
        <v>0</v>
      </c>
      <c r="I12" s="201" t="str">
        <f t="shared" si="3"/>
        <v>－</v>
      </c>
      <c r="J12" s="155" t="str">
        <f t="shared" si="2"/>
        <v>－</v>
      </c>
      <c r="K12" s="202" t="str">
        <f t="shared" si="2"/>
        <v>－</v>
      </c>
    </row>
    <row r="13" spans="1:11" ht="13.5">
      <c r="A13" s="5"/>
      <c r="B13" s="75" t="str">
        <f>+'帳票61_06(1)'!B12</f>
        <v>うるま市</v>
      </c>
      <c r="C13" s="89">
        <f>SUM('(1)入湯税'!C13+'(2)事業所税'!C13+'(3)法定外目的税'!C13)</f>
        <v>0</v>
      </c>
      <c r="D13" s="90">
        <f>SUM('(1)入湯税'!D13+'(2)事業所税'!D13+'(3)法定外目的税'!D13)</f>
        <v>0</v>
      </c>
      <c r="E13" s="91">
        <f t="shared" si="0"/>
        <v>0</v>
      </c>
      <c r="F13" s="89">
        <f>SUM('(1)入湯税'!F13+'(2)事業所税'!F13+'(3)法定外目的税'!F13)</f>
        <v>0</v>
      </c>
      <c r="G13" s="90">
        <f>SUM('(1)入湯税'!G13+'(2)事業所税'!G13+'(3)法定外目的税'!G13)</f>
        <v>0</v>
      </c>
      <c r="H13" s="91">
        <f t="shared" si="1"/>
        <v>0</v>
      </c>
      <c r="I13" s="201" t="str">
        <f t="shared" si="3"/>
        <v>－</v>
      </c>
      <c r="J13" s="155" t="str">
        <f t="shared" si="2"/>
        <v>－</v>
      </c>
      <c r="K13" s="202" t="str">
        <f t="shared" si="2"/>
        <v>－</v>
      </c>
    </row>
    <row r="14" spans="1:11" ht="13.5">
      <c r="A14" s="5"/>
      <c r="B14" s="76" t="str">
        <f>+'帳票61_06(1)'!B13</f>
        <v>宮古島市</v>
      </c>
      <c r="C14" s="92">
        <f>SUM('(1)入湯税'!C14+'(2)事業所税'!C14+'(3)法定外目的税'!C14)</f>
        <v>0</v>
      </c>
      <c r="D14" s="93">
        <f>SUM('(1)入湯税'!D14+'(2)事業所税'!D14+'(3)法定外目的税'!D14)</f>
        <v>0</v>
      </c>
      <c r="E14" s="94">
        <f t="shared" si="0"/>
        <v>0</v>
      </c>
      <c r="F14" s="92">
        <f>SUM('(1)入湯税'!F14+'(2)事業所税'!F14+'(3)法定外目的税'!F14)</f>
        <v>0</v>
      </c>
      <c r="G14" s="93">
        <f>SUM('(1)入湯税'!G14+'(2)事業所税'!G14+'(3)法定外目的税'!G14)</f>
        <v>0</v>
      </c>
      <c r="H14" s="94">
        <f t="shared" si="1"/>
        <v>0</v>
      </c>
      <c r="I14" s="203" t="str">
        <f t="shared" si="3"/>
        <v>－</v>
      </c>
      <c r="J14" s="204" t="str">
        <f t="shared" si="2"/>
        <v>－</v>
      </c>
      <c r="K14" s="205" t="str">
        <f t="shared" si="2"/>
        <v>－</v>
      </c>
    </row>
    <row r="15" spans="1:11" ht="13.5">
      <c r="A15" s="5"/>
      <c r="B15" s="77" t="str">
        <f>+'帳票61_06(1)'!B14</f>
        <v>南城市</v>
      </c>
      <c r="C15" s="95">
        <f>SUM('(1)入湯税'!C15+'(2)事業所税'!C15+'(3)法定外目的税'!C15)</f>
        <v>0</v>
      </c>
      <c r="D15" s="96">
        <f>SUM('(1)入湯税'!D15+'(2)事業所税'!D15+'(3)法定外目的税'!D15)</f>
        <v>0</v>
      </c>
      <c r="E15" s="97">
        <f t="shared" si="0"/>
        <v>0</v>
      </c>
      <c r="F15" s="95">
        <f>SUM('(1)入湯税'!F15+'(2)事業所税'!F15+'(3)法定外目的税'!F15)</f>
        <v>0</v>
      </c>
      <c r="G15" s="96">
        <f>SUM('(1)入湯税'!G15+'(2)事業所税'!G15+'(3)法定外目的税'!G15)</f>
        <v>0</v>
      </c>
      <c r="H15" s="97">
        <f t="shared" si="1"/>
        <v>0</v>
      </c>
      <c r="I15" s="206" t="str">
        <f t="shared" si="3"/>
        <v>－</v>
      </c>
      <c r="J15" s="207" t="str">
        <f t="shared" si="2"/>
        <v>－</v>
      </c>
      <c r="K15" s="208" t="str">
        <f t="shared" si="2"/>
        <v>－</v>
      </c>
    </row>
    <row r="16" spans="1:11" ht="13.5">
      <c r="A16" s="5"/>
      <c r="B16" s="78" t="str">
        <f>+'帳票61_06(1)'!B15</f>
        <v>国頭村</v>
      </c>
      <c r="C16" s="86">
        <f>SUM('(1)入湯税'!C16+'(2)事業所税'!C16+'(3)法定外目的税'!C16)</f>
        <v>0</v>
      </c>
      <c r="D16" s="87">
        <f>SUM('(1)入湯税'!D16+'(2)事業所税'!D16+'(3)法定外目的税'!D16)</f>
        <v>0</v>
      </c>
      <c r="E16" s="88">
        <f t="shared" si="0"/>
        <v>0</v>
      </c>
      <c r="F16" s="86">
        <f>SUM('(1)入湯税'!F16+'(2)事業所税'!F16+'(3)法定外目的税'!F16)</f>
        <v>0</v>
      </c>
      <c r="G16" s="87">
        <f>SUM('(1)入湯税'!G16+'(2)事業所税'!G16+'(3)法定外目的税'!G16)</f>
        <v>0</v>
      </c>
      <c r="H16" s="88">
        <f t="shared" si="1"/>
        <v>0</v>
      </c>
      <c r="I16" s="209" t="str">
        <f t="shared" si="3"/>
        <v>－</v>
      </c>
      <c r="J16" s="210" t="str">
        <f t="shared" si="2"/>
        <v>－</v>
      </c>
      <c r="K16" s="211" t="str">
        <f t="shared" si="2"/>
        <v>－</v>
      </c>
    </row>
    <row r="17" spans="1:11" ht="13.5">
      <c r="A17" s="5"/>
      <c r="B17" s="75" t="str">
        <f>+'帳票61_06(1)'!B16</f>
        <v>大宜味村</v>
      </c>
      <c r="C17" s="89">
        <f>SUM('(1)入湯税'!C17+'(2)事業所税'!C17+'(3)法定外目的税'!C17)</f>
        <v>0</v>
      </c>
      <c r="D17" s="90">
        <f>SUM('(1)入湯税'!D17+'(2)事業所税'!D17+'(3)法定外目的税'!D17)</f>
        <v>0</v>
      </c>
      <c r="E17" s="91">
        <f t="shared" si="0"/>
        <v>0</v>
      </c>
      <c r="F17" s="89">
        <f>SUM('(1)入湯税'!F17+'(2)事業所税'!F17+'(3)法定外目的税'!F17)</f>
        <v>0</v>
      </c>
      <c r="G17" s="90">
        <f>SUM('(1)入湯税'!G17+'(2)事業所税'!G17+'(3)法定外目的税'!G17)</f>
        <v>0</v>
      </c>
      <c r="H17" s="91">
        <f t="shared" si="1"/>
        <v>0</v>
      </c>
      <c r="I17" s="201" t="str">
        <f t="shared" si="3"/>
        <v>－</v>
      </c>
      <c r="J17" s="155" t="str">
        <f t="shared" si="2"/>
        <v>－</v>
      </c>
      <c r="K17" s="202" t="str">
        <f t="shared" si="2"/>
        <v>－</v>
      </c>
    </row>
    <row r="18" spans="1:11" ht="13.5">
      <c r="A18" s="5"/>
      <c r="B18" s="75" t="str">
        <f>+'帳票61_06(1)'!B17</f>
        <v>東村</v>
      </c>
      <c r="C18" s="89">
        <f>SUM('(1)入湯税'!C18+'(2)事業所税'!C18+'(3)法定外目的税'!C18)</f>
        <v>0</v>
      </c>
      <c r="D18" s="90">
        <f>SUM('(1)入湯税'!D18+'(2)事業所税'!D18+'(3)法定外目的税'!D18)</f>
        <v>0</v>
      </c>
      <c r="E18" s="91">
        <f t="shared" si="0"/>
        <v>0</v>
      </c>
      <c r="F18" s="89">
        <f>SUM('(1)入湯税'!F18+'(2)事業所税'!F18+'(3)法定外目的税'!F18)</f>
        <v>0</v>
      </c>
      <c r="G18" s="90">
        <f>SUM('(1)入湯税'!G18+'(2)事業所税'!G18+'(3)法定外目的税'!G18)</f>
        <v>0</v>
      </c>
      <c r="H18" s="91">
        <f t="shared" si="1"/>
        <v>0</v>
      </c>
      <c r="I18" s="201" t="str">
        <f t="shared" si="3"/>
        <v>－</v>
      </c>
      <c r="J18" s="155" t="str">
        <f t="shared" si="2"/>
        <v>－</v>
      </c>
      <c r="K18" s="202" t="str">
        <f t="shared" si="2"/>
        <v>－</v>
      </c>
    </row>
    <row r="19" spans="1:11" ht="13.5">
      <c r="A19" s="5"/>
      <c r="B19" s="76" t="str">
        <f>+'帳票61_06(1)'!B18</f>
        <v>今帰仁村</v>
      </c>
      <c r="C19" s="92">
        <f>SUM('(1)入湯税'!C19+'(2)事業所税'!C19+'(3)法定外目的税'!C19)</f>
        <v>0</v>
      </c>
      <c r="D19" s="93">
        <f>SUM('(1)入湯税'!D19+'(2)事業所税'!D19+'(3)法定外目的税'!D19)</f>
        <v>0</v>
      </c>
      <c r="E19" s="94">
        <f t="shared" si="0"/>
        <v>0</v>
      </c>
      <c r="F19" s="92">
        <f>SUM('(1)入湯税'!F19+'(2)事業所税'!F19+'(3)法定外目的税'!F19)</f>
        <v>0</v>
      </c>
      <c r="G19" s="93">
        <f>SUM('(1)入湯税'!G19+'(2)事業所税'!G19+'(3)法定外目的税'!G19)</f>
        <v>0</v>
      </c>
      <c r="H19" s="94">
        <f t="shared" si="1"/>
        <v>0</v>
      </c>
      <c r="I19" s="203" t="str">
        <f t="shared" si="3"/>
        <v>－</v>
      </c>
      <c r="J19" s="204" t="str">
        <f t="shared" si="2"/>
        <v>－</v>
      </c>
      <c r="K19" s="205" t="str">
        <f t="shared" si="2"/>
        <v>－</v>
      </c>
    </row>
    <row r="20" spans="1:11" ht="13.5">
      <c r="A20" s="5"/>
      <c r="B20" s="77" t="str">
        <f>+'帳票61_06(1)'!B19</f>
        <v>本部町</v>
      </c>
      <c r="C20" s="95">
        <f>SUM('(1)入湯税'!C20+'(2)事業所税'!C20+'(3)法定外目的税'!C20)</f>
        <v>0</v>
      </c>
      <c r="D20" s="96">
        <f>SUM('(1)入湯税'!D20+'(2)事業所税'!D20+'(3)法定外目的税'!D20)</f>
        <v>0</v>
      </c>
      <c r="E20" s="97">
        <f t="shared" si="0"/>
        <v>0</v>
      </c>
      <c r="F20" s="95">
        <f>SUM('(1)入湯税'!F20+'(2)事業所税'!F20+'(3)法定外目的税'!F20)</f>
        <v>0</v>
      </c>
      <c r="G20" s="96">
        <f>SUM('(1)入湯税'!G20+'(2)事業所税'!G20+'(3)法定外目的税'!G20)</f>
        <v>0</v>
      </c>
      <c r="H20" s="97">
        <f t="shared" si="1"/>
        <v>0</v>
      </c>
      <c r="I20" s="206" t="str">
        <f t="shared" si="3"/>
        <v>－</v>
      </c>
      <c r="J20" s="207" t="str">
        <f t="shared" si="2"/>
        <v>－</v>
      </c>
      <c r="K20" s="208" t="str">
        <f t="shared" si="2"/>
        <v>－</v>
      </c>
    </row>
    <row r="21" spans="1:11" ht="13.5">
      <c r="A21" s="5"/>
      <c r="B21" s="75" t="str">
        <f>+'帳票61_06(1)'!B20</f>
        <v>恩納村</v>
      </c>
      <c r="C21" s="89">
        <f>SUM('(1)入湯税'!C21+'(2)事業所税'!C21+'(3)法定外目的税'!C21)</f>
        <v>0</v>
      </c>
      <c r="D21" s="90">
        <f>SUM('(1)入湯税'!D21+'(2)事業所税'!D21+'(3)法定外目的税'!D21)</f>
        <v>0</v>
      </c>
      <c r="E21" s="91">
        <f t="shared" si="0"/>
        <v>0</v>
      </c>
      <c r="F21" s="89">
        <f>SUM('(1)入湯税'!F21+'(2)事業所税'!F21+'(3)法定外目的税'!F21)</f>
        <v>0</v>
      </c>
      <c r="G21" s="90">
        <f>SUM('(1)入湯税'!G21+'(2)事業所税'!G21+'(3)法定外目的税'!G21)</f>
        <v>0</v>
      </c>
      <c r="H21" s="91">
        <f t="shared" si="1"/>
        <v>0</v>
      </c>
      <c r="I21" s="201" t="str">
        <f t="shared" si="3"/>
        <v>－</v>
      </c>
      <c r="J21" s="155" t="str">
        <f t="shared" si="2"/>
        <v>－</v>
      </c>
      <c r="K21" s="202" t="str">
        <f t="shared" si="2"/>
        <v>－</v>
      </c>
    </row>
    <row r="22" spans="1:11" ht="13.5">
      <c r="A22" s="5"/>
      <c r="B22" s="75" t="str">
        <f>+'帳票61_06(1)'!B21</f>
        <v>宜野座村</v>
      </c>
      <c r="C22" s="89">
        <f>SUM('(1)入湯税'!C22+'(2)事業所税'!C22+'(3)法定外目的税'!C22)</f>
        <v>0</v>
      </c>
      <c r="D22" s="90">
        <f>SUM('(1)入湯税'!D22+'(2)事業所税'!D22+'(3)法定外目的税'!D22)</f>
        <v>0</v>
      </c>
      <c r="E22" s="91">
        <f t="shared" si="0"/>
        <v>0</v>
      </c>
      <c r="F22" s="89">
        <f>SUM('(1)入湯税'!F22+'(2)事業所税'!F22+'(3)法定外目的税'!F22)</f>
        <v>0</v>
      </c>
      <c r="G22" s="90">
        <f>SUM('(1)入湯税'!G22+'(2)事業所税'!G22+'(3)法定外目的税'!G22)</f>
        <v>0</v>
      </c>
      <c r="H22" s="91">
        <f t="shared" si="1"/>
        <v>0</v>
      </c>
      <c r="I22" s="201" t="str">
        <f t="shared" si="3"/>
        <v>－</v>
      </c>
      <c r="J22" s="155" t="str">
        <f t="shared" si="2"/>
        <v>－</v>
      </c>
      <c r="K22" s="202" t="str">
        <f t="shared" si="2"/>
        <v>－</v>
      </c>
    </row>
    <row r="23" spans="1:11" ht="13.5">
      <c r="A23" s="5"/>
      <c r="B23" s="75" t="str">
        <f>+'帳票61_06(1)'!B22</f>
        <v>金武町</v>
      </c>
      <c r="C23" s="89">
        <f>SUM('(1)入湯税'!C23+'(2)事業所税'!C23+'(3)法定外目的税'!C23)</f>
        <v>0</v>
      </c>
      <c r="D23" s="90">
        <f>SUM('(1)入湯税'!D23+'(2)事業所税'!D23+'(3)法定外目的税'!D23)</f>
        <v>0</v>
      </c>
      <c r="E23" s="91">
        <f t="shared" si="0"/>
        <v>0</v>
      </c>
      <c r="F23" s="89">
        <f>SUM('(1)入湯税'!F23+'(2)事業所税'!F23+'(3)法定外目的税'!F23)</f>
        <v>0</v>
      </c>
      <c r="G23" s="90">
        <f>SUM('(1)入湯税'!G23+'(2)事業所税'!G23+'(3)法定外目的税'!G23)</f>
        <v>0</v>
      </c>
      <c r="H23" s="91">
        <f t="shared" si="1"/>
        <v>0</v>
      </c>
      <c r="I23" s="201" t="str">
        <f t="shared" si="3"/>
        <v>－</v>
      </c>
      <c r="J23" s="155" t="str">
        <f t="shared" si="2"/>
        <v>－</v>
      </c>
      <c r="K23" s="202" t="str">
        <f t="shared" si="2"/>
        <v>－</v>
      </c>
    </row>
    <row r="24" spans="1:11" ht="13.5">
      <c r="A24" s="5"/>
      <c r="B24" s="76" t="str">
        <f>+'帳票61_06(1)'!B23</f>
        <v>伊江村</v>
      </c>
      <c r="C24" s="92">
        <f>SUM('(1)入湯税'!C24+'(2)事業所税'!C24+'(3)法定外目的税'!C24)</f>
        <v>0</v>
      </c>
      <c r="D24" s="93">
        <f>SUM('(1)入湯税'!D24+'(2)事業所税'!D24+'(3)法定外目的税'!D24)</f>
        <v>0</v>
      </c>
      <c r="E24" s="94">
        <f t="shared" si="0"/>
        <v>0</v>
      </c>
      <c r="F24" s="92">
        <f>SUM('(1)入湯税'!F24+'(2)事業所税'!F24+'(3)法定外目的税'!F24)</f>
        <v>0</v>
      </c>
      <c r="G24" s="93">
        <f>SUM('(1)入湯税'!G24+'(2)事業所税'!G24+'(3)法定外目的税'!G24)</f>
        <v>0</v>
      </c>
      <c r="H24" s="94">
        <f t="shared" si="1"/>
        <v>0</v>
      </c>
      <c r="I24" s="203" t="str">
        <f t="shared" si="3"/>
        <v>－</v>
      </c>
      <c r="J24" s="204" t="str">
        <f t="shared" si="2"/>
        <v>－</v>
      </c>
      <c r="K24" s="205" t="str">
        <f t="shared" si="2"/>
        <v>－</v>
      </c>
    </row>
    <row r="25" spans="1:11" ht="13.5">
      <c r="A25" s="5"/>
      <c r="B25" s="77" t="str">
        <f>+'帳票61_06(1)'!B24</f>
        <v>読谷村</v>
      </c>
      <c r="C25" s="95">
        <f>SUM('(1)入湯税'!C25+'(2)事業所税'!C25+'(3)法定外目的税'!C25)</f>
        <v>0</v>
      </c>
      <c r="D25" s="96">
        <f>SUM('(1)入湯税'!D25+'(2)事業所税'!D25+'(3)法定外目的税'!D25)</f>
        <v>0</v>
      </c>
      <c r="E25" s="97">
        <f t="shared" si="0"/>
        <v>0</v>
      </c>
      <c r="F25" s="95">
        <f>SUM('(1)入湯税'!F25+'(2)事業所税'!F25+'(3)法定外目的税'!F25)</f>
        <v>0</v>
      </c>
      <c r="G25" s="96">
        <f>SUM('(1)入湯税'!G25+'(2)事業所税'!G25+'(3)法定外目的税'!G25)</f>
        <v>0</v>
      </c>
      <c r="H25" s="97">
        <f t="shared" si="1"/>
        <v>0</v>
      </c>
      <c r="I25" s="206" t="str">
        <f t="shared" si="3"/>
        <v>－</v>
      </c>
      <c r="J25" s="207" t="str">
        <f t="shared" si="2"/>
        <v>－</v>
      </c>
      <c r="K25" s="208" t="str">
        <f t="shared" si="2"/>
        <v>－</v>
      </c>
    </row>
    <row r="26" spans="1:11" ht="13.5">
      <c r="A26" s="5"/>
      <c r="B26" s="75" t="str">
        <f>+'帳票61_06(1)'!B25</f>
        <v>嘉手納町</v>
      </c>
      <c r="C26" s="89">
        <f>SUM('(1)入湯税'!C26+'(2)事業所税'!C26+'(3)法定外目的税'!C26)</f>
        <v>0</v>
      </c>
      <c r="D26" s="90">
        <f>SUM('(1)入湯税'!D26+'(2)事業所税'!D26+'(3)法定外目的税'!D26)</f>
        <v>0</v>
      </c>
      <c r="E26" s="91">
        <f t="shared" si="0"/>
        <v>0</v>
      </c>
      <c r="F26" s="89">
        <f>SUM('(1)入湯税'!F26+'(2)事業所税'!F26+'(3)法定外目的税'!F26)</f>
        <v>0</v>
      </c>
      <c r="G26" s="90">
        <f>SUM('(1)入湯税'!G26+'(2)事業所税'!G26+'(3)法定外目的税'!G26)</f>
        <v>0</v>
      </c>
      <c r="H26" s="91">
        <f t="shared" si="1"/>
        <v>0</v>
      </c>
      <c r="I26" s="201" t="str">
        <f t="shared" si="3"/>
        <v>－</v>
      </c>
      <c r="J26" s="155" t="str">
        <f t="shared" si="2"/>
        <v>－</v>
      </c>
      <c r="K26" s="202" t="str">
        <f t="shared" si="2"/>
        <v>－</v>
      </c>
    </row>
    <row r="27" spans="1:11" ht="13.5">
      <c r="A27" s="5"/>
      <c r="B27" s="75" t="str">
        <f>+'帳票61_06(1)'!B26</f>
        <v>北谷町</v>
      </c>
      <c r="C27" s="89">
        <f>SUM('(1)入湯税'!C27+'(2)事業所税'!C27+'(3)法定外目的税'!C27)</f>
        <v>20256</v>
      </c>
      <c r="D27" s="90">
        <f>SUM('(1)入湯税'!D27+'(2)事業所税'!D27+'(3)法定外目的税'!D27)</f>
        <v>0</v>
      </c>
      <c r="E27" s="91">
        <f t="shared" si="0"/>
        <v>20256</v>
      </c>
      <c r="F27" s="89">
        <f>SUM('(1)入湯税'!F27+'(2)事業所税'!F27+'(3)法定外目的税'!F27)</f>
        <v>20256</v>
      </c>
      <c r="G27" s="90">
        <f>SUM('(1)入湯税'!G27+'(2)事業所税'!G27+'(3)法定外目的税'!G27)</f>
        <v>0</v>
      </c>
      <c r="H27" s="91">
        <f t="shared" si="1"/>
        <v>20256</v>
      </c>
      <c r="I27" s="201">
        <f t="shared" si="3"/>
        <v>100</v>
      </c>
      <c r="J27" s="155" t="str">
        <f t="shared" si="2"/>
        <v>－</v>
      </c>
      <c r="K27" s="202">
        <f t="shared" si="2"/>
        <v>100</v>
      </c>
    </row>
    <row r="28" spans="1:11" ht="13.5">
      <c r="A28" s="5"/>
      <c r="B28" s="75" t="str">
        <f>+'帳票61_06(1)'!B27</f>
        <v>北中城村</v>
      </c>
      <c r="C28" s="89">
        <f>SUM('(1)入湯税'!C28+'(2)事業所税'!C28+'(3)法定外目的税'!C28)</f>
        <v>0</v>
      </c>
      <c r="D28" s="90">
        <f>SUM('(1)入湯税'!D28+'(2)事業所税'!D28+'(3)法定外目的税'!D28)</f>
        <v>0</v>
      </c>
      <c r="E28" s="91">
        <f t="shared" si="0"/>
        <v>0</v>
      </c>
      <c r="F28" s="89">
        <f>SUM('(1)入湯税'!F28+'(2)事業所税'!F28+'(3)法定外目的税'!F28)</f>
        <v>0</v>
      </c>
      <c r="G28" s="90">
        <f>SUM('(1)入湯税'!G28+'(2)事業所税'!G28+'(3)法定外目的税'!G28)</f>
        <v>0</v>
      </c>
      <c r="H28" s="91">
        <f t="shared" si="1"/>
        <v>0</v>
      </c>
      <c r="I28" s="201" t="str">
        <f t="shared" si="3"/>
        <v>－</v>
      </c>
      <c r="J28" s="155" t="str">
        <f t="shared" si="2"/>
        <v>－</v>
      </c>
      <c r="K28" s="202" t="str">
        <f t="shared" si="2"/>
        <v>－</v>
      </c>
    </row>
    <row r="29" spans="1:11" ht="13.5">
      <c r="A29" s="5"/>
      <c r="B29" s="76" t="str">
        <f>+'帳票61_06(1)'!B28</f>
        <v>中城村</v>
      </c>
      <c r="C29" s="196">
        <f>SUM('(1)入湯税'!C29+'(2)事業所税'!C29+'(3)法定外目的税'!C29)</f>
        <v>0</v>
      </c>
      <c r="D29" s="197">
        <f>SUM('(1)入湯税'!D29+'(2)事業所税'!D29+'(3)法定外目的税'!D29)</f>
        <v>0</v>
      </c>
      <c r="E29" s="94">
        <f t="shared" si="0"/>
        <v>0</v>
      </c>
      <c r="F29" s="92">
        <f>SUM('(1)入湯税'!F29+'(2)事業所税'!F29+'(3)法定外目的税'!F29)</f>
        <v>0</v>
      </c>
      <c r="G29" s="93">
        <f>SUM('(1)入湯税'!G29+'(2)事業所税'!G29+'(3)法定外目的税'!G29)</f>
        <v>0</v>
      </c>
      <c r="H29" s="94">
        <f t="shared" si="1"/>
        <v>0</v>
      </c>
      <c r="I29" s="168" t="str">
        <f t="shared" si="3"/>
        <v>－</v>
      </c>
      <c r="J29" s="204" t="str">
        <f t="shared" si="2"/>
        <v>－</v>
      </c>
      <c r="K29" s="205" t="str">
        <f t="shared" si="2"/>
        <v>－</v>
      </c>
    </row>
    <row r="30" spans="1:11" ht="13.5">
      <c r="A30" s="5"/>
      <c r="B30" s="77" t="str">
        <f>+'帳票61_06(1)'!B29</f>
        <v>西原町</v>
      </c>
      <c r="C30" s="95">
        <f>SUM('(1)入湯税'!C30+'(2)事業所税'!C30+'(3)法定外目的税'!C30)</f>
        <v>0</v>
      </c>
      <c r="D30" s="96">
        <f>SUM('(1)入湯税'!D30+'(2)事業所税'!D30+'(3)法定外目的税'!D30)</f>
        <v>0</v>
      </c>
      <c r="E30" s="97">
        <f t="shared" si="0"/>
        <v>0</v>
      </c>
      <c r="F30" s="95">
        <f>SUM('(1)入湯税'!F30+'(2)事業所税'!F30+'(3)法定外目的税'!F30)</f>
        <v>0</v>
      </c>
      <c r="G30" s="96">
        <f>SUM('(1)入湯税'!G30+'(2)事業所税'!G30+'(3)法定外目的税'!G30)</f>
        <v>0</v>
      </c>
      <c r="H30" s="97">
        <f t="shared" si="1"/>
        <v>0</v>
      </c>
      <c r="I30" s="206" t="str">
        <f t="shared" si="3"/>
        <v>－</v>
      </c>
      <c r="J30" s="207" t="str">
        <f t="shared" si="2"/>
        <v>－</v>
      </c>
      <c r="K30" s="208" t="str">
        <f t="shared" si="2"/>
        <v>－</v>
      </c>
    </row>
    <row r="31" spans="1:11" ht="13.5">
      <c r="A31" s="5"/>
      <c r="B31" s="75" t="str">
        <f>+'帳票61_06(1)'!B30</f>
        <v>与那原町</v>
      </c>
      <c r="C31" s="89">
        <f>SUM('(1)入湯税'!C31+'(2)事業所税'!C31+'(3)法定外目的税'!C31)</f>
        <v>0</v>
      </c>
      <c r="D31" s="90">
        <f>SUM('(1)入湯税'!D31+'(2)事業所税'!D31+'(3)法定外目的税'!D31)</f>
        <v>0</v>
      </c>
      <c r="E31" s="91">
        <f t="shared" si="0"/>
        <v>0</v>
      </c>
      <c r="F31" s="89">
        <f>SUM('(1)入湯税'!F31+'(2)事業所税'!F31+'(3)法定外目的税'!F31)</f>
        <v>0</v>
      </c>
      <c r="G31" s="90">
        <f>SUM('(1)入湯税'!G31+'(2)事業所税'!G31+'(3)法定外目的税'!G31)</f>
        <v>0</v>
      </c>
      <c r="H31" s="91">
        <f t="shared" si="1"/>
        <v>0</v>
      </c>
      <c r="I31" s="201" t="str">
        <f t="shared" si="3"/>
        <v>－</v>
      </c>
      <c r="J31" s="155" t="str">
        <f t="shared" si="2"/>
        <v>－</v>
      </c>
      <c r="K31" s="202" t="str">
        <f t="shared" si="2"/>
        <v>－</v>
      </c>
    </row>
    <row r="32" spans="1:11" ht="13.5">
      <c r="A32" s="5"/>
      <c r="B32" s="75" t="str">
        <f>+'帳票61_06(1)'!B31</f>
        <v>南風原町</v>
      </c>
      <c r="C32" s="89">
        <f>SUM('(1)入湯税'!C32+'(2)事業所税'!C32+'(3)法定外目的税'!C32)</f>
        <v>0</v>
      </c>
      <c r="D32" s="90">
        <f>SUM('(1)入湯税'!D32+'(2)事業所税'!D32+'(3)法定外目的税'!D32)</f>
        <v>0</v>
      </c>
      <c r="E32" s="91">
        <f t="shared" si="0"/>
        <v>0</v>
      </c>
      <c r="F32" s="89">
        <f>SUM('(1)入湯税'!F32+'(2)事業所税'!F32+'(3)法定外目的税'!F32)</f>
        <v>0</v>
      </c>
      <c r="G32" s="90">
        <f>SUM('(1)入湯税'!G32+'(2)事業所税'!G32+'(3)法定外目的税'!G32)</f>
        <v>0</v>
      </c>
      <c r="H32" s="91">
        <f t="shared" si="1"/>
        <v>0</v>
      </c>
      <c r="I32" s="201" t="str">
        <f t="shared" si="3"/>
        <v>－</v>
      </c>
      <c r="J32" s="155" t="str">
        <f t="shared" si="2"/>
        <v>－</v>
      </c>
      <c r="K32" s="202" t="str">
        <f t="shared" si="2"/>
        <v>－</v>
      </c>
    </row>
    <row r="33" spans="1:11" ht="13.5">
      <c r="A33" s="5"/>
      <c r="B33" s="75" t="str">
        <f>+'帳票61_06(1)'!B32</f>
        <v>渡嘉敷村</v>
      </c>
      <c r="C33" s="89">
        <f>SUM('(1)入湯税'!C33+'(2)事業所税'!C33+'(3)法定外目的税'!C33)</f>
        <v>0</v>
      </c>
      <c r="D33" s="90">
        <f>SUM('(1)入湯税'!D33+'(2)事業所税'!D33+'(3)法定外目的税'!D33)</f>
        <v>0</v>
      </c>
      <c r="E33" s="91">
        <f t="shared" si="0"/>
        <v>0</v>
      </c>
      <c r="F33" s="89">
        <f>SUM('(1)入湯税'!F33+'(2)事業所税'!F33+'(3)法定外目的税'!F33)</f>
        <v>0</v>
      </c>
      <c r="G33" s="90">
        <f>SUM('(1)入湯税'!G33+'(2)事業所税'!G33+'(3)法定外目的税'!G33)</f>
        <v>0</v>
      </c>
      <c r="H33" s="91">
        <f t="shared" si="1"/>
        <v>0</v>
      </c>
      <c r="I33" s="201" t="str">
        <f t="shared" si="3"/>
        <v>－</v>
      </c>
      <c r="J33" s="155" t="str">
        <f t="shared" si="2"/>
        <v>－</v>
      </c>
      <c r="K33" s="202" t="str">
        <f t="shared" si="2"/>
        <v>－</v>
      </c>
    </row>
    <row r="34" spans="1:11" ht="13.5">
      <c r="A34" s="5"/>
      <c r="B34" s="76" t="str">
        <f>+'帳票61_06(1)'!B33</f>
        <v>座間味村</v>
      </c>
      <c r="C34" s="92">
        <f>SUM('(1)入湯税'!C34+'(2)事業所税'!C34+'(3)法定外目的税'!C34)</f>
        <v>0</v>
      </c>
      <c r="D34" s="93">
        <f>SUM('(1)入湯税'!D34+'(2)事業所税'!D34+'(3)法定外目的税'!D34)</f>
        <v>0</v>
      </c>
      <c r="E34" s="94">
        <f t="shared" si="0"/>
        <v>0</v>
      </c>
      <c r="F34" s="92">
        <f>SUM('(1)入湯税'!F34+'(2)事業所税'!F34+'(3)法定外目的税'!F34)</f>
        <v>0</v>
      </c>
      <c r="G34" s="93">
        <f>SUM('(1)入湯税'!G34+'(2)事業所税'!G34+'(3)法定外目的税'!G34)</f>
        <v>0</v>
      </c>
      <c r="H34" s="94">
        <f t="shared" si="1"/>
        <v>0</v>
      </c>
      <c r="I34" s="203" t="str">
        <f t="shared" si="3"/>
        <v>－</v>
      </c>
      <c r="J34" s="204" t="str">
        <f t="shared" si="2"/>
        <v>－</v>
      </c>
      <c r="K34" s="205" t="str">
        <f t="shared" si="2"/>
        <v>－</v>
      </c>
    </row>
    <row r="35" spans="1:11" ht="13.5">
      <c r="A35" s="5"/>
      <c r="B35" s="77" t="str">
        <f>+'帳票61_06(1)'!B34</f>
        <v>粟国村</v>
      </c>
      <c r="C35" s="95">
        <f>SUM('(1)入湯税'!C35+'(2)事業所税'!C35+'(3)法定外目的税'!C35)</f>
        <v>0</v>
      </c>
      <c r="D35" s="96">
        <f>SUM('(1)入湯税'!D35+'(2)事業所税'!D35+'(3)法定外目的税'!D35)</f>
        <v>0</v>
      </c>
      <c r="E35" s="97">
        <f t="shared" si="0"/>
        <v>0</v>
      </c>
      <c r="F35" s="95">
        <f>SUM('(1)入湯税'!F35+'(2)事業所税'!F35+'(3)法定外目的税'!F35)</f>
        <v>0</v>
      </c>
      <c r="G35" s="96">
        <f>SUM('(1)入湯税'!G35+'(2)事業所税'!G35+'(3)法定外目的税'!G35)</f>
        <v>0</v>
      </c>
      <c r="H35" s="97">
        <f t="shared" si="1"/>
        <v>0</v>
      </c>
      <c r="I35" s="206" t="str">
        <f t="shared" si="3"/>
        <v>－</v>
      </c>
      <c r="J35" s="207" t="str">
        <f t="shared" si="2"/>
        <v>－</v>
      </c>
      <c r="K35" s="208" t="str">
        <f t="shared" si="2"/>
        <v>－</v>
      </c>
    </row>
    <row r="36" spans="1:11" ht="13.5">
      <c r="A36" s="5"/>
      <c r="B36" s="75" t="str">
        <f>+'帳票61_06(1)'!B35</f>
        <v>渡名喜村</v>
      </c>
      <c r="C36" s="89">
        <f>SUM('(1)入湯税'!C36+'(2)事業所税'!C36+'(3)法定外目的税'!C36)</f>
        <v>0</v>
      </c>
      <c r="D36" s="90">
        <f>SUM('(1)入湯税'!D36+'(2)事業所税'!D36+'(3)法定外目的税'!D36)</f>
        <v>0</v>
      </c>
      <c r="E36" s="91">
        <f t="shared" si="0"/>
        <v>0</v>
      </c>
      <c r="F36" s="89">
        <f>SUM('(1)入湯税'!F36+'(2)事業所税'!F36+'(3)法定外目的税'!F36)</f>
        <v>0</v>
      </c>
      <c r="G36" s="90">
        <f>SUM('(1)入湯税'!G36+'(2)事業所税'!G36+'(3)法定外目的税'!G36)</f>
        <v>0</v>
      </c>
      <c r="H36" s="91">
        <f t="shared" si="1"/>
        <v>0</v>
      </c>
      <c r="I36" s="201" t="str">
        <f t="shared" si="3"/>
        <v>－</v>
      </c>
      <c r="J36" s="155" t="str">
        <f t="shared" si="2"/>
        <v>－</v>
      </c>
      <c r="K36" s="202" t="str">
        <f t="shared" si="2"/>
        <v>－</v>
      </c>
    </row>
    <row r="37" spans="1:11" ht="13.5">
      <c r="A37" s="5"/>
      <c r="B37" s="75" t="str">
        <f>+'帳票61_06(1)'!B36</f>
        <v>南大東村</v>
      </c>
      <c r="C37" s="89">
        <f>SUM('(1)入湯税'!C37+'(2)事業所税'!C37+'(3)法定外目的税'!C37)</f>
        <v>0</v>
      </c>
      <c r="D37" s="90">
        <f>SUM('(1)入湯税'!D37+'(2)事業所税'!D37+'(3)法定外目的税'!D37)</f>
        <v>0</v>
      </c>
      <c r="E37" s="91">
        <f aca="true" t="shared" si="4" ref="E37:E45">SUM(C37:D37)</f>
        <v>0</v>
      </c>
      <c r="F37" s="89">
        <f>SUM('(1)入湯税'!F37+'(2)事業所税'!F37+'(3)法定外目的税'!F37)</f>
        <v>0</v>
      </c>
      <c r="G37" s="90">
        <f>SUM('(1)入湯税'!G37+'(2)事業所税'!G37+'(3)法定外目的税'!G37)</f>
        <v>0</v>
      </c>
      <c r="H37" s="91">
        <f aca="true" t="shared" si="5" ref="H37:H45">SUM(F37:G37)</f>
        <v>0</v>
      </c>
      <c r="I37" s="201" t="str">
        <f t="shared" si="3"/>
        <v>－</v>
      </c>
      <c r="J37" s="155" t="str">
        <f t="shared" si="3"/>
        <v>－</v>
      </c>
      <c r="K37" s="202" t="str">
        <f t="shared" si="3"/>
        <v>－</v>
      </c>
    </row>
    <row r="38" spans="1:11" ht="13.5">
      <c r="A38" s="5"/>
      <c r="B38" s="75" t="str">
        <f>+'帳票61_06(1)'!B37</f>
        <v>北大東村</v>
      </c>
      <c r="C38" s="89">
        <f>SUM('(1)入湯税'!C38+'(2)事業所税'!C38+'(3)法定外目的税'!C38)</f>
        <v>0</v>
      </c>
      <c r="D38" s="90">
        <f>SUM('(1)入湯税'!D38+'(2)事業所税'!D38+'(3)法定外目的税'!D38)</f>
        <v>0</v>
      </c>
      <c r="E38" s="91">
        <f t="shared" si="4"/>
        <v>0</v>
      </c>
      <c r="F38" s="89">
        <f>SUM('(1)入湯税'!F38+'(2)事業所税'!F38+'(3)法定外目的税'!F38)</f>
        <v>0</v>
      </c>
      <c r="G38" s="90">
        <f>SUM('(1)入湯税'!G38+'(2)事業所税'!G38+'(3)法定外目的税'!G38)</f>
        <v>0</v>
      </c>
      <c r="H38" s="91">
        <f t="shared" si="5"/>
        <v>0</v>
      </c>
      <c r="I38" s="201" t="str">
        <f t="shared" si="3"/>
        <v>－</v>
      </c>
      <c r="J38" s="155" t="str">
        <f t="shared" si="3"/>
        <v>－</v>
      </c>
      <c r="K38" s="202" t="str">
        <f t="shared" si="3"/>
        <v>－</v>
      </c>
    </row>
    <row r="39" spans="1:11" ht="13.5">
      <c r="A39" s="5"/>
      <c r="B39" s="76" t="str">
        <f>+'帳票61_06(1)'!B38</f>
        <v>伊平屋村</v>
      </c>
      <c r="C39" s="92">
        <f>SUM('(1)入湯税'!C39+'(2)事業所税'!C39+'(3)法定外目的税'!C39)</f>
        <v>1899</v>
      </c>
      <c r="D39" s="197">
        <f>SUM('(1)入湯税'!D39+'(2)事業所税'!D39+'(3)法定外目的税'!D39)</f>
        <v>0</v>
      </c>
      <c r="E39" s="94">
        <f t="shared" si="4"/>
        <v>1899</v>
      </c>
      <c r="F39" s="92">
        <f>SUM('(1)入湯税'!F39+'(2)事業所税'!F39+'(3)法定外目的税'!F39)</f>
        <v>1899</v>
      </c>
      <c r="G39" s="93">
        <f>SUM('(1)入湯税'!G39+'(2)事業所税'!G39+'(3)法定外目的税'!G39)</f>
        <v>0</v>
      </c>
      <c r="H39" s="94">
        <f t="shared" si="5"/>
        <v>1899</v>
      </c>
      <c r="I39" s="203">
        <f t="shared" si="3"/>
        <v>100</v>
      </c>
      <c r="J39" s="204" t="str">
        <f t="shared" si="3"/>
        <v>－</v>
      </c>
      <c r="K39" s="205">
        <f t="shared" si="3"/>
        <v>100</v>
      </c>
    </row>
    <row r="40" spans="1:11" ht="13.5">
      <c r="A40" s="5"/>
      <c r="B40" s="77" t="str">
        <f>+'帳票61_06(1)'!B39</f>
        <v>伊是名村</v>
      </c>
      <c r="C40" s="95">
        <f>SUM('(1)入湯税'!C40+'(2)事業所税'!C40+'(3)法定外目的税'!C40)</f>
        <v>3954</v>
      </c>
      <c r="D40" s="96">
        <f>SUM('(1)入湯税'!D40+'(2)事業所税'!D40+'(3)法定外目的税'!D40)</f>
        <v>0</v>
      </c>
      <c r="E40" s="97">
        <f t="shared" si="4"/>
        <v>3954</v>
      </c>
      <c r="F40" s="95">
        <f>SUM('(1)入湯税'!F40+'(2)事業所税'!F40+'(3)法定外目的税'!F40)</f>
        <v>3954</v>
      </c>
      <c r="G40" s="96">
        <f>SUM('(1)入湯税'!G40+'(2)事業所税'!G40+'(3)法定外目的税'!G40)</f>
        <v>0</v>
      </c>
      <c r="H40" s="97">
        <f t="shared" si="5"/>
        <v>3954</v>
      </c>
      <c r="I40" s="206">
        <f t="shared" si="3"/>
        <v>100</v>
      </c>
      <c r="J40" s="207" t="str">
        <f t="shared" si="3"/>
        <v>－</v>
      </c>
      <c r="K40" s="208">
        <f t="shared" si="3"/>
        <v>100</v>
      </c>
    </row>
    <row r="41" spans="1:11" ht="13.5">
      <c r="A41" s="5"/>
      <c r="B41" s="75" t="str">
        <f>+'帳票61_06(1)'!B40</f>
        <v>久米島町</v>
      </c>
      <c r="C41" s="89">
        <f>SUM('(1)入湯税'!C41+'(2)事業所税'!C41+'(3)法定外目的税'!C41)</f>
        <v>0</v>
      </c>
      <c r="D41" s="90">
        <f>SUM('(1)入湯税'!D41+'(2)事業所税'!D41+'(3)法定外目的税'!D41)</f>
        <v>0</v>
      </c>
      <c r="E41" s="91">
        <f t="shared" si="4"/>
        <v>0</v>
      </c>
      <c r="F41" s="89">
        <f>SUM('(1)入湯税'!F41+'(2)事業所税'!F41+'(3)法定外目的税'!F41)</f>
        <v>0</v>
      </c>
      <c r="G41" s="90">
        <f>SUM('(1)入湯税'!G41+'(2)事業所税'!G41+'(3)法定外目的税'!G41)</f>
        <v>0</v>
      </c>
      <c r="H41" s="91">
        <f t="shared" si="5"/>
        <v>0</v>
      </c>
      <c r="I41" s="201" t="str">
        <f t="shared" si="3"/>
        <v>－</v>
      </c>
      <c r="J41" s="155" t="str">
        <f t="shared" si="3"/>
        <v>－</v>
      </c>
      <c r="K41" s="202" t="str">
        <f t="shared" si="3"/>
        <v>－</v>
      </c>
    </row>
    <row r="42" spans="1:11" ht="13.5">
      <c r="A42" s="5"/>
      <c r="B42" s="75" t="str">
        <f>+'帳票61_06(1)'!B41</f>
        <v>八重瀬町</v>
      </c>
      <c r="C42" s="89">
        <f>SUM('(1)入湯税'!C42+'(2)事業所税'!C42+'(3)法定外目的税'!C42)</f>
        <v>0</v>
      </c>
      <c r="D42" s="90">
        <f>SUM('(1)入湯税'!D42+'(2)事業所税'!D42+'(3)法定外目的税'!D42)</f>
        <v>0</v>
      </c>
      <c r="E42" s="91">
        <f t="shared" si="4"/>
        <v>0</v>
      </c>
      <c r="F42" s="89">
        <f>SUM('(1)入湯税'!F42+'(2)事業所税'!F42+'(3)法定外目的税'!F42)</f>
        <v>0</v>
      </c>
      <c r="G42" s="90">
        <f>SUM('(1)入湯税'!G42+'(2)事業所税'!G42+'(3)法定外目的税'!G42)</f>
        <v>0</v>
      </c>
      <c r="H42" s="91">
        <f t="shared" si="5"/>
        <v>0</v>
      </c>
      <c r="I42" s="201" t="str">
        <f t="shared" si="3"/>
        <v>－</v>
      </c>
      <c r="J42" s="155" t="str">
        <f t="shared" si="3"/>
        <v>－</v>
      </c>
      <c r="K42" s="202" t="str">
        <f t="shared" si="3"/>
        <v>－</v>
      </c>
    </row>
    <row r="43" spans="1:11" ht="13.5">
      <c r="A43" s="5"/>
      <c r="B43" s="75" t="str">
        <f>+'帳票61_06(1)'!B42</f>
        <v>多良間村</v>
      </c>
      <c r="C43" s="89">
        <f>SUM('(1)入湯税'!C43+'(2)事業所税'!C43+'(3)法定外目的税'!C43)</f>
        <v>0</v>
      </c>
      <c r="D43" s="90">
        <f>SUM('(1)入湯税'!D43+'(2)事業所税'!D43+'(3)法定外目的税'!D43)</f>
        <v>0</v>
      </c>
      <c r="E43" s="91">
        <f t="shared" si="4"/>
        <v>0</v>
      </c>
      <c r="F43" s="89">
        <f>SUM('(1)入湯税'!F43+'(2)事業所税'!F43+'(3)法定外目的税'!F43)</f>
        <v>0</v>
      </c>
      <c r="G43" s="90">
        <f>SUM('(1)入湯税'!G43+'(2)事業所税'!G43+'(3)法定外目的税'!G43)</f>
        <v>0</v>
      </c>
      <c r="H43" s="91">
        <f t="shared" si="5"/>
        <v>0</v>
      </c>
      <c r="I43" s="201" t="str">
        <f t="shared" si="3"/>
        <v>－</v>
      </c>
      <c r="J43" s="155" t="str">
        <f t="shared" si="3"/>
        <v>－</v>
      </c>
      <c r="K43" s="202" t="str">
        <f t="shared" si="3"/>
        <v>－</v>
      </c>
    </row>
    <row r="44" spans="1:11" ht="13.5">
      <c r="A44" s="5"/>
      <c r="B44" s="76" t="str">
        <f>+'帳票61_06(1)'!B43</f>
        <v>竹富町</v>
      </c>
      <c r="C44" s="92">
        <f>SUM('(1)入湯税'!C44+'(2)事業所税'!C44+'(3)法定外目的税'!C44)</f>
        <v>5881</v>
      </c>
      <c r="D44" s="93">
        <f>SUM('(1)入湯税'!D44+'(2)事業所税'!D44+'(3)法定外目的税'!D44)</f>
        <v>0</v>
      </c>
      <c r="E44" s="94">
        <f t="shared" si="4"/>
        <v>5881</v>
      </c>
      <c r="F44" s="92">
        <f>SUM('(1)入湯税'!F44+'(2)事業所税'!F44+'(3)法定外目的税'!F44)</f>
        <v>5881</v>
      </c>
      <c r="G44" s="93">
        <f>SUM('(1)入湯税'!G44+'(2)事業所税'!G44+'(3)法定外目的税'!G44)</f>
        <v>0</v>
      </c>
      <c r="H44" s="94">
        <f t="shared" si="5"/>
        <v>5881</v>
      </c>
      <c r="I44" s="203">
        <f t="shared" si="3"/>
        <v>100</v>
      </c>
      <c r="J44" s="204" t="str">
        <f t="shared" si="3"/>
        <v>－</v>
      </c>
      <c r="K44" s="205">
        <f t="shared" si="3"/>
        <v>100</v>
      </c>
    </row>
    <row r="45" spans="1:11" ht="14.25" thickBot="1">
      <c r="A45" s="5"/>
      <c r="B45" s="254" t="str">
        <f>+'帳票61_06(1)'!B44</f>
        <v>与那国町</v>
      </c>
      <c r="C45" s="255">
        <f>SUM('(1)入湯税'!C45+'(2)事業所税'!C45+'(3)法定外目的税'!C45)</f>
        <v>0</v>
      </c>
      <c r="D45" s="256">
        <f>SUM('(1)入湯税'!D45+'(2)事業所税'!D45+'(3)法定外目的税'!D45)</f>
        <v>0</v>
      </c>
      <c r="E45" s="257">
        <f t="shared" si="4"/>
        <v>0</v>
      </c>
      <c r="F45" s="255">
        <f>SUM('(1)入湯税'!F45+'(2)事業所税'!F45+'(3)法定外目的税'!F45)</f>
        <v>0</v>
      </c>
      <c r="G45" s="256">
        <f>SUM('(1)入湯税'!G45+'(2)事業所税'!G45+'(3)法定外目的税'!G45)</f>
        <v>0</v>
      </c>
      <c r="H45" s="257">
        <f t="shared" si="5"/>
        <v>0</v>
      </c>
      <c r="I45" s="258" t="str">
        <f t="shared" si="3"/>
        <v>－</v>
      </c>
      <c r="J45" s="259" t="str">
        <f t="shared" si="3"/>
        <v>－</v>
      </c>
      <c r="K45" s="260" t="str">
        <f t="shared" si="3"/>
        <v>－</v>
      </c>
    </row>
    <row r="46" spans="1:11" ht="14.25" thickTop="1">
      <c r="A46" s="6"/>
      <c r="B46" s="253" t="s">
        <v>65</v>
      </c>
      <c r="C46" s="198">
        <f aca="true" t="shared" si="6" ref="C46:H46">SUM(C5:C15)</f>
        <v>778985</v>
      </c>
      <c r="D46" s="199">
        <f t="shared" si="6"/>
        <v>9808</v>
      </c>
      <c r="E46" s="200">
        <f t="shared" si="6"/>
        <v>788793</v>
      </c>
      <c r="F46" s="198">
        <f t="shared" si="6"/>
        <v>771170</v>
      </c>
      <c r="G46" s="199">
        <f t="shared" si="6"/>
        <v>472</v>
      </c>
      <c r="H46" s="200">
        <f t="shared" si="6"/>
        <v>771642</v>
      </c>
      <c r="I46" s="212">
        <f t="shared" si="3"/>
        <v>98.99677143975815</v>
      </c>
      <c r="J46" s="213">
        <f t="shared" si="3"/>
        <v>4.8123980424143555</v>
      </c>
      <c r="K46" s="214">
        <f t="shared" si="3"/>
        <v>97.82566528861184</v>
      </c>
    </row>
    <row r="47" spans="1:11" ht="14.25" thickBot="1">
      <c r="A47" s="6"/>
      <c r="B47" s="80" t="s">
        <v>66</v>
      </c>
      <c r="C47" s="101">
        <f aca="true" t="shared" si="7" ref="C47:H47">SUM(C16:C45)</f>
        <v>31990</v>
      </c>
      <c r="D47" s="102">
        <f t="shared" si="7"/>
        <v>0</v>
      </c>
      <c r="E47" s="103">
        <f t="shared" si="7"/>
        <v>31990</v>
      </c>
      <c r="F47" s="101">
        <f t="shared" si="7"/>
        <v>31990</v>
      </c>
      <c r="G47" s="102">
        <f t="shared" si="7"/>
        <v>0</v>
      </c>
      <c r="H47" s="103">
        <f t="shared" si="7"/>
        <v>31990</v>
      </c>
      <c r="I47" s="215">
        <f t="shared" si="3"/>
        <v>100</v>
      </c>
      <c r="J47" s="216" t="str">
        <f t="shared" si="3"/>
        <v>－</v>
      </c>
      <c r="K47" s="217">
        <f t="shared" si="3"/>
        <v>100</v>
      </c>
    </row>
    <row r="48" spans="2:11" ht="14.25" thickBot="1">
      <c r="B48" s="82" t="s">
        <v>114</v>
      </c>
      <c r="C48" s="104">
        <f aca="true" t="shared" si="8" ref="C48:H48">SUM(C46:C47)</f>
        <v>810975</v>
      </c>
      <c r="D48" s="105">
        <f t="shared" si="8"/>
        <v>9808</v>
      </c>
      <c r="E48" s="106">
        <f t="shared" si="8"/>
        <v>820783</v>
      </c>
      <c r="F48" s="104">
        <f>SUM(F46:F47)</f>
        <v>803160</v>
      </c>
      <c r="G48" s="105">
        <f t="shared" si="8"/>
        <v>472</v>
      </c>
      <c r="H48" s="106">
        <f t="shared" si="8"/>
        <v>803632</v>
      </c>
      <c r="I48" s="223">
        <f t="shared" si="3"/>
        <v>99.03634514010913</v>
      </c>
      <c r="J48" s="224">
        <f t="shared" si="3"/>
        <v>4.8123980424143555</v>
      </c>
      <c r="K48" s="225">
        <f t="shared" si="3"/>
        <v>97.91040993782765</v>
      </c>
    </row>
  </sheetData>
  <mergeCells count="12"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4">
    <tabColor indexed="43"/>
  </sheetPr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4" width="10.12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59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51" t="s">
        <v>8</v>
      </c>
      <c r="D2" s="351"/>
      <c r="E2" s="352"/>
      <c r="F2" s="353" t="s">
        <v>9</v>
      </c>
      <c r="G2" s="351"/>
      <c r="H2" s="352"/>
      <c r="I2" s="354" t="s">
        <v>10</v>
      </c>
      <c r="J2" s="355"/>
      <c r="K2" s="356"/>
    </row>
    <row r="3" spans="2:11" ht="12" customHeight="1">
      <c r="B3" s="16" t="s">
        <v>11</v>
      </c>
      <c r="C3" s="337" t="s">
        <v>1</v>
      </c>
      <c r="D3" s="339" t="s">
        <v>3</v>
      </c>
      <c r="E3" s="341" t="s">
        <v>0</v>
      </c>
      <c r="F3" s="337" t="s">
        <v>1</v>
      </c>
      <c r="G3" s="339" t="s">
        <v>3</v>
      </c>
      <c r="H3" s="341" t="s">
        <v>0</v>
      </c>
      <c r="I3" s="345" t="s">
        <v>4</v>
      </c>
      <c r="J3" s="347" t="s">
        <v>117</v>
      </c>
      <c r="K3" s="343" t="s">
        <v>0</v>
      </c>
    </row>
    <row r="4" spans="2:11" ht="11.25" customHeight="1" thickBot="1">
      <c r="B4" s="179"/>
      <c r="C4" s="338"/>
      <c r="D4" s="340"/>
      <c r="E4" s="342"/>
      <c r="F4" s="338"/>
      <c r="G4" s="340"/>
      <c r="H4" s="342"/>
      <c r="I4" s="346"/>
      <c r="J4" s="348"/>
      <c r="K4" s="344"/>
    </row>
    <row r="5" spans="1:11" ht="14.25" thickTop="1">
      <c r="A5" s="17"/>
      <c r="B5" s="78" t="str">
        <f>+'帳票61_06(1)'!B4</f>
        <v>那覇市</v>
      </c>
      <c r="C5" s="126">
        <f>+'帳票61_06(1)'!IC4</f>
        <v>21210</v>
      </c>
      <c r="D5" s="127">
        <f>+'帳票61_06(1)'!ID4</f>
        <v>0</v>
      </c>
      <c r="E5" s="128">
        <f>SUM(C5:D5)</f>
        <v>21210</v>
      </c>
      <c r="F5" s="126">
        <f>+'帳票61_06(1)'!IH4</f>
        <v>21210</v>
      </c>
      <c r="G5" s="127">
        <f>+'帳票61_06(1)'!II4</f>
        <v>0</v>
      </c>
      <c r="H5" s="128">
        <f>SUM(F5:G5)</f>
        <v>21210</v>
      </c>
      <c r="I5" s="188">
        <f>IF(C5=0,"－",(F5/C5)*100)</f>
        <v>100</v>
      </c>
      <c r="J5" s="142" t="str">
        <f aca="true" t="shared" si="0" ref="J5:K36">IF(D5=0,"－",(G5/D5)*100)</f>
        <v>－</v>
      </c>
      <c r="K5" s="189">
        <f>IF(E5=0,"－",(H5/E5)*100)</f>
        <v>100</v>
      </c>
    </row>
    <row r="6" spans="1:11" ht="13.5">
      <c r="A6" s="17"/>
      <c r="B6" s="75" t="str">
        <f>+'帳票61_06(1)'!B5</f>
        <v>宜野湾市</v>
      </c>
      <c r="C6" s="129">
        <f>+'帳票61_06(1)'!IC5</f>
        <v>2858</v>
      </c>
      <c r="D6" s="130">
        <f>+'帳票61_06(1)'!ID5</f>
        <v>0</v>
      </c>
      <c r="E6" s="131">
        <f aca="true" t="shared" si="1" ref="E6:E45">SUM(C6:D6)</f>
        <v>2858</v>
      </c>
      <c r="F6" s="129">
        <f>+'帳票61_06(1)'!IH5</f>
        <v>2858</v>
      </c>
      <c r="G6" s="130">
        <f>+'帳票61_06(1)'!II5</f>
        <v>0</v>
      </c>
      <c r="H6" s="131">
        <f aca="true" t="shared" si="2" ref="H6:H45">SUM(F6:G6)</f>
        <v>2858</v>
      </c>
      <c r="I6" s="190">
        <f aca="true" t="shared" si="3" ref="I6:K48">IF(C6=0,"－",(F6/C6)*100)</f>
        <v>100</v>
      </c>
      <c r="J6" s="145" t="str">
        <f t="shared" si="0"/>
        <v>－</v>
      </c>
      <c r="K6" s="191">
        <f t="shared" si="0"/>
        <v>100</v>
      </c>
    </row>
    <row r="7" spans="1:11" ht="13.5">
      <c r="A7" s="17"/>
      <c r="B7" s="75" t="str">
        <f>+'帳票61_06(1)'!B6</f>
        <v>石垣市</v>
      </c>
      <c r="C7" s="129">
        <f>+'帳票61_06(1)'!IC6</f>
        <v>0</v>
      </c>
      <c r="D7" s="130">
        <f>+'帳票61_06(1)'!ID6</f>
        <v>0</v>
      </c>
      <c r="E7" s="131">
        <f t="shared" si="1"/>
        <v>0</v>
      </c>
      <c r="F7" s="129">
        <f>+'帳票61_06(1)'!IH6</f>
        <v>0</v>
      </c>
      <c r="G7" s="130">
        <f>+'帳票61_06(1)'!II6</f>
        <v>0</v>
      </c>
      <c r="H7" s="131">
        <f t="shared" si="2"/>
        <v>0</v>
      </c>
      <c r="I7" s="190" t="str">
        <f t="shared" si="3"/>
        <v>－</v>
      </c>
      <c r="J7" s="145" t="str">
        <f t="shared" si="0"/>
        <v>－</v>
      </c>
      <c r="K7" s="191" t="str">
        <f t="shared" si="0"/>
        <v>－</v>
      </c>
    </row>
    <row r="8" spans="1:11" ht="13.5">
      <c r="A8" s="17"/>
      <c r="B8" s="75" t="str">
        <f>+'帳票61_06(1)'!B7</f>
        <v>浦添市</v>
      </c>
      <c r="C8" s="129">
        <f>+'帳票61_06(1)'!IC7</f>
        <v>8602</v>
      </c>
      <c r="D8" s="130">
        <f>+'帳票61_06(1)'!ID7</f>
        <v>0</v>
      </c>
      <c r="E8" s="131">
        <f t="shared" si="1"/>
        <v>8602</v>
      </c>
      <c r="F8" s="129">
        <f>+'帳票61_06(1)'!IH7</f>
        <v>8602</v>
      </c>
      <c r="G8" s="130">
        <f>+'帳票61_06(1)'!II7</f>
        <v>0</v>
      </c>
      <c r="H8" s="131">
        <f t="shared" si="2"/>
        <v>8602</v>
      </c>
      <c r="I8" s="190">
        <f t="shared" si="3"/>
        <v>100</v>
      </c>
      <c r="J8" s="145" t="str">
        <f t="shared" si="0"/>
        <v>－</v>
      </c>
      <c r="K8" s="191">
        <f t="shared" si="0"/>
        <v>100</v>
      </c>
    </row>
    <row r="9" spans="1:11" ht="13.5">
      <c r="A9" s="17"/>
      <c r="B9" s="76" t="str">
        <f>+'帳票61_06(1)'!B8</f>
        <v>名護市</v>
      </c>
      <c r="C9" s="132">
        <f>+'帳票61_06(1)'!IC8</f>
        <v>0</v>
      </c>
      <c r="D9" s="133">
        <f>+'帳票61_06(1)'!ID8</f>
        <v>0</v>
      </c>
      <c r="E9" s="134">
        <f t="shared" si="1"/>
        <v>0</v>
      </c>
      <c r="F9" s="132">
        <f>+'帳票61_06(1)'!IH8</f>
        <v>0</v>
      </c>
      <c r="G9" s="133">
        <f>+'帳票61_06(1)'!II8</f>
        <v>0</v>
      </c>
      <c r="H9" s="134">
        <f t="shared" si="2"/>
        <v>0</v>
      </c>
      <c r="I9" s="168" t="str">
        <f t="shared" si="3"/>
        <v>－</v>
      </c>
      <c r="J9" s="148" t="str">
        <f t="shared" si="0"/>
        <v>－</v>
      </c>
      <c r="K9" s="170" t="str">
        <f t="shared" si="0"/>
        <v>－</v>
      </c>
    </row>
    <row r="10" spans="1:11" ht="13.5">
      <c r="A10" s="17"/>
      <c r="B10" s="77" t="str">
        <f>+'帳票61_06(1)'!B9</f>
        <v>糸満市</v>
      </c>
      <c r="C10" s="135">
        <f>+'帳票61_06(1)'!IC9</f>
        <v>0</v>
      </c>
      <c r="D10" s="136">
        <f>+'帳票61_06(1)'!ID9</f>
        <v>0</v>
      </c>
      <c r="E10" s="137">
        <f t="shared" si="1"/>
        <v>0</v>
      </c>
      <c r="F10" s="135">
        <f>+'帳票61_06(1)'!IH9</f>
        <v>0</v>
      </c>
      <c r="G10" s="136">
        <f>+'帳票61_06(1)'!II9</f>
        <v>0</v>
      </c>
      <c r="H10" s="137">
        <f t="shared" si="2"/>
        <v>0</v>
      </c>
      <c r="I10" s="192" t="str">
        <f t="shared" si="3"/>
        <v>－</v>
      </c>
      <c r="J10" s="151" t="str">
        <f t="shared" si="0"/>
        <v>－</v>
      </c>
      <c r="K10" s="193" t="str">
        <f t="shared" si="0"/>
        <v>－</v>
      </c>
    </row>
    <row r="11" spans="1:11" ht="13.5">
      <c r="A11" s="17"/>
      <c r="B11" s="75" t="str">
        <f>+'帳票61_06(1)'!B10</f>
        <v>沖縄市</v>
      </c>
      <c r="C11" s="129">
        <f>+'帳票61_06(1)'!IC10</f>
        <v>0</v>
      </c>
      <c r="D11" s="130">
        <f>+'帳票61_06(1)'!ID10</f>
        <v>0</v>
      </c>
      <c r="E11" s="131">
        <f t="shared" si="1"/>
        <v>0</v>
      </c>
      <c r="F11" s="129">
        <f>+'帳票61_06(1)'!IH10</f>
        <v>0</v>
      </c>
      <c r="G11" s="130">
        <f>+'帳票61_06(1)'!II10</f>
        <v>0</v>
      </c>
      <c r="H11" s="131">
        <f t="shared" si="2"/>
        <v>0</v>
      </c>
      <c r="I11" s="190" t="str">
        <f t="shared" si="3"/>
        <v>－</v>
      </c>
      <c r="J11" s="145" t="str">
        <f t="shared" si="0"/>
        <v>－</v>
      </c>
      <c r="K11" s="191" t="str">
        <f t="shared" si="0"/>
        <v>－</v>
      </c>
    </row>
    <row r="12" spans="1:11" ht="13.5">
      <c r="A12" s="17"/>
      <c r="B12" s="75" t="str">
        <f>+'帳票61_06(1)'!B11</f>
        <v>豊見城市</v>
      </c>
      <c r="C12" s="129">
        <f>+'帳票61_06(1)'!IC11</f>
        <v>0</v>
      </c>
      <c r="D12" s="130">
        <f>+'帳票61_06(1)'!ID11</f>
        <v>0</v>
      </c>
      <c r="E12" s="131">
        <f t="shared" si="1"/>
        <v>0</v>
      </c>
      <c r="F12" s="129">
        <f>+'帳票61_06(1)'!IH11</f>
        <v>0</v>
      </c>
      <c r="G12" s="130">
        <f>+'帳票61_06(1)'!II11</f>
        <v>0</v>
      </c>
      <c r="H12" s="131">
        <f t="shared" si="2"/>
        <v>0</v>
      </c>
      <c r="I12" s="190" t="str">
        <f t="shared" si="3"/>
        <v>－</v>
      </c>
      <c r="J12" s="145" t="str">
        <f t="shared" si="0"/>
        <v>－</v>
      </c>
      <c r="K12" s="191" t="str">
        <f t="shared" si="0"/>
        <v>－</v>
      </c>
    </row>
    <row r="13" spans="1:11" ht="13.5">
      <c r="A13" s="17"/>
      <c r="B13" s="75" t="str">
        <f>+'帳票61_06(1)'!B12</f>
        <v>うるま市</v>
      </c>
      <c r="C13" s="129">
        <f>+'帳票61_06(1)'!IC12</f>
        <v>0</v>
      </c>
      <c r="D13" s="130">
        <f>+'帳票61_06(1)'!ID12</f>
        <v>0</v>
      </c>
      <c r="E13" s="131">
        <f t="shared" si="1"/>
        <v>0</v>
      </c>
      <c r="F13" s="129">
        <f>+'帳票61_06(1)'!IH12</f>
        <v>0</v>
      </c>
      <c r="G13" s="130">
        <f>+'帳票61_06(1)'!II12</f>
        <v>0</v>
      </c>
      <c r="H13" s="131">
        <f t="shared" si="2"/>
        <v>0</v>
      </c>
      <c r="I13" s="190" t="str">
        <f t="shared" si="3"/>
        <v>－</v>
      </c>
      <c r="J13" s="145" t="str">
        <f t="shared" si="0"/>
        <v>－</v>
      </c>
      <c r="K13" s="191" t="str">
        <f t="shared" si="0"/>
        <v>－</v>
      </c>
    </row>
    <row r="14" spans="1:11" ht="13.5">
      <c r="A14" s="17"/>
      <c r="B14" s="76" t="str">
        <f>+'帳票61_06(1)'!B13</f>
        <v>宮古島市</v>
      </c>
      <c r="C14" s="132">
        <f>+'帳票61_06(1)'!IC13</f>
        <v>0</v>
      </c>
      <c r="D14" s="133">
        <f>+'帳票61_06(1)'!ID13</f>
        <v>0</v>
      </c>
      <c r="E14" s="134">
        <f t="shared" si="1"/>
        <v>0</v>
      </c>
      <c r="F14" s="132">
        <f>+'帳票61_06(1)'!IH13</f>
        <v>0</v>
      </c>
      <c r="G14" s="133">
        <f>+'帳票61_06(1)'!II13</f>
        <v>0</v>
      </c>
      <c r="H14" s="134">
        <f t="shared" si="2"/>
        <v>0</v>
      </c>
      <c r="I14" s="168" t="str">
        <f t="shared" si="3"/>
        <v>－</v>
      </c>
      <c r="J14" s="148" t="str">
        <f t="shared" si="0"/>
        <v>－</v>
      </c>
      <c r="K14" s="170" t="str">
        <f t="shared" si="0"/>
        <v>－</v>
      </c>
    </row>
    <row r="15" spans="1:11" ht="13.5">
      <c r="A15" s="17"/>
      <c r="B15" s="77" t="str">
        <f>+'帳票61_06(1)'!B14</f>
        <v>南城市</v>
      </c>
      <c r="C15" s="135">
        <f>+'帳票61_06(1)'!IC14</f>
        <v>0</v>
      </c>
      <c r="D15" s="136">
        <f>+'帳票61_06(1)'!ID14</f>
        <v>0</v>
      </c>
      <c r="E15" s="137">
        <f t="shared" si="1"/>
        <v>0</v>
      </c>
      <c r="F15" s="135">
        <f>+'帳票61_06(1)'!IH14</f>
        <v>0</v>
      </c>
      <c r="G15" s="136">
        <f>+'帳票61_06(1)'!II14</f>
        <v>0</v>
      </c>
      <c r="H15" s="137">
        <f t="shared" si="2"/>
        <v>0</v>
      </c>
      <c r="I15" s="192" t="str">
        <f t="shared" si="3"/>
        <v>－</v>
      </c>
      <c r="J15" s="151" t="str">
        <f t="shared" si="0"/>
        <v>－</v>
      </c>
      <c r="K15" s="193" t="str">
        <f t="shared" si="0"/>
        <v>－</v>
      </c>
    </row>
    <row r="16" spans="1:11" ht="13.5">
      <c r="A16" s="17"/>
      <c r="B16" s="78" t="str">
        <f>+'帳票61_06(1)'!B15</f>
        <v>国頭村</v>
      </c>
      <c r="C16" s="126">
        <f>+'帳票61_06(1)'!IC15</f>
        <v>0</v>
      </c>
      <c r="D16" s="127">
        <f>+'帳票61_06(1)'!ID15</f>
        <v>0</v>
      </c>
      <c r="E16" s="128">
        <f t="shared" si="1"/>
        <v>0</v>
      </c>
      <c r="F16" s="126">
        <f>+'帳票61_06(1)'!IH15</f>
        <v>0</v>
      </c>
      <c r="G16" s="127">
        <f>+'帳票61_06(1)'!II15</f>
        <v>0</v>
      </c>
      <c r="H16" s="128">
        <f t="shared" si="2"/>
        <v>0</v>
      </c>
      <c r="I16" s="188" t="str">
        <f t="shared" si="3"/>
        <v>－</v>
      </c>
      <c r="J16" s="142" t="str">
        <f t="shared" si="0"/>
        <v>－</v>
      </c>
      <c r="K16" s="189" t="str">
        <f t="shared" si="0"/>
        <v>－</v>
      </c>
    </row>
    <row r="17" spans="1:11" ht="13.5">
      <c r="A17" s="17"/>
      <c r="B17" s="75" t="str">
        <f>+'帳票61_06(1)'!B16</f>
        <v>大宜味村</v>
      </c>
      <c r="C17" s="129">
        <f>+'帳票61_06(1)'!IC16</f>
        <v>0</v>
      </c>
      <c r="D17" s="130">
        <f>+'帳票61_06(1)'!ID16</f>
        <v>0</v>
      </c>
      <c r="E17" s="131">
        <f t="shared" si="1"/>
        <v>0</v>
      </c>
      <c r="F17" s="129">
        <f>+'帳票61_06(1)'!IH16</f>
        <v>0</v>
      </c>
      <c r="G17" s="130">
        <f>+'帳票61_06(1)'!II16</f>
        <v>0</v>
      </c>
      <c r="H17" s="131">
        <f t="shared" si="2"/>
        <v>0</v>
      </c>
      <c r="I17" s="190" t="str">
        <f t="shared" si="3"/>
        <v>－</v>
      </c>
      <c r="J17" s="145" t="str">
        <f t="shared" si="0"/>
        <v>－</v>
      </c>
      <c r="K17" s="191" t="str">
        <f t="shared" si="0"/>
        <v>－</v>
      </c>
    </row>
    <row r="18" spans="1:11" ht="13.5">
      <c r="A18" s="17"/>
      <c r="B18" s="75" t="str">
        <f>+'帳票61_06(1)'!B17</f>
        <v>東村</v>
      </c>
      <c r="C18" s="129">
        <f>+'帳票61_06(1)'!IC17</f>
        <v>0</v>
      </c>
      <c r="D18" s="130">
        <f>+'帳票61_06(1)'!ID17</f>
        <v>0</v>
      </c>
      <c r="E18" s="131">
        <f t="shared" si="1"/>
        <v>0</v>
      </c>
      <c r="F18" s="129">
        <f>+'帳票61_06(1)'!IH17</f>
        <v>0</v>
      </c>
      <c r="G18" s="130">
        <f>+'帳票61_06(1)'!II17</f>
        <v>0</v>
      </c>
      <c r="H18" s="131">
        <f t="shared" si="2"/>
        <v>0</v>
      </c>
      <c r="I18" s="190" t="str">
        <f t="shared" si="3"/>
        <v>－</v>
      </c>
      <c r="J18" s="145" t="str">
        <f t="shared" si="0"/>
        <v>－</v>
      </c>
      <c r="K18" s="191" t="str">
        <f t="shared" si="0"/>
        <v>－</v>
      </c>
    </row>
    <row r="19" spans="1:11" ht="13.5">
      <c r="A19" s="17"/>
      <c r="B19" s="76" t="str">
        <f>+'帳票61_06(1)'!B18</f>
        <v>今帰仁村</v>
      </c>
      <c r="C19" s="132">
        <f>+'帳票61_06(1)'!IC18</f>
        <v>0</v>
      </c>
      <c r="D19" s="133">
        <f>+'帳票61_06(1)'!ID18</f>
        <v>0</v>
      </c>
      <c r="E19" s="134">
        <f t="shared" si="1"/>
        <v>0</v>
      </c>
      <c r="F19" s="132">
        <f>+'帳票61_06(1)'!IH18</f>
        <v>0</v>
      </c>
      <c r="G19" s="133">
        <f>+'帳票61_06(1)'!II18</f>
        <v>0</v>
      </c>
      <c r="H19" s="134">
        <f t="shared" si="2"/>
        <v>0</v>
      </c>
      <c r="I19" s="168" t="str">
        <f t="shared" si="3"/>
        <v>－</v>
      </c>
      <c r="J19" s="148" t="str">
        <f t="shared" si="0"/>
        <v>－</v>
      </c>
      <c r="K19" s="170" t="str">
        <f t="shared" si="0"/>
        <v>－</v>
      </c>
    </row>
    <row r="20" spans="1:11" ht="13.5">
      <c r="A20" s="17"/>
      <c r="B20" s="77" t="str">
        <f>+'帳票61_06(1)'!B19</f>
        <v>本部町</v>
      </c>
      <c r="C20" s="135">
        <f>+'帳票61_06(1)'!IC19</f>
        <v>0</v>
      </c>
      <c r="D20" s="136">
        <f>+'帳票61_06(1)'!ID19</f>
        <v>0</v>
      </c>
      <c r="E20" s="137">
        <f t="shared" si="1"/>
        <v>0</v>
      </c>
      <c r="F20" s="135">
        <f>+'帳票61_06(1)'!IH19</f>
        <v>0</v>
      </c>
      <c r="G20" s="136">
        <f>+'帳票61_06(1)'!II19</f>
        <v>0</v>
      </c>
      <c r="H20" s="137">
        <f t="shared" si="2"/>
        <v>0</v>
      </c>
      <c r="I20" s="192" t="str">
        <f t="shared" si="3"/>
        <v>－</v>
      </c>
      <c r="J20" s="151" t="str">
        <f t="shared" si="0"/>
        <v>－</v>
      </c>
      <c r="K20" s="193" t="str">
        <f t="shared" si="0"/>
        <v>－</v>
      </c>
    </row>
    <row r="21" spans="1:11" ht="13.5">
      <c r="A21" s="17"/>
      <c r="B21" s="75" t="str">
        <f>+'帳票61_06(1)'!B20</f>
        <v>恩納村</v>
      </c>
      <c r="C21" s="129">
        <f>+'帳票61_06(1)'!IC20</f>
        <v>0</v>
      </c>
      <c r="D21" s="130">
        <f>+'帳票61_06(1)'!ID20</f>
        <v>0</v>
      </c>
      <c r="E21" s="131">
        <f t="shared" si="1"/>
        <v>0</v>
      </c>
      <c r="F21" s="129">
        <f>+'帳票61_06(1)'!IH20</f>
        <v>0</v>
      </c>
      <c r="G21" s="130">
        <f>+'帳票61_06(1)'!II20</f>
        <v>0</v>
      </c>
      <c r="H21" s="131">
        <f t="shared" si="2"/>
        <v>0</v>
      </c>
      <c r="I21" s="190" t="str">
        <f t="shared" si="3"/>
        <v>－</v>
      </c>
      <c r="J21" s="145" t="str">
        <f t="shared" si="0"/>
        <v>－</v>
      </c>
      <c r="K21" s="191" t="str">
        <f t="shared" si="0"/>
        <v>－</v>
      </c>
    </row>
    <row r="22" spans="1:11" ht="13.5">
      <c r="A22" s="17"/>
      <c r="B22" s="75" t="str">
        <f>+'帳票61_06(1)'!B21</f>
        <v>宜野座村</v>
      </c>
      <c r="C22" s="129">
        <f>+'帳票61_06(1)'!IC21</f>
        <v>0</v>
      </c>
      <c r="D22" s="130">
        <f>+'帳票61_06(1)'!ID21</f>
        <v>0</v>
      </c>
      <c r="E22" s="131">
        <f t="shared" si="1"/>
        <v>0</v>
      </c>
      <c r="F22" s="129">
        <f>+'帳票61_06(1)'!IH21</f>
        <v>0</v>
      </c>
      <c r="G22" s="130">
        <f>+'帳票61_06(1)'!II21</f>
        <v>0</v>
      </c>
      <c r="H22" s="131">
        <f t="shared" si="2"/>
        <v>0</v>
      </c>
      <c r="I22" s="190" t="str">
        <f t="shared" si="3"/>
        <v>－</v>
      </c>
      <c r="J22" s="145" t="str">
        <f t="shared" si="0"/>
        <v>－</v>
      </c>
      <c r="K22" s="191" t="str">
        <f t="shared" si="0"/>
        <v>－</v>
      </c>
    </row>
    <row r="23" spans="1:11" ht="13.5">
      <c r="A23" s="17"/>
      <c r="B23" s="75" t="str">
        <f>+'帳票61_06(1)'!B22</f>
        <v>金武町</v>
      </c>
      <c r="C23" s="129">
        <f>+'帳票61_06(1)'!IC22</f>
        <v>0</v>
      </c>
      <c r="D23" s="130">
        <f>+'帳票61_06(1)'!ID22</f>
        <v>0</v>
      </c>
      <c r="E23" s="131">
        <f t="shared" si="1"/>
        <v>0</v>
      </c>
      <c r="F23" s="129">
        <f>+'帳票61_06(1)'!IH22</f>
        <v>0</v>
      </c>
      <c r="G23" s="130">
        <f>+'帳票61_06(1)'!II22</f>
        <v>0</v>
      </c>
      <c r="H23" s="131">
        <f t="shared" si="2"/>
        <v>0</v>
      </c>
      <c r="I23" s="190" t="str">
        <f t="shared" si="3"/>
        <v>－</v>
      </c>
      <c r="J23" s="145" t="str">
        <f t="shared" si="0"/>
        <v>－</v>
      </c>
      <c r="K23" s="191" t="str">
        <f t="shared" si="0"/>
        <v>－</v>
      </c>
    </row>
    <row r="24" spans="1:11" ht="13.5">
      <c r="A24" s="17"/>
      <c r="B24" s="76" t="str">
        <f>+'帳票61_06(1)'!B23</f>
        <v>伊江村</v>
      </c>
      <c r="C24" s="132">
        <f>+'帳票61_06(1)'!IC23</f>
        <v>0</v>
      </c>
      <c r="D24" s="133">
        <f>+'帳票61_06(1)'!ID23</f>
        <v>0</v>
      </c>
      <c r="E24" s="134">
        <f t="shared" si="1"/>
        <v>0</v>
      </c>
      <c r="F24" s="132">
        <f>+'帳票61_06(1)'!IH23</f>
        <v>0</v>
      </c>
      <c r="G24" s="133">
        <f>+'帳票61_06(1)'!II23</f>
        <v>0</v>
      </c>
      <c r="H24" s="134">
        <f t="shared" si="2"/>
        <v>0</v>
      </c>
      <c r="I24" s="168" t="str">
        <f t="shared" si="3"/>
        <v>－</v>
      </c>
      <c r="J24" s="148" t="str">
        <f t="shared" si="0"/>
        <v>－</v>
      </c>
      <c r="K24" s="170" t="str">
        <f t="shared" si="0"/>
        <v>－</v>
      </c>
    </row>
    <row r="25" spans="1:11" ht="13.5">
      <c r="A25" s="17"/>
      <c r="B25" s="77" t="str">
        <f>+'帳票61_06(1)'!B24</f>
        <v>読谷村</v>
      </c>
      <c r="C25" s="135">
        <f>+'帳票61_06(1)'!IC24</f>
        <v>0</v>
      </c>
      <c r="D25" s="136">
        <f>+'帳票61_06(1)'!ID24</f>
        <v>0</v>
      </c>
      <c r="E25" s="137">
        <f t="shared" si="1"/>
        <v>0</v>
      </c>
      <c r="F25" s="135">
        <f>+'帳票61_06(1)'!IH24</f>
        <v>0</v>
      </c>
      <c r="G25" s="136">
        <f>+'帳票61_06(1)'!II24</f>
        <v>0</v>
      </c>
      <c r="H25" s="137">
        <f t="shared" si="2"/>
        <v>0</v>
      </c>
      <c r="I25" s="192" t="str">
        <f t="shared" si="3"/>
        <v>－</v>
      </c>
      <c r="J25" s="151" t="str">
        <f t="shared" si="0"/>
        <v>－</v>
      </c>
      <c r="K25" s="193" t="str">
        <f t="shared" si="0"/>
        <v>－</v>
      </c>
    </row>
    <row r="26" spans="1:11" ht="13.5">
      <c r="A26" s="17"/>
      <c r="B26" s="75" t="str">
        <f>+'帳票61_06(1)'!B25</f>
        <v>嘉手納町</v>
      </c>
      <c r="C26" s="129">
        <f>+'帳票61_06(1)'!IC25</f>
        <v>0</v>
      </c>
      <c r="D26" s="130">
        <f>+'帳票61_06(1)'!ID25</f>
        <v>0</v>
      </c>
      <c r="E26" s="131">
        <f t="shared" si="1"/>
        <v>0</v>
      </c>
      <c r="F26" s="129">
        <f>+'帳票61_06(1)'!IH25</f>
        <v>0</v>
      </c>
      <c r="G26" s="130">
        <f>+'帳票61_06(1)'!II25</f>
        <v>0</v>
      </c>
      <c r="H26" s="131">
        <f t="shared" si="2"/>
        <v>0</v>
      </c>
      <c r="I26" s="190" t="str">
        <f t="shared" si="3"/>
        <v>－</v>
      </c>
      <c r="J26" s="145" t="str">
        <f t="shared" si="0"/>
        <v>－</v>
      </c>
      <c r="K26" s="191" t="str">
        <f t="shared" si="0"/>
        <v>－</v>
      </c>
    </row>
    <row r="27" spans="1:11" ht="13.5">
      <c r="A27" s="17"/>
      <c r="B27" s="75" t="str">
        <f>+'帳票61_06(1)'!B26</f>
        <v>北谷町</v>
      </c>
      <c r="C27" s="129">
        <f>+'帳票61_06(1)'!IC26</f>
        <v>20256</v>
      </c>
      <c r="D27" s="130">
        <f>+'帳票61_06(1)'!ID26</f>
        <v>0</v>
      </c>
      <c r="E27" s="131">
        <f t="shared" si="1"/>
        <v>20256</v>
      </c>
      <c r="F27" s="129">
        <f>+'帳票61_06(1)'!IH26</f>
        <v>20256</v>
      </c>
      <c r="G27" s="130">
        <f>+'帳票61_06(1)'!II26</f>
        <v>0</v>
      </c>
      <c r="H27" s="131">
        <f t="shared" si="2"/>
        <v>20256</v>
      </c>
      <c r="I27" s="190">
        <f t="shared" si="3"/>
        <v>100</v>
      </c>
      <c r="J27" s="145" t="str">
        <f t="shared" si="0"/>
        <v>－</v>
      </c>
      <c r="K27" s="191">
        <f t="shared" si="0"/>
        <v>100</v>
      </c>
    </row>
    <row r="28" spans="1:11" ht="13.5">
      <c r="A28" s="17"/>
      <c r="B28" s="75" t="str">
        <f>+'帳票61_06(1)'!B27</f>
        <v>北中城村</v>
      </c>
      <c r="C28" s="129">
        <f>+'帳票61_06(1)'!IC27</f>
        <v>0</v>
      </c>
      <c r="D28" s="130">
        <f>+'帳票61_06(1)'!ID27</f>
        <v>0</v>
      </c>
      <c r="E28" s="131">
        <f t="shared" si="1"/>
        <v>0</v>
      </c>
      <c r="F28" s="129">
        <f>+'帳票61_06(1)'!IH27</f>
        <v>0</v>
      </c>
      <c r="G28" s="130">
        <f>+'帳票61_06(1)'!II27</f>
        <v>0</v>
      </c>
      <c r="H28" s="131">
        <f t="shared" si="2"/>
        <v>0</v>
      </c>
      <c r="I28" s="190" t="str">
        <f t="shared" si="3"/>
        <v>－</v>
      </c>
      <c r="J28" s="145" t="str">
        <f t="shared" si="0"/>
        <v>－</v>
      </c>
      <c r="K28" s="191" t="str">
        <f t="shared" si="0"/>
        <v>－</v>
      </c>
    </row>
    <row r="29" spans="1:11" ht="13.5">
      <c r="A29" s="17"/>
      <c r="B29" s="76" t="str">
        <f>+'帳票61_06(1)'!B28</f>
        <v>中城村</v>
      </c>
      <c r="C29" s="132">
        <f>+'帳票61_06(1)'!IC28</f>
        <v>0</v>
      </c>
      <c r="D29" s="133">
        <f>+'帳票61_06(1)'!ID28</f>
        <v>0</v>
      </c>
      <c r="E29" s="134">
        <f t="shared" si="1"/>
        <v>0</v>
      </c>
      <c r="F29" s="132">
        <f>+'帳票61_06(1)'!IH28</f>
        <v>0</v>
      </c>
      <c r="G29" s="133">
        <f>+'帳票61_06(1)'!II28</f>
        <v>0</v>
      </c>
      <c r="H29" s="134">
        <f t="shared" si="2"/>
        <v>0</v>
      </c>
      <c r="I29" s="168" t="str">
        <f t="shared" si="3"/>
        <v>－</v>
      </c>
      <c r="J29" s="148" t="str">
        <f t="shared" si="0"/>
        <v>－</v>
      </c>
      <c r="K29" s="170" t="str">
        <f t="shared" si="0"/>
        <v>－</v>
      </c>
    </row>
    <row r="30" spans="1:11" ht="13.5">
      <c r="A30" s="17"/>
      <c r="B30" s="77" t="str">
        <f>+'帳票61_06(1)'!B29</f>
        <v>西原町</v>
      </c>
      <c r="C30" s="135">
        <f>+'帳票61_06(1)'!IC29</f>
        <v>0</v>
      </c>
      <c r="D30" s="136">
        <f>+'帳票61_06(1)'!ID29</f>
        <v>0</v>
      </c>
      <c r="E30" s="137">
        <f t="shared" si="1"/>
        <v>0</v>
      </c>
      <c r="F30" s="135">
        <f>+'帳票61_06(1)'!IH29</f>
        <v>0</v>
      </c>
      <c r="G30" s="136">
        <f>+'帳票61_06(1)'!II29</f>
        <v>0</v>
      </c>
      <c r="H30" s="137">
        <f t="shared" si="2"/>
        <v>0</v>
      </c>
      <c r="I30" s="192" t="str">
        <f t="shared" si="3"/>
        <v>－</v>
      </c>
      <c r="J30" s="151" t="str">
        <f t="shared" si="0"/>
        <v>－</v>
      </c>
      <c r="K30" s="193" t="str">
        <f t="shared" si="0"/>
        <v>－</v>
      </c>
    </row>
    <row r="31" spans="1:11" ht="13.5">
      <c r="A31" s="17"/>
      <c r="B31" s="75" t="str">
        <f>+'帳票61_06(1)'!B30</f>
        <v>与那原町</v>
      </c>
      <c r="C31" s="129">
        <f>+'帳票61_06(1)'!IC30</f>
        <v>0</v>
      </c>
      <c r="D31" s="130">
        <f>+'帳票61_06(1)'!ID30</f>
        <v>0</v>
      </c>
      <c r="E31" s="131">
        <f t="shared" si="1"/>
        <v>0</v>
      </c>
      <c r="F31" s="129">
        <f>+'帳票61_06(1)'!IH30</f>
        <v>0</v>
      </c>
      <c r="G31" s="130">
        <f>+'帳票61_06(1)'!II30</f>
        <v>0</v>
      </c>
      <c r="H31" s="131">
        <f t="shared" si="2"/>
        <v>0</v>
      </c>
      <c r="I31" s="190" t="str">
        <f t="shared" si="3"/>
        <v>－</v>
      </c>
      <c r="J31" s="145" t="str">
        <f t="shared" si="0"/>
        <v>－</v>
      </c>
      <c r="K31" s="191" t="str">
        <f t="shared" si="0"/>
        <v>－</v>
      </c>
    </row>
    <row r="32" spans="1:11" ht="13.5">
      <c r="A32" s="17"/>
      <c r="B32" s="75" t="str">
        <f>+'帳票61_06(1)'!B31</f>
        <v>南風原町</v>
      </c>
      <c r="C32" s="129">
        <f>+'帳票61_06(1)'!IC31</f>
        <v>0</v>
      </c>
      <c r="D32" s="130">
        <f>+'帳票61_06(1)'!ID31</f>
        <v>0</v>
      </c>
      <c r="E32" s="131">
        <f t="shared" si="1"/>
        <v>0</v>
      </c>
      <c r="F32" s="129">
        <f>+'帳票61_06(1)'!IH31</f>
        <v>0</v>
      </c>
      <c r="G32" s="130">
        <f>+'帳票61_06(1)'!II31</f>
        <v>0</v>
      </c>
      <c r="H32" s="131">
        <f t="shared" si="2"/>
        <v>0</v>
      </c>
      <c r="I32" s="190" t="str">
        <f t="shared" si="3"/>
        <v>－</v>
      </c>
      <c r="J32" s="145" t="str">
        <f t="shared" si="0"/>
        <v>－</v>
      </c>
      <c r="K32" s="191" t="str">
        <f t="shared" si="0"/>
        <v>－</v>
      </c>
    </row>
    <row r="33" spans="1:11" ht="13.5">
      <c r="A33" s="17"/>
      <c r="B33" s="75" t="str">
        <f>+'帳票61_06(1)'!B32</f>
        <v>渡嘉敷村</v>
      </c>
      <c r="C33" s="129">
        <f>+'帳票61_06(1)'!IC32</f>
        <v>0</v>
      </c>
      <c r="D33" s="130">
        <f>+'帳票61_06(1)'!ID32</f>
        <v>0</v>
      </c>
      <c r="E33" s="131">
        <f t="shared" si="1"/>
        <v>0</v>
      </c>
      <c r="F33" s="129">
        <f>+'帳票61_06(1)'!IH32</f>
        <v>0</v>
      </c>
      <c r="G33" s="130">
        <f>+'帳票61_06(1)'!II32</f>
        <v>0</v>
      </c>
      <c r="H33" s="131">
        <f t="shared" si="2"/>
        <v>0</v>
      </c>
      <c r="I33" s="190" t="str">
        <f t="shared" si="3"/>
        <v>－</v>
      </c>
      <c r="J33" s="145" t="str">
        <f t="shared" si="0"/>
        <v>－</v>
      </c>
      <c r="K33" s="191" t="str">
        <f t="shared" si="0"/>
        <v>－</v>
      </c>
    </row>
    <row r="34" spans="1:11" ht="13.5">
      <c r="A34" s="17"/>
      <c r="B34" s="76" t="str">
        <f>+'帳票61_06(1)'!B33</f>
        <v>座間味村</v>
      </c>
      <c r="C34" s="132">
        <f>+'帳票61_06(1)'!IC33</f>
        <v>0</v>
      </c>
      <c r="D34" s="133">
        <f>+'帳票61_06(1)'!ID33</f>
        <v>0</v>
      </c>
      <c r="E34" s="134">
        <f t="shared" si="1"/>
        <v>0</v>
      </c>
      <c r="F34" s="132">
        <f>+'帳票61_06(1)'!IH33</f>
        <v>0</v>
      </c>
      <c r="G34" s="133">
        <f>+'帳票61_06(1)'!II33</f>
        <v>0</v>
      </c>
      <c r="H34" s="134">
        <f t="shared" si="2"/>
        <v>0</v>
      </c>
      <c r="I34" s="168" t="str">
        <f t="shared" si="3"/>
        <v>－</v>
      </c>
      <c r="J34" s="148" t="str">
        <f t="shared" si="0"/>
        <v>－</v>
      </c>
      <c r="K34" s="170" t="str">
        <f t="shared" si="0"/>
        <v>－</v>
      </c>
    </row>
    <row r="35" spans="1:11" ht="13.5">
      <c r="A35" s="17"/>
      <c r="B35" s="77" t="str">
        <f>+'帳票61_06(1)'!B34</f>
        <v>粟国村</v>
      </c>
      <c r="C35" s="135">
        <f>+'帳票61_06(1)'!IC34</f>
        <v>0</v>
      </c>
      <c r="D35" s="136">
        <f>+'帳票61_06(1)'!ID34</f>
        <v>0</v>
      </c>
      <c r="E35" s="137">
        <f t="shared" si="1"/>
        <v>0</v>
      </c>
      <c r="F35" s="135">
        <f>+'帳票61_06(1)'!IH34</f>
        <v>0</v>
      </c>
      <c r="G35" s="136">
        <f>+'帳票61_06(1)'!II34</f>
        <v>0</v>
      </c>
      <c r="H35" s="137">
        <f t="shared" si="2"/>
        <v>0</v>
      </c>
      <c r="I35" s="192" t="str">
        <f t="shared" si="3"/>
        <v>－</v>
      </c>
      <c r="J35" s="151" t="str">
        <f t="shared" si="0"/>
        <v>－</v>
      </c>
      <c r="K35" s="193" t="str">
        <f t="shared" si="0"/>
        <v>－</v>
      </c>
    </row>
    <row r="36" spans="1:11" ht="13.5">
      <c r="A36" s="17"/>
      <c r="B36" s="75" t="str">
        <f>+'帳票61_06(1)'!B35</f>
        <v>渡名喜村</v>
      </c>
      <c r="C36" s="129">
        <f>+'帳票61_06(1)'!IC35</f>
        <v>0</v>
      </c>
      <c r="D36" s="130">
        <f>+'帳票61_06(1)'!ID35</f>
        <v>0</v>
      </c>
      <c r="E36" s="131">
        <f t="shared" si="1"/>
        <v>0</v>
      </c>
      <c r="F36" s="129">
        <f>+'帳票61_06(1)'!IH35</f>
        <v>0</v>
      </c>
      <c r="G36" s="130">
        <f>+'帳票61_06(1)'!II35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0"/>
        <v>－</v>
      </c>
    </row>
    <row r="37" spans="1:11" ht="13.5">
      <c r="A37" s="17"/>
      <c r="B37" s="75" t="str">
        <f>+'帳票61_06(1)'!B36</f>
        <v>南大東村</v>
      </c>
      <c r="C37" s="129">
        <f>+'帳票61_06(1)'!IC36</f>
        <v>0</v>
      </c>
      <c r="D37" s="130">
        <f>+'帳票61_06(1)'!ID36</f>
        <v>0</v>
      </c>
      <c r="E37" s="131">
        <f t="shared" si="1"/>
        <v>0</v>
      </c>
      <c r="F37" s="129">
        <f>+'帳票61_06(1)'!IH36</f>
        <v>0</v>
      </c>
      <c r="G37" s="130">
        <f>+'帳票61_06(1)'!II36</f>
        <v>0</v>
      </c>
      <c r="H37" s="131">
        <f t="shared" si="2"/>
        <v>0</v>
      </c>
      <c r="I37" s="190" t="str">
        <f t="shared" si="3"/>
        <v>－</v>
      </c>
      <c r="J37" s="145" t="str">
        <f t="shared" si="3"/>
        <v>－</v>
      </c>
      <c r="K37" s="191" t="str">
        <f t="shared" si="3"/>
        <v>－</v>
      </c>
    </row>
    <row r="38" spans="1:11" ht="13.5">
      <c r="A38" s="17"/>
      <c r="B38" s="75" t="str">
        <f>+'帳票61_06(1)'!B37</f>
        <v>北大東村</v>
      </c>
      <c r="C38" s="129">
        <f>+'帳票61_06(1)'!IC37</f>
        <v>0</v>
      </c>
      <c r="D38" s="130">
        <f>+'帳票61_06(1)'!ID37</f>
        <v>0</v>
      </c>
      <c r="E38" s="131">
        <f t="shared" si="1"/>
        <v>0</v>
      </c>
      <c r="F38" s="129">
        <f>+'帳票61_06(1)'!IH37</f>
        <v>0</v>
      </c>
      <c r="G38" s="130">
        <f>+'帳票61_06(1)'!II37</f>
        <v>0</v>
      </c>
      <c r="H38" s="131">
        <f t="shared" si="2"/>
        <v>0</v>
      </c>
      <c r="I38" s="190" t="str">
        <f t="shared" si="3"/>
        <v>－</v>
      </c>
      <c r="J38" s="145" t="str">
        <f t="shared" si="3"/>
        <v>－</v>
      </c>
      <c r="K38" s="191" t="str">
        <f t="shared" si="3"/>
        <v>－</v>
      </c>
    </row>
    <row r="39" spans="1:11" ht="13.5">
      <c r="A39" s="17"/>
      <c r="B39" s="76" t="str">
        <f>+'帳票61_06(1)'!B38</f>
        <v>伊平屋村</v>
      </c>
      <c r="C39" s="132">
        <f>+'帳票61_06(1)'!IC38</f>
        <v>0</v>
      </c>
      <c r="D39" s="133">
        <f>+'帳票61_06(1)'!ID38</f>
        <v>0</v>
      </c>
      <c r="E39" s="134">
        <f t="shared" si="1"/>
        <v>0</v>
      </c>
      <c r="F39" s="132">
        <f>+'帳票61_06(1)'!IH38</f>
        <v>0</v>
      </c>
      <c r="G39" s="133">
        <f>+'帳票61_06(1)'!II38</f>
        <v>0</v>
      </c>
      <c r="H39" s="134">
        <f t="shared" si="2"/>
        <v>0</v>
      </c>
      <c r="I39" s="168" t="str">
        <f t="shared" si="3"/>
        <v>－</v>
      </c>
      <c r="J39" s="148" t="str">
        <f t="shared" si="3"/>
        <v>－</v>
      </c>
      <c r="K39" s="170" t="str">
        <f t="shared" si="3"/>
        <v>－</v>
      </c>
    </row>
    <row r="40" spans="1:11" ht="13.5">
      <c r="A40" s="17"/>
      <c r="B40" s="77" t="str">
        <f>+'帳票61_06(1)'!B39</f>
        <v>伊是名村</v>
      </c>
      <c r="C40" s="135">
        <f>+'帳票61_06(1)'!IC39</f>
        <v>0</v>
      </c>
      <c r="D40" s="136">
        <f>+'帳票61_06(1)'!ID39</f>
        <v>0</v>
      </c>
      <c r="E40" s="137">
        <f t="shared" si="1"/>
        <v>0</v>
      </c>
      <c r="F40" s="135">
        <f>+'帳票61_06(1)'!IH39</f>
        <v>0</v>
      </c>
      <c r="G40" s="136">
        <f>+'帳票61_06(1)'!II39</f>
        <v>0</v>
      </c>
      <c r="H40" s="137">
        <f t="shared" si="2"/>
        <v>0</v>
      </c>
      <c r="I40" s="192" t="str">
        <f t="shared" si="3"/>
        <v>－</v>
      </c>
      <c r="J40" s="151" t="str">
        <f t="shared" si="3"/>
        <v>－</v>
      </c>
      <c r="K40" s="193" t="str">
        <f t="shared" si="3"/>
        <v>－</v>
      </c>
    </row>
    <row r="41" spans="1:11" ht="13.5">
      <c r="A41" s="17"/>
      <c r="B41" s="75" t="str">
        <f>+'帳票61_06(1)'!B40</f>
        <v>久米島町</v>
      </c>
      <c r="C41" s="129">
        <f>+'帳票61_06(1)'!IC40</f>
        <v>0</v>
      </c>
      <c r="D41" s="130">
        <f>+'帳票61_06(1)'!ID40</f>
        <v>0</v>
      </c>
      <c r="E41" s="131">
        <f t="shared" si="1"/>
        <v>0</v>
      </c>
      <c r="F41" s="129">
        <f>+'帳票61_06(1)'!IH40</f>
        <v>0</v>
      </c>
      <c r="G41" s="130">
        <f>+'帳票61_06(1)'!II40</f>
        <v>0</v>
      </c>
      <c r="H41" s="131">
        <f t="shared" si="2"/>
        <v>0</v>
      </c>
      <c r="I41" s="190" t="str">
        <f t="shared" si="3"/>
        <v>－</v>
      </c>
      <c r="J41" s="145" t="str">
        <f t="shared" si="3"/>
        <v>－</v>
      </c>
      <c r="K41" s="191" t="str">
        <f t="shared" si="3"/>
        <v>－</v>
      </c>
    </row>
    <row r="42" spans="1:11" ht="13.5">
      <c r="A42" s="17"/>
      <c r="B42" s="75" t="str">
        <f>+'帳票61_06(1)'!B41</f>
        <v>八重瀬町</v>
      </c>
      <c r="C42" s="129">
        <f>+'帳票61_06(1)'!IC41</f>
        <v>0</v>
      </c>
      <c r="D42" s="130">
        <f>+'帳票61_06(1)'!ID41</f>
        <v>0</v>
      </c>
      <c r="E42" s="131">
        <f t="shared" si="1"/>
        <v>0</v>
      </c>
      <c r="F42" s="129">
        <f>+'帳票61_06(1)'!IH41</f>
        <v>0</v>
      </c>
      <c r="G42" s="130">
        <f>+'帳票61_06(1)'!II41</f>
        <v>0</v>
      </c>
      <c r="H42" s="131">
        <f t="shared" si="2"/>
        <v>0</v>
      </c>
      <c r="I42" s="190" t="str">
        <f t="shared" si="3"/>
        <v>－</v>
      </c>
      <c r="J42" s="145" t="str">
        <f t="shared" si="3"/>
        <v>－</v>
      </c>
      <c r="K42" s="191" t="str">
        <f t="shared" si="3"/>
        <v>－</v>
      </c>
    </row>
    <row r="43" spans="1:11" ht="13.5">
      <c r="A43" s="17"/>
      <c r="B43" s="75" t="str">
        <f>+'帳票61_06(1)'!B42</f>
        <v>多良間村</v>
      </c>
      <c r="C43" s="129">
        <f>+'帳票61_06(1)'!IC42</f>
        <v>0</v>
      </c>
      <c r="D43" s="130">
        <f>+'帳票61_06(1)'!ID42</f>
        <v>0</v>
      </c>
      <c r="E43" s="131">
        <f t="shared" si="1"/>
        <v>0</v>
      </c>
      <c r="F43" s="129">
        <f>+'帳票61_06(1)'!IH42</f>
        <v>0</v>
      </c>
      <c r="G43" s="130">
        <f>+'帳票61_06(1)'!II42</f>
        <v>0</v>
      </c>
      <c r="H43" s="131">
        <f t="shared" si="2"/>
        <v>0</v>
      </c>
      <c r="I43" s="190" t="str">
        <f t="shared" si="3"/>
        <v>－</v>
      </c>
      <c r="J43" s="145" t="str">
        <f t="shared" si="3"/>
        <v>－</v>
      </c>
      <c r="K43" s="191" t="str">
        <f t="shared" si="3"/>
        <v>－</v>
      </c>
    </row>
    <row r="44" spans="1:11" ht="13.5">
      <c r="A44" s="17"/>
      <c r="B44" s="76" t="str">
        <f>+'帳票61_06(1)'!B43</f>
        <v>竹富町</v>
      </c>
      <c r="C44" s="132">
        <f>+'帳票61_06(1)'!IC43</f>
        <v>5881</v>
      </c>
      <c r="D44" s="133">
        <f>+'帳票61_06(1)'!ID43</f>
        <v>0</v>
      </c>
      <c r="E44" s="134">
        <f t="shared" si="1"/>
        <v>5881</v>
      </c>
      <c r="F44" s="132">
        <f>+'帳票61_06(1)'!IH43</f>
        <v>5881</v>
      </c>
      <c r="G44" s="133">
        <f>+'帳票61_06(1)'!II43</f>
        <v>0</v>
      </c>
      <c r="H44" s="134">
        <f t="shared" si="2"/>
        <v>5881</v>
      </c>
      <c r="I44" s="168">
        <f t="shared" si="3"/>
        <v>100</v>
      </c>
      <c r="J44" s="148" t="str">
        <f t="shared" si="3"/>
        <v>－</v>
      </c>
      <c r="K44" s="170">
        <f t="shared" si="3"/>
        <v>100</v>
      </c>
    </row>
    <row r="45" spans="1:11" ht="14.25" thickBot="1">
      <c r="A45" s="17"/>
      <c r="B45" s="229" t="str">
        <f>+'帳票61_06(1)'!B44</f>
        <v>与那国町</v>
      </c>
      <c r="C45" s="230">
        <f>+'帳票61_06(1)'!IC44</f>
        <v>0</v>
      </c>
      <c r="D45" s="231">
        <f>+'帳票61_06(1)'!ID44</f>
        <v>0</v>
      </c>
      <c r="E45" s="232">
        <f t="shared" si="1"/>
        <v>0</v>
      </c>
      <c r="F45" s="230">
        <f>+'帳票61_06(1)'!IH44</f>
        <v>0</v>
      </c>
      <c r="G45" s="231">
        <f>+'帳票61_06(1)'!II44</f>
        <v>0</v>
      </c>
      <c r="H45" s="232">
        <f t="shared" si="2"/>
        <v>0</v>
      </c>
      <c r="I45" s="244" t="str">
        <f t="shared" si="3"/>
        <v>－</v>
      </c>
      <c r="J45" s="234" t="str">
        <f t="shared" si="3"/>
        <v>－</v>
      </c>
      <c r="K45" s="245" t="str">
        <f t="shared" si="3"/>
        <v>－</v>
      </c>
    </row>
    <row r="46" spans="1:11" ht="14.25" thickTop="1">
      <c r="A46" s="21"/>
      <c r="B46" s="79" t="s">
        <v>65</v>
      </c>
      <c r="C46" s="173">
        <f aca="true" t="shared" si="4" ref="C46:H46">SUM(C5:C15)</f>
        <v>32670</v>
      </c>
      <c r="D46" s="174">
        <f t="shared" si="4"/>
        <v>0</v>
      </c>
      <c r="E46" s="175">
        <f t="shared" si="4"/>
        <v>32670</v>
      </c>
      <c r="F46" s="173">
        <f t="shared" si="4"/>
        <v>32670</v>
      </c>
      <c r="G46" s="174">
        <f t="shared" si="4"/>
        <v>0</v>
      </c>
      <c r="H46" s="175">
        <f t="shared" si="4"/>
        <v>32670</v>
      </c>
      <c r="I46" s="237">
        <f t="shared" si="3"/>
        <v>100</v>
      </c>
      <c r="J46" s="177" t="str">
        <f t="shared" si="3"/>
        <v>－</v>
      </c>
      <c r="K46" s="239">
        <f t="shared" si="3"/>
        <v>100</v>
      </c>
    </row>
    <row r="47" spans="1:11" ht="14.25" thickBot="1">
      <c r="A47" s="21"/>
      <c r="B47" s="80" t="s">
        <v>66</v>
      </c>
      <c r="C47" s="138">
        <f aca="true" t="shared" si="5" ref="C47:H47">SUM(C16:C45)</f>
        <v>26137</v>
      </c>
      <c r="D47" s="139">
        <f t="shared" si="5"/>
        <v>0</v>
      </c>
      <c r="E47" s="140">
        <f t="shared" si="5"/>
        <v>26137</v>
      </c>
      <c r="F47" s="138">
        <f t="shared" si="5"/>
        <v>26137</v>
      </c>
      <c r="G47" s="139">
        <f t="shared" si="5"/>
        <v>0</v>
      </c>
      <c r="H47" s="140">
        <f t="shared" si="5"/>
        <v>26137</v>
      </c>
      <c r="I47" s="194">
        <f t="shared" si="3"/>
        <v>100</v>
      </c>
      <c r="J47" s="167" t="str">
        <f t="shared" si="3"/>
        <v>－</v>
      </c>
      <c r="K47" s="195">
        <f t="shared" si="3"/>
        <v>100</v>
      </c>
    </row>
    <row r="48" spans="2:11" ht="14.25" thickBot="1">
      <c r="B48" s="82" t="s">
        <v>114</v>
      </c>
      <c r="C48" s="156">
        <f aca="true" t="shared" si="6" ref="C48:H48">SUM(C46:C47)</f>
        <v>58807</v>
      </c>
      <c r="D48" s="157">
        <f t="shared" si="6"/>
        <v>0</v>
      </c>
      <c r="E48" s="158">
        <f t="shared" si="6"/>
        <v>58807</v>
      </c>
      <c r="F48" s="156">
        <f t="shared" si="6"/>
        <v>58807</v>
      </c>
      <c r="G48" s="157">
        <f t="shared" si="6"/>
        <v>0</v>
      </c>
      <c r="H48" s="158">
        <f t="shared" si="6"/>
        <v>58807</v>
      </c>
      <c r="I48" s="221">
        <f t="shared" si="3"/>
        <v>100</v>
      </c>
      <c r="J48" s="172" t="str">
        <f t="shared" si="3"/>
        <v>－</v>
      </c>
      <c r="K48" s="222">
        <f t="shared" si="3"/>
        <v>100</v>
      </c>
    </row>
  </sheetData>
  <mergeCells count="12"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5">
    <tabColor indexed="43"/>
  </sheetPr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4" width="10.12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60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51" t="s">
        <v>8</v>
      </c>
      <c r="D2" s="351"/>
      <c r="E2" s="352"/>
      <c r="F2" s="353" t="s">
        <v>9</v>
      </c>
      <c r="G2" s="351"/>
      <c r="H2" s="352"/>
      <c r="I2" s="354" t="s">
        <v>10</v>
      </c>
      <c r="J2" s="355"/>
      <c r="K2" s="356"/>
    </row>
    <row r="3" spans="2:11" ht="12" customHeight="1">
      <c r="B3" s="16" t="s">
        <v>11</v>
      </c>
      <c r="C3" s="337" t="s">
        <v>1</v>
      </c>
      <c r="D3" s="339" t="s">
        <v>3</v>
      </c>
      <c r="E3" s="341" t="s">
        <v>0</v>
      </c>
      <c r="F3" s="337" t="s">
        <v>1</v>
      </c>
      <c r="G3" s="339" t="s">
        <v>3</v>
      </c>
      <c r="H3" s="341" t="s">
        <v>0</v>
      </c>
      <c r="I3" s="345" t="s">
        <v>4</v>
      </c>
      <c r="J3" s="347" t="s">
        <v>117</v>
      </c>
      <c r="K3" s="343" t="s">
        <v>0</v>
      </c>
    </row>
    <row r="4" spans="2:11" ht="11.25" customHeight="1" thickBot="1">
      <c r="B4" s="179"/>
      <c r="C4" s="338"/>
      <c r="D4" s="340"/>
      <c r="E4" s="342"/>
      <c r="F4" s="338"/>
      <c r="G4" s="340"/>
      <c r="H4" s="342"/>
      <c r="I4" s="346"/>
      <c r="J4" s="348"/>
      <c r="K4" s="344"/>
    </row>
    <row r="5" spans="1:11" ht="14.25" thickTop="1">
      <c r="A5" s="17"/>
      <c r="B5" s="78" t="str">
        <f>+'帳票61_06(1)'!B4</f>
        <v>那覇市</v>
      </c>
      <c r="C5" s="126">
        <f>+'帳票61_06(1)'!IL4</f>
        <v>746315</v>
      </c>
      <c r="D5" s="127">
        <f>+'帳票61_06(1)'!IM4</f>
        <v>9808</v>
      </c>
      <c r="E5" s="128">
        <f>SUM(C5:D5)</f>
        <v>756123</v>
      </c>
      <c r="F5" s="126">
        <f>+'帳票61_06(1)'!IQ4</f>
        <v>738500</v>
      </c>
      <c r="G5" s="127">
        <f>+'帳票61_06(1)'!IR4</f>
        <v>472</v>
      </c>
      <c r="H5" s="128">
        <f>SUM(F5:G5)</f>
        <v>738972</v>
      </c>
      <c r="I5" s="188">
        <f>IF(C5=0,"－",(F5/C5)*100)</f>
        <v>98.95285502770278</v>
      </c>
      <c r="J5" s="142">
        <f aca="true" t="shared" si="0" ref="J5:K36">IF(D5=0,"－",(G5/D5)*100)</f>
        <v>4.8123980424143555</v>
      </c>
      <c r="K5" s="189">
        <f>IF(E5=0,"－",(H5/E5)*100)</f>
        <v>97.73171825218913</v>
      </c>
    </row>
    <row r="6" spans="1:11" ht="13.5">
      <c r="A6" s="17"/>
      <c r="B6" s="75" t="str">
        <f>+'帳票61_06(1)'!B5</f>
        <v>宜野湾市</v>
      </c>
      <c r="C6" s="129">
        <f>+'帳票61_06(1)'!IL5</f>
        <v>0</v>
      </c>
      <c r="D6" s="130">
        <f>+'帳票61_06(1)'!IM5</f>
        <v>0</v>
      </c>
      <c r="E6" s="131">
        <f aca="true" t="shared" si="1" ref="E6:E45">SUM(C6:D6)</f>
        <v>0</v>
      </c>
      <c r="F6" s="129">
        <f>+'帳票61_06(1)'!IQ5</f>
        <v>0</v>
      </c>
      <c r="G6" s="130">
        <f>+'帳票61_06(1)'!IR5</f>
        <v>0</v>
      </c>
      <c r="H6" s="131">
        <f aca="true" t="shared" si="2" ref="H6:H45">SUM(F6:G6)</f>
        <v>0</v>
      </c>
      <c r="I6" s="190" t="str">
        <f aca="true" t="shared" si="3" ref="I6:K48">IF(C6=0,"－",(F6/C6)*100)</f>
        <v>－</v>
      </c>
      <c r="J6" s="145" t="str">
        <f t="shared" si="0"/>
        <v>－</v>
      </c>
      <c r="K6" s="191" t="str">
        <f t="shared" si="0"/>
        <v>－</v>
      </c>
    </row>
    <row r="7" spans="1:11" ht="13.5">
      <c r="A7" s="17"/>
      <c r="B7" s="75" t="str">
        <f>+'帳票61_06(1)'!B6</f>
        <v>石垣市</v>
      </c>
      <c r="C7" s="129">
        <f>+'帳票61_06(1)'!IL6</f>
        <v>0</v>
      </c>
      <c r="D7" s="130">
        <f>+'帳票61_06(1)'!IM6</f>
        <v>0</v>
      </c>
      <c r="E7" s="131">
        <f t="shared" si="1"/>
        <v>0</v>
      </c>
      <c r="F7" s="129">
        <f>+'帳票61_06(1)'!IQ6</f>
        <v>0</v>
      </c>
      <c r="G7" s="130">
        <f>+'帳票61_06(1)'!IR6</f>
        <v>0</v>
      </c>
      <c r="H7" s="131">
        <f t="shared" si="2"/>
        <v>0</v>
      </c>
      <c r="I7" s="190" t="str">
        <f t="shared" si="3"/>
        <v>－</v>
      </c>
      <c r="J7" s="145" t="str">
        <f t="shared" si="0"/>
        <v>－</v>
      </c>
      <c r="K7" s="191" t="str">
        <f t="shared" si="0"/>
        <v>－</v>
      </c>
    </row>
    <row r="8" spans="1:11" ht="13.5">
      <c r="A8" s="17"/>
      <c r="B8" s="75" t="str">
        <f>+'帳票61_06(1)'!B7</f>
        <v>浦添市</v>
      </c>
      <c r="C8" s="129">
        <f>+'帳票61_06(1)'!IL7</f>
        <v>0</v>
      </c>
      <c r="D8" s="130">
        <f>+'帳票61_06(1)'!IM7</f>
        <v>0</v>
      </c>
      <c r="E8" s="131">
        <f t="shared" si="1"/>
        <v>0</v>
      </c>
      <c r="F8" s="129">
        <f>+'帳票61_06(1)'!IQ7</f>
        <v>0</v>
      </c>
      <c r="G8" s="130">
        <f>+'帳票61_06(1)'!IR7</f>
        <v>0</v>
      </c>
      <c r="H8" s="131">
        <f t="shared" si="2"/>
        <v>0</v>
      </c>
      <c r="I8" s="190" t="str">
        <f t="shared" si="3"/>
        <v>－</v>
      </c>
      <c r="J8" s="145" t="str">
        <f t="shared" si="0"/>
        <v>－</v>
      </c>
      <c r="K8" s="191" t="str">
        <f t="shared" si="0"/>
        <v>－</v>
      </c>
    </row>
    <row r="9" spans="1:11" ht="13.5">
      <c r="A9" s="17"/>
      <c r="B9" s="76" t="str">
        <f>+'帳票61_06(1)'!B8</f>
        <v>名護市</v>
      </c>
      <c r="C9" s="132">
        <f>+'帳票61_06(1)'!IL8</f>
        <v>0</v>
      </c>
      <c r="D9" s="133">
        <f>+'帳票61_06(1)'!IM8</f>
        <v>0</v>
      </c>
      <c r="E9" s="134">
        <f t="shared" si="1"/>
        <v>0</v>
      </c>
      <c r="F9" s="132">
        <f>+'帳票61_06(1)'!IQ8</f>
        <v>0</v>
      </c>
      <c r="G9" s="133">
        <f>+'帳票61_06(1)'!IR8</f>
        <v>0</v>
      </c>
      <c r="H9" s="134">
        <f t="shared" si="2"/>
        <v>0</v>
      </c>
      <c r="I9" s="168" t="str">
        <f t="shared" si="3"/>
        <v>－</v>
      </c>
      <c r="J9" s="148" t="str">
        <f t="shared" si="0"/>
        <v>－</v>
      </c>
      <c r="K9" s="170" t="str">
        <f t="shared" si="0"/>
        <v>－</v>
      </c>
    </row>
    <row r="10" spans="1:11" ht="13.5">
      <c r="A10" s="17"/>
      <c r="B10" s="77" t="str">
        <f>+'帳票61_06(1)'!B9</f>
        <v>糸満市</v>
      </c>
      <c r="C10" s="135">
        <f>+'帳票61_06(1)'!IL9</f>
        <v>0</v>
      </c>
      <c r="D10" s="136">
        <f>+'帳票61_06(1)'!IM9</f>
        <v>0</v>
      </c>
      <c r="E10" s="137">
        <f t="shared" si="1"/>
        <v>0</v>
      </c>
      <c r="F10" s="135">
        <f>+'帳票61_06(1)'!IQ9</f>
        <v>0</v>
      </c>
      <c r="G10" s="136">
        <f>+'帳票61_06(1)'!IR9</f>
        <v>0</v>
      </c>
      <c r="H10" s="137">
        <f t="shared" si="2"/>
        <v>0</v>
      </c>
      <c r="I10" s="192" t="str">
        <f t="shared" si="3"/>
        <v>－</v>
      </c>
      <c r="J10" s="151" t="str">
        <f t="shared" si="0"/>
        <v>－</v>
      </c>
      <c r="K10" s="193" t="str">
        <f t="shared" si="0"/>
        <v>－</v>
      </c>
    </row>
    <row r="11" spans="1:11" ht="13.5">
      <c r="A11" s="17"/>
      <c r="B11" s="75" t="str">
        <f>+'帳票61_06(1)'!B10</f>
        <v>沖縄市</v>
      </c>
      <c r="C11" s="129">
        <f>+'帳票61_06(1)'!IL10</f>
        <v>0</v>
      </c>
      <c r="D11" s="130">
        <f>+'帳票61_06(1)'!IM10</f>
        <v>0</v>
      </c>
      <c r="E11" s="131">
        <f t="shared" si="1"/>
        <v>0</v>
      </c>
      <c r="F11" s="129">
        <f>+'帳票61_06(1)'!IQ10</f>
        <v>0</v>
      </c>
      <c r="G11" s="130">
        <f>+'帳票61_06(1)'!IR10</f>
        <v>0</v>
      </c>
      <c r="H11" s="131">
        <f t="shared" si="2"/>
        <v>0</v>
      </c>
      <c r="I11" s="190" t="str">
        <f t="shared" si="3"/>
        <v>－</v>
      </c>
      <c r="J11" s="145" t="str">
        <f t="shared" si="0"/>
        <v>－</v>
      </c>
      <c r="K11" s="191" t="str">
        <f t="shared" si="0"/>
        <v>－</v>
      </c>
    </row>
    <row r="12" spans="1:11" ht="13.5">
      <c r="A12" s="17"/>
      <c r="B12" s="75" t="str">
        <f>+'帳票61_06(1)'!B11</f>
        <v>豊見城市</v>
      </c>
      <c r="C12" s="129">
        <f>+'帳票61_06(1)'!IL11</f>
        <v>0</v>
      </c>
      <c r="D12" s="130">
        <f>+'帳票61_06(1)'!IM11</f>
        <v>0</v>
      </c>
      <c r="E12" s="131">
        <f t="shared" si="1"/>
        <v>0</v>
      </c>
      <c r="F12" s="129">
        <f>+'帳票61_06(1)'!IQ11</f>
        <v>0</v>
      </c>
      <c r="G12" s="130">
        <f>+'帳票61_06(1)'!IR11</f>
        <v>0</v>
      </c>
      <c r="H12" s="131">
        <f t="shared" si="2"/>
        <v>0</v>
      </c>
      <c r="I12" s="190" t="str">
        <f t="shared" si="3"/>
        <v>－</v>
      </c>
      <c r="J12" s="145" t="str">
        <f t="shared" si="0"/>
        <v>－</v>
      </c>
      <c r="K12" s="191" t="str">
        <f t="shared" si="0"/>
        <v>－</v>
      </c>
    </row>
    <row r="13" spans="1:11" ht="13.5">
      <c r="A13" s="17"/>
      <c r="B13" s="75" t="str">
        <f>+'帳票61_06(1)'!B12</f>
        <v>うるま市</v>
      </c>
      <c r="C13" s="129">
        <f>+'帳票61_06(1)'!IL12</f>
        <v>0</v>
      </c>
      <c r="D13" s="130">
        <f>+'帳票61_06(1)'!IM12</f>
        <v>0</v>
      </c>
      <c r="E13" s="131">
        <f t="shared" si="1"/>
        <v>0</v>
      </c>
      <c r="F13" s="129">
        <f>+'帳票61_06(1)'!IQ12</f>
        <v>0</v>
      </c>
      <c r="G13" s="130">
        <f>+'帳票61_06(1)'!IR12</f>
        <v>0</v>
      </c>
      <c r="H13" s="131">
        <f t="shared" si="2"/>
        <v>0</v>
      </c>
      <c r="I13" s="190" t="str">
        <f t="shared" si="3"/>
        <v>－</v>
      </c>
      <c r="J13" s="145" t="str">
        <f t="shared" si="0"/>
        <v>－</v>
      </c>
      <c r="K13" s="191" t="str">
        <f t="shared" si="0"/>
        <v>－</v>
      </c>
    </row>
    <row r="14" spans="1:11" ht="13.5">
      <c r="A14" s="17"/>
      <c r="B14" s="76" t="str">
        <f>+'帳票61_06(1)'!B13</f>
        <v>宮古島市</v>
      </c>
      <c r="C14" s="132">
        <f>+'帳票61_06(1)'!IL13</f>
        <v>0</v>
      </c>
      <c r="D14" s="133">
        <f>+'帳票61_06(1)'!IM13</f>
        <v>0</v>
      </c>
      <c r="E14" s="134">
        <f t="shared" si="1"/>
        <v>0</v>
      </c>
      <c r="F14" s="132">
        <f>+'帳票61_06(1)'!IQ13</f>
        <v>0</v>
      </c>
      <c r="G14" s="133">
        <f>+'帳票61_06(1)'!IR13</f>
        <v>0</v>
      </c>
      <c r="H14" s="134">
        <f t="shared" si="2"/>
        <v>0</v>
      </c>
      <c r="I14" s="168" t="str">
        <f t="shared" si="3"/>
        <v>－</v>
      </c>
      <c r="J14" s="148" t="str">
        <f t="shared" si="0"/>
        <v>－</v>
      </c>
      <c r="K14" s="170" t="str">
        <f t="shared" si="0"/>
        <v>－</v>
      </c>
    </row>
    <row r="15" spans="1:11" ht="13.5">
      <c r="A15" s="17"/>
      <c r="B15" s="77" t="str">
        <f>+'帳票61_06(1)'!B14</f>
        <v>南城市</v>
      </c>
      <c r="C15" s="135">
        <f>+'帳票61_06(1)'!IL14</f>
        <v>0</v>
      </c>
      <c r="D15" s="136">
        <f>+'帳票61_06(1)'!IM14</f>
        <v>0</v>
      </c>
      <c r="E15" s="137">
        <f t="shared" si="1"/>
        <v>0</v>
      </c>
      <c r="F15" s="135">
        <f>+'帳票61_06(1)'!IQ14</f>
        <v>0</v>
      </c>
      <c r="G15" s="136">
        <f>+'帳票61_06(1)'!IR14</f>
        <v>0</v>
      </c>
      <c r="H15" s="137">
        <f t="shared" si="2"/>
        <v>0</v>
      </c>
      <c r="I15" s="192" t="str">
        <f t="shared" si="3"/>
        <v>－</v>
      </c>
      <c r="J15" s="151" t="str">
        <f t="shared" si="0"/>
        <v>－</v>
      </c>
      <c r="K15" s="193" t="str">
        <f t="shared" si="0"/>
        <v>－</v>
      </c>
    </row>
    <row r="16" spans="1:11" ht="13.5">
      <c r="A16" s="17"/>
      <c r="B16" s="78" t="str">
        <f>+'帳票61_06(1)'!B15</f>
        <v>国頭村</v>
      </c>
      <c r="C16" s="126">
        <f>+'帳票61_06(1)'!IL15</f>
        <v>0</v>
      </c>
      <c r="D16" s="127">
        <f>+'帳票61_06(1)'!IM15</f>
        <v>0</v>
      </c>
      <c r="E16" s="128">
        <f t="shared" si="1"/>
        <v>0</v>
      </c>
      <c r="F16" s="126">
        <f>+'帳票61_06(1)'!IQ15</f>
        <v>0</v>
      </c>
      <c r="G16" s="127">
        <f>+'帳票61_06(1)'!IR15</f>
        <v>0</v>
      </c>
      <c r="H16" s="128">
        <f t="shared" si="2"/>
        <v>0</v>
      </c>
      <c r="I16" s="188" t="str">
        <f t="shared" si="3"/>
        <v>－</v>
      </c>
      <c r="J16" s="142" t="str">
        <f t="shared" si="0"/>
        <v>－</v>
      </c>
      <c r="K16" s="189" t="str">
        <f t="shared" si="0"/>
        <v>－</v>
      </c>
    </row>
    <row r="17" spans="1:11" ht="13.5">
      <c r="A17" s="17"/>
      <c r="B17" s="75" t="str">
        <f>+'帳票61_06(1)'!B16</f>
        <v>大宜味村</v>
      </c>
      <c r="C17" s="129">
        <f>+'帳票61_06(1)'!IL16</f>
        <v>0</v>
      </c>
      <c r="D17" s="130">
        <f>+'帳票61_06(1)'!IM16</f>
        <v>0</v>
      </c>
      <c r="E17" s="131">
        <f t="shared" si="1"/>
        <v>0</v>
      </c>
      <c r="F17" s="129">
        <f>+'帳票61_06(1)'!IQ16</f>
        <v>0</v>
      </c>
      <c r="G17" s="130">
        <f>+'帳票61_06(1)'!IR16</f>
        <v>0</v>
      </c>
      <c r="H17" s="131">
        <f t="shared" si="2"/>
        <v>0</v>
      </c>
      <c r="I17" s="190" t="str">
        <f t="shared" si="3"/>
        <v>－</v>
      </c>
      <c r="J17" s="145" t="str">
        <f t="shared" si="0"/>
        <v>－</v>
      </c>
      <c r="K17" s="191" t="str">
        <f t="shared" si="0"/>
        <v>－</v>
      </c>
    </row>
    <row r="18" spans="1:11" ht="13.5">
      <c r="A18" s="17"/>
      <c r="B18" s="75" t="str">
        <f>+'帳票61_06(1)'!B17</f>
        <v>東村</v>
      </c>
      <c r="C18" s="129">
        <f>+'帳票61_06(1)'!IL17</f>
        <v>0</v>
      </c>
      <c r="D18" s="130">
        <f>+'帳票61_06(1)'!IM17</f>
        <v>0</v>
      </c>
      <c r="E18" s="131">
        <f t="shared" si="1"/>
        <v>0</v>
      </c>
      <c r="F18" s="129">
        <f>+'帳票61_06(1)'!IQ17</f>
        <v>0</v>
      </c>
      <c r="G18" s="130">
        <f>+'帳票61_06(1)'!IR17</f>
        <v>0</v>
      </c>
      <c r="H18" s="131">
        <f t="shared" si="2"/>
        <v>0</v>
      </c>
      <c r="I18" s="190" t="str">
        <f t="shared" si="3"/>
        <v>－</v>
      </c>
      <c r="J18" s="145" t="str">
        <f t="shared" si="0"/>
        <v>－</v>
      </c>
      <c r="K18" s="191" t="str">
        <f t="shared" si="0"/>
        <v>－</v>
      </c>
    </row>
    <row r="19" spans="1:11" ht="13.5">
      <c r="A19" s="17"/>
      <c r="B19" s="76" t="str">
        <f>+'帳票61_06(1)'!B18</f>
        <v>今帰仁村</v>
      </c>
      <c r="C19" s="132">
        <f>+'帳票61_06(1)'!IL18</f>
        <v>0</v>
      </c>
      <c r="D19" s="133">
        <f>+'帳票61_06(1)'!IM18</f>
        <v>0</v>
      </c>
      <c r="E19" s="134">
        <f t="shared" si="1"/>
        <v>0</v>
      </c>
      <c r="F19" s="132">
        <f>+'帳票61_06(1)'!IQ18</f>
        <v>0</v>
      </c>
      <c r="G19" s="133">
        <f>+'帳票61_06(1)'!IR18</f>
        <v>0</v>
      </c>
      <c r="H19" s="134">
        <f t="shared" si="2"/>
        <v>0</v>
      </c>
      <c r="I19" s="168" t="str">
        <f t="shared" si="3"/>
        <v>－</v>
      </c>
      <c r="J19" s="148" t="str">
        <f t="shared" si="0"/>
        <v>－</v>
      </c>
      <c r="K19" s="170" t="str">
        <f t="shared" si="0"/>
        <v>－</v>
      </c>
    </row>
    <row r="20" spans="1:11" ht="13.5">
      <c r="A20" s="17"/>
      <c r="B20" s="77" t="str">
        <f>+'帳票61_06(1)'!B19</f>
        <v>本部町</v>
      </c>
      <c r="C20" s="135">
        <f>+'帳票61_06(1)'!IL19</f>
        <v>0</v>
      </c>
      <c r="D20" s="136">
        <f>+'帳票61_06(1)'!IM19</f>
        <v>0</v>
      </c>
      <c r="E20" s="137">
        <f t="shared" si="1"/>
        <v>0</v>
      </c>
      <c r="F20" s="135">
        <f>+'帳票61_06(1)'!IQ19</f>
        <v>0</v>
      </c>
      <c r="G20" s="136">
        <f>+'帳票61_06(1)'!IR19</f>
        <v>0</v>
      </c>
      <c r="H20" s="137">
        <f t="shared" si="2"/>
        <v>0</v>
      </c>
      <c r="I20" s="192" t="str">
        <f t="shared" si="3"/>
        <v>－</v>
      </c>
      <c r="J20" s="151" t="str">
        <f t="shared" si="0"/>
        <v>－</v>
      </c>
      <c r="K20" s="193" t="str">
        <f t="shared" si="0"/>
        <v>－</v>
      </c>
    </row>
    <row r="21" spans="1:11" ht="13.5">
      <c r="A21" s="17"/>
      <c r="B21" s="75" t="str">
        <f>+'帳票61_06(1)'!B20</f>
        <v>恩納村</v>
      </c>
      <c r="C21" s="129">
        <f>+'帳票61_06(1)'!IL20</f>
        <v>0</v>
      </c>
      <c r="D21" s="130">
        <f>+'帳票61_06(1)'!IM20</f>
        <v>0</v>
      </c>
      <c r="E21" s="131">
        <f t="shared" si="1"/>
        <v>0</v>
      </c>
      <c r="F21" s="129">
        <f>+'帳票61_06(1)'!IQ20</f>
        <v>0</v>
      </c>
      <c r="G21" s="130">
        <f>+'帳票61_06(1)'!IR20</f>
        <v>0</v>
      </c>
      <c r="H21" s="131">
        <f t="shared" si="2"/>
        <v>0</v>
      </c>
      <c r="I21" s="190" t="str">
        <f t="shared" si="3"/>
        <v>－</v>
      </c>
      <c r="J21" s="145" t="str">
        <f t="shared" si="0"/>
        <v>－</v>
      </c>
      <c r="K21" s="191" t="str">
        <f t="shared" si="0"/>
        <v>－</v>
      </c>
    </row>
    <row r="22" spans="1:11" ht="13.5">
      <c r="A22" s="17"/>
      <c r="B22" s="75" t="str">
        <f>+'帳票61_06(1)'!B21</f>
        <v>宜野座村</v>
      </c>
      <c r="C22" s="129">
        <f>+'帳票61_06(1)'!IL21</f>
        <v>0</v>
      </c>
      <c r="D22" s="130">
        <f>+'帳票61_06(1)'!IM21</f>
        <v>0</v>
      </c>
      <c r="E22" s="131">
        <f t="shared" si="1"/>
        <v>0</v>
      </c>
      <c r="F22" s="129">
        <f>+'帳票61_06(1)'!IQ21</f>
        <v>0</v>
      </c>
      <c r="G22" s="130">
        <f>+'帳票61_06(1)'!IR21</f>
        <v>0</v>
      </c>
      <c r="H22" s="131">
        <f t="shared" si="2"/>
        <v>0</v>
      </c>
      <c r="I22" s="190" t="str">
        <f t="shared" si="3"/>
        <v>－</v>
      </c>
      <c r="J22" s="145" t="str">
        <f t="shared" si="0"/>
        <v>－</v>
      </c>
      <c r="K22" s="191" t="str">
        <f t="shared" si="0"/>
        <v>－</v>
      </c>
    </row>
    <row r="23" spans="1:11" ht="13.5">
      <c r="A23" s="17"/>
      <c r="B23" s="75" t="str">
        <f>+'帳票61_06(1)'!B22</f>
        <v>金武町</v>
      </c>
      <c r="C23" s="129">
        <f>+'帳票61_06(1)'!IL22</f>
        <v>0</v>
      </c>
      <c r="D23" s="130">
        <f>+'帳票61_06(1)'!IM22</f>
        <v>0</v>
      </c>
      <c r="E23" s="131">
        <f t="shared" si="1"/>
        <v>0</v>
      </c>
      <c r="F23" s="129">
        <f>+'帳票61_06(1)'!IQ22</f>
        <v>0</v>
      </c>
      <c r="G23" s="130">
        <f>+'帳票61_06(1)'!IR22</f>
        <v>0</v>
      </c>
      <c r="H23" s="131">
        <f t="shared" si="2"/>
        <v>0</v>
      </c>
      <c r="I23" s="190" t="str">
        <f t="shared" si="3"/>
        <v>－</v>
      </c>
      <c r="J23" s="145" t="str">
        <f t="shared" si="0"/>
        <v>－</v>
      </c>
      <c r="K23" s="191" t="str">
        <f t="shared" si="0"/>
        <v>－</v>
      </c>
    </row>
    <row r="24" spans="1:11" ht="13.5">
      <c r="A24" s="17"/>
      <c r="B24" s="76" t="str">
        <f>+'帳票61_06(1)'!B23</f>
        <v>伊江村</v>
      </c>
      <c r="C24" s="132">
        <f>+'帳票61_06(1)'!IL23</f>
        <v>0</v>
      </c>
      <c r="D24" s="133">
        <f>+'帳票61_06(1)'!IM23</f>
        <v>0</v>
      </c>
      <c r="E24" s="134">
        <f t="shared" si="1"/>
        <v>0</v>
      </c>
      <c r="F24" s="132">
        <f>+'帳票61_06(1)'!IQ23</f>
        <v>0</v>
      </c>
      <c r="G24" s="133">
        <f>+'帳票61_06(1)'!IR23</f>
        <v>0</v>
      </c>
      <c r="H24" s="134">
        <f t="shared" si="2"/>
        <v>0</v>
      </c>
      <c r="I24" s="168" t="str">
        <f t="shared" si="3"/>
        <v>－</v>
      </c>
      <c r="J24" s="148" t="str">
        <f t="shared" si="0"/>
        <v>－</v>
      </c>
      <c r="K24" s="170" t="str">
        <f t="shared" si="0"/>
        <v>－</v>
      </c>
    </row>
    <row r="25" spans="1:11" ht="13.5">
      <c r="A25" s="17"/>
      <c r="B25" s="77" t="str">
        <f>+'帳票61_06(1)'!B24</f>
        <v>読谷村</v>
      </c>
      <c r="C25" s="135">
        <f>+'帳票61_06(1)'!IL24</f>
        <v>0</v>
      </c>
      <c r="D25" s="136">
        <f>+'帳票61_06(1)'!IM24</f>
        <v>0</v>
      </c>
      <c r="E25" s="137">
        <f t="shared" si="1"/>
        <v>0</v>
      </c>
      <c r="F25" s="135">
        <f>+'帳票61_06(1)'!IQ24</f>
        <v>0</v>
      </c>
      <c r="G25" s="136">
        <f>+'帳票61_06(1)'!IR24</f>
        <v>0</v>
      </c>
      <c r="H25" s="137">
        <f t="shared" si="2"/>
        <v>0</v>
      </c>
      <c r="I25" s="192" t="str">
        <f t="shared" si="3"/>
        <v>－</v>
      </c>
      <c r="J25" s="151" t="str">
        <f t="shared" si="0"/>
        <v>－</v>
      </c>
      <c r="K25" s="193" t="str">
        <f t="shared" si="0"/>
        <v>－</v>
      </c>
    </row>
    <row r="26" spans="1:11" ht="13.5">
      <c r="A26" s="17"/>
      <c r="B26" s="75" t="str">
        <f>+'帳票61_06(1)'!B25</f>
        <v>嘉手納町</v>
      </c>
      <c r="C26" s="129">
        <f>+'帳票61_06(1)'!IL25</f>
        <v>0</v>
      </c>
      <c r="D26" s="130">
        <f>+'帳票61_06(1)'!IM25</f>
        <v>0</v>
      </c>
      <c r="E26" s="131">
        <f t="shared" si="1"/>
        <v>0</v>
      </c>
      <c r="F26" s="129">
        <f>+'帳票61_06(1)'!IQ25</f>
        <v>0</v>
      </c>
      <c r="G26" s="130">
        <f>+'帳票61_06(1)'!IR25</f>
        <v>0</v>
      </c>
      <c r="H26" s="131">
        <f t="shared" si="2"/>
        <v>0</v>
      </c>
      <c r="I26" s="190" t="str">
        <f t="shared" si="3"/>
        <v>－</v>
      </c>
      <c r="J26" s="145" t="str">
        <f t="shared" si="0"/>
        <v>－</v>
      </c>
      <c r="K26" s="191" t="str">
        <f t="shared" si="0"/>
        <v>－</v>
      </c>
    </row>
    <row r="27" spans="1:11" ht="13.5">
      <c r="A27" s="17"/>
      <c r="B27" s="75" t="str">
        <f>+'帳票61_06(1)'!B26</f>
        <v>北谷町</v>
      </c>
      <c r="C27" s="129">
        <f>+'帳票61_06(1)'!IL26</f>
        <v>0</v>
      </c>
      <c r="D27" s="130">
        <f>+'帳票61_06(1)'!IM26</f>
        <v>0</v>
      </c>
      <c r="E27" s="131">
        <f t="shared" si="1"/>
        <v>0</v>
      </c>
      <c r="F27" s="129">
        <f>+'帳票61_06(1)'!IQ26</f>
        <v>0</v>
      </c>
      <c r="G27" s="130">
        <f>+'帳票61_06(1)'!IR26</f>
        <v>0</v>
      </c>
      <c r="H27" s="131">
        <f t="shared" si="2"/>
        <v>0</v>
      </c>
      <c r="I27" s="190" t="str">
        <f t="shared" si="3"/>
        <v>－</v>
      </c>
      <c r="J27" s="145" t="str">
        <f t="shared" si="0"/>
        <v>－</v>
      </c>
      <c r="K27" s="191" t="str">
        <f t="shared" si="0"/>
        <v>－</v>
      </c>
    </row>
    <row r="28" spans="1:11" ht="13.5">
      <c r="A28" s="17"/>
      <c r="B28" s="75" t="str">
        <f>+'帳票61_06(1)'!B27</f>
        <v>北中城村</v>
      </c>
      <c r="C28" s="129">
        <f>+'帳票61_06(1)'!IL27</f>
        <v>0</v>
      </c>
      <c r="D28" s="130">
        <f>+'帳票61_06(1)'!IM27</f>
        <v>0</v>
      </c>
      <c r="E28" s="131">
        <f t="shared" si="1"/>
        <v>0</v>
      </c>
      <c r="F28" s="129">
        <f>+'帳票61_06(1)'!IQ27</f>
        <v>0</v>
      </c>
      <c r="G28" s="130">
        <f>+'帳票61_06(1)'!IR27</f>
        <v>0</v>
      </c>
      <c r="H28" s="131">
        <f t="shared" si="2"/>
        <v>0</v>
      </c>
      <c r="I28" s="190" t="str">
        <f t="shared" si="3"/>
        <v>－</v>
      </c>
      <c r="J28" s="145" t="str">
        <f t="shared" si="0"/>
        <v>－</v>
      </c>
      <c r="K28" s="191" t="str">
        <f t="shared" si="0"/>
        <v>－</v>
      </c>
    </row>
    <row r="29" spans="1:11" ht="13.5">
      <c r="A29" s="17"/>
      <c r="B29" s="76" t="str">
        <f>+'帳票61_06(1)'!B28</f>
        <v>中城村</v>
      </c>
      <c r="C29" s="132">
        <f>+'帳票61_06(1)'!IL28</f>
        <v>0</v>
      </c>
      <c r="D29" s="133">
        <f>+'帳票61_06(1)'!IM28</f>
        <v>0</v>
      </c>
      <c r="E29" s="134">
        <f t="shared" si="1"/>
        <v>0</v>
      </c>
      <c r="F29" s="132">
        <f>+'帳票61_06(1)'!IQ28</f>
        <v>0</v>
      </c>
      <c r="G29" s="133">
        <f>+'帳票61_06(1)'!IR28</f>
        <v>0</v>
      </c>
      <c r="H29" s="134">
        <f t="shared" si="2"/>
        <v>0</v>
      </c>
      <c r="I29" s="168" t="str">
        <f t="shared" si="3"/>
        <v>－</v>
      </c>
      <c r="J29" s="148" t="str">
        <f t="shared" si="0"/>
        <v>－</v>
      </c>
      <c r="K29" s="170" t="str">
        <f t="shared" si="0"/>
        <v>－</v>
      </c>
    </row>
    <row r="30" spans="1:11" ht="13.5">
      <c r="A30" s="17"/>
      <c r="B30" s="77" t="str">
        <f>+'帳票61_06(1)'!B29</f>
        <v>西原町</v>
      </c>
      <c r="C30" s="135">
        <f>+'帳票61_06(1)'!IL29</f>
        <v>0</v>
      </c>
      <c r="D30" s="136">
        <f>+'帳票61_06(1)'!IM29</f>
        <v>0</v>
      </c>
      <c r="E30" s="137">
        <f t="shared" si="1"/>
        <v>0</v>
      </c>
      <c r="F30" s="135">
        <f>+'帳票61_06(1)'!IQ29</f>
        <v>0</v>
      </c>
      <c r="G30" s="136">
        <f>+'帳票61_06(1)'!IR29</f>
        <v>0</v>
      </c>
      <c r="H30" s="137">
        <f t="shared" si="2"/>
        <v>0</v>
      </c>
      <c r="I30" s="192" t="str">
        <f t="shared" si="3"/>
        <v>－</v>
      </c>
      <c r="J30" s="151" t="str">
        <f t="shared" si="0"/>
        <v>－</v>
      </c>
      <c r="K30" s="193" t="str">
        <f t="shared" si="0"/>
        <v>－</v>
      </c>
    </row>
    <row r="31" spans="1:11" ht="13.5">
      <c r="A31" s="17"/>
      <c r="B31" s="75" t="str">
        <f>+'帳票61_06(1)'!B30</f>
        <v>与那原町</v>
      </c>
      <c r="C31" s="129">
        <f>+'帳票61_06(1)'!IL30</f>
        <v>0</v>
      </c>
      <c r="D31" s="130">
        <f>+'帳票61_06(1)'!IM30</f>
        <v>0</v>
      </c>
      <c r="E31" s="131">
        <f t="shared" si="1"/>
        <v>0</v>
      </c>
      <c r="F31" s="129">
        <f>+'帳票61_06(1)'!IQ30</f>
        <v>0</v>
      </c>
      <c r="G31" s="130">
        <f>+'帳票61_06(1)'!IR30</f>
        <v>0</v>
      </c>
      <c r="H31" s="131">
        <f t="shared" si="2"/>
        <v>0</v>
      </c>
      <c r="I31" s="190" t="str">
        <f t="shared" si="3"/>
        <v>－</v>
      </c>
      <c r="J31" s="145" t="str">
        <f t="shared" si="0"/>
        <v>－</v>
      </c>
      <c r="K31" s="191" t="str">
        <f t="shared" si="0"/>
        <v>－</v>
      </c>
    </row>
    <row r="32" spans="1:11" ht="13.5">
      <c r="A32" s="17"/>
      <c r="B32" s="75" t="str">
        <f>+'帳票61_06(1)'!B31</f>
        <v>南風原町</v>
      </c>
      <c r="C32" s="129">
        <f>+'帳票61_06(1)'!IL31</f>
        <v>0</v>
      </c>
      <c r="D32" s="130">
        <f>+'帳票61_06(1)'!IM31</f>
        <v>0</v>
      </c>
      <c r="E32" s="131">
        <f t="shared" si="1"/>
        <v>0</v>
      </c>
      <c r="F32" s="129">
        <f>+'帳票61_06(1)'!IQ31</f>
        <v>0</v>
      </c>
      <c r="G32" s="130">
        <f>+'帳票61_06(1)'!IR31</f>
        <v>0</v>
      </c>
      <c r="H32" s="131">
        <f t="shared" si="2"/>
        <v>0</v>
      </c>
      <c r="I32" s="190" t="str">
        <f t="shared" si="3"/>
        <v>－</v>
      </c>
      <c r="J32" s="145" t="str">
        <f t="shared" si="0"/>
        <v>－</v>
      </c>
      <c r="K32" s="191" t="str">
        <f t="shared" si="0"/>
        <v>－</v>
      </c>
    </row>
    <row r="33" spans="1:11" ht="13.5">
      <c r="A33" s="17"/>
      <c r="B33" s="75" t="str">
        <f>+'帳票61_06(1)'!B32</f>
        <v>渡嘉敷村</v>
      </c>
      <c r="C33" s="129">
        <f>+'帳票61_06(1)'!IL32</f>
        <v>0</v>
      </c>
      <c r="D33" s="130">
        <f>+'帳票61_06(1)'!IM32</f>
        <v>0</v>
      </c>
      <c r="E33" s="131">
        <f t="shared" si="1"/>
        <v>0</v>
      </c>
      <c r="F33" s="129">
        <f>+'帳票61_06(1)'!IQ32</f>
        <v>0</v>
      </c>
      <c r="G33" s="130">
        <f>+'帳票61_06(1)'!IR32</f>
        <v>0</v>
      </c>
      <c r="H33" s="131">
        <f t="shared" si="2"/>
        <v>0</v>
      </c>
      <c r="I33" s="190" t="str">
        <f t="shared" si="3"/>
        <v>－</v>
      </c>
      <c r="J33" s="145" t="str">
        <f t="shared" si="0"/>
        <v>－</v>
      </c>
      <c r="K33" s="191" t="str">
        <f t="shared" si="0"/>
        <v>－</v>
      </c>
    </row>
    <row r="34" spans="1:11" ht="13.5">
      <c r="A34" s="17"/>
      <c r="B34" s="76" t="str">
        <f>+'帳票61_06(1)'!B33</f>
        <v>座間味村</v>
      </c>
      <c r="C34" s="132">
        <f>+'帳票61_06(1)'!IL33</f>
        <v>0</v>
      </c>
      <c r="D34" s="133">
        <f>+'帳票61_06(1)'!IM33</f>
        <v>0</v>
      </c>
      <c r="E34" s="134">
        <f t="shared" si="1"/>
        <v>0</v>
      </c>
      <c r="F34" s="132">
        <f>+'帳票61_06(1)'!IQ33</f>
        <v>0</v>
      </c>
      <c r="G34" s="133">
        <f>+'帳票61_06(1)'!IR33</f>
        <v>0</v>
      </c>
      <c r="H34" s="134">
        <f t="shared" si="2"/>
        <v>0</v>
      </c>
      <c r="I34" s="168" t="str">
        <f t="shared" si="3"/>
        <v>－</v>
      </c>
      <c r="J34" s="148" t="str">
        <f t="shared" si="0"/>
        <v>－</v>
      </c>
      <c r="K34" s="170" t="str">
        <f t="shared" si="0"/>
        <v>－</v>
      </c>
    </row>
    <row r="35" spans="1:11" ht="13.5">
      <c r="A35" s="17"/>
      <c r="B35" s="77" t="str">
        <f>+'帳票61_06(1)'!B34</f>
        <v>粟国村</v>
      </c>
      <c r="C35" s="135">
        <f>+'帳票61_06(1)'!IL34</f>
        <v>0</v>
      </c>
      <c r="D35" s="136">
        <f>+'帳票61_06(1)'!IM34</f>
        <v>0</v>
      </c>
      <c r="E35" s="137">
        <f t="shared" si="1"/>
        <v>0</v>
      </c>
      <c r="F35" s="135">
        <f>+'帳票61_06(1)'!IQ34</f>
        <v>0</v>
      </c>
      <c r="G35" s="136">
        <f>+'帳票61_06(1)'!IR34</f>
        <v>0</v>
      </c>
      <c r="H35" s="137">
        <f t="shared" si="2"/>
        <v>0</v>
      </c>
      <c r="I35" s="192" t="str">
        <f t="shared" si="3"/>
        <v>－</v>
      </c>
      <c r="J35" s="151" t="str">
        <f t="shared" si="0"/>
        <v>－</v>
      </c>
      <c r="K35" s="193" t="str">
        <f t="shared" si="0"/>
        <v>－</v>
      </c>
    </row>
    <row r="36" spans="1:11" ht="13.5">
      <c r="A36" s="17"/>
      <c r="B36" s="75" t="str">
        <f>+'帳票61_06(1)'!B35</f>
        <v>渡名喜村</v>
      </c>
      <c r="C36" s="129">
        <f>+'帳票61_06(1)'!IL35</f>
        <v>0</v>
      </c>
      <c r="D36" s="130">
        <f>+'帳票61_06(1)'!IM35</f>
        <v>0</v>
      </c>
      <c r="E36" s="131">
        <f t="shared" si="1"/>
        <v>0</v>
      </c>
      <c r="F36" s="129">
        <f>+'帳票61_06(1)'!IQ35</f>
        <v>0</v>
      </c>
      <c r="G36" s="130">
        <f>+'帳票61_06(1)'!IR35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0"/>
        <v>－</v>
      </c>
    </row>
    <row r="37" spans="1:11" ht="13.5">
      <c r="A37" s="17"/>
      <c r="B37" s="75" t="str">
        <f>+'帳票61_06(1)'!B36</f>
        <v>南大東村</v>
      </c>
      <c r="C37" s="129">
        <f>+'帳票61_06(1)'!IL36</f>
        <v>0</v>
      </c>
      <c r="D37" s="130">
        <f>+'帳票61_06(1)'!IM36</f>
        <v>0</v>
      </c>
      <c r="E37" s="131">
        <f t="shared" si="1"/>
        <v>0</v>
      </c>
      <c r="F37" s="129">
        <f>+'帳票61_06(1)'!IQ36</f>
        <v>0</v>
      </c>
      <c r="G37" s="130">
        <f>+'帳票61_06(1)'!IR36</f>
        <v>0</v>
      </c>
      <c r="H37" s="131">
        <f t="shared" si="2"/>
        <v>0</v>
      </c>
      <c r="I37" s="190" t="str">
        <f t="shared" si="3"/>
        <v>－</v>
      </c>
      <c r="J37" s="145" t="str">
        <f t="shared" si="3"/>
        <v>－</v>
      </c>
      <c r="K37" s="191" t="str">
        <f t="shared" si="3"/>
        <v>－</v>
      </c>
    </row>
    <row r="38" spans="1:11" ht="13.5">
      <c r="A38" s="17"/>
      <c r="B38" s="75" t="str">
        <f>+'帳票61_06(1)'!B37</f>
        <v>北大東村</v>
      </c>
      <c r="C38" s="129">
        <f>+'帳票61_06(1)'!IL37</f>
        <v>0</v>
      </c>
      <c r="D38" s="130">
        <f>+'帳票61_06(1)'!IM37</f>
        <v>0</v>
      </c>
      <c r="E38" s="131">
        <f t="shared" si="1"/>
        <v>0</v>
      </c>
      <c r="F38" s="129">
        <f>+'帳票61_06(1)'!IQ37</f>
        <v>0</v>
      </c>
      <c r="G38" s="130">
        <f>+'帳票61_06(1)'!IR37</f>
        <v>0</v>
      </c>
      <c r="H38" s="131">
        <f t="shared" si="2"/>
        <v>0</v>
      </c>
      <c r="I38" s="190" t="str">
        <f t="shared" si="3"/>
        <v>－</v>
      </c>
      <c r="J38" s="145" t="str">
        <f t="shared" si="3"/>
        <v>－</v>
      </c>
      <c r="K38" s="191" t="str">
        <f t="shared" si="3"/>
        <v>－</v>
      </c>
    </row>
    <row r="39" spans="1:11" ht="13.5">
      <c r="A39" s="17"/>
      <c r="B39" s="76" t="str">
        <f>+'帳票61_06(1)'!B38</f>
        <v>伊平屋村</v>
      </c>
      <c r="C39" s="132">
        <f>+'帳票61_06(1)'!IL38</f>
        <v>0</v>
      </c>
      <c r="D39" s="133">
        <f>+'帳票61_06(1)'!IM38</f>
        <v>0</v>
      </c>
      <c r="E39" s="134">
        <f t="shared" si="1"/>
        <v>0</v>
      </c>
      <c r="F39" s="132">
        <f>+'帳票61_06(1)'!IQ38</f>
        <v>0</v>
      </c>
      <c r="G39" s="133">
        <f>+'帳票61_06(1)'!IR38</f>
        <v>0</v>
      </c>
      <c r="H39" s="134">
        <f t="shared" si="2"/>
        <v>0</v>
      </c>
      <c r="I39" s="168" t="str">
        <f t="shared" si="3"/>
        <v>－</v>
      </c>
      <c r="J39" s="148" t="str">
        <f t="shared" si="3"/>
        <v>－</v>
      </c>
      <c r="K39" s="170" t="str">
        <f t="shared" si="3"/>
        <v>－</v>
      </c>
    </row>
    <row r="40" spans="1:11" ht="13.5">
      <c r="A40" s="17"/>
      <c r="B40" s="77" t="str">
        <f>+'帳票61_06(1)'!B39</f>
        <v>伊是名村</v>
      </c>
      <c r="C40" s="135">
        <f>+'帳票61_06(1)'!IL39</f>
        <v>0</v>
      </c>
      <c r="D40" s="136">
        <f>+'帳票61_06(1)'!IM39</f>
        <v>0</v>
      </c>
      <c r="E40" s="137">
        <f t="shared" si="1"/>
        <v>0</v>
      </c>
      <c r="F40" s="135">
        <f>+'帳票61_06(1)'!IQ39</f>
        <v>0</v>
      </c>
      <c r="G40" s="136">
        <f>+'帳票61_06(1)'!IR39</f>
        <v>0</v>
      </c>
      <c r="H40" s="137">
        <f t="shared" si="2"/>
        <v>0</v>
      </c>
      <c r="I40" s="192" t="str">
        <f t="shared" si="3"/>
        <v>－</v>
      </c>
      <c r="J40" s="151" t="str">
        <f t="shared" si="3"/>
        <v>－</v>
      </c>
      <c r="K40" s="193" t="str">
        <f t="shared" si="3"/>
        <v>－</v>
      </c>
    </row>
    <row r="41" spans="1:11" ht="13.5">
      <c r="A41" s="17"/>
      <c r="B41" s="75" t="str">
        <f>+'帳票61_06(1)'!B40</f>
        <v>久米島町</v>
      </c>
      <c r="C41" s="129">
        <f>+'帳票61_06(1)'!IL40</f>
        <v>0</v>
      </c>
      <c r="D41" s="130">
        <f>+'帳票61_06(1)'!IM40</f>
        <v>0</v>
      </c>
      <c r="E41" s="131">
        <f t="shared" si="1"/>
        <v>0</v>
      </c>
      <c r="F41" s="129">
        <f>+'帳票61_06(1)'!IQ40</f>
        <v>0</v>
      </c>
      <c r="G41" s="130">
        <f>+'帳票61_06(1)'!IR40</f>
        <v>0</v>
      </c>
      <c r="H41" s="131">
        <f t="shared" si="2"/>
        <v>0</v>
      </c>
      <c r="I41" s="190" t="str">
        <f t="shared" si="3"/>
        <v>－</v>
      </c>
      <c r="J41" s="145" t="str">
        <f t="shared" si="3"/>
        <v>－</v>
      </c>
      <c r="K41" s="191" t="str">
        <f t="shared" si="3"/>
        <v>－</v>
      </c>
    </row>
    <row r="42" spans="1:11" ht="13.5">
      <c r="A42" s="17"/>
      <c r="B42" s="75" t="str">
        <f>+'帳票61_06(1)'!B41</f>
        <v>八重瀬町</v>
      </c>
      <c r="C42" s="129">
        <f>+'帳票61_06(1)'!IL41</f>
        <v>0</v>
      </c>
      <c r="D42" s="130">
        <f>+'帳票61_06(1)'!IM41</f>
        <v>0</v>
      </c>
      <c r="E42" s="131">
        <f t="shared" si="1"/>
        <v>0</v>
      </c>
      <c r="F42" s="129">
        <f>+'帳票61_06(1)'!IQ41</f>
        <v>0</v>
      </c>
      <c r="G42" s="130">
        <f>+'帳票61_06(1)'!IR41</f>
        <v>0</v>
      </c>
      <c r="H42" s="131">
        <f t="shared" si="2"/>
        <v>0</v>
      </c>
      <c r="I42" s="190" t="str">
        <f t="shared" si="3"/>
        <v>－</v>
      </c>
      <c r="J42" s="145" t="str">
        <f t="shared" si="3"/>
        <v>－</v>
      </c>
      <c r="K42" s="191" t="str">
        <f t="shared" si="3"/>
        <v>－</v>
      </c>
    </row>
    <row r="43" spans="1:11" ht="13.5">
      <c r="A43" s="17"/>
      <c r="B43" s="75" t="str">
        <f>+'帳票61_06(1)'!B42</f>
        <v>多良間村</v>
      </c>
      <c r="C43" s="129">
        <f>+'帳票61_06(1)'!IL42</f>
        <v>0</v>
      </c>
      <c r="D43" s="130">
        <f>+'帳票61_06(1)'!IM42</f>
        <v>0</v>
      </c>
      <c r="E43" s="131">
        <f t="shared" si="1"/>
        <v>0</v>
      </c>
      <c r="F43" s="129">
        <f>+'帳票61_06(1)'!IQ42</f>
        <v>0</v>
      </c>
      <c r="G43" s="130">
        <f>+'帳票61_06(1)'!IR42</f>
        <v>0</v>
      </c>
      <c r="H43" s="131">
        <f t="shared" si="2"/>
        <v>0</v>
      </c>
      <c r="I43" s="190" t="str">
        <f t="shared" si="3"/>
        <v>－</v>
      </c>
      <c r="J43" s="145" t="str">
        <f t="shared" si="3"/>
        <v>－</v>
      </c>
      <c r="K43" s="191" t="str">
        <f t="shared" si="3"/>
        <v>－</v>
      </c>
    </row>
    <row r="44" spans="1:11" ht="13.5">
      <c r="A44" s="17"/>
      <c r="B44" s="76" t="str">
        <f>+'帳票61_06(1)'!B43</f>
        <v>竹富町</v>
      </c>
      <c r="C44" s="132">
        <f>+'帳票61_06(1)'!IL43</f>
        <v>0</v>
      </c>
      <c r="D44" s="133">
        <f>+'帳票61_06(1)'!IM43</f>
        <v>0</v>
      </c>
      <c r="E44" s="134">
        <f t="shared" si="1"/>
        <v>0</v>
      </c>
      <c r="F44" s="132">
        <f>+'帳票61_06(1)'!IQ43</f>
        <v>0</v>
      </c>
      <c r="G44" s="133">
        <f>+'帳票61_06(1)'!IR43</f>
        <v>0</v>
      </c>
      <c r="H44" s="134">
        <f t="shared" si="2"/>
        <v>0</v>
      </c>
      <c r="I44" s="168" t="str">
        <f t="shared" si="3"/>
        <v>－</v>
      </c>
      <c r="J44" s="148" t="str">
        <f t="shared" si="3"/>
        <v>－</v>
      </c>
      <c r="K44" s="170" t="str">
        <f t="shared" si="3"/>
        <v>－</v>
      </c>
    </row>
    <row r="45" spans="1:11" ht="14.25" thickBot="1">
      <c r="A45" s="17"/>
      <c r="B45" s="229" t="str">
        <f>+'帳票61_06(1)'!B44</f>
        <v>与那国町</v>
      </c>
      <c r="C45" s="230">
        <f>+'帳票61_06(1)'!IL44</f>
        <v>0</v>
      </c>
      <c r="D45" s="231">
        <f>+'帳票61_06(1)'!IM44</f>
        <v>0</v>
      </c>
      <c r="E45" s="232">
        <f t="shared" si="1"/>
        <v>0</v>
      </c>
      <c r="F45" s="230">
        <f>+'帳票61_06(1)'!IQ44</f>
        <v>0</v>
      </c>
      <c r="G45" s="231">
        <f>+'帳票61_06(1)'!IR44</f>
        <v>0</v>
      </c>
      <c r="H45" s="232">
        <f t="shared" si="2"/>
        <v>0</v>
      </c>
      <c r="I45" s="244" t="str">
        <f t="shared" si="3"/>
        <v>－</v>
      </c>
      <c r="J45" s="234" t="str">
        <f t="shared" si="3"/>
        <v>－</v>
      </c>
      <c r="K45" s="245" t="str">
        <f t="shared" si="3"/>
        <v>－</v>
      </c>
    </row>
    <row r="46" spans="1:11" ht="14.25" thickTop="1">
      <c r="A46" s="21"/>
      <c r="B46" s="79" t="s">
        <v>65</v>
      </c>
      <c r="C46" s="173">
        <f aca="true" t="shared" si="4" ref="C46:H46">SUM(C5:C15)</f>
        <v>746315</v>
      </c>
      <c r="D46" s="174">
        <f t="shared" si="4"/>
        <v>9808</v>
      </c>
      <c r="E46" s="175">
        <f t="shared" si="4"/>
        <v>756123</v>
      </c>
      <c r="F46" s="173">
        <f t="shared" si="4"/>
        <v>738500</v>
      </c>
      <c r="G46" s="174">
        <f t="shared" si="4"/>
        <v>472</v>
      </c>
      <c r="H46" s="175">
        <f t="shared" si="4"/>
        <v>738972</v>
      </c>
      <c r="I46" s="237">
        <f t="shared" si="3"/>
        <v>98.95285502770278</v>
      </c>
      <c r="J46" s="177">
        <f t="shared" si="3"/>
        <v>4.8123980424143555</v>
      </c>
      <c r="K46" s="239">
        <f t="shared" si="3"/>
        <v>97.73171825218913</v>
      </c>
    </row>
    <row r="47" spans="1:11" ht="14.25" thickBot="1">
      <c r="A47" s="21"/>
      <c r="B47" s="80" t="s">
        <v>66</v>
      </c>
      <c r="C47" s="138">
        <f aca="true" t="shared" si="5" ref="C47:H47">SUM(C16:C45)</f>
        <v>0</v>
      </c>
      <c r="D47" s="139">
        <f t="shared" si="5"/>
        <v>0</v>
      </c>
      <c r="E47" s="140">
        <f t="shared" si="5"/>
        <v>0</v>
      </c>
      <c r="F47" s="138">
        <f t="shared" si="5"/>
        <v>0</v>
      </c>
      <c r="G47" s="139">
        <f t="shared" si="5"/>
        <v>0</v>
      </c>
      <c r="H47" s="140">
        <f t="shared" si="5"/>
        <v>0</v>
      </c>
      <c r="I47" s="194" t="str">
        <f t="shared" si="3"/>
        <v>－</v>
      </c>
      <c r="J47" s="167" t="str">
        <f t="shared" si="3"/>
        <v>－</v>
      </c>
      <c r="K47" s="195" t="str">
        <f t="shared" si="3"/>
        <v>－</v>
      </c>
    </row>
    <row r="48" spans="2:11" ht="14.25" thickBot="1">
      <c r="B48" s="82" t="s">
        <v>114</v>
      </c>
      <c r="C48" s="156">
        <f aca="true" t="shared" si="6" ref="C48:H48">SUM(C46:C47)</f>
        <v>746315</v>
      </c>
      <c r="D48" s="157">
        <f t="shared" si="6"/>
        <v>9808</v>
      </c>
      <c r="E48" s="158">
        <f t="shared" si="6"/>
        <v>756123</v>
      </c>
      <c r="F48" s="156">
        <f t="shared" si="6"/>
        <v>738500</v>
      </c>
      <c r="G48" s="157">
        <f t="shared" si="6"/>
        <v>472</v>
      </c>
      <c r="H48" s="158">
        <f t="shared" si="6"/>
        <v>738972</v>
      </c>
      <c r="I48" s="221">
        <f t="shared" si="3"/>
        <v>98.95285502770278</v>
      </c>
      <c r="J48" s="172">
        <f t="shared" si="3"/>
        <v>4.8123980424143555</v>
      </c>
      <c r="K48" s="222">
        <f t="shared" si="3"/>
        <v>97.73171825218913</v>
      </c>
    </row>
  </sheetData>
  <mergeCells count="12"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0">
    <tabColor indexed="43"/>
  </sheetPr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4" width="10.12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131</v>
      </c>
      <c r="C1" s="13"/>
      <c r="D1" s="13"/>
      <c r="E1" s="13"/>
      <c r="F1" s="13"/>
      <c r="G1" s="13"/>
      <c r="H1" s="13"/>
      <c r="I1" s="3"/>
      <c r="J1" s="3"/>
      <c r="K1" s="81" t="s">
        <v>48</v>
      </c>
    </row>
    <row r="2" spans="2:11" s="180" customFormat="1" ht="15" customHeight="1">
      <c r="B2" s="181"/>
      <c r="C2" s="351" t="s">
        <v>8</v>
      </c>
      <c r="D2" s="351"/>
      <c r="E2" s="352"/>
      <c r="F2" s="353" t="s">
        <v>9</v>
      </c>
      <c r="G2" s="351"/>
      <c r="H2" s="352"/>
      <c r="I2" s="354" t="s">
        <v>10</v>
      </c>
      <c r="J2" s="355"/>
      <c r="K2" s="356"/>
    </row>
    <row r="3" spans="2:11" ht="12" customHeight="1">
      <c r="B3" s="16" t="s">
        <v>11</v>
      </c>
      <c r="C3" s="337" t="s">
        <v>80</v>
      </c>
      <c r="D3" s="339" t="s">
        <v>81</v>
      </c>
      <c r="E3" s="341" t="s">
        <v>82</v>
      </c>
      <c r="F3" s="337" t="s">
        <v>80</v>
      </c>
      <c r="G3" s="339" t="s">
        <v>81</v>
      </c>
      <c r="H3" s="341" t="s">
        <v>82</v>
      </c>
      <c r="I3" s="345" t="s">
        <v>83</v>
      </c>
      <c r="J3" s="347" t="s">
        <v>117</v>
      </c>
      <c r="K3" s="343" t="s">
        <v>82</v>
      </c>
    </row>
    <row r="4" spans="2:11" ht="11.25" customHeight="1" thickBot="1">
      <c r="B4" s="179"/>
      <c r="C4" s="338"/>
      <c r="D4" s="340"/>
      <c r="E4" s="342"/>
      <c r="F4" s="338"/>
      <c r="G4" s="340"/>
      <c r="H4" s="342"/>
      <c r="I4" s="346"/>
      <c r="J4" s="348"/>
      <c r="K4" s="344"/>
    </row>
    <row r="5" spans="1:11" ht="14.25" thickTop="1">
      <c r="A5" s="17"/>
      <c r="B5" s="78" t="str">
        <f>+'帳票61_06(1)'!B4</f>
        <v>那覇市</v>
      </c>
      <c r="C5" s="126">
        <f>+'帳票61_06(2)'!BC4</f>
        <v>0</v>
      </c>
      <c r="D5" s="127">
        <f>+'帳票61_06(2)'!BD4</f>
        <v>0</v>
      </c>
      <c r="E5" s="128">
        <f aca="true" t="shared" si="0" ref="E5:E45">SUM(C5:D5)</f>
        <v>0</v>
      </c>
      <c r="F5" s="126">
        <f>+'帳票61_06(2)'!BH4</f>
        <v>0</v>
      </c>
      <c r="G5" s="127">
        <f>+'帳票61_06(2)'!BI4</f>
        <v>0</v>
      </c>
      <c r="H5" s="128">
        <f aca="true" t="shared" si="1" ref="H5:H45">SUM(F5:G5)</f>
        <v>0</v>
      </c>
      <c r="I5" s="188" t="str">
        <f aca="true" t="shared" si="2" ref="I5:I48">IF(C5=0,"－",(F5/C5)*100)</f>
        <v>－</v>
      </c>
      <c r="J5" s="142" t="str">
        <f aca="true" t="shared" si="3" ref="J5:J48">IF(D5=0,"－",(G5/D5)*100)</f>
        <v>－</v>
      </c>
      <c r="K5" s="189" t="str">
        <f aca="true" t="shared" si="4" ref="K5:K48">IF(E5=0,"－",(H5/E5)*100)</f>
        <v>－</v>
      </c>
    </row>
    <row r="6" spans="1:11" ht="13.5">
      <c r="A6" s="17"/>
      <c r="B6" s="75" t="str">
        <f>+'帳票61_06(1)'!B5</f>
        <v>宜野湾市</v>
      </c>
      <c r="C6" s="129">
        <f>+'帳票61_06(2)'!BC5</f>
        <v>0</v>
      </c>
      <c r="D6" s="130">
        <f>+'帳票61_06(2)'!BD5</f>
        <v>0</v>
      </c>
      <c r="E6" s="131">
        <f t="shared" si="0"/>
        <v>0</v>
      </c>
      <c r="F6" s="129">
        <f>+'帳票61_06(2)'!BH5</f>
        <v>0</v>
      </c>
      <c r="G6" s="130">
        <f>+'帳票61_06(2)'!BI5</f>
        <v>0</v>
      </c>
      <c r="H6" s="131">
        <f t="shared" si="1"/>
        <v>0</v>
      </c>
      <c r="I6" s="190" t="str">
        <f t="shared" si="2"/>
        <v>－</v>
      </c>
      <c r="J6" s="145" t="str">
        <f t="shared" si="3"/>
        <v>－</v>
      </c>
      <c r="K6" s="191" t="str">
        <f t="shared" si="4"/>
        <v>－</v>
      </c>
    </row>
    <row r="7" spans="1:11" ht="13.5">
      <c r="A7" s="17"/>
      <c r="B7" s="75" t="str">
        <f>+'帳票61_06(1)'!B6</f>
        <v>石垣市</v>
      </c>
      <c r="C7" s="129">
        <f>+'帳票61_06(2)'!BC6</f>
        <v>0</v>
      </c>
      <c r="D7" s="130">
        <f>+'帳票61_06(2)'!BD6</f>
        <v>0</v>
      </c>
      <c r="E7" s="131">
        <f t="shared" si="0"/>
        <v>0</v>
      </c>
      <c r="F7" s="129">
        <f>+'帳票61_06(2)'!BH6</f>
        <v>0</v>
      </c>
      <c r="G7" s="130">
        <f>+'帳票61_06(2)'!BI6</f>
        <v>0</v>
      </c>
      <c r="H7" s="131">
        <f t="shared" si="1"/>
        <v>0</v>
      </c>
      <c r="I7" s="190" t="str">
        <f t="shared" si="2"/>
        <v>－</v>
      </c>
      <c r="J7" s="145" t="str">
        <f t="shared" si="3"/>
        <v>－</v>
      </c>
      <c r="K7" s="191" t="str">
        <f t="shared" si="4"/>
        <v>－</v>
      </c>
    </row>
    <row r="8" spans="1:11" ht="13.5">
      <c r="A8" s="17"/>
      <c r="B8" s="75" t="str">
        <f>+'帳票61_06(1)'!B7</f>
        <v>浦添市</v>
      </c>
      <c r="C8" s="129">
        <f>+'帳票61_06(2)'!BC7</f>
        <v>0</v>
      </c>
      <c r="D8" s="130">
        <f>+'帳票61_06(2)'!BD7</f>
        <v>0</v>
      </c>
      <c r="E8" s="131">
        <f t="shared" si="0"/>
        <v>0</v>
      </c>
      <c r="F8" s="129">
        <f>+'帳票61_06(2)'!BH7</f>
        <v>0</v>
      </c>
      <c r="G8" s="130">
        <f>+'帳票61_06(2)'!BI7</f>
        <v>0</v>
      </c>
      <c r="H8" s="131">
        <f t="shared" si="1"/>
        <v>0</v>
      </c>
      <c r="I8" s="190" t="str">
        <f t="shared" si="2"/>
        <v>－</v>
      </c>
      <c r="J8" s="145" t="str">
        <f t="shared" si="3"/>
        <v>－</v>
      </c>
      <c r="K8" s="191" t="str">
        <f t="shared" si="4"/>
        <v>－</v>
      </c>
    </row>
    <row r="9" spans="1:11" ht="13.5">
      <c r="A9" s="17"/>
      <c r="B9" s="76" t="str">
        <f>+'帳票61_06(1)'!B8</f>
        <v>名護市</v>
      </c>
      <c r="C9" s="132">
        <f>+'帳票61_06(2)'!BC8</f>
        <v>0</v>
      </c>
      <c r="D9" s="133">
        <f>+'帳票61_06(2)'!BD8</f>
        <v>0</v>
      </c>
      <c r="E9" s="134">
        <f t="shared" si="0"/>
        <v>0</v>
      </c>
      <c r="F9" s="132">
        <f>+'帳票61_06(2)'!BH8</f>
        <v>0</v>
      </c>
      <c r="G9" s="133">
        <f>+'帳票61_06(2)'!BI8</f>
        <v>0</v>
      </c>
      <c r="H9" s="134">
        <f t="shared" si="1"/>
        <v>0</v>
      </c>
      <c r="I9" s="168" t="str">
        <f t="shared" si="2"/>
        <v>－</v>
      </c>
      <c r="J9" s="148" t="str">
        <f t="shared" si="3"/>
        <v>－</v>
      </c>
      <c r="K9" s="170" t="str">
        <f t="shared" si="4"/>
        <v>－</v>
      </c>
    </row>
    <row r="10" spans="1:11" ht="13.5">
      <c r="A10" s="17"/>
      <c r="B10" s="77" t="str">
        <f>+'帳票61_06(1)'!B9</f>
        <v>糸満市</v>
      </c>
      <c r="C10" s="135">
        <f>+'帳票61_06(2)'!BC9</f>
        <v>0</v>
      </c>
      <c r="D10" s="136">
        <f>+'帳票61_06(2)'!BD9</f>
        <v>0</v>
      </c>
      <c r="E10" s="137">
        <f t="shared" si="0"/>
        <v>0</v>
      </c>
      <c r="F10" s="135">
        <f>+'帳票61_06(2)'!BH9</f>
        <v>0</v>
      </c>
      <c r="G10" s="136">
        <f>+'帳票61_06(2)'!BI9</f>
        <v>0</v>
      </c>
      <c r="H10" s="137">
        <f t="shared" si="1"/>
        <v>0</v>
      </c>
      <c r="I10" s="192" t="str">
        <f t="shared" si="2"/>
        <v>－</v>
      </c>
      <c r="J10" s="151" t="str">
        <f t="shared" si="3"/>
        <v>－</v>
      </c>
      <c r="K10" s="193" t="str">
        <f t="shared" si="4"/>
        <v>－</v>
      </c>
    </row>
    <row r="11" spans="1:11" ht="13.5">
      <c r="A11" s="17"/>
      <c r="B11" s="75" t="str">
        <f>+'帳票61_06(1)'!B10</f>
        <v>沖縄市</v>
      </c>
      <c r="C11" s="129">
        <f>+'帳票61_06(2)'!BC10</f>
        <v>0</v>
      </c>
      <c r="D11" s="130">
        <f>+'帳票61_06(2)'!BD10</f>
        <v>0</v>
      </c>
      <c r="E11" s="131">
        <f t="shared" si="0"/>
        <v>0</v>
      </c>
      <c r="F11" s="129">
        <f>+'帳票61_06(2)'!BH10</f>
        <v>0</v>
      </c>
      <c r="G11" s="130">
        <f>+'帳票61_06(2)'!BI10</f>
        <v>0</v>
      </c>
      <c r="H11" s="131">
        <f t="shared" si="1"/>
        <v>0</v>
      </c>
      <c r="I11" s="190" t="str">
        <f t="shared" si="2"/>
        <v>－</v>
      </c>
      <c r="J11" s="145" t="str">
        <f t="shared" si="3"/>
        <v>－</v>
      </c>
      <c r="K11" s="191" t="str">
        <f t="shared" si="4"/>
        <v>－</v>
      </c>
    </row>
    <row r="12" spans="1:11" ht="13.5">
      <c r="A12" s="17"/>
      <c r="B12" s="75" t="str">
        <f>+'帳票61_06(1)'!B11</f>
        <v>豊見城市</v>
      </c>
      <c r="C12" s="129">
        <f>+'帳票61_06(2)'!BC11</f>
        <v>0</v>
      </c>
      <c r="D12" s="130">
        <f>+'帳票61_06(2)'!BD11</f>
        <v>0</v>
      </c>
      <c r="E12" s="131">
        <f t="shared" si="0"/>
        <v>0</v>
      </c>
      <c r="F12" s="129">
        <f>+'帳票61_06(2)'!BH11</f>
        <v>0</v>
      </c>
      <c r="G12" s="130">
        <f>+'帳票61_06(2)'!BI11</f>
        <v>0</v>
      </c>
      <c r="H12" s="131">
        <f t="shared" si="1"/>
        <v>0</v>
      </c>
      <c r="I12" s="190" t="str">
        <f t="shared" si="2"/>
        <v>－</v>
      </c>
      <c r="J12" s="145" t="str">
        <f t="shared" si="3"/>
        <v>－</v>
      </c>
      <c r="K12" s="191" t="str">
        <f t="shared" si="4"/>
        <v>－</v>
      </c>
    </row>
    <row r="13" spans="1:11" ht="13.5">
      <c r="A13" s="17"/>
      <c r="B13" s="75" t="str">
        <f>+'帳票61_06(1)'!B12</f>
        <v>うるま市</v>
      </c>
      <c r="C13" s="129">
        <f>+'帳票61_06(2)'!BC12</f>
        <v>0</v>
      </c>
      <c r="D13" s="130">
        <f>+'帳票61_06(2)'!BD12</f>
        <v>0</v>
      </c>
      <c r="E13" s="131">
        <f t="shared" si="0"/>
        <v>0</v>
      </c>
      <c r="F13" s="129">
        <f>+'帳票61_06(2)'!BH12</f>
        <v>0</v>
      </c>
      <c r="G13" s="130">
        <f>+'帳票61_06(2)'!BI12</f>
        <v>0</v>
      </c>
      <c r="H13" s="131">
        <f t="shared" si="1"/>
        <v>0</v>
      </c>
      <c r="I13" s="190" t="str">
        <f t="shared" si="2"/>
        <v>－</v>
      </c>
      <c r="J13" s="145" t="str">
        <f t="shared" si="3"/>
        <v>－</v>
      </c>
      <c r="K13" s="191" t="str">
        <f t="shared" si="4"/>
        <v>－</v>
      </c>
    </row>
    <row r="14" spans="1:11" ht="13.5">
      <c r="A14" s="17"/>
      <c r="B14" s="76" t="str">
        <f>+'帳票61_06(1)'!B13</f>
        <v>宮古島市</v>
      </c>
      <c r="C14" s="132">
        <f>+'帳票61_06(2)'!BC13</f>
        <v>0</v>
      </c>
      <c r="D14" s="133">
        <f>+'帳票61_06(2)'!BD13</f>
        <v>0</v>
      </c>
      <c r="E14" s="134">
        <f t="shared" si="0"/>
        <v>0</v>
      </c>
      <c r="F14" s="132">
        <f>+'帳票61_06(2)'!BH13</f>
        <v>0</v>
      </c>
      <c r="G14" s="133">
        <f>+'帳票61_06(2)'!BI13</f>
        <v>0</v>
      </c>
      <c r="H14" s="134">
        <f t="shared" si="1"/>
        <v>0</v>
      </c>
      <c r="I14" s="168" t="str">
        <f t="shared" si="2"/>
        <v>－</v>
      </c>
      <c r="J14" s="148" t="str">
        <f t="shared" si="3"/>
        <v>－</v>
      </c>
      <c r="K14" s="170" t="str">
        <f t="shared" si="4"/>
        <v>－</v>
      </c>
    </row>
    <row r="15" spans="1:11" ht="13.5">
      <c r="A15" s="17"/>
      <c r="B15" s="77" t="str">
        <f>+'帳票61_06(1)'!B14</f>
        <v>南城市</v>
      </c>
      <c r="C15" s="135">
        <f>+'帳票61_06(2)'!BC14</f>
        <v>0</v>
      </c>
      <c r="D15" s="136">
        <f>+'帳票61_06(2)'!BD14</f>
        <v>0</v>
      </c>
      <c r="E15" s="137">
        <f t="shared" si="0"/>
        <v>0</v>
      </c>
      <c r="F15" s="135">
        <f>+'帳票61_06(2)'!BH14</f>
        <v>0</v>
      </c>
      <c r="G15" s="136">
        <f>+'帳票61_06(2)'!BI14</f>
        <v>0</v>
      </c>
      <c r="H15" s="137">
        <f t="shared" si="1"/>
        <v>0</v>
      </c>
      <c r="I15" s="192" t="str">
        <f t="shared" si="2"/>
        <v>－</v>
      </c>
      <c r="J15" s="151" t="str">
        <f t="shared" si="3"/>
        <v>－</v>
      </c>
      <c r="K15" s="193" t="str">
        <f t="shared" si="4"/>
        <v>－</v>
      </c>
    </row>
    <row r="16" spans="1:11" ht="13.5">
      <c r="A16" s="17"/>
      <c r="B16" s="78" t="str">
        <f>+'帳票61_06(1)'!B15</f>
        <v>国頭村</v>
      </c>
      <c r="C16" s="126">
        <f>+'帳票61_06(2)'!BC15</f>
        <v>0</v>
      </c>
      <c r="D16" s="127">
        <f>+'帳票61_06(2)'!BD15</f>
        <v>0</v>
      </c>
      <c r="E16" s="128">
        <f t="shared" si="0"/>
        <v>0</v>
      </c>
      <c r="F16" s="126">
        <f>+'帳票61_06(2)'!BH15</f>
        <v>0</v>
      </c>
      <c r="G16" s="127">
        <f>+'帳票61_06(2)'!BI15</f>
        <v>0</v>
      </c>
      <c r="H16" s="128">
        <f t="shared" si="1"/>
        <v>0</v>
      </c>
      <c r="I16" s="188" t="str">
        <f t="shared" si="2"/>
        <v>－</v>
      </c>
      <c r="J16" s="142" t="str">
        <f t="shared" si="3"/>
        <v>－</v>
      </c>
      <c r="K16" s="189" t="str">
        <f t="shared" si="4"/>
        <v>－</v>
      </c>
    </row>
    <row r="17" spans="1:11" ht="13.5">
      <c r="A17" s="17"/>
      <c r="B17" s="75" t="str">
        <f>+'帳票61_06(1)'!B16</f>
        <v>大宜味村</v>
      </c>
      <c r="C17" s="129">
        <f>+'帳票61_06(2)'!BC16</f>
        <v>0</v>
      </c>
      <c r="D17" s="130">
        <f>+'帳票61_06(2)'!BD16</f>
        <v>0</v>
      </c>
      <c r="E17" s="131">
        <f t="shared" si="0"/>
        <v>0</v>
      </c>
      <c r="F17" s="129">
        <f>+'帳票61_06(2)'!BH16</f>
        <v>0</v>
      </c>
      <c r="G17" s="130">
        <f>+'帳票61_06(2)'!BI16</f>
        <v>0</v>
      </c>
      <c r="H17" s="131">
        <f t="shared" si="1"/>
        <v>0</v>
      </c>
      <c r="I17" s="190" t="str">
        <f t="shared" si="2"/>
        <v>－</v>
      </c>
      <c r="J17" s="145" t="str">
        <f t="shared" si="3"/>
        <v>－</v>
      </c>
      <c r="K17" s="191" t="str">
        <f t="shared" si="4"/>
        <v>－</v>
      </c>
    </row>
    <row r="18" spans="1:11" ht="13.5">
      <c r="A18" s="17"/>
      <c r="B18" s="75" t="str">
        <f>+'帳票61_06(1)'!B17</f>
        <v>東村</v>
      </c>
      <c r="C18" s="129">
        <f>+'帳票61_06(2)'!BC17</f>
        <v>0</v>
      </c>
      <c r="D18" s="130">
        <f>+'帳票61_06(2)'!BD17</f>
        <v>0</v>
      </c>
      <c r="E18" s="131">
        <f t="shared" si="0"/>
        <v>0</v>
      </c>
      <c r="F18" s="129">
        <f>+'帳票61_06(2)'!BH17</f>
        <v>0</v>
      </c>
      <c r="G18" s="130">
        <f>+'帳票61_06(2)'!BI17</f>
        <v>0</v>
      </c>
      <c r="H18" s="131">
        <f t="shared" si="1"/>
        <v>0</v>
      </c>
      <c r="I18" s="190" t="str">
        <f t="shared" si="2"/>
        <v>－</v>
      </c>
      <c r="J18" s="145" t="str">
        <f t="shared" si="3"/>
        <v>－</v>
      </c>
      <c r="K18" s="191" t="str">
        <f t="shared" si="4"/>
        <v>－</v>
      </c>
    </row>
    <row r="19" spans="1:11" ht="13.5">
      <c r="A19" s="17"/>
      <c r="B19" s="76" t="str">
        <f>+'帳票61_06(1)'!B18</f>
        <v>今帰仁村</v>
      </c>
      <c r="C19" s="132">
        <f>+'帳票61_06(2)'!BC18</f>
        <v>0</v>
      </c>
      <c r="D19" s="133">
        <f>+'帳票61_06(2)'!BD18</f>
        <v>0</v>
      </c>
      <c r="E19" s="134">
        <f t="shared" si="0"/>
        <v>0</v>
      </c>
      <c r="F19" s="132">
        <f>+'帳票61_06(2)'!BH18</f>
        <v>0</v>
      </c>
      <c r="G19" s="133">
        <f>+'帳票61_06(2)'!BI18</f>
        <v>0</v>
      </c>
      <c r="H19" s="134">
        <f t="shared" si="1"/>
        <v>0</v>
      </c>
      <c r="I19" s="168" t="str">
        <f t="shared" si="2"/>
        <v>－</v>
      </c>
      <c r="J19" s="148" t="str">
        <f t="shared" si="3"/>
        <v>－</v>
      </c>
      <c r="K19" s="170" t="str">
        <f t="shared" si="4"/>
        <v>－</v>
      </c>
    </row>
    <row r="20" spans="1:11" ht="13.5">
      <c r="A20" s="17"/>
      <c r="B20" s="77" t="str">
        <f>+'帳票61_06(1)'!B19</f>
        <v>本部町</v>
      </c>
      <c r="C20" s="135">
        <f>+'帳票61_06(2)'!BC19</f>
        <v>0</v>
      </c>
      <c r="D20" s="136">
        <f>+'帳票61_06(2)'!BD19</f>
        <v>0</v>
      </c>
      <c r="E20" s="137">
        <f t="shared" si="0"/>
        <v>0</v>
      </c>
      <c r="F20" s="135">
        <f>+'帳票61_06(2)'!BH19</f>
        <v>0</v>
      </c>
      <c r="G20" s="136">
        <f>+'帳票61_06(2)'!BI19</f>
        <v>0</v>
      </c>
      <c r="H20" s="137">
        <f t="shared" si="1"/>
        <v>0</v>
      </c>
      <c r="I20" s="192" t="str">
        <f t="shared" si="2"/>
        <v>－</v>
      </c>
      <c r="J20" s="151" t="str">
        <f t="shared" si="3"/>
        <v>－</v>
      </c>
      <c r="K20" s="193" t="str">
        <f t="shared" si="4"/>
        <v>－</v>
      </c>
    </row>
    <row r="21" spans="1:11" ht="13.5">
      <c r="A21" s="17"/>
      <c r="B21" s="75" t="str">
        <f>+'帳票61_06(1)'!B20</f>
        <v>恩納村</v>
      </c>
      <c r="C21" s="129">
        <f>+'帳票61_06(2)'!BC20</f>
        <v>0</v>
      </c>
      <c r="D21" s="130">
        <f>+'帳票61_06(2)'!BD20</f>
        <v>0</v>
      </c>
      <c r="E21" s="131">
        <f t="shared" si="0"/>
        <v>0</v>
      </c>
      <c r="F21" s="129">
        <f>+'帳票61_06(2)'!BH20</f>
        <v>0</v>
      </c>
      <c r="G21" s="130">
        <f>+'帳票61_06(2)'!BI20</f>
        <v>0</v>
      </c>
      <c r="H21" s="131">
        <f t="shared" si="1"/>
        <v>0</v>
      </c>
      <c r="I21" s="190" t="str">
        <f t="shared" si="2"/>
        <v>－</v>
      </c>
      <c r="J21" s="145" t="str">
        <f t="shared" si="3"/>
        <v>－</v>
      </c>
      <c r="K21" s="191" t="str">
        <f t="shared" si="4"/>
        <v>－</v>
      </c>
    </row>
    <row r="22" spans="1:11" ht="13.5">
      <c r="A22" s="17"/>
      <c r="B22" s="75" t="str">
        <f>+'帳票61_06(1)'!B21</f>
        <v>宜野座村</v>
      </c>
      <c r="C22" s="129">
        <f>+'帳票61_06(2)'!BC21</f>
        <v>0</v>
      </c>
      <c r="D22" s="130">
        <f>+'帳票61_06(2)'!BD21</f>
        <v>0</v>
      </c>
      <c r="E22" s="131">
        <f t="shared" si="0"/>
        <v>0</v>
      </c>
      <c r="F22" s="129">
        <f>+'帳票61_06(2)'!BH21</f>
        <v>0</v>
      </c>
      <c r="G22" s="130">
        <f>+'帳票61_06(2)'!BI21</f>
        <v>0</v>
      </c>
      <c r="H22" s="131">
        <f t="shared" si="1"/>
        <v>0</v>
      </c>
      <c r="I22" s="190" t="str">
        <f t="shared" si="2"/>
        <v>－</v>
      </c>
      <c r="J22" s="145" t="str">
        <f t="shared" si="3"/>
        <v>－</v>
      </c>
      <c r="K22" s="191" t="str">
        <f t="shared" si="4"/>
        <v>－</v>
      </c>
    </row>
    <row r="23" spans="1:11" ht="13.5">
      <c r="A23" s="17"/>
      <c r="B23" s="75" t="str">
        <f>+'帳票61_06(1)'!B22</f>
        <v>金武町</v>
      </c>
      <c r="C23" s="129">
        <f>+'帳票61_06(2)'!BC22</f>
        <v>0</v>
      </c>
      <c r="D23" s="130">
        <f>+'帳票61_06(2)'!BD22</f>
        <v>0</v>
      </c>
      <c r="E23" s="131">
        <f t="shared" si="0"/>
        <v>0</v>
      </c>
      <c r="F23" s="129">
        <f>+'帳票61_06(2)'!BH22</f>
        <v>0</v>
      </c>
      <c r="G23" s="130">
        <f>+'帳票61_06(2)'!BI22</f>
        <v>0</v>
      </c>
      <c r="H23" s="131">
        <f t="shared" si="1"/>
        <v>0</v>
      </c>
      <c r="I23" s="190" t="str">
        <f t="shared" si="2"/>
        <v>－</v>
      </c>
      <c r="J23" s="145" t="str">
        <f t="shared" si="3"/>
        <v>－</v>
      </c>
      <c r="K23" s="191" t="str">
        <f t="shared" si="4"/>
        <v>－</v>
      </c>
    </row>
    <row r="24" spans="1:11" ht="13.5">
      <c r="A24" s="17"/>
      <c r="B24" s="76" t="str">
        <f>+'帳票61_06(1)'!B23</f>
        <v>伊江村</v>
      </c>
      <c r="C24" s="132">
        <f>+'帳票61_06(2)'!BC23</f>
        <v>0</v>
      </c>
      <c r="D24" s="133">
        <f>+'帳票61_06(2)'!BD23</f>
        <v>0</v>
      </c>
      <c r="E24" s="134">
        <f t="shared" si="0"/>
        <v>0</v>
      </c>
      <c r="F24" s="132">
        <f>+'帳票61_06(2)'!BH23</f>
        <v>0</v>
      </c>
      <c r="G24" s="133">
        <f>+'帳票61_06(2)'!BI23</f>
        <v>0</v>
      </c>
      <c r="H24" s="134">
        <f t="shared" si="1"/>
        <v>0</v>
      </c>
      <c r="I24" s="168" t="str">
        <f t="shared" si="2"/>
        <v>－</v>
      </c>
      <c r="J24" s="148" t="str">
        <f t="shared" si="3"/>
        <v>－</v>
      </c>
      <c r="K24" s="170" t="str">
        <f t="shared" si="4"/>
        <v>－</v>
      </c>
    </row>
    <row r="25" spans="1:11" ht="13.5">
      <c r="A25" s="17"/>
      <c r="B25" s="77" t="str">
        <f>+'帳票61_06(1)'!B24</f>
        <v>読谷村</v>
      </c>
      <c r="C25" s="135">
        <f>+'帳票61_06(2)'!BC24</f>
        <v>0</v>
      </c>
      <c r="D25" s="136">
        <f>+'帳票61_06(2)'!BD24</f>
        <v>0</v>
      </c>
      <c r="E25" s="137">
        <f t="shared" si="0"/>
        <v>0</v>
      </c>
      <c r="F25" s="135">
        <f>+'帳票61_06(2)'!BH24</f>
        <v>0</v>
      </c>
      <c r="G25" s="136">
        <f>+'帳票61_06(2)'!BI24</f>
        <v>0</v>
      </c>
      <c r="H25" s="137">
        <f t="shared" si="1"/>
        <v>0</v>
      </c>
      <c r="I25" s="192" t="str">
        <f t="shared" si="2"/>
        <v>－</v>
      </c>
      <c r="J25" s="151" t="str">
        <f t="shared" si="3"/>
        <v>－</v>
      </c>
      <c r="K25" s="193" t="str">
        <f t="shared" si="4"/>
        <v>－</v>
      </c>
    </row>
    <row r="26" spans="1:11" ht="13.5">
      <c r="A26" s="17"/>
      <c r="B26" s="75" t="str">
        <f>+'帳票61_06(1)'!B25</f>
        <v>嘉手納町</v>
      </c>
      <c r="C26" s="129">
        <f>+'帳票61_06(2)'!BC25</f>
        <v>0</v>
      </c>
      <c r="D26" s="130">
        <f>+'帳票61_06(2)'!BD25</f>
        <v>0</v>
      </c>
      <c r="E26" s="131">
        <f t="shared" si="0"/>
        <v>0</v>
      </c>
      <c r="F26" s="129">
        <f>+'帳票61_06(2)'!BH25</f>
        <v>0</v>
      </c>
      <c r="G26" s="130">
        <f>+'帳票61_06(2)'!BI25</f>
        <v>0</v>
      </c>
      <c r="H26" s="131">
        <f t="shared" si="1"/>
        <v>0</v>
      </c>
      <c r="I26" s="190" t="str">
        <f t="shared" si="2"/>
        <v>－</v>
      </c>
      <c r="J26" s="145" t="str">
        <f t="shared" si="3"/>
        <v>－</v>
      </c>
      <c r="K26" s="191" t="str">
        <f t="shared" si="4"/>
        <v>－</v>
      </c>
    </row>
    <row r="27" spans="1:11" ht="13.5">
      <c r="A27" s="17"/>
      <c r="B27" s="75" t="str">
        <f>+'帳票61_06(1)'!B26</f>
        <v>北谷町</v>
      </c>
      <c r="C27" s="129">
        <f>+'帳票61_06(2)'!BC26</f>
        <v>0</v>
      </c>
      <c r="D27" s="130">
        <f>+'帳票61_06(2)'!BD26</f>
        <v>0</v>
      </c>
      <c r="E27" s="131">
        <f t="shared" si="0"/>
        <v>0</v>
      </c>
      <c r="F27" s="129">
        <f>+'帳票61_06(2)'!BH26</f>
        <v>0</v>
      </c>
      <c r="G27" s="130">
        <f>+'帳票61_06(2)'!BI26</f>
        <v>0</v>
      </c>
      <c r="H27" s="131">
        <f t="shared" si="1"/>
        <v>0</v>
      </c>
      <c r="I27" s="190" t="str">
        <f t="shared" si="2"/>
        <v>－</v>
      </c>
      <c r="J27" s="145" t="str">
        <f t="shared" si="3"/>
        <v>－</v>
      </c>
      <c r="K27" s="191" t="str">
        <f t="shared" si="4"/>
        <v>－</v>
      </c>
    </row>
    <row r="28" spans="1:11" ht="13.5">
      <c r="A28" s="17"/>
      <c r="B28" s="75" t="str">
        <f>+'帳票61_06(1)'!B27</f>
        <v>北中城村</v>
      </c>
      <c r="C28" s="129">
        <f>+'帳票61_06(2)'!BC27</f>
        <v>0</v>
      </c>
      <c r="D28" s="130">
        <f>+'帳票61_06(2)'!BD27</f>
        <v>0</v>
      </c>
      <c r="E28" s="131">
        <f t="shared" si="0"/>
        <v>0</v>
      </c>
      <c r="F28" s="129">
        <f>+'帳票61_06(2)'!BH27</f>
        <v>0</v>
      </c>
      <c r="G28" s="130">
        <f>+'帳票61_06(2)'!BI27</f>
        <v>0</v>
      </c>
      <c r="H28" s="131">
        <f t="shared" si="1"/>
        <v>0</v>
      </c>
      <c r="I28" s="190" t="str">
        <f t="shared" si="2"/>
        <v>－</v>
      </c>
      <c r="J28" s="145" t="str">
        <f t="shared" si="3"/>
        <v>－</v>
      </c>
      <c r="K28" s="191" t="str">
        <f t="shared" si="4"/>
        <v>－</v>
      </c>
    </row>
    <row r="29" spans="1:11" ht="13.5">
      <c r="A29" s="17"/>
      <c r="B29" s="76" t="str">
        <f>+'帳票61_06(1)'!B28</f>
        <v>中城村</v>
      </c>
      <c r="C29" s="132">
        <f>+'帳票61_06(2)'!BC28</f>
        <v>0</v>
      </c>
      <c r="D29" s="133">
        <f>+'帳票61_06(2)'!BD28</f>
        <v>0</v>
      </c>
      <c r="E29" s="134">
        <f t="shared" si="0"/>
        <v>0</v>
      </c>
      <c r="F29" s="132">
        <f>+'帳票61_06(2)'!BH28</f>
        <v>0</v>
      </c>
      <c r="G29" s="133">
        <f>+'帳票61_06(2)'!BI28</f>
        <v>0</v>
      </c>
      <c r="H29" s="134">
        <f t="shared" si="1"/>
        <v>0</v>
      </c>
      <c r="I29" s="168" t="str">
        <f t="shared" si="2"/>
        <v>－</v>
      </c>
      <c r="J29" s="148" t="str">
        <f t="shared" si="3"/>
        <v>－</v>
      </c>
      <c r="K29" s="170" t="str">
        <f t="shared" si="4"/>
        <v>－</v>
      </c>
    </row>
    <row r="30" spans="1:11" ht="13.5">
      <c r="A30" s="17"/>
      <c r="B30" s="77" t="str">
        <f>+'帳票61_06(1)'!B29</f>
        <v>西原町</v>
      </c>
      <c r="C30" s="135">
        <f>+'帳票61_06(2)'!BC29</f>
        <v>0</v>
      </c>
      <c r="D30" s="136">
        <f>+'帳票61_06(2)'!BD29</f>
        <v>0</v>
      </c>
      <c r="E30" s="137">
        <f t="shared" si="0"/>
        <v>0</v>
      </c>
      <c r="F30" s="135">
        <f>+'帳票61_06(2)'!BH29</f>
        <v>0</v>
      </c>
      <c r="G30" s="136">
        <f>+'帳票61_06(2)'!BI29</f>
        <v>0</v>
      </c>
      <c r="H30" s="137">
        <f t="shared" si="1"/>
        <v>0</v>
      </c>
      <c r="I30" s="192" t="str">
        <f t="shared" si="2"/>
        <v>－</v>
      </c>
      <c r="J30" s="151" t="str">
        <f t="shared" si="3"/>
        <v>－</v>
      </c>
      <c r="K30" s="193" t="str">
        <f t="shared" si="4"/>
        <v>－</v>
      </c>
    </row>
    <row r="31" spans="1:11" ht="13.5">
      <c r="A31" s="17"/>
      <c r="B31" s="75" t="str">
        <f>+'帳票61_06(1)'!B30</f>
        <v>与那原町</v>
      </c>
      <c r="C31" s="129">
        <f>+'帳票61_06(2)'!BC30</f>
        <v>0</v>
      </c>
      <c r="D31" s="130">
        <f>+'帳票61_06(2)'!BD30</f>
        <v>0</v>
      </c>
      <c r="E31" s="131">
        <f t="shared" si="0"/>
        <v>0</v>
      </c>
      <c r="F31" s="129">
        <f>+'帳票61_06(2)'!BH30</f>
        <v>0</v>
      </c>
      <c r="G31" s="130">
        <f>+'帳票61_06(2)'!BI30</f>
        <v>0</v>
      </c>
      <c r="H31" s="131">
        <f t="shared" si="1"/>
        <v>0</v>
      </c>
      <c r="I31" s="190" t="str">
        <f t="shared" si="2"/>
        <v>－</v>
      </c>
      <c r="J31" s="145" t="str">
        <f t="shared" si="3"/>
        <v>－</v>
      </c>
      <c r="K31" s="191" t="str">
        <f t="shared" si="4"/>
        <v>－</v>
      </c>
    </row>
    <row r="32" spans="1:11" ht="13.5">
      <c r="A32" s="17"/>
      <c r="B32" s="75" t="str">
        <f>+'帳票61_06(1)'!B31</f>
        <v>南風原町</v>
      </c>
      <c r="C32" s="129">
        <f>+'帳票61_06(2)'!BC31</f>
        <v>0</v>
      </c>
      <c r="D32" s="130">
        <f>+'帳票61_06(2)'!BD31</f>
        <v>0</v>
      </c>
      <c r="E32" s="131">
        <f t="shared" si="0"/>
        <v>0</v>
      </c>
      <c r="F32" s="129">
        <f>+'帳票61_06(2)'!BH31</f>
        <v>0</v>
      </c>
      <c r="G32" s="130">
        <f>+'帳票61_06(2)'!BI31</f>
        <v>0</v>
      </c>
      <c r="H32" s="131">
        <f t="shared" si="1"/>
        <v>0</v>
      </c>
      <c r="I32" s="190" t="str">
        <f t="shared" si="2"/>
        <v>－</v>
      </c>
      <c r="J32" s="145" t="str">
        <f t="shared" si="3"/>
        <v>－</v>
      </c>
      <c r="K32" s="191" t="str">
        <f t="shared" si="4"/>
        <v>－</v>
      </c>
    </row>
    <row r="33" spans="1:11" ht="13.5">
      <c r="A33" s="17"/>
      <c r="B33" s="75" t="str">
        <f>+'帳票61_06(1)'!B32</f>
        <v>渡嘉敷村</v>
      </c>
      <c r="C33" s="129">
        <f>+'帳票61_06(2)'!BC32</f>
        <v>0</v>
      </c>
      <c r="D33" s="130">
        <f>+'帳票61_06(2)'!BD32</f>
        <v>0</v>
      </c>
      <c r="E33" s="131">
        <f t="shared" si="0"/>
        <v>0</v>
      </c>
      <c r="F33" s="129">
        <f>+'帳票61_06(2)'!BH32</f>
        <v>0</v>
      </c>
      <c r="G33" s="130">
        <f>+'帳票61_06(2)'!BI32</f>
        <v>0</v>
      </c>
      <c r="H33" s="131">
        <f t="shared" si="1"/>
        <v>0</v>
      </c>
      <c r="I33" s="190" t="str">
        <f t="shared" si="2"/>
        <v>－</v>
      </c>
      <c r="J33" s="145" t="str">
        <f t="shared" si="3"/>
        <v>－</v>
      </c>
      <c r="K33" s="191" t="str">
        <f t="shared" si="4"/>
        <v>－</v>
      </c>
    </row>
    <row r="34" spans="1:11" ht="13.5">
      <c r="A34" s="17"/>
      <c r="B34" s="76" t="str">
        <f>+'帳票61_06(1)'!B33</f>
        <v>座間味村</v>
      </c>
      <c r="C34" s="132">
        <f>+'帳票61_06(2)'!BC33</f>
        <v>0</v>
      </c>
      <c r="D34" s="133">
        <f>+'帳票61_06(2)'!BD33</f>
        <v>0</v>
      </c>
      <c r="E34" s="134">
        <f t="shared" si="0"/>
        <v>0</v>
      </c>
      <c r="F34" s="132">
        <f>+'帳票61_06(2)'!BH33</f>
        <v>0</v>
      </c>
      <c r="G34" s="133">
        <f>+'帳票61_06(2)'!BI33</f>
        <v>0</v>
      </c>
      <c r="H34" s="134">
        <f t="shared" si="1"/>
        <v>0</v>
      </c>
      <c r="I34" s="168" t="str">
        <f t="shared" si="2"/>
        <v>－</v>
      </c>
      <c r="J34" s="148" t="str">
        <f t="shared" si="3"/>
        <v>－</v>
      </c>
      <c r="K34" s="170" t="str">
        <f t="shared" si="4"/>
        <v>－</v>
      </c>
    </row>
    <row r="35" spans="1:11" ht="13.5">
      <c r="A35" s="17"/>
      <c r="B35" s="77" t="str">
        <f>+'帳票61_06(1)'!B34</f>
        <v>粟国村</v>
      </c>
      <c r="C35" s="135">
        <f>+'帳票61_06(2)'!BC34</f>
        <v>0</v>
      </c>
      <c r="D35" s="136">
        <f>+'帳票61_06(2)'!BD34</f>
        <v>0</v>
      </c>
      <c r="E35" s="137">
        <f t="shared" si="0"/>
        <v>0</v>
      </c>
      <c r="F35" s="135">
        <f>+'帳票61_06(2)'!BH34</f>
        <v>0</v>
      </c>
      <c r="G35" s="136">
        <f>+'帳票61_06(2)'!BI34</f>
        <v>0</v>
      </c>
      <c r="H35" s="137">
        <f t="shared" si="1"/>
        <v>0</v>
      </c>
      <c r="I35" s="192" t="str">
        <f t="shared" si="2"/>
        <v>－</v>
      </c>
      <c r="J35" s="151" t="str">
        <f t="shared" si="3"/>
        <v>－</v>
      </c>
      <c r="K35" s="193" t="str">
        <f t="shared" si="4"/>
        <v>－</v>
      </c>
    </row>
    <row r="36" spans="1:11" ht="13.5">
      <c r="A36" s="17"/>
      <c r="B36" s="75" t="str">
        <f>+'帳票61_06(1)'!B35</f>
        <v>渡名喜村</v>
      </c>
      <c r="C36" s="129">
        <f>+'帳票61_06(2)'!BC35</f>
        <v>0</v>
      </c>
      <c r="D36" s="130">
        <f>+'帳票61_06(2)'!BD35</f>
        <v>0</v>
      </c>
      <c r="E36" s="131">
        <f t="shared" si="0"/>
        <v>0</v>
      </c>
      <c r="F36" s="129">
        <f>+'帳票61_06(2)'!BH35</f>
        <v>0</v>
      </c>
      <c r="G36" s="130">
        <f>+'帳票61_06(2)'!BI35</f>
        <v>0</v>
      </c>
      <c r="H36" s="131">
        <f t="shared" si="1"/>
        <v>0</v>
      </c>
      <c r="I36" s="190" t="str">
        <f t="shared" si="2"/>
        <v>－</v>
      </c>
      <c r="J36" s="145" t="str">
        <f t="shared" si="3"/>
        <v>－</v>
      </c>
      <c r="K36" s="191" t="str">
        <f t="shared" si="4"/>
        <v>－</v>
      </c>
    </row>
    <row r="37" spans="1:11" ht="13.5">
      <c r="A37" s="17"/>
      <c r="B37" s="75" t="str">
        <f>+'帳票61_06(1)'!B36</f>
        <v>南大東村</v>
      </c>
      <c r="C37" s="129">
        <f>+'帳票61_06(2)'!BC36</f>
        <v>0</v>
      </c>
      <c r="D37" s="130">
        <f>+'帳票61_06(2)'!BD36</f>
        <v>0</v>
      </c>
      <c r="E37" s="131">
        <f t="shared" si="0"/>
        <v>0</v>
      </c>
      <c r="F37" s="129">
        <f>+'帳票61_06(2)'!BH36</f>
        <v>0</v>
      </c>
      <c r="G37" s="130">
        <f>+'帳票61_06(2)'!BI36</f>
        <v>0</v>
      </c>
      <c r="H37" s="131">
        <f t="shared" si="1"/>
        <v>0</v>
      </c>
      <c r="I37" s="190" t="str">
        <f t="shared" si="2"/>
        <v>－</v>
      </c>
      <c r="J37" s="145" t="str">
        <f t="shared" si="3"/>
        <v>－</v>
      </c>
      <c r="K37" s="191" t="str">
        <f t="shared" si="4"/>
        <v>－</v>
      </c>
    </row>
    <row r="38" spans="1:11" ht="13.5">
      <c r="A38" s="17"/>
      <c r="B38" s="75" t="str">
        <f>+'帳票61_06(1)'!B37</f>
        <v>北大東村</v>
      </c>
      <c r="C38" s="129">
        <f>+'帳票61_06(2)'!BC37</f>
        <v>0</v>
      </c>
      <c r="D38" s="130">
        <f>+'帳票61_06(2)'!BD37</f>
        <v>0</v>
      </c>
      <c r="E38" s="131">
        <f t="shared" si="0"/>
        <v>0</v>
      </c>
      <c r="F38" s="129">
        <f>+'帳票61_06(2)'!BH37</f>
        <v>0</v>
      </c>
      <c r="G38" s="130">
        <f>+'帳票61_06(2)'!BI37</f>
        <v>0</v>
      </c>
      <c r="H38" s="131">
        <f t="shared" si="1"/>
        <v>0</v>
      </c>
      <c r="I38" s="190" t="str">
        <f t="shared" si="2"/>
        <v>－</v>
      </c>
      <c r="J38" s="145" t="str">
        <f t="shared" si="3"/>
        <v>－</v>
      </c>
      <c r="K38" s="191" t="str">
        <f t="shared" si="4"/>
        <v>－</v>
      </c>
    </row>
    <row r="39" spans="1:11" ht="13.5">
      <c r="A39" s="17"/>
      <c r="B39" s="76" t="str">
        <f>+'帳票61_06(1)'!B38</f>
        <v>伊平屋村</v>
      </c>
      <c r="C39" s="132">
        <f>+'帳票61_06(2)'!BC38</f>
        <v>1899</v>
      </c>
      <c r="D39" s="133">
        <f>+'帳票61_06(2)'!BD38</f>
        <v>0</v>
      </c>
      <c r="E39" s="134">
        <f t="shared" si="0"/>
        <v>1899</v>
      </c>
      <c r="F39" s="132">
        <f>+'帳票61_06(2)'!BH38</f>
        <v>1899</v>
      </c>
      <c r="G39" s="133">
        <f>+'帳票61_06(2)'!BI38</f>
        <v>0</v>
      </c>
      <c r="H39" s="134">
        <f t="shared" si="1"/>
        <v>1899</v>
      </c>
      <c r="I39" s="168">
        <f t="shared" si="2"/>
        <v>100</v>
      </c>
      <c r="J39" s="148" t="str">
        <f t="shared" si="3"/>
        <v>－</v>
      </c>
      <c r="K39" s="170">
        <f t="shared" si="4"/>
        <v>100</v>
      </c>
    </row>
    <row r="40" spans="1:11" ht="13.5">
      <c r="A40" s="17"/>
      <c r="B40" s="77" t="str">
        <f>+'帳票61_06(1)'!B39</f>
        <v>伊是名村</v>
      </c>
      <c r="C40" s="135">
        <f>+'帳票61_06(2)'!BC39</f>
        <v>3954</v>
      </c>
      <c r="D40" s="136">
        <f>+'帳票61_06(2)'!BD39</f>
        <v>0</v>
      </c>
      <c r="E40" s="137">
        <f t="shared" si="0"/>
        <v>3954</v>
      </c>
      <c r="F40" s="135">
        <f>+'帳票61_06(2)'!BH39</f>
        <v>3954</v>
      </c>
      <c r="G40" s="136">
        <f>+'帳票61_06(2)'!BI39</f>
        <v>0</v>
      </c>
      <c r="H40" s="137">
        <f t="shared" si="1"/>
        <v>3954</v>
      </c>
      <c r="I40" s="192">
        <f t="shared" si="2"/>
        <v>100</v>
      </c>
      <c r="J40" s="151" t="str">
        <f t="shared" si="3"/>
        <v>－</v>
      </c>
      <c r="K40" s="193">
        <f t="shared" si="4"/>
        <v>100</v>
      </c>
    </row>
    <row r="41" spans="1:11" ht="13.5">
      <c r="A41" s="17"/>
      <c r="B41" s="75" t="str">
        <f>+'帳票61_06(1)'!B40</f>
        <v>久米島町</v>
      </c>
      <c r="C41" s="129">
        <f>+'帳票61_06(2)'!BC40</f>
        <v>0</v>
      </c>
      <c r="D41" s="130">
        <f>+'帳票61_06(2)'!BD40</f>
        <v>0</v>
      </c>
      <c r="E41" s="131">
        <f t="shared" si="0"/>
        <v>0</v>
      </c>
      <c r="F41" s="129">
        <f>+'帳票61_06(2)'!BH40</f>
        <v>0</v>
      </c>
      <c r="G41" s="130">
        <f>+'帳票61_06(2)'!BI40</f>
        <v>0</v>
      </c>
      <c r="H41" s="131">
        <f t="shared" si="1"/>
        <v>0</v>
      </c>
      <c r="I41" s="190" t="str">
        <f t="shared" si="2"/>
        <v>－</v>
      </c>
      <c r="J41" s="145" t="str">
        <f t="shared" si="3"/>
        <v>－</v>
      </c>
      <c r="K41" s="191" t="str">
        <f t="shared" si="4"/>
        <v>－</v>
      </c>
    </row>
    <row r="42" spans="1:11" ht="13.5">
      <c r="A42" s="17"/>
      <c r="B42" s="75" t="str">
        <f>+'帳票61_06(1)'!B41</f>
        <v>八重瀬町</v>
      </c>
      <c r="C42" s="129">
        <f>+'帳票61_06(2)'!BC41</f>
        <v>0</v>
      </c>
      <c r="D42" s="130">
        <f>+'帳票61_06(2)'!BD41</f>
        <v>0</v>
      </c>
      <c r="E42" s="131">
        <f t="shared" si="0"/>
        <v>0</v>
      </c>
      <c r="F42" s="129">
        <f>+'帳票61_06(2)'!BH41</f>
        <v>0</v>
      </c>
      <c r="G42" s="130">
        <f>+'帳票61_06(2)'!BI41</f>
        <v>0</v>
      </c>
      <c r="H42" s="131">
        <f t="shared" si="1"/>
        <v>0</v>
      </c>
      <c r="I42" s="190" t="str">
        <f t="shared" si="2"/>
        <v>－</v>
      </c>
      <c r="J42" s="145" t="str">
        <f t="shared" si="3"/>
        <v>－</v>
      </c>
      <c r="K42" s="191" t="str">
        <f t="shared" si="4"/>
        <v>－</v>
      </c>
    </row>
    <row r="43" spans="1:11" ht="13.5">
      <c r="A43" s="17"/>
      <c r="B43" s="75" t="str">
        <f>+'帳票61_06(1)'!B42</f>
        <v>多良間村</v>
      </c>
      <c r="C43" s="129">
        <f>+'帳票61_06(2)'!BC42</f>
        <v>0</v>
      </c>
      <c r="D43" s="130">
        <f>+'帳票61_06(2)'!BD42</f>
        <v>0</v>
      </c>
      <c r="E43" s="131">
        <f t="shared" si="0"/>
        <v>0</v>
      </c>
      <c r="F43" s="129">
        <f>+'帳票61_06(2)'!BH42</f>
        <v>0</v>
      </c>
      <c r="G43" s="130">
        <f>+'帳票61_06(2)'!BI42</f>
        <v>0</v>
      </c>
      <c r="H43" s="131">
        <f t="shared" si="1"/>
        <v>0</v>
      </c>
      <c r="I43" s="190" t="str">
        <f t="shared" si="2"/>
        <v>－</v>
      </c>
      <c r="J43" s="145" t="str">
        <f t="shared" si="3"/>
        <v>－</v>
      </c>
      <c r="K43" s="191" t="str">
        <f t="shared" si="4"/>
        <v>－</v>
      </c>
    </row>
    <row r="44" spans="1:11" ht="13.5">
      <c r="A44" s="17"/>
      <c r="B44" s="76" t="str">
        <f>+'帳票61_06(1)'!B43</f>
        <v>竹富町</v>
      </c>
      <c r="C44" s="132">
        <f>+'帳票61_06(2)'!BC43</f>
        <v>0</v>
      </c>
      <c r="D44" s="133">
        <f>+'帳票61_06(2)'!BD43</f>
        <v>0</v>
      </c>
      <c r="E44" s="134">
        <f t="shared" si="0"/>
        <v>0</v>
      </c>
      <c r="F44" s="132">
        <f>+'帳票61_06(2)'!BH43</f>
        <v>0</v>
      </c>
      <c r="G44" s="133">
        <f>+'帳票61_06(2)'!BI43</f>
        <v>0</v>
      </c>
      <c r="H44" s="134">
        <f t="shared" si="1"/>
        <v>0</v>
      </c>
      <c r="I44" s="168" t="str">
        <f t="shared" si="2"/>
        <v>－</v>
      </c>
      <c r="J44" s="148" t="str">
        <f t="shared" si="3"/>
        <v>－</v>
      </c>
      <c r="K44" s="170" t="str">
        <f t="shared" si="4"/>
        <v>－</v>
      </c>
    </row>
    <row r="45" spans="1:11" ht="14.25" thickBot="1">
      <c r="A45" s="17"/>
      <c r="B45" s="229" t="str">
        <f>+'帳票61_06(1)'!B44</f>
        <v>与那国町</v>
      </c>
      <c r="C45" s="230">
        <f>+'帳票61_06(2)'!BC44</f>
        <v>0</v>
      </c>
      <c r="D45" s="231">
        <f>+'帳票61_06(2)'!BD44</f>
        <v>0</v>
      </c>
      <c r="E45" s="232">
        <f t="shared" si="0"/>
        <v>0</v>
      </c>
      <c r="F45" s="230">
        <f>+'帳票61_06(2)'!BH44</f>
        <v>0</v>
      </c>
      <c r="G45" s="231">
        <f>+'帳票61_06(2)'!BI44</f>
        <v>0</v>
      </c>
      <c r="H45" s="232">
        <f t="shared" si="1"/>
        <v>0</v>
      </c>
      <c r="I45" s="244" t="str">
        <f t="shared" si="2"/>
        <v>－</v>
      </c>
      <c r="J45" s="234" t="str">
        <f t="shared" si="3"/>
        <v>－</v>
      </c>
      <c r="K45" s="245" t="str">
        <f t="shared" si="4"/>
        <v>－</v>
      </c>
    </row>
    <row r="46" spans="1:11" ht="14.25" thickTop="1">
      <c r="A46" s="21"/>
      <c r="B46" s="79" t="s">
        <v>65</v>
      </c>
      <c r="C46" s="173">
        <f aca="true" t="shared" si="5" ref="C46:H46">SUM(C5:C15)</f>
        <v>0</v>
      </c>
      <c r="D46" s="174">
        <f t="shared" si="5"/>
        <v>0</v>
      </c>
      <c r="E46" s="175">
        <f t="shared" si="5"/>
        <v>0</v>
      </c>
      <c r="F46" s="173">
        <f t="shared" si="5"/>
        <v>0</v>
      </c>
      <c r="G46" s="174">
        <f t="shared" si="5"/>
        <v>0</v>
      </c>
      <c r="H46" s="175">
        <f t="shared" si="5"/>
        <v>0</v>
      </c>
      <c r="I46" s="237" t="str">
        <f t="shared" si="2"/>
        <v>－</v>
      </c>
      <c r="J46" s="177" t="str">
        <f t="shared" si="3"/>
        <v>－</v>
      </c>
      <c r="K46" s="239" t="str">
        <f t="shared" si="4"/>
        <v>－</v>
      </c>
    </row>
    <row r="47" spans="1:11" ht="14.25" thickBot="1">
      <c r="A47" s="21"/>
      <c r="B47" s="80" t="s">
        <v>66</v>
      </c>
      <c r="C47" s="138">
        <f aca="true" t="shared" si="6" ref="C47:H47">SUM(C16:C45)</f>
        <v>5853</v>
      </c>
      <c r="D47" s="139">
        <f t="shared" si="6"/>
        <v>0</v>
      </c>
      <c r="E47" s="140">
        <f t="shared" si="6"/>
        <v>5853</v>
      </c>
      <c r="F47" s="138">
        <f t="shared" si="6"/>
        <v>5853</v>
      </c>
      <c r="G47" s="139">
        <f t="shared" si="6"/>
        <v>0</v>
      </c>
      <c r="H47" s="140">
        <f t="shared" si="6"/>
        <v>5853</v>
      </c>
      <c r="I47" s="194">
        <f t="shared" si="2"/>
        <v>100</v>
      </c>
      <c r="J47" s="167" t="str">
        <f t="shared" si="3"/>
        <v>－</v>
      </c>
      <c r="K47" s="195">
        <f t="shared" si="4"/>
        <v>100</v>
      </c>
    </row>
    <row r="48" spans="2:11" ht="14.25" thickBot="1">
      <c r="B48" s="82" t="s">
        <v>114</v>
      </c>
      <c r="C48" s="156">
        <f aca="true" t="shared" si="7" ref="C48:H48">SUM(C46:C47)</f>
        <v>5853</v>
      </c>
      <c r="D48" s="157">
        <f t="shared" si="7"/>
        <v>0</v>
      </c>
      <c r="E48" s="158">
        <f t="shared" si="7"/>
        <v>5853</v>
      </c>
      <c r="F48" s="156">
        <f t="shared" si="7"/>
        <v>5853</v>
      </c>
      <c r="G48" s="157">
        <f t="shared" si="7"/>
        <v>0</v>
      </c>
      <c r="H48" s="158">
        <f t="shared" si="7"/>
        <v>5853</v>
      </c>
      <c r="I48" s="221">
        <f t="shared" si="2"/>
        <v>100</v>
      </c>
      <c r="J48" s="172" t="str">
        <f t="shared" si="3"/>
        <v>－</v>
      </c>
      <c r="K48" s="222">
        <f t="shared" si="4"/>
        <v>100</v>
      </c>
    </row>
  </sheetData>
  <mergeCells count="12">
    <mergeCell ref="H3:H4"/>
    <mergeCell ref="K3:K4"/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6">
    <tabColor indexed="43"/>
  </sheetPr>
  <dimension ref="A1:K446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3" width="10.125" style="14" bestFit="1" customWidth="1"/>
    <col min="4" max="4" width="11.37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82" customFormat="1" ht="13.5" customHeight="1" thickBot="1">
      <c r="B1" s="183" t="s">
        <v>61</v>
      </c>
      <c r="C1" s="184"/>
      <c r="D1" s="184"/>
      <c r="E1" s="184"/>
      <c r="F1" s="184"/>
      <c r="G1" s="184"/>
      <c r="H1" s="184"/>
      <c r="I1" s="185"/>
      <c r="J1" s="185"/>
      <c r="K1" s="186" t="s">
        <v>48</v>
      </c>
    </row>
    <row r="2" spans="2:11" s="180" customFormat="1" ht="15" customHeight="1">
      <c r="B2" s="181"/>
      <c r="C2" s="357" t="s">
        <v>8</v>
      </c>
      <c r="D2" s="358"/>
      <c r="E2" s="359"/>
      <c r="F2" s="357" t="s">
        <v>9</v>
      </c>
      <c r="G2" s="358"/>
      <c r="H2" s="359"/>
      <c r="I2" s="360" t="s">
        <v>10</v>
      </c>
      <c r="J2" s="361"/>
      <c r="K2" s="362"/>
    </row>
    <row r="3" spans="2:11" ht="12" customHeight="1" thickBot="1">
      <c r="B3" s="16" t="s">
        <v>11</v>
      </c>
      <c r="C3" s="338" t="s">
        <v>1</v>
      </c>
      <c r="D3" s="340" t="s">
        <v>3</v>
      </c>
      <c r="E3" s="342" t="s">
        <v>0</v>
      </c>
      <c r="F3" s="338" t="s">
        <v>1</v>
      </c>
      <c r="G3" s="340" t="s">
        <v>3</v>
      </c>
      <c r="H3" s="342" t="s">
        <v>0</v>
      </c>
      <c r="I3" s="346" t="s">
        <v>4</v>
      </c>
      <c r="J3" s="348" t="s">
        <v>117</v>
      </c>
      <c r="K3" s="344" t="s">
        <v>0</v>
      </c>
    </row>
    <row r="4" spans="2:11" ht="11.25" customHeight="1" thickBot="1" thickTop="1">
      <c r="B4" s="179"/>
      <c r="C4" s="338"/>
      <c r="D4" s="340"/>
      <c r="E4" s="342"/>
      <c r="F4" s="338"/>
      <c r="G4" s="340"/>
      <c r="H4" s="342"/>
      <c r="I4" s="346"/>
      <c r="J4" s="348"/>
      <c r="K4" s="344"/>
    </row>
    <row r="5" spans="1:11" ht="14.25" thickTop="1">
      <c r="A5" s="17"/>
      <c r="B5" s="78" t="str">
        <f>+'帳票61_06(1)'!B4</f>
        <v>那覇市</v>
      </c>
      <c r="C5" s="126">
        <f>+'帳票61_06(2)'!CD4</f>
        <v>7135372</v>
      </c>
      <c r="D5" s="127">
        <f>+'帳票61_06(2)'!CE4</f>
        <v>2770946</v>
      </c>
      <c r="E5" s="128">
        <f>SUM(C5:D5)</f>
        <v>9906318</v>
      </c>
      <c r="F5" s="86">
        <f>+'帳票61_06(2)'!CI4</f>
        <v>6515887</v>
      </c>
      <c r="G5" s="87">
        <f>+'帳票61_06(2)'!CJ4</f>
        <v>198578</v>
      </c>
      <c r="H5" s="128">
        <f>SUM(F5:G5)</f>
        <v>6714465</v>
      </c>
      <c r="I5" s="188">
        <f>IF(C5=0,"－",(F5/C5)*100)</f>
        <v>91.31811207600668</v>
      </c>
      <c r="J5" s="142">
        <f aca="true" t="shared" si="0" ref="J5:K36">IF(D5=0,"－",(G5/D5)*100)</f>
        <v>7.166433412993252</v>
      </c>
      <c r="K5" s="189">
        <f>IF(E5=0,"－",(H5/E5)*100)</f>
        <v>67.77962306479562</v>
      </c>
    </row>
    <row r="6" spans="1:11" ht="13.5">
      <c r="A6" s="17"/>
      <c r="B6" s="75" t="str">
        <f>+'帳票61_06(1)'!B5</f>
        <v>宜野湾市</v>
      </c>
      <c r="C6" s="129">
        <f>+'帳票61_06(2)'!CD5</f>
        <v>2018442</v>
      </c>
      <c r="D6" s="130">
        <f>+'帳票61_06(2)'!CE5</f>
        <v>594425</v>
      </c>
      <c r="E6" s="131">
        <f aca="true" t="shared" si="1" ref="E6:E45">SUM(C6:D6)</f>
        <v>2612867</v>
      </c>
      <c r="F6" s="89">
        <f>+'帳票61_06(2)'!CI5</f>
        <v>1889283</v>
      </c>
      <c r="G6" s="90">
        <f>+'帳票61_06(2)'!CJ5</f>
        <v>76318</v>
      </c>
      <c r="H6" s="131">
        <f aca="true" t="shared" si="2" ref="H6:H45">SUM(F6:G6)</f>
        <v>1965601</v>
      </c>
      <c r="I6" s="190">
        <f aca="true" t="shared" si="3" ref="I6:K48">IF(C6=0,"－",(F6/C6)*100)</f>
        <v>93.60105467484327</v>
      </c>
      <c r="J6" s="145">
        <f t="shared" si="0"/>
        <v>12.83896202212222</v>
      </c>
      <c r="K6" s="191">
        <f t="shared" si="0"/>
        <v>75.22774791062844</v>
      </c>
    </row>
    <row r="7" spans="1:11" ht="13.5">
      <c r="A7" s="17"/>
      <c r="B7" s="75" t="str">
        <f>+'帳票61_06(1)'!B6</f>
        <v>石垣市</v>
      </c>
      <c r="C7" s="129">
        <f>+'帳票61_06(2)'!CD6</f>
        <v>1196737</v>
      </c>
      <c r="D7" s="130">
        <f>+'帳票61_06(2)'!CE6</f>
        <v>402820</v>
      </c>
      <c r="E7" s="131">
        <f t="shared" si="1"/>
        <v>1599557</v>
      </c>
      <c r="F7" s="89">
        <f>+'帳票61_06(2)'!CI6</f>
        <v>1084186</v>
      </c>
      <c r="G7" s="90">
        <f>+'帳票61_06(2)'!CJ6</f>
        <v>82849</v>
      </c>
      <c r="H7" s="131">
        <f t="shared" si="2"/>
        <v>1167035</v>
      </c>
      <c r="I7" s="190">
        <f t="shared" si="3"/>
        <v>90.59517671802575</v>
      </c>
      <c r="J7" s="145">
        <f t="shared" si="0"/>
        <v>20.567250881286927</v>
      </c>
      <c r="K7" s="191">
        <f t="shared" si="0"/>
        <v>72.95988826906449</v>
      </c>
    </row>
    <row r="8" spans="1:11" ht="13.5">
      <c r="A8" s="17"/>
      <c r="B8" s="75" t="str">
        <f>+'帳票61_06(1)'!B7</f>
        <v>浦添市</v>
      </c>
      <c r="C8" s="129">
        <f>+'帳票61_06(2)'!CD7</f>
        <v>2266537</v>
      </c>
      <c r="D8" s="130">
        <f>+'帳票61_06(2)'!CE7</f>
        <v>438591</v>
      </c>
      <c r="E8" s="131">
        <f t="shared" si="1"/>
        <v>2705128</v>
      </c>
      <c r="F8" s="89">
        <f>+'帳票61_06(2)'!CI7</f>
        <v>2139753</v>
      </c>
      <c r="G8" s="90">
        <f>+'帳票61_06(2)'!CJ7</f>
        <v>67219</v>
      </c>
      <c r="H8" s="131">
        <f t="shared" si="2"/>
        <v>2206972</v>
      </c>
      <c r="I8" s="190">
        <f t="shared" si="3"/>
        <v>94.4062682409332</v>
      </c>
      <c r="J8" s="145">
        <f t="shared" si="0"/>
        <v>15.326123883071016</v>
      </c>
      <c r="K8" s="191">
        <f t="shared" si="0"/>
        <v>81.58475310595284</v>
      </c>
    </row>
    <row r="9" spans="1:11" ht="13.5">
      <c r="A9" s="17"/>
      <c r="B9" s="76" t="str">
        <f>+'帳票61_06(1)'!B8</f>
        <v>名護市</v>
      </c>
      <c r="C9" s="132">
        <f>+'帳票61_06(2)'!CD8</f>
        <v>1122147</v>
      </c>
      <c r="D9" s="133">
        <f>+'帳票61_06(2)'!CE8</f>
        <v>456520</v>
      </c>
      <c r="E9" s="134">
        <f t="shared" si="1"/>
        <v>1578667</v>
      </c>
      <c r="F9" s="92">
        <f>+'帳票61_06(2)'!CI8</f>
        <v>1014386</v>
      </c>
      <c r="G9" s="93">
        <f>+'帳票61_06(2)'!CJ8</f>
        <v>86081</v>
      </c>
      <c r="H9" s="134">
        <f t="shared" si="2"/>
        <v>1100467</v>
      </c>
      <c r="I9" s="168">
        <f t="shared" si="3"/>
        <v>90.39689095991879</v>
      </c>
      <c r="J9" s="148">
        <f t="shared" si="0"/>
        <v>18.855909927275913</v>
      </c>
      <c r="K9" s="170">
        <f t="shared" si="0"/>
        <v>69.70862126084855</v>
      </c>
    </row>
    <row r="10" spans="1:11" ht="13.5">
      <c r="A10" s="17"/>
      <c r="B10" s="77" t="str">
        <f>+'帳票61_06(1)'!B9</f>
        <v>糸満市</v>
      </c>
      <c r="C10" s="135">
        <f>+'帳票61_06(2)'!CD9</f>
        <v>1163907</v>
      </c>
      <c r="D10" s="136">
        <f>+'帳票61_06(2)'!CE9</f>
        <v>448711</v>
      </c>
      <c r="E10" s="137">
        <f t="shared" si="1"/>
        <v>1612618</v>
      </c>
      <c r="F10" s="95">
        <f>+'帳票61_06(2)'!CI9</f>
        <v>1083021</v>
      </c>
      <c r="G10" s="96">
        <f>+'帳票61_06(2)'!CJ9</f>
        <v>63729</v>
      </c>
      <c r="H10" s="137">
        <f t="shared" si="2"/>
        <v>1146750</v>
      </c>
      <c r="I10" s="192">
        <f t="shared" si="3"/>
        <v>93.05047568233545</v>
      </c>
      <c r="J10" s="151">
        <f t="shared" si="0"/>
        <v>14.202682795830723</v>
      </c>
      <c r="K10" s="193">
        <f t="shared" si="0"/>
        <v>71.11107528255297</v>
      </c>
    </row>
    <row r="11" spans="1:11" ht="13.5">
      <c r="A11" s="17"/>
      <c r="B11" s="75" t="str">
        <f>+'帳票61_06(1)'!B10</f>
        <v>沖縄市</v>
      </c>
      <c r="C11" s="129">
        <f>+'帳票61_06(2)'!CD10</f>
        <v>0</v>
      </c>
      <c r="D11" s="130">
        <f>+'帳票61_06(2)'!CE10</f>
        <v>0</v>
      </c>
      <c r="E11" s="131">
        <f t="shared" si="1"/>
        <v>0</v>
      </c>
      <c r="F11" s="89">
        <f>+'帳票61_06(2)'!CI10</f>
        <v>0</v>
      </c>
      <c r="G11" s="90">
        <f>+'帳票61_06(2)'!CJ10</f>
        <v>0</v>
      </c>
      <c r="H11" s="131">
        <f t="shared" si="2"/>
        <v>0</v>
      </c>
      <c r="I11" s="190" t="str">
        <f t="shared" si="3"/>
        <v>－</v>
      </c>
      <c r="J11" s="145" t="str">
        <f t="shared" si="0"/>
        <v>－</v>
      </c>
      <c r="K11" s="191" t="str">
        <f t="shared" si="0"/>
        <v>－</v>
      </c>
    </row>
    <row r="12" spans="1:11" ht="13.5">
      <c r="A12" s="17"/>
      <c r="B12" s="75" t="str">
        <f>+'帳票61_06(1)'!B11</f>
        <v>豊見城市</v>
      </c>
      <c r="C12" s="129">
        <f>+'帳票61_06(2)'!CD11</f>
        <v>1195755</v>
      </c>
      <c r="D12" s="130">
        <f>+'帳票61_06(2)'!CE11</f>
        <v>397433</v>
      </c>
      <c r="E12" s="131">
        <f t="shared" si="1"/>
        <v>1593188</v>
      </c>
      <c r="F12" s="89">
        <f>+'帳票61_06(2)'!CI11</f>
        <v>1104972</v>
      </c>
      <c r="G12" s="90">
        <f>+'帳票61_06(2)'!CJ11</f>
        <v>37684</v>
      </c>
      <c r="H12" s="131">
        <f t="shared" si="2"/>
        <v>1142656</v>
      </c>
      <c r="I12" s="190">
        <f t="shared" si="3"/>
        <v>92.40789292120878</v>
      </c>
      <c r="J12" s="145">
        <f t="shared" si="0"/>
        <v>9.48184977090478</v>
      </c>
      <c r="K12" s="191">
        <f t="shared" si="0"/>
        <v>71.72135366322117</v>
      </c>
    </row>
    <row r="13" spans="1:11" ht="13.5">
      <c r="A13" s="17"/>
      <c r="B13" s="75" t="str">
        <f>+'帳票61_06(1)'!B12</f>
        <v>うるま市</v>
      </c>
      <c r="C13" s="129">
        <f>+'帳票61_06(2)'!CD12</f>
        <v>2482589</v>
      </c>
      <c r="D13" s="130">
        <f>+'帳票61_06(2)'!CE12</f>
        <v>1396679</v>
      </c>
      <c r="E13" s="131">
        <f t="shared" si="1"/>
        <v>3879268</v>
      </c>
      <c r="F13" s="89">
        <f>+'帳票61_06(2)'!CI12</f>
        <v>2185322</v>
      </c>
      <c r="G13" s="90">
        <f>+'帳票61_06(2)'!CJ12</f>
        <v>169885</v>
      </c>
      <c r="H13" s="131">
        <f t="shared" si="2"/>
        <v>2355207</v>
      </c>
      <c r="I13" s="190">
        <f t="shared" si="3"/>
        <v>88.02592777137093</v>
      </c>
      <c r="J13" s="145">
        <f t="shared" si="0"/>
        <v>12.163496408265608</v>
      </c>
      <c r="K13" s="191">
        <f t="shared" si="0"/>
        <v>60.71266537913854</v>
      </c>
    </row>
    <row r="14" spans="1:11" ht="13.5">
      <c r="A14" s="17"/>
      <c r="B14" s="76" t="str">
        <f>+'帳票61_06(1)'!B13</f>
        <v>宮古島市</v>
      </c>
      <c r="C14" s="132">
        <f>+'帳票61_06(2)'!CD13</f>
        <v>1524144</v>
      </c>
      <c r="D14" s="133">
        <f>+'帳票61_06(2)'!CE13</f>
        <v>383129</v>
      </c>
      <c r="E14" s="134">
        <f t="shared" si="1"/>
        <v>1907273</v>
      </c>
      <c r="F14" s="92">
        <f>+'帳票61_06(2)'!CI13</f>
        <v>1313185</v>
      </c>
      <c r="G14" s="93">
        <f>+'帳票61_06(2)'!CJ13</f>
        <v>81747</v>
      </c>
      <c r="H14" s="134">
        <f t="shared" si="2"/>
        <v>1394932</v>
      </c>
      <c r="I14" s="168">
        <f t="shared" si="3"/>
        <v>86.15885375660042</v>
      </c>
      <c r="J14" s="148">
        <f t="shared" si="0"/>
        <v>21.33667772473501</v>
      </c>
      <c r="K14" s="170">
        <f t="shared" si="0"/>
        <v>73.13751099082302</v>
      </c>
    </row>
    <row r="15" spans="1:11" ht="13.5">
      <c r="A15" s="17"/>
      <c r="B15" s="77" t="str">
        <f>+'帳票61_06(1)'!B14</f>
        <v>南城市</v>
      </c>
      <c r="C15" s="135">
        <f>+'帳票61_06(2)'!CD14</f>
        <v>847213</v>
      </c>
      <c r="D15" s="136">
        <f>+'帳票61_06(2)'!CE14</f>
        <v>245528</v>
      </c>
      <c r="E15" s="137">
        <f t="shared" si="1"/>
        <v>1092741</v>
      </c>
      <c r="F15" s="95">
        <f>+'帳票61_06(2)'!CI14</f>
        <v>794125</v>
      </c>
      <c r="G15" s="96">
        <f>+'帳票61_06(2)'!CJ14</f>
        <v>28305</v>
      </c>
      <c r="H15" s="137">
        <f t="shared" si="2"/>
        <v>822430</v>
      </c>
      <c r="I15" s="192">
        <f t="shared" si="3"/>
        <v>93.73380720078657</v>
      </c>
      <c r="J15" s="151">
        <f t="shared" si="0"/>
        <v>11.528216741064155</v>
      </c>
      <c r="K15" s="193">
        <f t="shared" si="0"/>
        <v>75.26303122148799</v>
      </c>
    </row>
    <row r="16" spans="1:11" ht="13.5">
      <c r="A16" s="17"/>
      <c r="B16" s="78" t="str">
        <f>+'帳票61_06(1)'!B15</f>
        <v>国頭村</v>
      </c>
      <c r="C16" s="126">
        <f>+'帳票61_06(2)'!CD15</f>
        <v>121377</v>
      </c>
      <c r="D16" s="127">
        <f>+'帳票61_06(2)'!CE15</f>
        <v>25479</v>
      </c>
      <c r="E16" s="128">
        <f t="shared" si="1"/>
        <v>146856</v>
      </c>
      <c r="F16" s="86">
        <f>+'帳票61_06(2)'!CI15</f>
        <v>114966</v>
      </c>
      <c r="G16" s="87">
        <f>+'帳票61_06(2)'!CJ15</f>
        <v>3493</v>
      </c>
      <c r="H16" s="128">
        <f t="shared" si="2"/>
        <v>118459</v>
      </c>
      <c r="I16" s="188">
        <f t="shared" si="3"/>
        <v>94.71810969129241</v>
      </c>
      <c r="J16" s="142">
        <f t="shared" si="0"/>
        <v>13.709329251540483</v>
      </c>
      <c r="K16" s="189">
        <f t="shared" si="0"/>
        <v>80.66337092117448</v>
      </c>
    </row>
    <row r="17" spans="1:11" ht="13.5">
      <c r="A17" s="17"/>
      <c r="B17" s="75" t="str">
        <f>+'帳票61_06(1)'!B16</f>
        <v>大宜味村</v>
      </c>
      <c r="C17" s="129">
        <f>+'帳票61_06(2)'!CD16</f>
        <v>82289</v>
      </c>
      <c r="D17" s="130">
        <f>+'帳票61_06(2)'!CE16</f>
        <v>25748</v>
      </c>
      <c r="E17" s="131">
        <f t="shared" si="1"/>
        <v>108037</v>
      </c>
      <c r="F17" s="89">
        <f>+'帳票61_06(2)'!CI16</f>
        <v>73616</v>
      </c>
      <c r="G17" s="90">
        <f>+'帳票61_06(2)'!CJ16</f>
        <v>2278</v>
      </c>
      <c r="H17" s="131">
        <f t="shared" si="2"/>
        <v>75894</v>
      </c>
      <c r="I17" s="190">
        <f t="shared" si="3"/>
        <v>89.46031668874333</v>
      </c>
      <c r="J17" s="145">
        <f t="shared" si="0"/>
        <v>8.847289109833774</v>
      </c>
      <c r="K17" s="191">
        <f t="shared" si="0"/>
        <v>70.24815572442775</v>
      </c>
    </row>
    <row r="18" spans="1:11" ht="13.5">
      <c r="A18" s="17"/>
      <c r="B18" s="75" t="str">
        <f>+'帳票61_06(1)'!B17</f>
        <v>東村</v>
      </c>
      <c r="C18" s="129">
        <f>+'帳票61_06(2)'!CD17</f>
        <v>41703</v>
      </c>
      <c r="D18" s="130">
        <f>+'帳票61_06(2)'!CE17</f>
        <v>18937</v>
      </c>
      <c r="E18" s="131">
        <f t="shared" si="1"/>
        <v>60640</v>
      </c>
      <c r="F18" s="89">
        <f>+'帳票61_06(2)'!CI17</f>
        <v>39559</v>
      </c>
      <c r="G18" s="90">
        <f>+'帳票61_06(2)'!CJ17</f>
        <v>2151</v>
      </c>
      <c r="H18" s="131">
        <f t="shared" si="2"/>
        <v>41710</v>
      </c>
      <c r="I18" s="190">
        <f t="shared" si="3"/>
        <v>94.85888305397692</v>
      </c>
      <c r="J18" s="145">
        <f t="shared" si="0"/>
        <v>11.358715741669748</v>
      </c>
      <c r="K18" s="191">
        <f t="shared" si="0"/>
        <v>68.78298153034301</v>
      </c>
    </row>
    <row r="19" spans="1:11" ht="13.5">
      <c r="A19" s="17"/>
      <c r="B19" s="76" t="str">
        <f>+'帳票61_06(1)'!B18</f>
        <v>今帰仁村</v>
      </c>
      <c r="C19" s="132">
        <f>+'帳票61_06(2)'!CD18</f>
        <v>241600</v>
      </c>
      <c r="D19" s="133">
        <f>+'帳票61_06(2)'!CE18</f>
        <v>76312</v>
      </c>
      <c r="E19" s="134">
        <f t="shared" si="1"/>
        <v>317912</v>
      </c>
      <c r="F19" s="92">
        <f>+'帳票61_06(2)'!CI18</f>
        <v>216326</v>
      </c>
      <c r="G19" s="93">
        <f>+'帳票61_06(2)'!CJ18</f>
        <v>10862</v>
      </c>
      <c r="H19" s="134">
        <f t="shared" si="2"/>
        <v>227188</v>
      </c>
      <c r="I19" s="168">
        <f t="shared" si="3"/>
        <v>89.53890728476821</v>
      </c>
      <c r="J19" s="148">
        <f t="shared" si="0"/>
        <v>14.233672292693154</v>
      </c>
      <c r="K19" s="170">
        <f t="shared" si="0"/>
        <v>71.4625430936863</v>
      </c>
    </row>
    <row r="20" spans="1:11" ht="13.5">
      <c r="A20" s="17"/>
      <c r="B20" s="77" t="str">
        <f>+'帳票61_06(1)'!B19</f>
        <v>本部町</v>
      </c>
      <c r="C20" s="135">
        <f>+'帳票61_06(2)'!CD19</f>
        <v>317716</v>
      </c>
      <c r="D20" s="136">
        <f>+'帳票61_06(2)'!CE19</f>
        <v>109288</v>
      </c>
      <c r="E20" s="137">
        <f t="shared" si="1"/>
        <v>427004</v>
      </c>
      <c r="F20" s="95">
        <f>+'帳票61_06(2)'!CI19</f>
        <v>297544</v>
      </c>
      <c r="G20" s="96">
        <f>+'帳票61_06(2)'!CJ19</f>
        <v>15747</v>
      </c>
      <c r="H20" s="137">
        <f t="shared" si="2"/>
        <v>313291</v>
      </c>
      <c r="I20" s="192">
        <f t="shared" si="3"/>
        <v>93.65093353812838</v>
      </c>
      <c r="J20" s="151">
        <f t="shared" si="0"/>
        <v>14.408718249030086</v>
      </c>
      <c r="K20" s="193">
        <f t="shared" si="0"/>
        <v>73.36957030847486</v>
      </c>
    </row>
    <row r="21" spans="1:11" ht="13.5">
      <c r="A21" s="17"/>
      <c r="B21" s="75" t="str">
        <f>+'帳票61_06(1)'!B20</f>
        <v>恩納村</v>
      </c>
      <c r="C21" s="129">
        <f>+'帳票61_06(2)'!CD20</f>
        <v>226603</v>
      </c>
      <c r="D21" s="130">
        <f>+'帳票61_06(2)'!CE20</f>
        <v>40287</v>
      </c>
      <c r="E21" s="131">
        <f t="shared" si="1"/>
        <v>266890</v>
      </c>
      <c r="F21" s="89">
        <f>+'帳票61_06(2)'!CI20</f>
        <v>218524</v>
      </c>
      <c r="G21" s="90">
        <f>+'帳票61_06(2)'!CJ20</f>
        <v>6553</v>
      </c>
      <c r="H21" s="131">
        <f t="shared" si="2"/>
        <v>225077</v>
      </c>
      <c r="I21" s="190">
        <f t="shared" si="3"/>
        <v>96.43473387377925</v>
      </c>
      <c r="J21" s="145">
        <f t="shared" si="0"/>
        <v>16.26579293568645</v>
      </c>
      <c r="K21" s="191">
        <f t="shared" si="0"/>
        <v>84.33324590655327</v>
      </c>
    </row>
    <row r="22" spans="1:11" ht="13.5">
      <c r="A22" s="17"/>
      <c r="B22" s="75" t="str">
        <f>+'帳票61_06(1)'!B21</f>
        <v>宜野座村</v>
      </c>
      <c r="C22" s="129">
        <f>+'帳票61_06(2)'!CD21</f>
        <v>112595</v>
      </c>
      <c r="D22" s="130">
        <f>+'帳票61_06(2)'!CE21</f>
        <v>31666</v>
      </c>
      <c r="E22" s="131">
        <f t="shared" si="1"/>
        <v>144261</v>
      </c>
      <c r="F22" s="89">
        <f>+'帳票61_06(2)'!CI21</f>
        <v>104094</v>
      </c>
      <c r="G22" s="90">
        <f>+'帳票61_06(2)'!CJ21</f>
        <v>6096</v>
      </c>
      <c r="H22" s="131">
        <f t="shared" si="2"/>
        <v>110190</v>
      </c>
      <c r="I22" s="190">
        <f t="shared" si="3"/>
        <v>92.44993116923487</v>
      </c>
      <c r="J22" s="145">
        <f t="shared" si="0"/>
        <v>19.25093159855997</v>
      </c>
      <c r="K22" s="191">
        <f t="shared" si="0"/>
        <v>76.38239025100339</v>
      </c>
    </row>
    <row r="23" spans="1:11" ht="13.5">
      <c r="A23" s="17"/>
      <c r="B23" s="75" t="str">
        <f>+'帳票61_06(1)'!B22</f>
        <v>金武町</v>
      </c>
      <c r="C23" s="129">
        <f>+'帳票61_06(2)'!CD22</f>
        <v>262177</v>
      </c>
      <c r="D23" s="130">
        <f>+'帳票61_06(2)'!CE22</f>
        <v>123260</v>
      </c>
      <c r="E23" s="131">
        <f t="shared" si="1"/>
        <v>385437</v>
      </c>
      <c r="F23" s="89">
        <f>+'帳票61_06(2)'!CI22</f>
        <v>248192</v>
      </c>
      <c r="G23" s="90">
        <f>+'帳票61_06(2)'!CJ22</f>
        <v>10905</v>
      </c>
      <c r="H23" s="131">
        <f t="shared" si="2"/>
        <v>259097</v>
      </c>
      <c r="I23" s="190">
        <f t="shared" si="3"/>
        <v>94.6658173676562</v>
      </c>
      <c r="J23" s="145">
        <f t="shared" si="0"/>
        <v>8.847152360863216</v>
      </c>
      <c r="K23" s="191">
        <f t="shared" si="0"/>
        <v>67.22162117285055</v>
      </c>
    </row>
    <row r="24" spans="1:11" ht="13.5">
      <c r="A24" s="17"/>
      <c r="B24" s="76" t="str">
        <f>+'帳票61_06(1)'!B23</f>
        <v>伊江村</v>
      </c>
      <c r="C24" s="132">
        <f>+'帳票61_06(2)'!CD23</f>
        <v>159897</v>
      </c>
      <c r="D24" s="133">
        <f>+'帳票61_06(2)'!CE23</f>
        <v>18978</v>
      </c>
      <c r="E24" s="134">
        <f t="shared" si="1"/>
        <v>178875</v>
      </c>
      <c r="F24" s="92">
        <f>+'帳票61_06(2)'!CI23</f>
        <v>133608</v>
      </c>
      <c r="G24" s="93">
        <f>+'帳票61_06(2)'!CJ23</f>
        <v>3305</v>
      </c>
      <c r="H24" s="134">
        <f t="shared" si="2"/>
        <v>136913</v>
      </c>
      <c r="I24" s="168">
        <f t="shared" si="3"/>
        <v>83.55879097168803</v>
      </c>
      <c r="J24" s="148">
        <f t="shared" si="0"/>
        <v>17.41490146485404</v>
      </c>
      <c r="K24" s="170">
        <f t="shared" si="0"/>
        <v>76.54116002795249</v>
      </c>
    </row>
    <row r="25" spans="1:11" ht="13.5">
      <c r="A25" s="17"/>
      <c r="B25" s="77" t="str">
        <f>+'帳票61_06(1)'!B24</f>
        <v>読谷村</v>
      </c>
      <c r="C25" s="135">
        <f>+'帳票61_06(2)'!CD24</f>
        <v>838895</v>
      </c>
      <c r="D25" s="136">
        <f>+'帳票61_06(2)'!CE24</f>
        <v>285929</v>
      </c>
      <c r="E25" s="137">
        <f t="shared" si="1"/>
        <v>1124824</v>
      </c>
      <c r="F25" s="95">
        <f>+'帳票61_06(2)'!CI24</f>
        <v>775223</v>
      </c>
      <c r="G25" s="96">
        <f>+'帳票61_06(2)'!CJ24</f>
        <v>30117</v>
      </c>
      <c r="H25" s="137">
        <f t="shared" si="2"/>
        <v>805340</v>
      </c>
      <c r="I25" s="192">
        <f t="shared" si="3"/>
        <v>92.41001555617807</v>
      </c>
      <c r="J25" s="151">
        <f t="shared" si="0"/>
        <v>10.533034424629891</v>
      </c>
      <c r="K25" s="193">
        <f t="shared" si="0"/>
        <v>71.59697872733868</v>
      </c>
    </row>
    <row r="26" spans="1:11" ht="13.5">
      <c r="A26" s="17"/>
      <c r="B26" s="75" t="str">
        <f>+'帳票61_06(1)'!B25</f>
        <v>嘉手納町</v>
      </c>
      <c r="C26" s="129">
        <f>+'帳票61_06(2)'!CD25</f>
        <v>397924</v>
      </c>
      <c r="D26" s="130">
        <f>+'帳票61_06(2)'!CE25</f>
        <v>124123</v>
      </c>
      <c r="E26" s="131">
        <f t="shared" si="1"/>
        <v>522047</v>
      </c>
      <c r="F26" s="89">
        <f>+'帳票61_06(2)'!CI25</f>
        <v>358515</v>
      </c>
      <c r="G26" s="90">
        <f>+'帳票61_06(2)'!CJ25</f>
        <v>14545</v>
      </c>
      <c r="H26" s="131">
        <f t="shared" si="2"/>
        <v>373060</v>
      </c>
      <c r="I26" s="190">
        <f t="shared" si="3"/>
        <v>90.09635005679476</v>
      </c>
      <c r="J26" s="145">
        <f t="shared" si="0"/>
        <v>11.718214996414847</v>
      </c>
      <c r="K26" s="191">
        <f t="shared" si="0"/>
        <v>71.46099872233727</v>
      </c>
    </row>
    <row r="27" spans="1:11" ht="13.5">
      <c r="A27" s="17"/>
      <c r="B27" s="75" t="str">
        <f>+'帳票61_06(1)'!B26</f>
        <v>北谷町</v>
      </c>
      <c r="C27" s="129">
        <f>+'帳票61_06(2)'!CD26</f>
        <v>753172</v>
      </c>
      <c r="D27" s="130">
        <f>+'帳票61_06(2)'!CE26</f>
        <v>207953</v>
      </c>
      <c r="E27" s="131">
        <f t="shared" si="1"/>
        <v>961125</v>
      </c>
      <c r="F27" s="89">
        <f>+'帳票61_06(2)'!CI26</f>
        <v>681588</v>
      </c>
      <c r="G27" s="90">
        <f>+'帳票61_06(2)'!CJ26</f>
        <v>40361</v>
      </c>
      <c r="H27" s="131">
        <f t="shared" si="2"/>
        <v>721949</v>
      </c>
      <c r="I27" s="190">
        <f t="shared" si="3"/>
        <v>90.49566367310521</v>
      </c>
      <c r="J27" s="145">
        <f t="shared" si="0"/>
        <v>19.408712545623292</v>
      </c>
      <c r="K27" s="191">
        <f t="shared" si="0"/>
        <v>75.11499544804265</v>
      </c>
    </row>
    <row r="28" spans="1:11" ht="13.5">
      <c r="A28" s="17"/>
      <c r="B28" s="75" t="str">
        <f>+'帳票61_06(1)'!B27</f>
        <v>北中城村</v>
      </c>
      <c r="C28" s="129">
        <f>+'帳票61_06(2)'!CD27</f>
        <v>411360</v>
      </c>
      <c r="D28" s="130">
        <f>+'帳票61_06(2)'!CE27</f>
        <v>107430</v>
      </c>
      <c r="E28" s="131">
        <f t="shared" si="1"/>
        <v>518790</v>
      </c>
      <c r="F28" s="89">
        <f>+'帳票61_06(2)'!CI27</f>
        <v>385579</v>
      </c>
      <c r="G28" s="90">
        <f>+'帳票61_06(2)'!CJ27</f>
        <v>17177</v>
      </c>
      <c r="H28" s="131">
        <f t="shared" si="2"/>
        <v>402756</v>
      </c>
      <c r="I28" s="190">
        <f t="shared" si="3"/>
        <v>93.7327401789187</v>
      </c>
      <c r="J28" s="145">
        <f t="shared" si="0"/>
        <v>15.989016103509263</v>
      </c>
      <c r="K28" s="191">
        <f t="shared" si="0"/>
        <v>77.63372462846239</v>
      </c>
    </row>
    <row r="29" spans="1:11" ht="13.5">
      <c r="A29" s="17"/>
      <c r="B29" s="76" t="str">
        <f>+'帳票61_06(1)'!B28</f>
        <v>中城村</v>
      </c>
      <c r="C29" s="132">
        <f>+'帳票61_06(2)'!CD28</f>
        <v>344435</v>
      </c>
      <c r="D29" s="133">
        <f>+'帳票61_06(2)'!CE28</f>
        <v>88022</v>
      </c>
      <c r="E29" s="134">
        <f t="shared" si="1"/>
        <v>432457</v>
      </c>
      <c r="F29" s="92">
        <f>+'帳票61_06(2)'!CI28</f>
        <v>323892</v>
      </c>
      <c r="G29" s="93">
        <f>+'帳票61_06(2)'!CJ28</f>
        <v>10322</v>
      </c>
      <c r="H29" s="134">
        <f t="shared" si="2"/>
        <v>334214</v>
      </c>
      <c r="I29" s="168">
        <f t="shared" si="3"/>
        <v>94.03573968963666</v>
      </c>
      <c r="J29" s="148">
        <f t="shared" si="0"/>
        <v>11.72661380109518</v>
      </c>
      <c r="K29" s="170">
        <f t="shared" si="0"/>
        <v>77.28259688246462</v>
      </c>
    </row>
    <row r="30" spans="1:11" ht="13.5">
      <c r="A30" s="17"/>
      <c r="B30" s="77" t="str">
        <f>+'帳票61_06(1)'!B29</f>
        <v>西原町</v>
      </c>
      <c r="C30" s="135">
        <f>+'帳票61_06(2)'!CD29</f>
        <v>651141</v>
      </c>
      <c r="D30" s="136">
        <f>+'帳票61_06(2)'!CE29</f>
        <v>187513</v>
      </c>
      <c r="E30" s="137">
        <f t="shared" si="1"/>
        <v>838654</v>
      </c>
      <c r="F30" s="95">
        <f>+'帳票61_06(2)'!CI29</f>
        <v>603150</v>
      </c>
      <c r="G30" s="96">
        <f>+'帳票61_06(2)'!CJ29</f>
        <v>27410</v>
      </c>
      <c r="H30" s="137">
        <f t="shared" si="2"/>
        <v>630560</v>
      </c>
      <c r="I30" s="192">
        <f t="shared" si="3"/>
        <v>92.62970692983548</v>
      </c>
      <c r="J30" s="151">
        <f t="shared" si="0"/>
        <v>14.61765317604646</v>
      </c>
      <c r="K30" s="193">
        <f t="shared" si="0"/>
        <v>75.18714511586423</v>
      </c>
    </row>
    <row r="31" spans="1:11" ht="13.5">
      <c r="A31" s="17"/>
      <c r="B31" s="75" t="str">
        <f>+'帳票61_06(1)'!B30</f>
        <v>与那原町</v>
      </c>
      <c r="C31" s="129">
        <f>+'帳票61_06(2)'!CD30</f>
        <v>319083</v>
      </c>
      <c r="D31" s="130">
        <f>+'帳票61_06(2)'!CE30</f>
        <v>90577</v>
      </c>
      <c r="E31" s="131">
        <f t="shared" si="1"/>
        <v>409660</v>
      </c>
      <c r="F31" s="89">
        <f>+'帳票61_06(2)'!CI30</f>
        <v>301270</v>
      </c>
      <c r="G31" s="90">
        <f>+'帳票61_06(2)'!CJ30</f>
        <v>12165</v>
      </c>
      <c r="H31" s="131">
        <f t="shared" si="2"/>
        <v>313435</v>
      </c>
      <c r="I31" s="190">
        <f t="shared" si="3"/>
        <v>94.41743997643246</v>
      </c>
      <c r="J31" s="145">
        <f t="shared" si="0"/>
        <v>13.430561842410324</v>
      </c>
      <c r="K31" s="191">
        <f t="shared" si="0"/>
        <v>76.51100912952205</v>
      </c>
    </row>
    <row r="32" spans="1:11" ht="13.5">
      <c r="A32" s="17"/>
      <c r="B32" s="75" t="str">
        <f>+'帳票61_06(1)'!B31</f>
        <v>南風原町</v>
      </c>
      <c r="C32" s="129">
        <f>+'帳票61_06(2)'!CD31</f>
        <v>670548</v>
      </c>
      <c r="D32" s="130">
        <f>+'帳票61_06(2)'!CE31</f>
        <v>187318</v>
      </c>
      <c r="E32" s="131">
        <f t="shared" si="1"/>
        <v>857866</v>
      </c>
      <c r="F32" s="89">
        <f>+'帳票61_06(2)'!CI31</f>
        <v>636648</v>
      </c>
      <c r="G32" s="90">
        <f>+'帳票61_06(2)'!CJ31</f>
        <v>24873</v>
      </c>
      <c r="H32" s="131">
        <f t="shared" si="2"/>
        <v>661521</v>
      </c>
      <c r="I32" s="190">
        <f t="shared" si="3"/>
        <v>94.94443350811575</v>
      </c>
      <c r="J32" s="145">
        <f t="shared" si="0"/>
        <v>13.278488986643037</v>
      </c>
      <c r="K32" s="191">
        <f t="shared" si="0"/>
        <v>77.11239284457014</v>
      </c>
    </row>
    <row r="33" spans="1:11" ht="13.5">
      <c r="A33" s="17"/>
      <c r="B33" s="75" t="str">
        <f>+'帳票61_06(1)'!B32</f>
        <v>渡嘉敷村</v>
      </c>
      <c r="C33" s="129">
        <f>+'帳票61_06(2)'!CD32</f>
        <v>14822</v>
      </c>
      <c r="D33" s="130">
        <f>+'帳票61_06(2)'!CE32</f>
        <v>2196</v>
      </c>
      <c r="E33" s="131">
        <f t="shared" si="1"/>
        <v>17018</v>
      </c>
      <c r="F33" s="89">
        <f>+'帳票61_06(2)'!CI32</f>
        <v>13905</v>
      </c>
      <c r="G33" s="90">
        <f>+'帳票61_06(2)'!CJ32</f>
        <v>671</v>
      </c>
      <c r="H33" s="131">
        <f t="shared" si="2"/>
        <v>14576</v>
      </c>
      <c r="I33" s="190">
        <f t="shared" si="3"/>
        <v>93.81325057347186</v>
      </c>
      <c r="J33" s="145">
        <f t="shared" si="0"/>
        <v>30.555555555555557</v>
      </c>
      <c r="K33" s="191">
        <f t="shared" si="0"/>
        <v>85.65048771888588</v>
      </c>
    </row>
    <row r="34" spans="1:11" ht="13.5">
      <c r="A34" s="17"/>
      <c r="B34" s="76" t="str">
        <f>+'帳票61_06(1)'!B33</f>
        <v>座間味村</v>
      </c>
      <c r="C34" s="132">
        <f>+'帳票61_06(2)'!CD33</f>
        <v>32006</v>
      </c>
      <c r="D34" s="133">
        <f>+'帳票61_06(2)'!CE33</f>
        <v>4257</v>
      </c>
      <c r="E34" s="134">
        <f t="shared" si="1"/>
        <v>36263</v>
      </c>
      <c r="F34" s="92">
        <f>+'帳票61_06(2)'!CI33</f>
        <v>31071</v>
      </c>
      <c r="G34" s="93">
        <f>+'帳票61_06(2)'!CJ33</f>
        <v>798</v>
      </c>
      <c r="H34" s="134">
        <f t="shared" si="2"/>
        <v>31869</v>
      </c>
      <c r="I34" s="168">
        <f t="shared" si="3"/>
        <v>97.07867274885959</v>
      </c>
      <c r="J34" s="148">
        <f t="shared" si="0"/>
        <v>18.745595489781536</v>
      </c>
      <c r="K34" s="170">
        <f t="shared" si="0"/>
        <v>87.88296610870584</v>
      </c>
    </row>
    <row r="35" spans="1:11" ht="13.5">
      <c r="A35" s="17"/>
      <c r="B35" s="77" t="str">
        <f>+'帳票61_06(1)'!B34</f>
        <v>粟国村</v>
      </c>
      <c r="C35" s="135">
        <f>+'帳票61_06(2)'!CD34</f>
        <v>9203</v>
      </c>
      <c r="D35" s="136">
        <f>+'帳票61_06(2)'!CE34</f>
        <v>12</v>
      </c>
      <c r="E35" s="137">
        <f t="shared" si="1"/>
        <v>9215</v>
      </c>
      <c r="F35" s="95">
        <f>+'帳票61_06(2)'!CI34</f>
        <v>9013</v>
      </c>
      <c r="G35" s="96">
        <f>+'帳票61_06(2)'!CJ34</f>
        <v>12</v>
      </c>
      <c r="H35" s="137">
        <f t="shared" si="2"/>
        <v>9025</v>
      </c>
      <c r="I35" s="192">
        <f t="shared" si="3"/>
        <v>97.93545582962078</v>
      </c>
      <c r="J35" s="151">
        <f t="shared" si="0"/>
        <v>100</v>
      </c>
      <c r="K35" s="193">
        <f t="shared" si="0"/>
        <v>97.9381443298969</v>
      </c>
    </row>
    <row r="36" spans="1:11" ht="13.5">
      <c r="A36" s="17"/>
      <c r="B36" s="75" t="str">
        <f>+'帳票61_06(1)'!B35</f>
        <v>渡名喜村</v>
      </c>
      <c r="C36" s="129">
        <f>+'帳票61_06(2)'!CD35</f>
        <v>9933</v>
      </c>
      <c r="D36" s="130">
        <f>+'帳票61_06(2)'!CE35</f>
        <v>6382</v>
      </c>
      <c r="E36" s="131">
        <f t="shared" si="1"/>
        <v>16315</v>
      </c>
      <c r="F36" s="89">
        <f>+'帳票61_06(2)'!CI35</f>
        <v>7533</v>
      </c>
      <c r="G36" s="90">
        <f>+'帳票61_06(2)'!CJ35</f>
        <v>238</v>
      </c>
      <c r="H36" s="131">
        <f t="shared" si="2"/>
        <v>7771</v>
      </c>
      <c r="I36" s="190">
        <f t="shared" si="3"/>
        <v>75.8381153729991</v>
      </c>
      <c r="J36" s="145">
        <f t="shared" si="0"/>
        <v>3.729238483234096</v>
      </c>
      <c r="K36" s="191">
        <f t="shared" si="0"/>
        <v>47.63101440392277</v>
      </c>
    </row>
    <row r="37" spans="1:11" ht="13.5">
      <c r="A37" s="17"/>
      <c r="B37" s="75" t="str">
        <f>+'帳票61_06(1)'!B36</f>
        <v>南大東村</v>
      </c>
      <c r="C37" s="129">
        <f>+'帳票61_06(2)'!CD36</f>
        <v>31772</v>
      </c>
      <c r="D37" s="130">
        <f>+'帳票61_06(2)'!CE36</f>
        <v>6331</v>
      </c>
      <c r="E37" s="131">
        <f t="shared" si="1"/>
        <v>38103</v>
      </c>
      <c r="F37" s="89">
        <f>+'帳票61_06(2)'!CI36</f>
        <v>30841</v>
      </c>
      <c r="G37" s="90">
        <f>+'帳票61_06(2)'!CJ36</f>
        <v>441</v>
      </c>
      <c r="H37" s="131">
        <f t="shared" si="2"/>
        <v>31282</v>
      </c>
      <c r="I37" s="190">
        <f t="shared" si="3"/>
        <v>97.06974694699736</v>
      </c>
      <c r="J37" s="145">
        <f t="shared" si="3"/>
        <v>6.965724214184172</v>
      </c>
      <c r="K37" s="191">
        <f t="shared" si="3"/>
        <v>82.09852242605568</v>
      </c>
    </row>
    <row r="38" spans="1:11" ht="13.5">
      <c r="A38" s="17"/>
      <c r="B38" s="75" t="str">
        <f>+'帳票61_06(1)'!B37</f>
        <v>北大東村</v>
      </c>
      <c r="C38" s="129">
        <f>+'帳票61_06(2)'!CD37</f>
        <v>10896</v>
      </c>
      <c r="D38" s="130">
        <f>+'帳票61_06(2)'!CE37</f>
        <v>0</v>
      </c>
      <c r="E38" s="131">
        <f t="shared" si="1"/>
        <v>10896</v>
      </c>
      <c r="F38" s="89">
        <f>+'帳票61_06(2)'!CI37</f>
        <v>9336</v>
      </c>
      <c r="G38" s="90">
        <f>+'帳票61_06(2)'!CJ37</f>
        <v>0</v>
      </c>
      <c r="H38" s="131">
        <f t="shared" si="2"/>
        <v>9336</v>
      </c>
      <c r="I38" s="190">
        <f t="shared" si="3"/>
        <v>85.68281938325991</v>
      </c>
      <c r="J38" s="145" t="str">
        <f t="shared" si="3"/>
        <v>－</v>
      </c>
      <c r="K38" s="191">
        <f t="shared" si="3"/>
        <v>85.68281938325991</v>
      </c>
    </row>
    <row r="39" spans="1:11" ht="13.5">
      <c r="A39" s="17"/>
      <c r="B39" s="76" t="str">
        <f>+'帳票61_06(1)'!B38</f>
        <v>伊平屋村</v>
      </c>
      <c r="C39" s="132">
        <f>+'帳票61_06(2)'!CD38</f>
        <v>20786</v>
      </c>
      <c r="D39" s="171">
        <f>+'帳票61_06(2)'!CE38</f>
        <v>1852</v>
      </c>
      <c r="E39" s="134">
        <f t="shared" si="1"/>
        <v>22638</v>
      </c>
      <c r="F39" s="92">
        <f>+'帳票61_06(2)'!CI38</f>
        <v>20419</v>
      </c>
      <c r="G39" s="93">
        <f>+'帳票61_06(2)'!CJ38</f>
        <v>129</v>
      </c>
      <c r="H39" s="134">
        <f t="shared" si="2"/>
        <v>20548</v>
      </c>
      <c r="I39" s="168">
        <f t="shared" si="3"/>
        <v>98.23438853074184</v>
      </c>
      <c r="J39" s="148">
        <f t="shared" si="3"/>
        <v>6.9654427645788335</v>
      </c>
      <c r="K39" s="170">
        <f t="shared" si="3"/>
        <v>90.76773566569484</v>
      </c>
    </row>
    <row r="40" spans="1:11" ht="13.5">
      <c r="A40" s="17"/>
      <c r="B40" s="77" t="str">
        <f>+'帳票61_06(1)'!B39</f>
        <v>伊是名村</v>
      </c>
      <c r="C40" s="135">
        <f>+'帳票61_06(2)'!CD39</f>
        <v>29926</v>
      </c>
      <c r="D40" s="136">
        <f>+'帳票61_06(2)'!CE39</f>
        <v>9952</v>
      </c>
      <c r="E40" s="137">
        <f t="shared" si="1"/>
        <v>39878</v>
      </c>
      <c r="F40" s="95">
        <f>+'帳票61_06(2)'!CI39</f>
        <v>28241</v>
      </c>
      <c r="G40" s="96">
        <f>+'帳票61_06(2)'!CJ39</f>
        <v>1997</v>
      </c>
      <c r="H40" s="137">
        <f t="shared" si="2"/>
        <v>30238</v>
      </c>
      <c r="I40" s="192">
        <f t="shared" si="3"/>
        <v>94.36944463008756</v>
      </c>
      <c r="J40" s="151">
        <f t="shared" si="3"/>
        <v>20.066318327974276</v>
      </c>
      <c r="K40" s="193">
        <f t="shared" si="3"/>
        <v>75.82627012387782</v>
      </c>
    </row>
    <row r="41" spans="1:11" ht="13.5">
      <c r="A41" s="17"/>
      <c r="B41" s="75" t="str">
        <f>+'帳票61_06(1)'!B40</f>
        <v>久米島町</v>
      </c>
      <c r="C41" s="129">
        <f>+'帳票61_06(2)'!CD40</f>
        <v>183871</v>
      </c>
      <c r="D41" s="130">
        <f>+'帳票61_06(2)'!CE40</f>
        <v>86423</v>
      </c>
      <c r="E41" s="131">
        <f t="shared" si="1"/>
        <v>270294</v>
      </c>
      <c r="F41" s="89">
        <f>+'帳票61_06(2)'!CI40</f>
        <v>165329</v>
      </c>
      <c r="G41" s="90">
        <f>+'帳票61_06(2)'!CJ40</f>
        <v>14548</v>
      </c>
      <c r="H41" s="131">
        <f t="shared" si="2"/>
        <v>179877</v>
      </c>
      <c r="I41" s="190">
        <f t="shared" si="3"/>
        <v>89.9157561551305</v>
      </c>
      <c r="J41" s="145">
        <f t="shared" si="3"/>
        <v>16.833481827754184</v>
      </c>
      <c r="K41" s="191">
        <f t="shared" si="3"/>
        <v>66.54864702879088</v>
      </c>
    </row>
    <row r="42" spans="1:11" ht="13.5">
      <c r="A42" s="17"/>
      <c r="B42" s="75" t="str">
        <f>+'帳票61_06(1)'!B41</f>
        <v>八重瀬町</v>
      </c>
      <c r="C42" s="129">
        <f>+'帳票61_06(2)'!CD41</f>
        <v>530886</v>
      </c>
      <c r="D42" s="130">
        <f>+'帳票61_06(2)'!CE41</f>
        <v>148566</v>
      </c>
      <c r="E42" s="131">
        <f t="shared" si="1"/>
        <v>679452</v>
      </c>
      <c r="F42" s="89">
        <f>+'帳票61_06(2)'!CI41</f>
        <v>484076</v>
      </c>
      <c r="G42" s="90">
        <f>+'帳票61_06(2)'!CJ41</f>
        <v>16782</v>
      </c>
      <c r="H42" s="131">
        <f t="shared" si="2"/>
        <v>500858</v>
      </c>
      <c r="I42" s="190">
        <f t="shared" si="3"/>
        <v>91.18266445150182</v>
      </c>
      <c r="J42" s="145">
        <f t="shared" si="3"/>
        <v>11.295989661160696</v>
      </c>
      <c r="K42" s="191">
        <f t="shared" si="3"/>
        <v>73.71499384798338</v>
      </c>
    </row>
    <row r="43" spans="1:11" ht="13.5">
      <c r="A43" s="17"/>
      <c r="B43" s="75" t="str">
        <f>+'帳票61_06(1)'!B42</f>
        <v>多良間村</v>
      </c>
      <c r="C43" s="129">
        <f>+'帳票61_06(2)'!CD42</f>
        <v>34750</v>
      </c>
      <c r="D43" s="130">
        <f>+'帳票61_06(2)'!CE42</f>
        <v>2199</v>
      </c>
      <c r="E43" s="131">
        <f t="shared" si="1"/>
        <v>36949</v>
      </c>
      <c r="F43" s="89">
        <f>+'帳票61_06(2)'!CI42</f>
        <v>33639</v>
      </c>
      <c r="G43" s="90">
        <f>+'帳票61_06(2)'!CJ42</f>
        <v>735</v>
      </c>
      <c r="H43" s="131">
        <f t="shared" si="2"/>
        <v>34374</v>
      </c>
      <c r="I43" s="190">
        <f t="shared" si="3"/>
        <v>96.80287769784172</v>
      </c>
      <c r="J43" s="145">
        <f t="shared" si="3"/>
        <v>33.42428376534789</v>
      </c>
      <c r="K43" s="191">
        <f t="shared" si="3"/>
        <v>93.03093453138109</v>
      </c>
    </row>
    <row r="44" spans="1:11" ht="13.5">
      <c r="A44" s="17"/>
      <c r="B44" s="76" t="str">
        <f>+'帳票61_06(1)'!B43</f>
        <v>竹富町</v>
      </c>
      <c r="C44" s="132">
        <f>+'帳票61_06(2)'!CD43</f>
        <v>138151</v>
      </c>
      <c r="D44" s="133">
        <f>+'帳票61_06(2)'!CE43</f>
        <v>14680</v>
      </c>
      <c r="E44" s="134">
        <f t="shared" si="1"/>
        <v>152831</v>
      </c>
      <c r="F44" s="92">
        <f>+'帳票61_06(2)'!CI43</f>
        <v>129682</v>
      </c>
      <c r="G44" s="93">
        <f>+'帳票61_06(2)'!CJ43</f>
        <v>4758</v>
      </c>
      <c r="H44" s="134">
        <f t="shared" si="2"/>
        <v>134440</v>
      </c>
      <c r="I44" s="168">
        <f t="shared" si="3"/>
        <v>93.86975121425107</v>
      </c>
      <c r="J44" s="148">
        <f t="shared" si="3"/>
        <v>32.41144414168937</v>
      </c>
      <c r="K44" s="170">
        <f t="shared" si="3"/>
        <v>87.96644659787609</v>
      </c>
    </row>
    <row r="45" spans="1:11" ht="14.25" thickBot="1">
      <c r="A45" s="17"/>
      <c r="B45" s="229" t="str">
        <f>+'帳票61_06(1)'!B44</f>
        <v>与那国町</v>
      </c>
      <c r="C45" s="230">
        <f>+'帳票61_06(2)'!CD44</f>
        <v>37522</v>
      </c>
      <c r="D45" s="231">
        <f>+'帳票61_06(2)'!CE44</f>
        <v>7066</v>
      </c>
      <c r="E45" s="232">
        <f t="shared" si="1"/>
        <v>44588</v>
      </c>
      <c r="F45" s="251">
        <f>+'帳票61_06(2)'!CI44</f>
        <v>35550</v>
      </c>
      <c r="G45" s="252">
        <f>+'帳票61_06(2)'!CJ44</f>
        <v>134</v>
      </c>
      <c r="H45" s="232">
        <f t="shared" si="2"/>
        <v>35684</v>
      </c>
      <c r="I45" s="244">
        <f t="shared" si="3"/>
        <v>94.74441660892276</v>
      </c>
      <c r="J45" s="234">
        <f t="shared" si="3"/>
        <v>1.8964053212567222</v>
      </c>
      <c r="K45" s="245">
        <f t="shared" si="3"/>
        <v>80.0305014802189</v>
      </c>
    </row>
    <row r="46" spans="1:11" ht="14.25" thickTop="1">
      <c r="A46" s="21"/>
      <c r="B46" s="79" t="s">
        <v>65</v>
      </c>
      <c r="C46" s="173">
        <f aca="true" t="shared" si="4" ref="C46:H46">SUM(C5:C15)</f>
        <v>20952843</v>
      </c>
      <c r="D46" s="174">
        <f t="shared" si="4"/>
        <v>7534782</v>
      </c>
      <c r="E46" s="175">
        <f t="shared" si="4"/>
        <v>28487625</v>
      </c>
      <c r="F46" s="173">
        <f t="shared" si="4"/>
        <v>19124120</v>
      </c>
      <c r="G46" s="174">
        <f t="shared" si="4"/>
        <v>892395</v>
      </c>
      <c r="H46" s="175">
        <f t="shared" si="4"/>
        <v>20016515</v>
      </c>
      <c r="I46" s="237">
        <f t="shared" si="3"/>
        <v>91.27219633154317</v>
      </c>
      <c r="J46" s="177">
        <f t="shared" si="3"/>
        <v>11.843673778484899</v>
      </c>
      <c r="K46" s="239">
        <f t="shared" si="3"/>
        <v>70.26389528786622</v>
      </c>
    </row>
    <row r="47" spans="1:11" ht="14.25" thickBot="1">
      <c r="A47" s="21"/>
      <c r="B47" s="80" t="s">
        <v>66</v>
      </c>
      <c r="C47" s="138">
        <f aca="true" t="shared" si="5" ref="C47:H47">SUM(C16:C45)</f>
        <v>7037039</v>
      </c>
      <c r="D47" s="139">
        <f t="shared" si="5"/>
        <v>2038736</v>
      </c>
      <c r="E47" s="140">
        <f t="shared" si="5"/>
        <v>9075775</v>
      </c>
      <c r="F47" s="138">
        <f t="shared" si="5"/>
        <v>6510929</v>
      </c>
      <c r="G47" s="139">
        <f t="shared" si="5"/>
        <v>279603</v>
      </c>
      <c r="H47" s="140">
        <f t="shared" si="5"/>
        <v>6790532</v>
      </c>
      <c r="I47" s="194">
        <f t="shared" si="3"/>
        <v>92.52370208549362</v>
      </c>
      <c r="J47" s="167">
        <f t="shared" si="3"/>
        <v>13.714527040283784</v>
      </c>
      <c r="K47" s="195">
        <f t="shared" si="3"/>
        <v>74.82040927634279</v>
      </c>
    </row>
    <row r="48" spans="2:11" ht="14.25" thickBot="1">
      <c r="B48" s="82" t="s">
        <v>114</v>
      </c>
      <c r="C48" s="226">
        <f aca="true" t="shared" si="6" ref="C48:H48">SUM(C46:C47)</f>
        <v>27989882</v>
      </c>
      <c r="D48" s="227">
        <f t="shared" si="6"/>
        <v>9573518</v>
      </c>
      <c r="E48" s="228">
        <f t="shared" si="6"/>
        <v>37563400</v>
      </c>
      <c r="F48" s="226">
        <f t="shared" si="6"/>
        <v>25635049</v>
      </c>
      <c r="G48" s="227">
        <f t="shared" si="6"/>
        <v>1171998</v>
      </c>
      <c r="H48" s="228">
        <f t="shared" si="6"/>
        <v>26807047</v>
      </c>
      <c r="I48" s="241">
        <f t="shared" si="3"/>
        <v>91.58684198811557</v>
      </c>
      <c r="J48" s="242">
        <f t="shared" si="3"/>
        <v>12.24208279547811</v>
      </c>
      <c r="K48" s="243">
        <f t="shared" si="3"/>
        <v>71.3648045704063</v>
      </c>
    </row>
    <row r="49" spans="6:8" ht="13.5">
      <c r="F49" s="18"/>
      <c r="G49" s="18"/>
      <c r="H49" s="18"/>
    </row>
    <row r="50" spans="6:8" ht="13.5">
      <c r="F50" s="18"/>
      <c r="G50" s="18"/>
      <c r="H50" s="18"/>
    </row>
    <row r="51" spans="6:8" ht="13.5">
      <c r="F51" s="18"/>
      <c r="G51" s="18"/>
      <c r="H51" s="18"/>
    </row>
    <row r="52" spans="6:8" ht="13.5">
      <c r="F52" s="18"/>
      <c r="G52" s="18"/>
      <c r="H52" s="18"/>
    </row>
    <row r="53" spans="6:8" ht="13.5">
      <c r="F53" s="18"/>
      <c r="G53" s="18"/>
      <c r="H53" s="18"/>
    </row>
    <row r="54" spans="6:8" ht="13.5">
      <c r="F54" s="18"/>
      <c r="G54" s="18"/>
      <c r="H54" s="18"/>
    </row>
    <row r="55" spans="6:8" ht="13.5">
      <c r="F55" s="18"/>
      <c r="G55" s="18"/>
      <c r="H55" s="18"/>
    </row>
    <row r="56" spans="6:8" ht="13.5">
      <c r="F56" s="18"/>
      <c r="G56" s="18"/>
      <c r="H56" s="18"/>
    </row>
    <row r="57" spans="6:8" ht="13.5">
      <c r="F57" s="18"/>
      <c r="G57" s="18"/>
      <c r="H57" s="18"/>
    </row>
    <row r="58" spans="6:8" ht="13.5">
      <c r="F58" s="18"/>
      <c r="G58" s="18"/>
      <c r="H58" s="18"/>
    </row>
    <row r="59" spans="6:8" ht="13.5">
      <c r="F59" s="18"/>
      <c r="G59" s="18"/>
      <c r="H59" s="18"/>
    </row>
    <row r="60" spans="6:8" ht="13.5">
      <c r="F60" s="18"/>
      <c r="G60" s="18"/>
      <c r="H60" s="18"/>
    </row>
    <row r="61" spans="6:8" ht="13.5">
      <c r="F61" s="18"/>
      <c r="G61" s="18"/>
      <c r="H61" s="18"/>
    </row>
    <row r="62" spans="6:8" ht="13.5">
      <c r="F62" s="18"/>
      <c r="G62" s="18"/>
      <c r="H62" s="18"/>
    </row>
    <row r="63" spans="6:8" ht="13.5">
      <c r="F63" s="18"/>
      <c r="G63" s="18"/>
      <c r="H63" s="18"/>
    </row>
    <row r="64" spans="6:8" ht="13.5">
      <c r="F64" s="18"/>
      <c r="G64" s="18"/>
      <c r="H64" s="18"/>
    </row>
    <row r="65" spans="6:8" ht="13.5">
      <c r="F65" s="18"/>
      <c r="G65" s="18"/>
      <c r="H65" s="18"/>
    </row>
    <row r="66" spans="6:8" ht="13.5">
      <c r="F66" s="18"/>
      <c r="G66" s="18"/>
      <c r="H66" s="18"/>
    </row>
    <row r="67" spans="6:8" ht="13.5">
      <c r="F67" s="18"/>
      <c r="G67" s="18"/>
      <c r="H67" s="18"/>
    </row>
    <row r="68" spans="6:8" ht="13.5">
      <c r="F68" s="18"/>
      <c r="G68" s="18"/>
      <c r="H68" s="18"/>
    </row>
    <row r="69" spans="6:8" ht="13.5">
      <c r="F69" s="18"/>
      <c r="G69" s="18"/>
      <c r="H69" s="18"/>
    </row>
    <row r="70" spans="6:8" ht="13.5">
      <c r="F70" s="18"/>
      <c r="G70" s="18"/>
      <c r="H70" s="18"/>
    </row>
    <row r="71" spans="6:8" ht="13.5">
      <c r="F71" s="18"/>
      <c r="G71" s="18"/>
      <c r="H71" s="18"/>
    </row>
    <row r="72" spans="6:8" ht="13.5">
      <c r="F72" s="18"/>
      <c r="G72" s="18"/>
      <c r="H72" s="18"/>
    </row>
    <row r="73" spans="6:8" ht="13.5">
      <c r="F73" s="18"/>
      <c r="G73" s="18"/>
      <c r="H73" s="18"/>
    </row>
    <row r="74" spans="6:8" ht="13.5">
      <c r="F74" s="18"/>
      <c r="G74" s="18"/>
      <c r="H74" s="18"/>
    </row>
    <row r="75" spans="6:8" ht="13.5">
      <c r="F75" s="18"/>
      <c r="G75" s="18"/>
      <c r="H75" s="18"/>
    </row>
    <row r="76" spans="6:8" ht="13.5">
      <c r="F76" s="18"/>
      <c r="G76" s="18"/>
      <c r="H76" s="18"/>
    </row>
    <row r="77" spans="6:8" ht="13.5">
      <c r="F77" s="18"/>
      <c r="G77" s="18"/>
      <c r="H77" s="18"/>
    </row>
    <row r="78" spans="6:8" ht="13.5">
      <c r="F78" s="18"/>
      <c r="G78" s="18"/>
      <c r="H78" s="18"/>
    </row>
    <row r="79" spans="6:8" ht="13.5">
      <c r="F79" s="18"/>
      <c r="G79" s="18"/>
      <c r="H79" s="18"/>
    </row>
    <row r="80" spans="6:8" ht="13.5">
      <c r="F80" s="18"/>
      <c r="G80" s="18"/>
      <c r="H80" s="18"/>
    </row>
    <row r="81" spans="6:8" ht="13.5">
      <c r="F81" s="18"/>
      <c r="G81" s="18"/>
      <c r="H81" s="18"/>
    </row>
    <row r="82" spans="6:8" ht="13.5">
      <c r="F82" s="18"/>
      <c r="G82" s="18"/>
      <c r="H82" s="18"/>
    </row>
    <row r="83" spans="6:8" ht="13.5">
      <c r="F83" s="18"/>
      <c r="G83" s="18"/>
      <c r="H83" s="18"/>
    </row>
    <row r="84" spans="6:8" ht="13.5">
      <c r="F84" s="18"/>
      <c r="G84" s="18"/>
      <c r="H84" s="18"/>
    </row>
    <row r="85" spans="6:8" ht="13.5">
      <c r="F85" s="18"/>
      <c r="G85" s="18"/>
      <c r="H85" s="18"/>
    </row>
    <row r="86" spans="6:8" ht="13.5">
      <c r="F86" s="18"/>
      <c r="G86" s="18"/>
      <c r="H86" s="18"/>
    </row>
    <row r="87" spans="6:8" ht="13.5">
      <c r="F87" s="18"/>
      <c r="G87" s="18"/>
      <c r="H87" s="18"/>
    </row>
    <row r="88" spans="6:8" ht="13.5">
      <c r="F88" s="18"/>
      <c r="G88" s="18"/>
      <c r="H88" s="18"/>
    </row>
    <row r="89" spans="6:8" ht="13.5">
      <c r="F89" s="18"/>
      <c r="G89" s="18"/>
      <c r="H89" s="18"/>
    </row>
    <row r="90" spans="6:8" ht="13.5">
      <c r="F90" s="18"/>
      <c r="G90" s="18"/>
      <c r="H90" s="18"/>
    </row>
    <row r="91" spans="6:8" ht="13.5">
      <c r="F91" s="18"/>
      <c r="G91" s="18"/>
      <c r="H91" s="18"/>
    </row>
    <row r="92" spans="6:8" ht="13.5">
      <c r="F92" s="18"/>
      <c r="G92" s="18"/>
      <c r="H92" s="18"/>
    </row>
    <row r="93" spans="6:8" ht="13.5">
      <c r="F93" s="18"/>
      <c r="G93" s="18"/>
      <c r="H93" s="18"/>
    </row>
    <row r="94" spans="6:8" ht="13.5">
      <c r="F94" s="18"/>
      <c r="G94" s="18"/>
      <c r="H94" s="18"/>
    </row>
    <row r="95" spans="6:8" ht="13.5">
      <c r="F95" s="18"/>
      <c r="G95" s="18"/>
      <c r="H95" s="18"/>
    </row>
    <row r="96" spans="6:8" ht="13.5">
      <c r="F96" s="18"/>
      <c r="G96" s="18"/>
      <c r="H96" s="18"/>
    </row>
    <row r="97" spans="6:8" ht="13.5">
      <c r="F97" s="18"/>
      <c r="G97" s="18"/>
      <c r="H97" s="18"/>
    </row>
    <row r="98" spans="6:8" ht="13.5">
      <c r="F98" s="18"/>
      <c r="G98" s="18"/>
      <c r="H98" s="18"/>
    </row>
    <row r="99" spans="6:8" ht="13.5">
      <c r="F99" s="18"/>
      <c r="G99" s="18"/>
      <c r="H99" s="18"/>
    </row>
    <row r="100" spans="6:8" ht="13.5">
      <c r="F100" s="18"/>
      <c r="G100" s="18"/>
      <c r="H100" s="18"/>
    </row>
    <row r="101" spans="6:8" ht="13.5">
      <c r="F101" s="18"/>
      <c r="G101" s="18"/>
      <c r="H101" s="18"/>
    </row>
    <row r="102" spans="6:8" ht="13.5">
      <c r="F102" s="18"/>
      <c r="G102" s="18"/>
      <c r="H102" s="18"/>
    </row>
    <row r="103" spans="6:8" ht="13.5">
      <c r="F103" s="18"/>
      <c r="G103" s="18"/>
      <c r="H103" s="18"/>
    </row>
    <row r="104" spans="6:8" ht="13.5">
      <c r="F104" s="18"/>
      <c r="G104" s="18"/>
      <c r="H104" s="18"/>
    </row>
    <row r="105" spans="6:8" ht="13.5">
      <c r="F105" s="18"/>
      <c r="G105" s="18"/>
      <c r="H105" s="18"/>
    </row>
    <row r="106" spans="6:8" ht="13.5">
      <c r="F106" s="18"/>
      <c r="G106" s="18"/>
      <c r="H106" s="18"/>
    </row>
    <row r="107" spans="6:8" ht="13.5">
      <c r="F107" s="18"/>
      <c r="G107" s="18"/>
      <c r="H107" s="18"/>
    </row>
    <row r="108" spans="6:8" ht="13.5">
      <c r="F108" s="18"/>
      <c r="G108" s="18"/>
      <c r="H108" s="18"/>
    </row>
    <row r="109" spans="6:8" ht="13.5">
      <c r="F109" s="18"/>
      <c r="G109" s="18"/>
      <c r="H109" s="18"/>
    </row>
    <row r="110" spans="6:8" ht="13.5">
      <c r="F110" s="18"/>
      <c r="G110" s="18"/>
      <c r="H110" s="18"/>
    </row>
    <row r="111" spans="6:8" ht="13.5">
      <c r="F111" s="18"/>
      <c r="G111" s="18"/>
      <c r="H111" s="18"/>
    </row>
    <row r="112" spans="6:8" ht="13.5">
      <c r="F112" s="18"/>
      <c r="G112" s="18"/>
      <c r="H112" s="18"/>
    </row>
    <row r="113" spans="6:8" ht="13.5">
      <c r="F113" s="18"/>
      <c r="G113" s="18"/>
      <c r="H113" s="18"/>
    </row>
    <row r="114" spans="6:8" ht="13.5">
      <c r="F114" s="18"/>
      <c r="G114" s="18"/>
      <c r="H114" s="18"/>
    </row>
    <row r="115" spans="6:8" ht="13.5">
      <c r="F115" s="18"/>
      <c r="G115" s="18"/>
      <c r="H115" s="18"/>
    </row>
    <row r="116" spans="6:8" ht="13.5">
      <c r="F116" s="18"/>
      <c r="G116" s="18"/>
      <c r="H116" s="18"/>
    </row>
    <row r="117" spans="6:8" ht="13.5">
      <c r="F117" s="18"/>
      <c r="G117" s="18"/>
      <c r="H117" s="18"/>
    </row>
    <row r="118" spans="6:8" ht="13.5">
      <c r="F118" s="18"/>
      <c r="G118" s="18"/>
      <c r="H118" s="18"/>
    </row>
    <row r="119" spans="6:8" ht="13.5">
      <c r="F119" s="18"/>
      <c r="G119" s="18"/>
      <c r="H119" s="18"/>
    </row>
    <row r="120" spans="6:8" ht="13.5">
      <c r="F120" s="18"/>
      <c r="G120" s="18"/>
      <c r="H120" s="18"/>
    </row>
    <row r="121" spans="6:8" ht="13.5">
      <c r="F121" s="18"/>
      <c r="G121" s="18"/>
      <c r="H121" s="18"/>
    </row>
    <row r="122" spans="6:8" ht="13.5">
      <c r="F122" s="18"/>
      <c r="G122" s="18"/>
      <c r="H122" s="18"/>
    </row>
    <row r="123" spans="6:8" ht="13.5">
      <c r="F123" s="18"/>
      <c r="G123" s="18"/>
      <c r="H123" s="18"/>
    </row>
    <row r="124" spans="6:8" ht="13.5">
      <c r="F124" s="18"/>
      <c r="G124" s="18"/>
      <c r="H124" s="18"/>
    </row>
    <row r="125" spans="6:8" ht="13.5">
      <c r="F125" s="18"/>
      <c r="G125" s="18"/>
      <c r="H125" s="18"/>
    </row>
    <row r="126" spans="6:8" ht="13.5">
      <c r="F126" s="18"/>
      <c r="G126" s="18"/>
      <c r="H126" s="18"/>
    </row>
    <row r="127" spans="6:8" ht="13.5">
      <c r="F127" s="18"/>
      <c r="G127" s="18"/>
      <c r="H127" s="18"/>
    </row>
    <row r="128" spans="6:8" ht="13.5">
      <c r="F128" s="18"/>
      <c r="G128" s="18"/>
      <c r="H128" s="18"/>
    </row>
    <row r="129" spans="6:8" ht="13.5">
      <c r="F129" s="18"/>
      <c r="G129" s="18"/>
      <c r="H129" s="18"/>
    </row>
    <row r="130" spans="6:8" ht="13.5">
      <c r="F130" s="18"/>
      <c r="G130" s="18"/>
      <c r="H130" s="18"/>
    </row>
    <row r="131" spans="6:8" ht="13.5">
      <c r="F131" s="18"/>
      <c r="G131" s="18"/>
      <c r="H131" s="18"/>
    </row>
    <row r="132" spans="6:8" ht="13.5">
      <c r="F132" s="18"/>
      <c r="G132" s="18"/>
      <c r="H132" s="18"/>
    </row>
    <row r="133" spans="6:8" ht="13.5">
      <c r="F133" s="18"/>
      <c r="G133" s="18"/>
      <c r="H133" s="18"/>
    </row>
    <row r="134" spans="6:8" ht="13.5">
      <c r="F134" s="18"/>
      <c r="G134" s="18"/>
      <c r="H134" s="18"/>
    </row>
    <row r="135" spans="6:8" ht="13.5">
      <c r="F135" s="18"/>
      <c r="G135" s="18"/>
      <c r="H135" s="18"/>
    </row>
    <row r="136" spans="6:8" ht="13.5">
      <c r="F136" s="18"/>
      <c r="G136" s="18"/>
      <c r="H136" s="18"/>
    </row>
    <row r="137" spans="6:8" ht="13.5">
      <c r="F137" s="18"/>
      <c r="G137" s="18"/>
      <c r="H137" s="18"/>
    </row>
    <row r="138" spans="6:8" ht="13.5">
      <c r="F138" s="18"/>
      <c r="G138" s="18"/>
      <c r="H138" s="18"/>
    </row>
    <row r="139" spans="6:8" ht="13.5">
      <c r="F139" s="18"/>
      <c r="G139" s="18"/>
      <c r="H139" s="18"/>
    </row>
    <row r="140" spans="6:8" ht="13.5">
      <c r="F140" s="18"/>
      <c r="G140" s="18"/>
      <c r="H140" s="18"/>
    </row>
    <row r="141" spans="6:8" ht="13.5">
      <c r="F141" s="18"/>
      <c r="G141" s="18"/>
      <c r="H141" s="18"/>
    </row>
    <row r="142" spans="6:8" ht="13.5">
      <c r="F142" s="18"/>
      <c r="G142" s="18"/>
      <c r="H142" s="18"/>
    </row>
    <row r="143" spans="6:8" ht="13.5">
      <c r="F143" s="18"/>
      <c r="G143" s="18"/>
      <c r="H143" s="18"/>
    </row>
    <row r="144" spans="6:8" ht="13.5">
      <c r="F144" s="18"/>
      <c r="G144" s="18"/>
      <c r="H144" s="18"/>
    </row>
    <row r="145" spans="6:8" ht="13.5">
      <c r="F145" s="18"/>
      <c r="G145" s="18"/>
      <c r="H145" s="18"/>
    </row>
    <row r="146" spans="6:8" ht="13.5">
      <c r="F146" s="18"/>
      <c r="G146" s="18"/>
      <c r="H146" s="18"/>
    </row>
    <row r="147" spans="6:8" ht="13.5">
      <c r="F147" s="18"/>
      <c r="G147" s="18"/>
      <c r="H147" s="18"/>
    </row>
    <row r="148" spans="6:8" ht="13.5">
      <c r="F148" s="18"/>
      <c r="G148" s="18"/>
      <c r="H148" s="18"/>
    </row>
    <row r="149" spans="6:8" ht="13.5">
      <c r="F149" s="18"/>
      <c r="G149" s="18"/>
      <c r="H149" s="18"/>
    </row>
    <row r="150" spans="6:8" ht="13.5">
      <c r="F150" s="18"/>
      <c r="G150" s="18"/>
      <c r="H150" s="18"/>
    </row>
    <row r="151" spans="6:8" ht="13.5">
      <c r="F151" s="18"/>
      <c r="G151" s="18"/>
      <c r="H151" s="18"/>
    </row>
    <row r="152" spans="6:8" ht="13.5">
      <c r="F152" s="18"/>
      <c r="G152" s="18"/>
      <c r="H152" s="18"/>
    </row>
    <row r="153" spans="6:8" ht="13.5">
      <c r="F153" s="18"/>
      <c r="G153" s="18"/>
      <c r="H153" s="18"/>
    </row>
    <row r="154" spans="6:8" ht="13.5">
      <c r="F154" s="18"/>
      <c r="G154" s="18"/>
      <c r="H154" s="18"/>
    </row>
    <row r="155" spans="6:8" ht="13.5">
      <c r="F155" s="18"/>
      <c r="G155" s="18"/>
      <c r="H155" s="18"/>
    </row>
    <row r="156" spans="6:8" ht="13.5">
      <c r="F156" s="18"/>
      <c r="G156" s="18"/>
      <c r="H156" s="18"/>
    </row>
    <row r="157" spans="6:8" ht="13.5">
      <c r="F157" s="18"/>
      <c r="G157" s="18"/>
      <c r="H157" s="18"/>
    </row>
    <row r="158" spans="6:8" ht="13.5">
      <c r="F158" s="18"/>
      <c r="G158" s="18"/>
      <c r="H158" s="18"/>
    </row>
    <row r="159" spans="6:8" ht="13.5">
      <c r="F159" s="18"/>
      <c r="G159" s="18"/>
      <c r="H159" s="18"/>
    </row>
    <row r="160" spans="6:8" ht="13.5">
      <c r="F160" s="18"/>
      <c r="G160" s="18"/>
      <c r="H160" s="18"/>
    </row>
    <row r="161" spans="6:8" ht="13.5">
      <c r="F161" s="18"/>
      <c r="G161" s="18"/>
      <c r="H161" s="18"/>
    </row>
    <row r="162" spans="6:8" ht="13.5">
      <c r="F162" s="18"/>
      <c r="G162" s="18"/>
      <c r="H162" s="18"/>
    </row>
    <row r="163" spans="6:8" ht="13.5">
      <c r="F163" s="18"/>
      <c r="G163" s="18"/>
      <c r="H163" s="18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  <row r="166" spans="6:8" ht="13.5">
      <c r="F166" s="18"/>
      <c r="G166" s="18"/>
      <c r="H166" s="18"/>
    </row>
    <row r="167" spans="6:8" ht="13.5">
      <c r="F167" s="18"/>
      <c r="G167" s="18"/>
      <c r="H167" s="18"/>
    </row>
    <row r="168" spans="6:8" ht="13.5">
      <c r="F168" s="18"/>
      <c r="G168" s="18"/>
      <c r="H168" s="18"/>
    </row>
    <row r="169" spans="6:8" ht="13.5">
      <c r="F169" s="18"/>
      <c r="G169" s="18"/>
      <c r="H169" s="18"/>
    </row>
    <row r="170" spans="6:8" ht="13.5">
      <c r="F170" s="18"/>
      <c r="G170" s="18"/>
      <c r="H170" s="18"/>
    </row>
    <row r="171" spans="6:8" ht="13.5">
      <c r="F171" s="18"/>
      <c r="G171" s="18"/>
      <c r="H171" s="18"/>
    </row>
    <row r="172" spans="6:8" ht="13.5">
      <c r="F172" s="18"/>
      <c r="G172" s="18"/>
      <c r="H172" s="18"/>
    </row>
    <row r="173" spans="6:8" ht="13.5">
      <c r="F173" s="18"/>
      <c r="G173" s="18"/>
      <c r="H173" s="18"/>
    </row>
    <row r="174" spans="6:8" ht="13.5">
      <c r="F174" s="18"/>
      <c r="G174" s="18"/>
      <c r="H174" s="18"/>
    </row>
    <row r="175" spans="6:8" ht="13.5">
      <c r="F175" s="18"/>
      <c r="G175" s="18"/>
      <c r="H175" s="18"/>
    </row>
    <row r="176" spans="6:8" ht="13.5">
      <c r="F176" s="18"/>
      <c r="G176" s="18"/>
      <c r="H176" s="18"/>
    </row>
    <row r="177" spans="6:8" ht="13.5">
      <c r="F177" s="18"/>
      <c r="G177" s="18"/>
      <c r="H177" s="18"/>
    </row>
    <row r="178" spans="6:8" ht="13.5">
      <c r="F178" s="18"/>
      <c r="G178" s="18"/>
      <c r="H178" s="18"/>
    </row>
    <row r="179" spans="6:8" ht="13.5">
      <c r="F179" s="18"/>
      <c r="G179" s="18"/>
      <c r="H179" s="18"/>
    </row>
    <row r="180" spans="6:8" ht="13.5">
      <c r="F180" s="18"/>
      <c r="G180" s="18"/>
      <c r="H180" s="18"/>
    </row>
    <row r="181" spans="6:8" ht="13.5">
      <c r="F181" s="18"/>
      <c r="G181" s="18"/>
      <c r="H181" s="18"/>
    </row>
    <row r="182" spans="6:8" ht="13.5">
      <c r="F182" s="18"/>
      <c r="G182" s="18"/>
      <c r="H182" s="18"/>
    </row>
    <row r="183" spans="6:8" ht="13.5">
      <c r="F183" s="18"/>
      <c r="G183" s="18"/>
      <c r="H183" s="18"/>
    </row>
    <row r="184" spans="6:8" ht="13.5">
      <c r="F184" s="18"/>
      <c r="G184" s="18"/>
      <c r="H184" s="18"/>
    </row>
    <row r="185" spans="6:8" ht="13.5">
      <c r="F185" s="18"/>
      <c r="G185" s="18"/>
      <c r="H185" s="18"/>
    </row>
    <row r="186" spans="6:8" ht="13.5">
      <c r="F186" s="18"/>
      <c r="G186" s="18"/>
      <c r="H186" s="18"/>
    </row>
    <row r="187" spans="6:8" ht="13.5">
      <c r="F187" s="18"/>
      <c r="G187" s="18"/>
      <c r="H187" s="18"/>
    </row>
    <row r="188" spans="6:8" ht="13.5">
      <c r="F188" s="18"/>
      <c r="G188" s="18"/>
      <c r="H188" s="18"/>
    </row>
    <row r="189" spans="6:8" ht="13.5">
      <c r="F189" s="18"/>
      <c r="G189" s="18"/>
      <c r="H189" s="18"/>
    </row>
    <row r="190" spans="6:8" ht="13.5">
      <c r="F190" s="18"/>
      <c r="G190" s="18"/>
      <c r="H190" s="18"/>
    </row>
    <row r="191" spans="6:8" ht="13.5">
      <c r="F191" s="18"/>
      <c r="G191" s="18"/>
      <c r="H191" s="18"/>
    </row>
    <row r="192" spans="6:8" ht="13.5">
      <c r="F192" s="18"/>
      <c r="G192" s="18"/>
      <c r="H192" s="18"/>
    </row>
    <row r="193" spans="6:8" ht="13.5">
      <c r="F193" s="18"/>
      <c r="G193" s="18"/>
      <c r="H193" s="18"/>
    </row>
    <row r="194" spans="6:8" ht="13.5">
      <c r="F194" s="18"/>
      <c r="G194" s="18"/>
      <c r="H194" s="18"/>
    </row>
    <row r="195" spans="6:8" ht="13.5">
      <c r="F195" s="18"/>
      <c r="G195" s="18"/>
      <c r="H195" s="18"/>
    </row>
    <row r="196" spans="6:8" ht="13.5">
      <c r="F196" s="18"/>
      <c r="G196" s="18"/>
      <c r="H196" s="18"/>
    </row>
    <row r="197" spans="6:8" ht="13.5">
      <c r="F197" s="18"/>
      <c r="G197" s="18"/>
      <c r="H197" s="18"/>
    </row>
    <row r="198" spans="6:8" ht="13.5">
      <c r="F198" s="18"/>
      <c r="G198" s="18"/>
      <c r="H198" s="18"/>
    </row>
    <row r="199" spans="6:8" ht="13.5">
      <c r="F199" s="18"/>
      <c r="G199" s="18"/>
      <c r="H199" s="18"/>
    </row>
    <row r="200" spans="6:8" ht="13.5">
      <c r="F200" s="18"/>
      <c r="G200" s="18"/>
      <c r="H200" s="18"/>
    </row>
    <row r="201" spans="6:8" ht="13.5">
      <c r="F201" s="18"/>
      <c r="G201" s="18"/>
      <c r="H201" s="18"/>
    </row>
    <row r="202" spans="6:8" ht="13.5">
      <c r="F202" s="18"/>
      <c r="G202" s="18"/>
      <c r="H202" s="18"/>
    </row>
    <row r="203" spans="6:8" ht="13.5">
      <c r="F203" s="18"/>
      <c r="G203" s="18"/>
      <c r="H203" s="18"/>
    </row>
    <row r="204" spans="6:8" ht="13.5">
      <c r="F204" s="18"/>
      <c r="G204" s="18"/>
      <c r="H204" s="18"/>
    </row>
    <row r="205" spans="6:8" ht="13.5">
      <c r="F205" s="18"/>
      <c r="G205" s="18"/>
      <c r="H205" s="18"/>
    </row>
    <row r="206" spans="6:8" ht="13.5">
      <c r="F206" s="18"/>
      <c r="G206" s="18"/>
      <c r="H206" s="18"/>
    </row>
    <row r="207" spans="6:8" ht="13.5">
      <c r="F207" s="18"/>
      <c r="G207" s="18"/>
      <c r="H207" s="18"/>
    </row>
    <row r="208" spans="6:8" ht="13.5">
      <c r="F208" s="18"/>
      <c r="G208" s="18"/>
      <c r="H208" s="18"/>
    </row>
    <row r="209" spans="6:8" ht="13.5">
      <c r="F209" s="18"/>
      <c r="G209" s="18"/>
      <c r="H209" s="18"/>
    </row>
    <row r="210" spans="6:8" ht="13.5">
      <c r="F210" s="18"/>
      <c r="G210" s="18"/>
      <c r="H210" s="18"/>
    </row>
    <row r="211" spans="6:8" ht="13.5">
      <c r="F211" s="18"/>
      <c r="G211" s="18"/>
      <c r="H211" s="18"/>
    </row>
    <row r="212" spans="6:8" ht="13.5">
      <c r="F212" s="18"/>
      <c r="G212" s="18"/>
      <c r="H212" s="18"/>
    </row>
    <row r="213" spans="6:8" ht="13.5">
      <c r="F213" s="18"/>
      <c r="G213" s="18"/>
      <c r="H213" s="18"/>
    </row>
    <row r="214" spans="6:8" ht="13.5">
      <c r="F214" s="18"/>
      <c r="G214" s="18"/>
      <c r="H214" s="18"/>
    </row>
    <row r="215" spans="6:8" ht="13.5">
      <c r="F215" s="18"/>
      <c r="G215" s="18"/>
      <c r="H215" s="18"/>
    </row>
    <row r="216" spans="6:8" ht="13.5">
      <c r="F216" s="18"/>
      <c r="G216" s="18"/>
      <c r="H216" s="18"/>
    </row>
    <row r="217" spans="6:8" ht="13.5">
      <c r="F217" s="18"/>
      <c r="G217" s="18"/>
      <c r="H217" s="18"/>
    </row>
    <row r="218" spans="6:8" ht="13.5">
      <c r="F218" s="18"/>
      <c r="G218" s="18"/>
      <c r="H218" s="18"/>
    </row>
    <row r="219" spans="6:8" ht="13.5">
      <c r="F219" s="18"/>
      <c r="G219" s="18"/>
      <c r="H219" s="18"/>
    </row>
    <row r="220" spans="6:8" ht="13.5">
      <c r="F220" s="18"/>
      <c r="G220" s="18"/>
      <c r="H220" s="18"/>
    </row>
    <row r="221" spans="6:8" ht="13.5">
      <c r="F221" s="18"/>
      <c r="G221" s="18"/>
      <c r="H221" s="18"/>
    </row>
    <row r="222" spans="6:8" ht="13.5">
      <c r="F222" s="18"/>
      <c r="G222" s="18"/>
      <c r="H222" s="18"/>
    </row>
    <row r="223" spans="6:8" ht="13.5">
      <c r="F223" s="18"/>
      <c r="G223" s="18"/>
      <c r="H223" s="18"/>
    </row>
    <row r="224" spans="6:8" ht="13.5">
      <c r="F224" s="18"/>
      <c r="G224" s="18"/>
      <c r="H224" s="18"/>
    </row>
    <row r="225" spans="6:8" ht="13.5">
      <c r="F225" s="18"/>
      <c r="G225" s="18"/>
      <c r="H225" s="18"/>
    </row>
    <row r="226" spans="6:8" ht="13.5">
      <c r="F226" s="18"/>
      <c r="G226" s="18"/>
      <c r="H226" s="18"/>
    </row>
    <row r="227" spans="6:8" ht="13.5">
      <c r="F227" s="18"/>
      <c r="G227" s="18"/>
      <c r="H227" s="18"/>
    </row>
    <row r="228" spans="6:8" ht="13.5">
      <c r="F228" s="18"/>
      <c r="G228" s="18"/>
      <c r="H228" s="18"/>
    </row>
    <row r="229" spans="6:8" ht="13.5">
      <c r="F229" s="18"/>
      <c r="G229" s="18"/>
      <c r="H229" s="18"/>
    </row>
    <row r="230" spans="6:8" ht="13.5">
      <c r="F230" s="18"/>
      <c r="G230" s="18"/>
      <c r="H230" s="18"/>
    </row>
    <row r="231" spans="6:8" ht="13.5">
      <c r="F231" s="18"/>
      <c r="G231" s="18"/>
      <c r="H231" s="18"/>
    </row>
    <row r="232" spans="6:8" ht="13.5">
      <c r="F232" s="18"/>
      <c r="G232" s="18"/>
      <c r="H232" s="18"/>
    </row>
    <row r="233" spans="6:8" ht="13.5">
      <c r="F233" s="18"/>
      <c r="G233" s="18"/>
      <c r="H233" s="18"/>
    </row>
    <row r="234" spans="6:8" ht="13.5">
      <c r="F234" s="18"/>
      <c r="G234" s="18"/>
      <c r="H234" s="18"/>
    </row>
    <row r="235" spans="6:8" ht="13.5">
      <c r="F235" s="18"/>
      <c r="G235" s="18"/>
      <c r="H235" s="18"/>
    </row>
    <row r="236" spans="6:8" ht="13.5">
      <c r="F236" s="18"/>
      <c r="G236" s="18"/>
      <c r="H236" s="18"/>
    </row>
    <row r="237" spans="6:8" ht="13.5">
      <c r="F237" s="18"/>
      <c r="G237" s="18"/>
      <c r="H237" s="18"/>
    </row>
    <row r="238" spans="6:8" ht="13.5">
      <c r="F238" s="18"/>
      <c r="G238" s="18"/>
      <c r="H238" s="18"/>
    </row>
    <row r="239" spans="6:8" ht="13.5">
      <c r="F239" s="18"/>
      <c r="G239" s="18"/>
      <c r="H239" s="18"/>
    </row>
    <row r="240" spans="6:8" ht="13.5">
      <c r="F240" s="18"/>
      <c r="G240" s="18"/>
      <c r="H240" s="18"/>
    </row>
    <row r="241" spans="6:8" ht="13.5">
      <c r="F241" s="18"/>
      <c r="G241" s="18"/>
      <c r="H241" s="18"/>
    </row>
    <row r="242" spans="6:8" ht="13.5">
      <c r="F242" s="18"/>
      <c r="G242" s="18"/>
      <c r="H242" s="18"/>
    </row>
    <row r="243" spans="6:8" ht="13.5">
      <c r="F243" s="18"/>
      <c r="G243" s="18"/>
      <c r="H243" s="18"/>
    </row>
    <row r="244" spans="6:8" ht="13.5">
      <c r="F244" s="18"/>
      <c r="G244" s="18"/>
      <c r="H244" s="18"/>
    </row>
    <row r="245" spans="6:8" ht="13.5">
      <c r="F245" s="18"/>
      <c r="G245" s="18"/>
      <c r="H245" s="18"/>
    </row>
    <row r="246" spans="6:8" ht="13.5">
      <c r="F246" s="18"/>
      <c r="G246" s="18"/>
      <c r="H246" s="18"/>
    </row>
    <row r="247" spans="6:8" ht="13.5">
      <c r="F247" s="18"/>
      <c r="G247" s="18"/>
      <c r="H247" s="18"/>
    </row>
    <row r="248" spans="6:8" ht="13.5">
      <c r="F248" s="18"/>
      <c r="G248" s="18"/>
      <c r="H248" s="18"/>
    </row>
    <row r="249" spans="6:8" ht="13.5">
      <c r="F249" s="18"/>
      <c r="G249" s="18"/>
      <c r="H249" s="18"/>
    </row>
    <row r="250" spans="6:8" ht="13.5">
      <c r="F250" s="18"/>
      <c r="G250" s="18"/>
      <c r="H250" s="18"/>
    </row>
    <row r="251" spans="6:8" ht="13.5">
      <c r="F251" s="18"/>
      <c r="G251" s="18"/>
      <c r="H251" s="18"/>
    </row>
    <row r="252" spans="6:8" ht="13.5">
      <c r="F252" s="18"/>
      <c r="G252" s="18"/>
      <c r="H252" s="18"/>
    </row>
    <row r="253" spans="6:8" ht="13.5">
      <c r="F253" s="18"/>
      <c r="G253" s="18"/>
      <c r="H253" s="18"/>
    </row>
    <row r="254" spans="6:8" ht="13.5">
      <c r="F254" s="18"/>
      <c r="G254" s="18"/>
      <c r="H254" s="18"/>
    </row>
    <row r="255" spans="6:8" ht="13.5">
      <c r="F255" s="18"/>
      <c r="G255" s="18"/>
      <c r="H255" s="18"/>
    </row>
    <row r="256" spans="6:8" ht="13.5">
      <c r="F256" s="18"/>
      <c r="G256" s="18"/>
      <c r="H256" s="18"/>
    </row>
    <row r="257" spans="6:8" ht="13.5">
      <c r="F257" s="18"/>
      <c r="G257" s="18"/>
      <c r="H257" s="18"/>
    </row>
    <row r="258" spans="6:8" ht="13.5">
      <c r="F258" s="18"/>
      <c r="G258" s="18"/>
      <c r="H258" s="18"/>
    </row>
    <row r="259" spans="6:8" ht="13.5">
      <c r="F259" s="18"/>
      <c r="G259" s="18"/>
      <c r="H259" s="18"/>
    </row>
    <row r="260" spans="6:8" ht="13.5">
      <c r="F260" s="18"/>
      <c r="G260" s="18"/>
      <c r="H260" s="18"/>
    </row>
    <row r="261" spans="6:8" ht="13.5">
      <c r="F261" s="18"/>
      <c r="G261" s="18"/>
      <c r="H261" s="18"/>
    </row>
    <row r="262" spans="6:8" ht="13.5">
      <c r="F262" s="18"/>
      <c r="G262" s="18"/>
      <c r="H262" s="18"/>
    </row>
    <row r="263" spans="6:8" ht="13.5">
      <c r="F263" s="18"/>
      <c r="G263" s="18"/>
      <c r="H263" s="18"/>
    </row>
    <row r="264" spans="6:8" ht="13.5">
      <c r="F264" s="18"/>
      <c r="G264" s="18"/>
      <c r="H264" s="18"/>
    </row>
    <row r="265" spans="6:8" ht="13.5">
      <c r="F265" s="18"/>
      <c r="G265" s="18"/>
      <c r="H265" s="18"/>
    </row>
    <row r="266" spans="6:8" ht="13.5">
      <c r="F266" s="18"/>
      <c r="G266" s="18"/>
      <c r="H266" s="18"/>
    </row>
    <row r="267" spans="6:8" ht="13.5">
      <c r="F267" s="18"/>
      <c r="G267" s="18"/>
      <c r="H267" s="18"/>
    </row>
    <row r="268" spans="6:8" ht="13.5">
      <c r="F268" s="18"/>
      <c r="G268" s="18"/>
      <c r="H268" s="18"/>
    </row>
    <row r="269" spans="6:8" ht="13.5">
      <c r="F269" s="18"/>
      <c r="G269" s="18"/>
      <c r="H269" s="18"/>
    </row>
    <row r="270" spans="6:8" ht="13.5">
      <c r="F270" s="18"/>
      <c r="G270" s="18"/>
      <c r="H270" s="18"/>
    </row>
    <row r="271" spans="6:8" ht="13.5">
      <c r="F271" s="18"/>
      <c r="G271" s="18"/>
      <c r="H271" s="18"/>
    </row>
    <row r="272" spans="6:8" ht="13.5">
      <c r="F272" s="18"/>
      <c r="G272" s="18"/>
      <c r="H272" s="18"/>
    </row>
    <row r="273" spans="6:8" ht="13.5">
      <c r="F273" s="18"/>
      <c r="G273" s="18"/>
      <c r="H273" s="18"/>
    </row>
    <row r="274" spans="6:8" ht="13.5">
      <c r="F274" s="18"/>
      <c r="G274" s="18"/>
      <c r="H274" s="18"/>
    </row>
    <row r="275" spans="6:8" ht="13.5">
      <c r="F275" s="18"/>
      <c r="G275" s="18"/>
      <c r="H275" s="18"/>
    </row>
    <row r="276" spans="6:8" ht="13.5">
      <c r="F276" s="18"/>
      <c r="G276" s="18"/>
      <c r="H276" s="18"/>
    </row>
    <row r="277" spans="6:8" ht="13.5">
      <c r="F277" s="18"/>
      <c r="G277" s="18"/>
      <c r="H277" s="18"/>
    </row>
    <row r="278" spans="6:8" ht="13.5">
      <c r="F278" s="18"/>
      <c r="G278" s="18"/>
      <c r="H278" s="18"/>
    </row>
    <row r="279" spans="6:8" ht="13.5">
      <c r="F279" s="18"/>
      <c r="G279" s="18"/>
      <c r="H279" s="18"/>
    </row>
    <row r="280" spans="6:8" ht="13.5">
      <c r="F280" s="18"/>
      <c r="G280" s="18"/>
      <c r="H280" s="18"/>
    </row>
    <row r="281" spans="6:8" ht="13.5">
      <c r="F281" s="18"/>
      <c r="G281" s="18"/>
      <c r="H281" s="18"/>
    </row>
    <row r="282" spans="6:8" ht="13.5">
      <c r="F282" s="18"/>
      <c r="G282" s="18"/>
      <c r="H282" s="18"/>
    </row>
    <row r="283" spans="6:8" ht="13.5">
      <c r="F283" s="18"/>
      <c r="G283" s="18"/>
      <c r="H283" s="18"/>
    </row>
    <row r="284" spans="6:8" ht="13.5">
      <c r="F284" s="18"/>
      <c r="G284" s="18"/>
      <c r="H284" s="18"/>
    </row>
    <row r="285" spans="6:8" ht="13.5">
      <c r="F285" s="18"/>
      <c r="G285" s="18"/>
      <c r="H285" s="18"/>
    </row>
    <row r="286" spans="6:8" ht="13.5">
      <c r="F286" s="18"/>
      <c r="G286" s="18"/>
      <c r="H286" s="18"/>
    </row>
    <row r="287" spans="6:8" ht="13.5">
      <c r="F287" s="18"/>
      <c r="G287" s="18"/>
      <c r="H287" s="18"/>
    </row>
    <row r="288" spans="6:8" ht="13.5">
      <c r="F288" s="18"/>
      <c r="G288" s="18"/>
      <c r="H288" s="18"/>
    </row>
    <row r="289" spans="6:8" ht="13.5">
      <c r="F289" s="18"/>
      <c r="G289" s="18"/>
      <c r="H289" s="18"/>
    </row>
    <row r="290" spans="6:8" ht="13.5">
      <c r="F290" s="18"/>
      <c r="G290" s="18"/>
      <c r="H290" s="18"/>
    </row>
    <row r="291" spans="6:8" ht="13.5">
      <c r="F291" s="18"/>
      <c r="G291" s="18"/>
      <c r="H291" s="18"/>
    </row>
    <row r="292" spans="6:8" ht="13.5">
      <c r="F292" s="18"/>
      <c r="G292" s="18"/>
      <c r="H292" s="18"/>
    </row>
    <row r="293" spans="6:8" ht="13.5">
      <c r="F293" s="18"/>
      <c r="G293" s="18"/>
      <c r="H293" s="18"/>
    </row>
    <row r="294" spans="6:8" ht="13.5">
      <c r="F294" s="18"/>
      <c r="G294" s="18"/>
      <c r="H294" s="18"/>
    </row>
    <row r="295" spans="6:8" ht="13.5">
      <c r="F295" s="18"/>
      <c r="G295" s="18"/>
      <c r="H295" s="18"/>
    </row>
    <row r="296" spans="6:8" ht="13.5">
      <c r="F296" s="18"/>
      <c r="G296" s="18"/>
      <c r="H296" s="18"/>
    </row>
    <row r="297" spans="6:8" ht="13.5">
      <c r="F297" s="18"/>
      <c r="G297" s="18"/>
      <c r="H297" s="18"/>
    </row>
    <row r="298" spans="6:8" ht="13.5">
      <c r="F298" s="18"/>
      <c r="G298" s="18"/>
      <c r="H298" s="18"/>
    </row>
    <row r="299" spans="6:8" ht="13.5">
      <c r="F299" s="18"/>
      <c r="G299" s="18"/>
      <c r="H299" s="18"/>
    </row>
    <row r="300" spans="6:8" ht="13.5">
      <c r="F300" s="18"/>
      <c r="G300" s="18"/>
      <c r="H300" s="18"/>
    </row>
    <row r="301" spans="6:8" ht="13.5">
      <c r="F301" s="18"/>
      <c r="G301" s="18"/>
      <c r="H301" s="18"/>
    </row>
    <row r="302" spans="6:8" ht="13.5">
      <c r="F302" s="18"/>
      <c r="G302" s="18"/>
      <c r="H302" s="18"/>
    </row>
    <row r="303" spans="6:8" ht="13.5">
      <c r="F303" s="18"/>
      <c r="G303" s="18"/>
      <c r="H303" s="18"/>
    </row>
    <row r="304" spans="6:8" ht="13.5">
      <c r="F304" s="18"/>
      <c r="G304" s="18"/>
      <c r="H304" s="18"/>
    </row>
    <row r="305" spans="6:8" ht="13.5">
      <c r="F305" s="18"/>
      <c r="G305" s="18"/>
      <c r="H305" s="18"/>
    </row>
    <row r="306" spans="6:8" ht="13.5">
      <c r="F306" s="18"/>
      <c r="G306" s="18"/>
      <c r="H306" s="18"/>
    </row>
    <row r="307" spans="6:8" ht="13.5">
      <c r="F307" s="18"/>
      <c r="G307" s="18"/>
      <c r="H307" s="18"/>
    </row>
    <row r="308" spans="6:8" ht="13.5">
      <c r="F308" s="18"/>
      <c r="G308" s="18"/>
      <c r="H308" s="18"/>
    </row>
    <row r="309" spans="6:8" ht="13.5">
      <c r="F309" s="18"/>
      <c r="G309" s="18"/>
      <c r="H309" s="18"/>
    </row>
    <row r="310" spans="6:8" ht="13.5">
      <c r="F310" s="18"/>
      <c r="G310" s="18"/>
      <c r="H310" s="18"/>
    </row>
    <row r="311" spans="6:8" ht="13.5">
      <c r="F311" s="18"/>
      <c r="G311" s="18"/>
      <c r="H311" s="18"/>
    </row>
    <row r="312" spans="6:8" ht="13.5">
      <c r="F312" s="18"/>
      <c r="G312" s="18"/>
      <c r="H312" s="18"/>
    </row>
    <row r="313" spans="6:8" ht="13.5">
      <c r="F313" s="18"/>
      <c r="G313" s="18"/>
      <c r="H313" s="18"/>
    </row>
    <row r="314" spans="6:8" ht="13.5">
      <c r="F314" s="18"/>
      <c r="G314" s="18"/>
      <c r="H314" s="18"/>
    </row>
    <row r="315" spans="6:8" ht="13.5">
      <c r="F315" s="18"/>
      <c r="G315" s="18"/>
      <c r="H315" s="18"/>
    </row>
    <row r="316" spans="6:8" ht="13.5">
      <c r="F316" s="18"/>
      <c r="G316" s="18"/>
      <c r="H316" s="18"/>
    </row>
    <row r="317" spans="6:8" ht="13.5">
      <c r="F317" s="18"/>
      <c r="G317" s="18"/>
      <c r="H317" s="18"/>
    </row>
    <row r="318" spans="6:8" ht="13.5">
      <c r="F318" s="18"/>
      <c r="G318" s="18"/>
      <c r="H318" s="18"/>
    </row>
    <row r="319" spans="6:8" ht="13.5">
      <c r="F319" s="18"/>
      <c r="G319" s="18"/>
      <c r="H319" s="18"/>
    </row>
    <row r="320" spans="6:8" ht="13.5">
      <c r="F320" s="18"/>
      <c r="G320" s="18"/>
      <c r="H320" s="18"/>
    </row>
    <row r="321" spans="6:8" ht="13.5">
      <c r="F321" s="18"/>
      <c r="G321" s="18"/>
      <c r="H321" s="18"/>
    </row>
    <row r="322" spans="6:8" ht="13.5">
      <c r="F322" s="18"/>
      <c r="G322" s="18"/>
      <c r="H322" s="18"/>
    </row>
    <row r="323" spans="6:8" ht="13.5">
      <c r="F323" s="18"/>
      <c r="G323" s="18"/>
      <c r="H323" s="18"/>
    </row>
    <row r="324" spans="6:8" ht="13.5">
      <c r="F324" s="18"/>
      <c r="G324" s="18"/>
      <c r="H324" s="18"/>
    </row>
    <row r="325" spans="6:8" ht="13.5">
      <c r="F325" s="18"/>
      <c r="G325" s="18"/>
      <c r="H325" s="18"/>
    </row>
    <row r="326" spans="6:8" ht="13.5">
      <c r="F326" s="18"/>
      <c r="G326" s="18"/>
      <c r="H326" s="18"/>
    </row>
    <row r="327" spans="6:8" ht="13.5">
      <c r="F327" s="18"/>
      <c r="G327" s="18"/>
      <c r="H327" s="18"/>
    </row>
    <row r="328" spans="6:8" ht="13.5">
      <c r="F328" s="18"/>
      <c r="G328" s="18"/>
      <c r="H328" s="18"/>
    </row>
    <row r="329" spans="6:8" ht="13.5">
      <c r="F329" s="18"/>
      <c r="G329" s="18"/>
      <c r="H329" s="18"/>
    </row>
    <row r="330" spans="6:8" ht="13.5">
      <c r="F330" s="18"/>
      <c r="G330" s="18"/>
      <c r="H330" s="18"/>
    </row>
    <row r="331" spans="6:8" ht="13.5">
      <c r="F331" s="18"/>
      <c r="G331" s="18"/>
      <c r="H331" s="18"/>
    </row>
    <row r="332" spans="6:8" ht="13.5">
      <c r="F332" s="18"/>
      <c r="G332" s="18"/>
      <c r="H332" s="18"/>
    </row>
    <row r="333" spans="6:8" ht="13.5">
      <c r="F333" s="18"/>
      <c r="G333" s="18"/>
      <c r="H333" s="18"/>
    </row>
    <row r="334" spans="6:8" ht="13.5">
      <c r="F334" s="18"/>
      <c r="G334" s="18"/>
      <c r="H334" s="18"/>
    </row>
    <row r="335" spans="6:8" ht="13.5">
      <c r="F335" s="18"/>
      <c r="G335" s="18"/>
      <c r="H335" s="18"/>
    </row>
    <row r="336" spans="6:8" ht="13.5">
      <c r="F336" s="18"/>
      <c r="G336" s="18"/>
      <c r="H336" s="18"/>
    </row>
    <row r="337" spans="6:8" ht="13.5">
      <c r="F337" s="18"/>
      <c r="G337" s="18"/>
      <c r="H337" s="18"/>
    </row>
    <row r="338" spans="6:8" ht="13.5">
      <c r="F338" s="18"/>
      <c r="G338" s="18"/>
      <c r="H338" s="18"/>
    </row>
    <row r="339" spans="6:8" ht="13.5">
      <c r="F339" s="18"/>
      <c r="G339" s="18"/>
      <c r="H339" s="18"/>
    </row>
    <row r="340" spans="6:8" ht="13.5">
      <c r="F340" s="18"/>
      <c r="G340" s="18"/>
      <c r="H340" s="18"/>
    </row>
    <row r="341" spans="6:8" ht="13.5">
      <c r="F341" s="18"/>
      <c r="G341" s="18"/>
      <c r="H341" s="18"/>
    </row>
    <row r="342" spans="6:8" ht="13.5">
      <c r="F342" s="18"/>
      <c r="G342" s="18"/>
      <c r="H342" s="18"/>
    </row>
    <row r="343" spans="6:8" ht="13.5">
      <c r="F343" s="18"/>
      <c r="G343" s="18"/>
      <c r="H343" s="18"/>
    </row>
    <row r="344" spans="6:8" ht="13.5">
      <c r="F344" s="18"/>
      <c r="G344" s="18"/>
      <c r="H344" s="18"/>
    </row>
    <row r="345" spans="6:8" ht="13.5">
      <c r="F345" s="18"/>
      <c r="G345" s="18"/>
      <c r="H345" s="18"/>
    </row>
    <row r="346" spans="6:8" ht="13.5">
      <c r="F346" s="18"/>
      <c r="G346" s="18"/>
      <c r="H346" s="18"/>
    </row>
    <row r="347" spans="6:8" ht="13.5">
      <c r="F347" s="18"/>
      <c r="G347" s="18"/>
      <c r="H347" s="18"/>
    </row>
    <row r="348" spans="6:8" ht="13.5">
      <c r="F348" s="18"/>
      <c r="G348" s="18"/>
      <c r="H348" s="18"/>
    </row>
    <row r="349" spans="6:8" ht="13.5">
      <c r="F349" s="18"/>
      <c r="G349" s="18"/>
      <c r="H349" s="18"/>
    </row>
    <row r="350" spans="6:8" ht="13.5">
      <c r="F350" s="18"/>
      <c r="G350" s="18"/>
      <c r="H350" s="18"/>
    </row>
    <row r="351" spans="6:8" ht="13.5">
      <c r="F351" s="18"/>
      <c r="G351" s="18"/>
      <c r="H351" s="18"/>
    </row>
    <row r="352" spans="6:8" ht="13.5">
      <c r="F352" s="18"/>
      <c r="G352" s="18"/>
      <c r="H352" s="18"/>
    </row>
    <row r="353" spans="6:8" ht="13.5">
      <c r="F353" s="18"/>
      <c r="G353" s="18"/>
      <c r="H353" s="18"/>
    </row>
    <row r="354" spans="6:8" ht="13.5">
      <c r="F354" s="18"/>
      <c r="G354" s="18"/>
      <c r="H354" s="18"/>
    </row>
    <row r="355" spans="6:8" ht="13.5">
      <c r="F355" s="18"/>
      <c r="G355" s="18"/>
      <c r="H355" s="18"/>
    </row>
    <row r="356" spans="6:8" ht="13.5">
      <c r="F356" s="18"/>
      <c r="G356" s="18"/>
      <c r="H356" s="18"/>
    </row>
    <row r="357" spans="6:8" ht="13.5">
      <c r="F357" s="18"/>
      <c r="G357" s="18"/>
      <c r="H357" s="18"/>
    </row>
    <row r="358" spans="6:8" ht="13.5">
      <c r="F358" s="18"/>
      <c r="G358" s="18"/>
      <c r="H358" s="18"/>
    </row>
    <row r="359" spans="6:8" ht="13.5">
      <c r="F359" s="18"/>
      <c r="G359" s="18"/>
      <c r="H359" s="18"/>
    </row>
    <row r="360" spans="6:8" ht="13.5">
      <c r="F360" s="18"/>
      <c r="G360" s="18"/>
      <c r="H360" s="18"/>
    </row>
    <row r="361" spans="6:8" ht="13.5">
      <c r="F361" s="18"/>
      <c r="G361" s="18"/>
      <c r="H361" s="18"/>
    </row>
    <row r="362" spans="6:8" ht="13.5">
      <c r="F362" s="18"/>
      <c r="G362" s="18"/>
      <c r="H362" s="18"/>
    </row>
    <row r="363" spans="6:8" ht="13.5">
      <c r="F363" s="18"/>
      <c r="G363" s="18"/>
      <c r="H363" s="18"/>
    </row>
    <row r="364" spans="6:8" ht="13.5">
      <c r="F364" s="18"/>
      <c r="G364" s="18"/>
      <c r="H364" s="18"/>
    </row>
    <row r="365" spans="6:8" ht="13.5">
      <c r="F365" s="18"/>
      <c r="G365" s="18"/>
      <c r="H365" s="18"/>
    </row>
    <row r="366" spans="6:8" ht="13.5">
      <c r="F366" s="18"/>
      <c r="G366" s="18"/>
      <c r="H366" s="18"/>
    </row>
    <row r="367" spans="6:8" ht="13.5">
      <c r="F367" s="18"/>
      <c r="G367" s="18"/>
      <c r="H367" s="18"/>
    </row>
    <row r="368" spans="6:8" ht="13.5">
      <c r="F368" s="18"/>
      <c r="G368" s="18"/>
      <c r="H368" s="18"/>
    </row>
    <row r="369" spans="6:8" ht="13.5">
      <c r="F369" s="18"/>
      <c r="G369" s="18"/>
      <c r="H369" s="18"/>
    </row>
    <row r="370" spans="6:8" ht="13.5">
      <c r="F370" s="18"/>
      <c r="G370" s="18"/>
      <c r="H370" s="18"/>
    </row>
    <row r="371" spans="6:8" ht="13.5">
      <c r="F371" s="18"/>
      <c r="G371" s="18"/>
      <c r="H371" s="18"/>
    </row>
    <row r="372" spans="6:8" ht="13.5">
      <c r="F372" s="18"/>
      <c r="G372" s="18"/>
      <c r="H372" s="18"/>
    </row>
    <row r="373" spans="6:8" ht="13.5">
      <c r="F373" s="18"/>
      <c r="G373" s="18"/>
      <c r="H373" s="18"/>
    </row>
    <row r="374" spans="6:8" ht="13.5">
      <c r="F374" s="18"/>
      <c r="G374" s="18"/>
      <c r="H374" s="18"/>
    </row>
    <row r="375" spans="6:8" ht="13.5">
      <c r="F375" s="18"/>
      <c r="G375" s="18"/>
      <c r="H375" s="18"/>
    </row>
    <row r="376" spans="6:8" ht="13.5">
      <c r="F376" s="18"/>
      <c r="G376" s="18"/>
      <c r="H376" s="18"/>
    </row>
    <row r="377" spans="6:8" ht="13.5">
      <c r="F377" s="18"/>
      <c r="G377" s="18"/>
      <c r="H377" s="18"/>
    </row>
    <row r="378" spans="6:8" ht="13.5">
      <c r="F378" s="18"/>
      <c r="G378" s="18"/>
      <c r="H378" s="18"/>
    </row>
    <row r="379" spans="6:8" ht="13.5">
      <c r="F379" s="18"/>
      <c r="G379" s="18"/>
      <c r="H379" s="18"/>
    </row>
    <row r="380" spans="6:8" ht="13.5">
      <c r="F380" s="18"/>
      <c r="G380" s="18"/>
      <c r="H380" s="18"/>
    </row>
    <row r="381" spans="6:8" ht="13.5">
      <c r="F381" s="18"/>
      <c r="G381" s="18"/>
      <c r="H381" s="18"/>
    </row>
    <row r="382" spans="6:8" ht="13.5">
      <c r="F382" s="18"/>
      <c r="G382" s="18"/>
      <c r="H382" s="18"/>
    </row>
    <row r="383" spans="6:8" ht="13.5">
      <c r="F383" s="18"/>
      <c r="G383" s="18"/>
      <c r="H383" s="18"/>
    </row>
    <row r="384" spans="6:8" ht="13.5">
      <c r="F384" s="18"/>
      <c r="G384" s="18"/>
      <c r="H384" s="18"/>
    </row>
    <row r="385" spans="6:8" ht="13.5">
      <c r="F385" s="18"/>
      <c r="G385" s="18"/>
      <c r="H385" s="18"/>
    </row>
    <row r="386" spans="6:8" ht="13.5">
      <c r="F386" s="18"/>
      <c r="G386" s="18"/>
      <c r="H386" s="18"/>
    </row>
    <row r="387" spans="6:8" ht="13.5">
      <c r="F387" s="18"/>
      <c r="G387" s="18"/>
      <c r="H387" s="18"/>
    </row>
    <row r="388" spans="6:8" ht="13.5">
      <c r="F388" s="18"/>
      <c r="G388" s="18"/>
      <c r="H388" s="18"/>
    </row>
    <row r="389" spans="6:8" ht="13.5">
      <c r="F389" s="18"/>
      <c r="G389" s="18"/>
      <c r="H389" s="18"/>
    </row>
    <row r="390" spans="6:8" ht="13.5">
      <c r="F390" s="18"/>
      <c r="G390" s="18"/>
      <c r="H390" s="18"/>
    </row>
    <row r="391" spans="6:8" ht="13.5">
      <c r="F391" s="18"/>
      <c r="G391" s="18"/>
      <c r="H391" s="18"/>
    </row>
    <row r="392" spans="6:8" ht="13.5">
      <c r="F392" s="18"/>
      <c r="G392" s="18"/>
      <c r="H392" s="18"/>
    </row>
    <row r="393" spans="6:8" ht="13.5">
      <c r="F393" s="18"/>
      <c r="G393" s="18"/>
      <c r="H393" s="18"/>
    </row>
    <row r="394" spans="6:8" ht="13.5">
      <c r="F394" s="18"/>
      <c r="G394" s="18"/>
      <c r="H394" s="18"/>
    </row>
    <row r="395" spans="6:8" ht="13.5">
      <c r="F395" s="18"/>
      <c r="G395" s="18"/>
      <c r="H395" s="18"/>
    </row>
    <row r="396" spans="6:8" ht="13.5">
      <c r="F396" s="18"/>
      <c r="G396" s="18"/>
      <c r="H396" s="18"/>
    </row>
    <row r="397" spans="6:8" ht="13.5">
      <c r="F397" s="18"/>
      <c r="G397" s="18"/>
      <c r="H397" s="18"/>
    </row>
    <row r="398" spans="6:8" ht="13.5">
      <c r="F398" s="18"/>
      <c r="G398" s="18"/>
      <c r="H398" s="18"/>
    </row>
    <row r="399" spans="6:8" ht="13.5">
      <c r="F399" s="18"/>
      <c r="G399" s="18"/>
      <c r="H399" s="18"/>
    </row>
    <row r="400" spans="6:8" ht="13.5">
      <c r="F400" s="18"/>
      <c r="G400" s="18"/>
      <c r="H400" s="18"/>
    </row>
    <row r="401" spans="6:8" ht="13.5">
      <c r="F401" s="18"/>
      <c r="G401" s="18"/>
      <c r="H401" s="18"/>
    </row>
    <row r="402" spans="6:8" ht="13.5">
      <c r="F402" s="18"/>
      <c r="G402" s="18"/>
      <c r="H402" s="18"/>
    </row>
    <row r="403" spans="6:8" ht="13.5">
      <c r="F403" s="18"/>
      <c r="G403" s="18"/>
      <c r="H403" s="18"/>
    </row>
    <row r="404" spans="6:8" ht="13.5">
      <c r="F404" s="18"/>
      <c r="G404" s="18"/>
      <c r="H404" s="18"/>
    </row>
    <row r="405" spans="6:8" ht="13.5">
      <c r="F405" s="18"/>
      <c r="G405" s="18"/>
      <c r="H405" s="18"/>
    </row>
    <row r="406" spans="6:8" ht="13.5">
      <c r="F406" s="18"/>
      <c r="G406" s="18"/>
      <c r="H406" s="18"/>
    </row>
    <row r="407" spans="6:8" ht="13.5">
      <c r="F407" s="18"/>
      <c r="G407" s="18"/>
      <c r="H407" s="18"/>
    </row>
    <row r="408" spans="6:8" ht="13.5">
      <c r="F408" s="18"/>
      <c r="G408" s="18"/>
      <c r="H408" s="18"/>
    </row>
    <row r="409" spans="6:8" ht="13.5">
      <c r="F409" s="18"/>
      <c r="G409" s="18"/>
      <c r="H409" s="18"/>
    </row>
    <row r="410" spans="6:8" ht="13.5">
      <c r="F410" s="18"/>
      <c r="G410" s="18"/>
      <c r="H410" s="18"/>
    </row>
    <row r="411" spans="6:8" ht="13.5">
      <c r="F411" s="18"/>
      <c r="G411" s="18"/>
      <c r="H411" s="18"/>
    </row>
    <row r="412" spans="6:8" ht="13.5">
      <c r="F412" s="18"/>
      <c r="G412" s="18"/>
      <c r="H412" s="18"/>
    </row>
    <row r="413" spans="6:8" ht="13.5">
      <c r="F413" s="18"/>
      <c r="G413" s="18"/>
      <c r="H413" s="18"/>
    </row>
    <row r="414" spans="6:8" ht="13.5">
      <c r="F414" s="18"/>
      <c r="G414" s="18"/>
      <c r="H414" s="18"/>
    </row>
    <row r="415" spans="6:8" ht="13.5">
      <c r="F415" s="18"/>
      <c r="G415" s="18"/>
      <c r="H415" s="18"/>
    </row>
    <row r="416" spans="6:8" ht="13.5">
      <c r="F416" s="18"/>
      <c r="G416" s="18"/>
      <c r="H416" s="18"/>
    </row>
    <row r="417" spans="6:8" ht="13.5">
      <c r="F417" s="18"/>
      <c r="G417" s="18"/>
      <c r="H417" s="18"/>
    </row>
    <row r="418" spans="6:8" ht="13.5">
      <c r="F418" s="18"/>
      <c r="G418" s="18"/>
      <c r="H418" s="18"/>
    </row>
    <row r="419" spans="6:8" ht="13.5">
      <c r="F419" s="18"/>
      <c r="G419" s="18"/>
      <c r="H419" s="18"/>
    </row>
    <row r="420" spans="6:8" ht="13.5">
      <c r="F420" s="18"/>
      <c r="G420" s="18"/>
      <c r="H420" s="18"/>
    </row>
    <row r="421" spans="6:8" ht="13.5">
      <c r="F421" s="18"/>
      <c r="G421" s="18"/>
      <c r="H421" s="18"/>
    </row>
    <row r="422" spans="6:8" ht="13.5">
      <c r="F422" s="18"/>
      <c r="G422" s="18"/>
      <c r="H422" s="18"/>
    </row>
    <row r="423" spans="6:8" ht="13.5">
      <c r="F423" s="18"/>
      <c r="G423" s="18"/>
      <c r="H423" s="18"/>
    </row>
    <row r="424" spans="6:8" ht="13.5">
      <c r="F424" s="18"/>
      <c r="G424" s="18"/>
      <c r="H424" s="18"/>
    </row>
    <row r="425" spans="6:8" ht="13.5">
      <c r="F425" s="18"/>
      <c r="G425" s="18"/>
      <c r="H425" s="18"/>
    </row>
    <row r="426" spans="6:8" ht="13.5">
      <c r="F426" s="18"/>
      <c r="G426" s="18"/>
      <c r="H426" s="18"/>
    </row>
    <row r="427" spans="6:8" ht="13.5">
      <c r="F427" s="18"/>
      <c r="G427" s="18"/>
      <c r="H427" s="18"/>
    </row>
    <row r="428" spans="6:8" ht="13.5">
      <c r="F428" s="18"/>
      <c r="G428" s="18"/>
      <c r="H428" s="18"/>
    </row>
    <row r="429" spans="6:8" ht="13.5">
      <c r="F429" s="18"/>
      <c r="G429" s="18"/>
      <c r="H429" s="18"/>
    </row>
    <row r="430" spans="6:8" ht="13.5">
      <c r="F430" s="18"/>
      <c r="G430" s="18"/>
      <c r="H430" s="18"/>
    </row>
    <row r="431" spans="6:8" ht="13.5">
      <c r="F431" s="18"/>
      <c r="G431" s="18"/>
      <c r="H431" s="18"/>
    </row>
    <row r="432" spans="6:8" ht="13.5">
      <c r="F432" s="18"/>
      <c r="G432" s="18"/>
      <c r="H432" s="18"/>
    </row>
    <row r="433" spans="6:8" ht="13.5">
      <c r="F433" s="18"/>
      <c r="G433" s="18"/>
      <c r="H433" s="18"/>
    </row>
    <row r="434" spans="6:8" ht="13.5">
      <c r="F434" s="18"/>
      <c r="G434" s="18"/>
      <c r="H434" s="18"/>
    </row>
    <row r="435" spans="6:8" ht="13.5">
      <c r="F435" s="18"/>
      <c r="G435" s="18"/>
      <c r="H435" s="18"/>
    </row>
    <row r="436" spans="6:8" ht="13.5">
      <c r="F436" s="18"/>
      <c r="G436" s="18"/>
      <c r="H436" s="18"/>
    </row>
    <row r="437" spans="6:8" ht="13.5">
      <c r="F437" s="18"/>
      <c r="G437" s="18"/>
      <c r="H437" s="18"/>
    </row>
    <row r="438" spans="6:8" ht="13.5">
      <c r="F438" s="18"/>
      <c r="G438" s="18"/>
      <c r="H438" s="18"/>
    </row>
    <row r="439" spans="6:8" ht="13.5">
      <c r="F439" s="18"/>
      <c r="G439" s="18"/>
      <c r="H439" s="18"/>
    </row>
    <row r="440" spans="6:8" ht="13.5">
      <c r="F440" s="18"/>
      <c r="G440" s="18"/>
      <c r="H440" s="18"/>
    </row>
    <row r="441" spans="6:8" ht="13.5">
      <c r="F441" s="18"/>
      <c r="G441" s="18"/>
      <c r="H441" s="18"/>
    </row>
    <row r="442" spans="6:8" ht="13.5">
      <c r="F442" s="18"/>
      <c r="G442" s="18"/>
      <c r="H442" s="18"/>
    </row>
    <row r="443" spans="6:8" ht="13.5">
      <c r="F443" s="18"/>
      <c r="G443" s="18"/>
      <c r="H443" s="18"/>
    </row>
    <row r="444" spans="6:8" ht="13.5">
      <c r="F444" s="18"/>
      <c r="G444" s="18"/>
      <c r="H444" s="18"/>
    </row>
    <row r="445" spans="6:8" ht="13.5">
      <c r="F445" s="18"/>
      <c r="G445" s="18"/>
      <c r="H445" s="18"/>
    </row>
    <row r="446" spans="6:8" ht="13.5">
      <c r="F446" s="18"/>
      <c r="G446" s="18"/>
      <c r="H446" s="18"/>
    </row>
  </sheetData>
  <mergeCells count="12"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</mergeCells>
  <printOptions/>
  <pageMargins left="0.7874015748031497" right="0.6692913385826772" top="0.6692913385826772" bottom="0.5905511811023623" header="0.5118110236220472" footer="0.4724409448818898"/>
  <pageSetup horizontalDpi="600" verticalDpi="600" orientation="portrait" paperSize="9" scale="98" r:id="rId1"/>
  <headerFooter alignWithMargins="0">
    <oddHeader>&amp;L　　Ⅱ　国民健康保険税（料）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L33"/>
  <sheetViews>
    <sheetView showGridLines="0" zoomScaleSheetLayoutView="70" workbookViewId="0" topLeftCell="A1">
      <selection activeCell="A1" sqref="A1:L1"/>
    </sheetView>
  </sheetViews>
  <sheetFormatPr defaultColWidth="9.00390625" defaultRowHeight="13.5"/>
  <cols>
    <col min="1" max="1" width="2.625" style="14" customWidth="1"/>
    <col min="2" max="2" width="3.125" style="14" customWidth="1"/>
    <col min="3" max="3" width="16.25390625" style="14" customWidth="1"/>
    <col min="4" max="4" width="11.375" style="14" customWidth="1"/>
    <col min="5" max="5" width="10.625" style="14" customWidth="1"/>
    <col min="6" max="6" width="11.625" style="14" customWidth="1"/>
    <col min="7" max="7" width="11.375" style="14" customWidth="1"/>
    <col min="8" max="8" width="10.625" style="14" customWidth="1"/>
    <col min="9" max="9" width="11.625" style="14" customWidth="1"/>
    <col min="10" max="12" width="5.625" style="14" customWidth="1"/>
    <col min="13" max="16384" width="9.00390625" style="14" customWidth="1"/>
  </cols>
  <sheetData>
    <row r="1" spans="1:12" s="12" customFormat="1" ht="30.75" customHeight="1">
      <c r="A1" s="330" t="s">
        <v>163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</row>
    <row r="2" spans="3:12" ht="24" customHeight="1"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4.25" thickBot="1">
      <c r="A3" s="14" t="s">
        <v>63</v>
      </c>
      <c r="L3" s="24" t="s">
        <v>64</v>
      </c>
    </row>
    <row r="4" spans="1:12" s="27" customFormat="1" ht="27" customHeight="1">
      <c r="A4" s="307" t="s">
        <v>113</v>
      </c>
      <c r="B4" s="308"/>
      <c r="C4" s="309"/>
      <c r="D4" s="303" t="s">
        <v>77</v>
      </c>
      <c r="E4" s="304"/>
      <c r="F4" s="305"/>
      <c r="G4" s="303" t="s">
        <v>78</v>
      </c>
      <c r="H4" s="304"/>
      <c r="I4" s="305"/>
      <c r="J4" s="303" t="s">
        <v>79</v>
      </c>
      <c r="K4" s="304"/>
      <c r="L4" s="306"/>
    </row>
    <row r="5" spans="1:12" s="27" customFormat="1" ht="27" customHeight="1" thickBot="1">
      <c r="A5" s="310" t="s">
        <v>112</v>
      </c>
      <c r="B5" s="311"/>
      <c r="C5" s="312"/>
      <c r="D5" s="28" t="s">
        <v>80</v>
      </c>
      <c r="E5" s="29" t="s">
        <v>81</v>
      </c>
      <c r="F5" s="30" t="s">
        <v>82</v>
      </c>
      <c r="G5" s="28" t="s">
        <v>80</v>
      </c>
      <c r="H5" s="29" t="s">
        <v>81</v>
      </c>
      <c r="I5" s="30" t="s">
        <v>82</v>
      </c>
      <c r="J5" s="28" t="s">
        <v>83</v>
      </c>
      <c r="K5" s="29" t="s">
        <v>84</v>
      </c>
      <c r="L5" s="40" t="s">
        <v>82</v>
      </c>
    </row>
    <row r="6" spans="1:12" ht="27" customHeight="1" thickTop="1">
      <c r="A6" s="313" t="s">
        <v>85</v>
      </c>
      <c r="B6" s="314"/>
      <c r="C6" s="315"/>
      <c r="D6" s="31">
        <f>SUM(D7,D27)</f>
        <v>137542104</v>
      </c>
      <c r="E6" s="32">
        <f>SUM(E7,E27)</f>
        <v>15765910</v>
      </c>
      <c r="F6" s="33">
        <f>SUM(D6:E6)</f>
        <v>153308014</v>
      </c>
      <c r="G6" s="31">
        <f>SUM(G7,G27)</f>
        <v>132492014</v>
      </c>
      <c r="H6" s="32">
        <f>SUM(H7,H27)</f>
        <v>3922758</v>
      </c>
      <c r="I6" s="33">
        <f>SUM(G6:H6)</f>
        <v>136414772</v>
      </c>
      <c r="J6" s="41">
        <f>IF(D6=0,"-",ROUND((G6/D6)*100,1))</f>
        <v>96.3</v>
      </c>
      <c r="K6" s="42">
        <f>IF(E6=0,"-",ROUND((H6/E6)*100,1))</f>
        <v>24.9</v>
      </c>
      <c r="L6" s="43">
        <f>IF(F6=0,"-",ROUND((I6/F6)*100,1))</f>
        <v>89</v>
      </c>
    </row>
    <row r="7" spans="1:12" ht="27" customHeight="1">
      <c r="A7" s="316" t="s">
        <v>111</v>
      </c>
      <c r="B7" s="317"/>
      <c r="C7" s="318"/>
      <c r="D7" s="34">
        <f>SUM(D8,D13,D21,D22,D23,D24)</f>
        <v>136731129</v>
      </c>
      <c r="E7" s="35">
        <f>SUM(E8,E13,E21,E22,E23,E24)</f>
        <v>15756102</v>
      </c>
      <c r="F7" s="36">
        <f aca="true" t="shared" si="0" ref="F7:F33">SUM(D7:E7)</f>
        <v>152487231</v>
      </c>
      <c r="G7" s="34">
        <f>SUM(G8,G13,G21,G22,G23,G24)</f>
        <v>131688854</v>
      </c>
      <c r="H7" s="35">
        <f>SUM(H8,H13,H21,H22,H23,H24)</f>
        <v>3922286</v>
      </c>
      <c r="I7" s="36">
        <f aca="true" t="shared" si="1" ref="I7:I33">SUM(G7:H7)</f>
        <v>135611140</v>
      </c>
      <c r="J7" s="44">
        <f aca="true" t="shared" si="2" ref="J7:J33">IF(D7=0,"-",ROUND((G7/D7)*100,1))</f>
        <v>96.3</v>
      </c>
      <c r="K7" s="45">
        <f aca="true" t="shared" si="3" ref="K7:K33">IF(E7=0,"-",ROUND((H7/E7)*100,1))</f>
        <v>24.9</v>
      </c>
      <c r="L7" s="46">
        <f aca="true" t="shared" si="4" ref="L7:L33">IF(F7=0,"-",ROUND((I7/F7)*100,1))</f>
        <v>88.9</v>
      </c>
    </row>
    <row r="8" spans="1:12" ht="27" customHeight="1">
      <c r="A8" s="319" t="s">
        <v>110</v>
      </c>
      <c r="B8" s="320"/>
      <c r="C8" s="321"/>
      <c r="D8" s="51">
        <f>SUM(D9:D12)</f>
        <v>56878009</v>
      </c>
      <c r="E8" s="52">
        <f>SUM(E9:E12)</f>
        <v>4107549</v>
      </c>
      <c r="F8" s="53">
        <f t="shared" si="0"/>
        <v>60985558</v>
      </c>
      <c r="G8" s="51">
        <f>SUM(G9:G12)</f>
        <v>55236873</v>
      </c>
      <c r="H8" s="52">
        <f>SUM(H9:H12)</f>
        <v>1081604</v>
      </c>
      <c r="I8" s="53">
        <f t="shared" si="1"/>
        <v>56318477</v>
      </c>
      <c r="J8" s="54">
        <f t="shared" si="2"/>
        <v>97.1</v>
      </c>
      <c r="K8" s="55">
        <f t="shared" si="3"/>
        <v>26.3</v>
      </c>
      <c r="L8" s="56">
        <f t="shared" si="4"/>
        <v>92.3</v>
      </c>
    </row>
    <row r="9" spans="1:12" ht="27" customHeight="1">
      <c r="A9" s="25"/>
      <c r="B9" s="322" t="s">
        <v>87</v>
      </c>
      <c r="C9" s="323"/>
      <c r="D9" s="57">
        <f>'(ｲ)個人均等割'!C48</f>
        <v>1492970</v>
      </c>
      <c r="E9" s="58">
        <f>'(ｲ)個人均等割'!D48</f>
        <v>129968</v>
      </c>
      <c r="F9" s="59">
        <f t="shared" si="0"/>
        <v>1622938</v>
      </c>
      <c r="G9" s="57">
        <f>'(ｲ)個人均等割'!F48</f>
        <v>1439657</v>
      </c>
      <c r="H9" s="58">
        <f>'(ｲ)個人均等割'!G48</f>
        <v>35920</v>
      </c>
      <c r="I9" s="59">
        <f t="shared" si="1"/>
        <v>1475577</v>
      </c>
      <c r="J9" s="60">
        <f t="shared" si="2"/>
        <v>96.4</v>
      </c>
      <c r="K9" s="61">
        <f t="shared" si="3"/>
        <v>27.6</v>
      </c>
      <c r="L9" s="62">
        <f t="shared" si="4"/>
        <v>90.9</v>
      </c>
    </row>
    <row r="10" spans="1:12" ht="27" customHeight="1">
      <c r="A10" s="25"/>
      <c r="B10" s="324" t="s">
        <v>88</v>
      </c>
      <c r="C10" s="323"/>
      <c r="D10" s="57">
        <f>'(ﾛ)所得割'!C48</f>
        <v>43821486</v>
      </c>
      <c r="E10" s="58">
        <f>'(ﾛ)所得割'!D48</f>
        <v>3668428</v>
      </c>
      <c r="F10" s="59">
        <f t="shared" si="0"/>
        <v>47489914</v>
      </c>
      <c r="G10" s="57">
        <f>'(ﾛ)所得割'!F48</f>
        <v>42263762</v>
      </c>
      <c r="H10" s="58">
        <f>'(ﾛ)所得割'!G48</f>
        <v>995156</v>
      </c>
      <c r="I10" s="59">
        <f t="shared" si="1"/>
        <v>43258918</v>
      </c>
      <c r="J10" s="60">
        <f t="shared" si="2"/>
        <v>96.4</v>
      </c>
      <c r="K10" s="61">
        <f t="shared" si="3"/>
        <v>27.1</v>
      </c>
      <c r="L10" s="62">
        <f t="shared" si="4"/>
        <v>91.1</v>
      </c>
    </row>
    <row r="11" spans="1:12" ht="27" customHeight="1">
      <c r="A11" s="25"/>
      <c r="B11" s="322" t="s">
        <v>89</v>
      </c>
      <c r="C11" s="323"/>
      <c r="D11" s="57">
        <f>'(ﾊ)法人均等割'!C48</f>
        <v>2881466</v>
      </c>
      <c r="E11" s="58">
        <f>'(ﾊ)法人均等割'!D48</f>
        <v>104594</v>
      </c>
      <c r="F11" s="59">
        <f t="shared" si="0"/>
        <v>2986060</v>
      </c>
      <c r="G11" s="57">
        <f>'(ﾊ)法人均等割'!F48</f>
        <v>2861288</v>
      </c>
      <c r="H11" s="58">
        <f>'(ﾊ)法人均等割'!G48</f>
        <v>19172</v>
      </c>
      <c r="I11" s="59">
        <f t="shared" si="1"/>
        <v>2880460</v>
      </c>
      <c r="J11" s="60">
        <f t="shared" si="2"/>
        <v>99.3</v>
      </c>
      <c r="K11" s="61">
        <f t="shared" si="3"/>
        <v>18.3</v>
      </c>
      <c r="L11" s="62">
        <f t="shared" si="4"/>
        <v>96.5</v>
      </c>
    </row>
    <row r="12" spans="1:12" ht="27" customHeight="1">
      <c r="A12" s="26"/>
      <c r="B12" s="325" t="s">
        <v>90</v>
      </c>
      <c r="C12" s="326"/>
      <c r="D12" s="63">
        <f>'(ﾆ)法人税割'!C48</f>
        <v>8682087</v>
      </c>
      <c r="E12" s="64">
        <f>'(ﾆ)法人税割'!D48</f>
        <v>204559</v>
      </c>
      <c r="F12" s="65">
        <f t="shared" si="0"/>
        <v>8886646</v>
      </c>
      <c r="G12" s="63">
        <f>'(ﾆ)法人税割'!F48</f>
        <v>8672166</v>
      </c>
      <c r="H12" s="64">
        <f>'(ﾆ)法人税割'!G48</f>
        <v>31356</v>
      </c>
      <c r="I12" s="65">
        <f t="shared" si="1"/>
        <v>8703522</v>
      </c>
      <c r="J12" s="66">
        <f t="shared" si="2"/>
        <v>99.9</v>
      </c>
      <c r="K12" s="67">
        <f t="shared" si="3"/>
        <v>15.3</v>
      </c>
      <c r="L12" s="68">
        <f t="shared" si="4"/>
        <v>97.9</v>
      </c>
    </row>
    <row r="13" spans="1:12" ht="27" customHeight="1">
      <c r="A13" s="319" t="s">
        <v>109</v>
      </c>
      <c r="B13" s="317"/>
      <c r="C13" s="318"/>
      <c r="D13" s="34">
        <f>SUM(D14,D18)</f>
        <v>68383909</v>
      </c>
      <c r="E13" s="35">
        <f>SUM(E14,E18)</f>
        <v>11138134</v>
      </c>
      <c r="F13" s="36">
        <f t="shared" si="0"/>
        <v>79522043</v>
      </c>
      <c r="G13" s="34">
        <f>SUM(G14,G18)</f>
        <v>65152431</v>
      </c>
      <c r="H13" s="35">
        <f>SUM(H14,H18)</f>
        <v>2710014</v>
      </c>
      <c r="I13" s="36">
        <f t="shared" si="1"/>
        <v>67862445</v>
      </c>
      <c r="J13" s="44">
        <f t="shared" si="2"/>
        <v>95.3</v>
      </c>
      <c r="K13" s="45">
        <f t="shared" si="3"/>
        <v>24.3</v>
      </c>
      <c r="L13" s="46">
        <f t="shared" si="4"/>
        <v>85.3</v>
      </c>
    </row>
    <row r="14" spans="1:12" ht="27" customHeight="1">
      <c r="A14" s="25"/>
      <c r="B14" s="327" t="s">
        <v>91</v>
      </c>
      <c r="C14" s="321"/>
      <c r="D14" s="51">
        <f>SUM(D15:D17)</f>
        <v>66042701</v>
      </c>
      <c r="E14" s="52">
        <f>SUM(E15:E17)</f>
        <v>11138134</v>
      </c>
      <c r="F14" s="53">
        <f t="shared" si="0"/>
        <v>77180835</v>
      </c>
      <c r="G14" s="51">
        <f>SUM(G15:G17)</f>
        <v>62811223</v>
      </c>
      <c r="H14" s="52">
        <f>SUM(H15:H17)</f>
        <v>2710014</v>
      </c>
      <c r="I14" s="53">
        <f t="shared" si="1"/>
        <v>65521237</v>
      </c>
      <c r="J14" s="54">
        <f t="shared" si="2"/>
        <v>95.1</v>
      </c>
      <c r="K14" s="55">
        <f t="shared" si="3"/>
        <v>24.3</v>
      </c>
      <c r="L14" s="56">
        <f t="shared" si="4"/>
        <v>84.9</v>
      </c>
    </row>
    <row r="15" spans="1:12" ht="27" customHeight="1">
      <c r="A15" s="25"/>
      <c r="B15" s="69"/>
      <c r="C15" s="59" t="s">
        <v>92</v>
      </c>
      <c r="D15" s="57">
        <f>'a土地'!C48</f>
        <v>22886142</v>
      </c>
      <c r="E15" s="58">
        <f>'a土地'!D48</f>
        <v>3701531</v>
      </c>
      <c r="F15" s="59">
        <f t="shared" si="0"/>
        <v>26587673</v>
      </c>
      <c r="G15" s="57">
        <f>'a土地'!F48</f>
        <v>21774435</v>
      </c>
      <c r="H15" s="58">
        <f>'a土地'!G48</f>
        <v>908777</v>
      </c>
      <c r="I15" s="59">
        <f t="shared" si="1"/>
        <v>22683212</v>
      </c>
      <c r="J15" s="60">
        <f t="shared" si="2"/>
        <v>95.1</v>
      </c>
      <c r="K15" s="61">
        <f t="shared" si="3"/>
        <v>24.6</v>
      </c>
      <c r="L15" s="62">
        <f t="shared" si="4"/>
        <v>85.3</v>
      </c>
    </row>
    <row r="16" spans="1:12" ht="27" customHeight="1">
      <c r="A16" s="25"/>
      <c r="B16" s="69"/>
      <c r="C16" s="59" t="s">
        <v>93</v>
      </c>
      <c r="D16" s="57">
        <f>'b家屋'!C48</f>
        <v>35011964</v>
      </c>
      <c r="E16" s="58">
        <f>'b家屋'!D48</f>
        <v>6117384</v>
      </c>
      <c r="F16" s="59">
        <f t="shared" si="0"/>
        <v>41129348</v>
      </c>
      <c r="G16" s="57">
        <f>'b家屋'!F48</f>
        <v>33299697</v>
      </c>
      <c r="H16" s="58">
        <f>'b家屋'!G48</f>
        <v>1475680</v>
      </c>
      <c r="I16" s="59">
        <f t="shared" si="1"/>
        <v>34775377</v>
      </c>
      <c r="J16" s="60">
        <f t="shared" si="2"/>
        <v>95.1</v>
      </c>
      <c r="K16" s="61">
        <f t="shared" si="3"/>
        <v>24.1</v>
      </c>
      <c r="L16" s="62">
        <f t="shared" si="4"/>
        <v>84.6</v>
      </c>
    </row>
    <row r="17" spans="1:12" ht="27" customHeight="1">
      <c r="A17" s="25"/>
      <c r="B17" s="70"/>
      <c r="C17" s="65" t="s">
        <v>94</v>
      </c>
      <c r="D17" s="63">
        <f>'c償却資産'!C48</f>
        <v>8144595</v>
      </c>
      <c r="E17" s="64">
        <f>'c償却資産'!D48</f>
        <v>1319219</v>
      </c>
      <c r="F17" s="65">
        <f t="shared" si="0"/>
        <v>9463814</v>
      </c>
      <c r="G17" s="63">
        <f>'c償却資産'!F48</f>
        <v>7737091</v>
      </c>
      <c r="H17" s="64">
        <f>'c償却資産'!G48</f>
        <v>325557</v>
      </c>
      <c r="I17" s="65">
        <f t="shared" si="1"/>
        <v>8062648</v>
      </c>
      <c r="J17" s="66">
        <f t="shared" si="2"/>
        <v>95</v>
      </c>
      <c r="K17" s="71">
        <f t="shared" si="3"/>
        <v>24.7</v>
      </c>
      <c r="L17" s="68">
        <f t="shared" si="4"/>
        <v>85.2</v>
      </c>
    </row>
    <row r="18" spans="1:12" ht="27" customHeight="1">
      <c r="A18" s="25"/>
      <c r="B18" s="327" t="s">
        <v>95</v>
      </c>
      <c r="C18" s="321"/>
      <c r="D18" s="51">
        <f>D19+D20</f>
        <v>2341208</v>
      </c>
      <c r="E18" s="52">
        <f>E19+E20</f>
        <v>0</v>
      </c>
      <c r="F18" s="53">
        <f t="shared" si="0"/>
        <v>2341208</v>
      </c>
      <c r="G18" s="51">
        <f>G19+G20</f>
        <v>2341208</v>
      </c>
      <c r="H18" s="52">
        <f>H19+H20</f>
        <v>0</v>
      </c>
      <c r="I18" s="53">
        <f t="shared" si="1"/>
        <v>2341208</v>
      </c>
      <c r="J18" s="54">
        <f t="shared" si="2"/>
        <v>100</v>
      </c>
      <c r="K18" s="72" t="str">
        <f t="shared" si="3"/>
        <v>-</v>
      </c>
      <c r="L18" s="56">
        <f t="shared" si="4"/>
        <v>100</v>
      </c>
    </row>
    <row r="19" spans="1:12" ht="27" customHeight="1">
      <c r="A19" s="25"/>
      <c r="B19" s="69"/>
      <c r="C19" s="59" t="s">
        <v>96</v>
      </c>
      <c r="D19" s="57">
        <f>'a交付金'!C48</f>
        <v>2341208</v>
      </c>
      <c r="E19" s="58">
        <f>'a交付金'!D48</f>
        <v>0</v>
      </c>
      <c r="F19" s="59">
        <f>SUM(D19:E19)</f>
        <v>2341208</v>
      </c>
      <c r="G19" s="57">
        <f>'a交付金'!F48</f>
        <v>2341208</v>
      </c>
      <c r="H19" s="58">
        <f>'a交付金'!G48</f>
        <v>0</v>
      </c>
      <c r="I19" s="59">
        <f>SUM(G19:H19)</f>
        <v>2341208</v>
      </c>
      <c r="J19" s="60">
        <f t="shared" si="2"/>
        <v>100</v>
      </c>
      <c r="K19" s="73" t="str">
        <f t="shared" si="3"/>
        <v>-</v>
      </c>
      <c r="L19" s="62">
        <f t="shared" si="4"/>
        <v>100</v>
      </c>
    </row>
    <row r="20" spans="1:12" ht="27" customHeight="1">
      <c r="A20" s="26"/>
      <c r="B20" s="70"/>
      <c r="C20" s="65" t="s">
        <v>97</v>
      </c>
      <c r="D20" s="63">
        <f>'b納付金'!C48</f>
        <v>0</v>
      </c>
      <c r="E20" s="64">
        <f>'b納付金'!D48</f>
        <v>0</v>
      </c>
      <c r="F20" s="65">
        <f>SUM(D20:E20)</f>
        <v>0</v>
      </c>
      <c r="G20" s="63">
        <f>'b納付金'!F48</f>
        <v>0</v>
      </c>
      <c r="H20" s="64">
        <f>'b納付金'!G48</f>
        <v>0</v>
      </c>
      <c r="I20" s="65">
        <f>SUM(G20:H20)</f>
        <v>0</v>
      </c>
      <c r="J20" s="66" t="str">
        <f t="shared" si="2"/>
        <v>-</v>
      </c>
      <c r="K20" s="71" t="str">
        <f t="shared" si="3"/>
        <v>-</v>
      </c>
      <c r="L20" s="68" t="str">
        <f t="shared" si="4"/>
        <v>-</v>
      </c>
    </row>
    <row r="21" spans="1:12" ht="27" customHeight="1">
      <c r="A21" s="316" t="s">
        <v>108</v>
      </c>
      <c r="B21" s="317"/>
      <c r="C21" s="318"/>
      <c r="D21" s="34">
        <f>'(3)軽自動車'!C48</f>
        <v>2890834</v>
      </c>
      <c r="E21" s="35">
        <f>'(3)軽自動車'!D48</f>
        <v>461222</v>
      </c>
      <c r="F21" s="36">
        <f t="shared" si="0"/>
        <v>3352056</v>
      </c>
      <c r="G21" s="34">
        <f>'(3)軽自動車'!F48</f>
        <v>2722303</v>
      </c>
      <c r="H21" s="35">
        <f>'(3)軽自動車'!G48</f>
        <v>124130</v>
      </c>
      <c r="I21" s="36">
        <f t="shared" si="1"/>
        <v>2846433</v>
      </c>
      <c r="J21" s="44">
        <f t="shared" si="2"/>
        <v>94.2</v>
      </c>
      <c r="K21" s="45">
        <f t="shared" si="3"/>
        <v>26.9</v>
      </c>
      <c r="L21" s="46">
        <f t="shared" si="4"/>
        <v>84.9</v>
      </c>
    </row>
    <row r="22" spans="1:12" ht="27" customHeight="1">
      <c r="A22" s="316" t="s">
        <v>107</v>
      </c>
      <c r="B22" s="317"/>
      <c r="C22" s="318"/>
      <c r="D22" s="34">
        <f>'(4)たばこ税'!C48</f>
        <v>8539004</v>
      </c>
      <c r="E22" s="35">
        <f>'(4)たばこ税'!D48</f>
        <v>5847</v>
      </c>
      <c r="F22" s="36">
        <f t="shared" si="0"/>
        <v>8544851</v>
      </c>
      <c r="G22" s="34">
        <f>'(4)たばこ税'!F48</f>
        <v>8538652</v>
      </c>
      <c r="H22" s="35">
        <f>'(4)たばこ税'!G48</f>
        <v>89</v>
      </c>
      <c r="I22" s="36">
        <f t="shared" si="1"/>
        <v>8538741</v>
      </c>
      <c r="J22" s="44">
        <f t="shared" si="2"/>
        <v>100</v>
      </c>
      <c r="K22" s="45">
        <f t="shared" si="3"/>
        <v>1.5</v>
      </c>
      <c r="L22" s="46">
        <f t="shared" si="4"/>
        <v>99.9</v>
      </c>
    </row>
    <row r="23" spans="1:12" ht="27" customHeight="1">
      <c r="A23" s="316" t="s">
        <v>106</v>
      </c>
      <c r="B23" s="317"/>
      <c r="C23" s="318"/>
      <c r="D23" s="34">
        <f>'(5)鉱産税'!C48</f>
        <v>39373</v>
      </c>
      <c r="E23" s="35">
        <f>'(5)鉱産税'!D48</f>
        <v>0</v>
      </c>
      <c r="F23" s="36">
        <f t="shared" si="0"/>
        <v>39373</v>
      </c>
      <c r="G23" s="34">
        <f>'(5)鉱産税'!F48</f>
        <v>38595</v>
      </c>
      <c r="H23" s="35">
        <f>'(5)鉱産税'!G48</f>
        <v>0</v>
      </c>
      <c r="I23" s="36">
        <f t="shared" si="1"/>
        <v>38595</v>
      </c>
      <c r="J23" s="44">
        <f t="shared" si="2"/>
        <v>98</v>
      </c>
      <c r="K23" s="47" t="str">
        <f t="shared" si="3"/>
        <v>-</v>
      </c>
      <c r="L23" s="46">
        <f t="shared" si="4"/>
        <v>98</v>
      </c>
    </row>
    <row r="24" spans="1:12" ht="27" customHeight="1">
      <c r="A24" s="319" t="s">
        <v>105</v>
      </c>
      <c r="B24" s="320"/>
      <c r="C24" s="321"/>
      <c r="D24" s="51">
        <f>SUM(D25:D26)</f>
        <v>0</v>
      </c>
      <c r="E24" s="52">
        <f>SUM(E25:E26)</f>
        <v>43350</v>
      </c>
      <c r="F24" s="53">
        <f t="shared" si="0"/>
        <v>43350</v>
      </c>
      <c r="G24" s="51">
        <f>SUM(G25:G26)</f>
        <v>0</v>
      </c>
      <c r="H24" s="52">
        <f>SUM(H25:H26)</f>
        <v>6449</v>
      </c>
      <c r="I24" s="53">
        <f t="shared" si="1"/>
        <v>6449</v>
      </c>
      <c r="J24" s="54" t="str">
        <f t="shared" si="2"/>
        <v>-</v>
      </c>
      <c r="K24" s="55">
        <f t="shared" si="3"/>
        <v>14.9</v>
      </c>
      <c r="L24" s="56">
        <f t="shared" si="4"/>
        <v>14.9</v>
      </c>
    </row>
    <row r="25" spans="1:12" ht="27" customHeight="1">
      <c r="A25" s="25"/>
      <c r="B25" s="322" t="s">
        <v>98</v>
      </c>
      <c r="C25" s="323"/>
      <c r="D25" s="57">
        <f>'(ｲ)保有分'!C48</f>
        <v>0</v>
      </c>
      <c r="E25" s="58">
        <f>'(ｲ)保有分'!D48</f>
        <v>38700</v>
      </c>
      <c r="F25" s="59">
        <f t="shared" si="0"/>
        <v>38700</v>
      </c>
      <c r="G25" s="57">
        <f>'(ｲ)保有分'!F48</f>
        <v>0</v>
      </c>
      <c r="H25" s="58">
        <f>'(ｲ)保有分'!G48</f>
        <v>2672</v>
      </c>
      <c r="I25" s="59">
        <f t="shared" si="1"/>
        <v>2672</v>
      </c>
      <c r="J25" s="60" t="str">
        <f t="shared" si="2"/>
        <v>-</v>
      </c>
      <c r="K25" s="61">
        <f t="shared" si="3"/>
        <v>6.9</v>
      </c>
      <c r="L25" s="62">
        <f t="shared" si="4"/>
        <v>6.9</v>
      </c>
    </row>
    <row r="26" spans="1:12" ht="27" customHeight="1">
      <c r="A26" s="26"/>
      <c r="B26" s="325" t="s">
        <v>99</v>
      </c>
      <c r="C26" s="326"/>
      <c r="D26" s="63">
        <f>'(ﾛ)取得分'!C48</f>
        <v>0</v>
      </c>
      <c r="E26" s="64">
        <f>'(ﾛ)取得分'!D48</f>
        <v>4650</v>
      </c>
      <c r="F26" s="65">
        <f t="shared" si="0"/>
        <v>4650</v>
      </c>
      <c r="G26" s="63">
        <f>'(ﾛ)取得分'!F48</f>
        <v>0</v>
      </c>
      <c r="H26" s="64">
        <f>'(ﾛ)取得分'!G48</f>
        <v>3777</v>
      </c>
      <c r="I26" s="65">
        <f t="shared" si="1"/>
        <v>3777</v>
      </c>
      <c r="J26" s="66" t="str">
        <f t="shared" si="2"/>
        <v>-</v>
      </c>
      <c r="K26" s="67">
        <f t="shared" si="3"/>
        <v>81.2</v>
      </c>
      <c r="L26" s="68">
        <f t="shared" si="4"/>
        <v>81.2</v>
      </c>
    </row>
    <row r="27" spans="1:12" ht="27" customHeight="1">
      <c r="A27" s="316" t="s">
        <v>101</v>
      </c>
      <c r="B27" s="317"/>
      <c r="C27" s="318"/>
      <c r="D27" s="34">
        <f>SUM(D28:D30)</f>
        <v>810975</v>
      </c>
      <c r="E27" s="35">
        <f>SUM(E28:E30)</f>
        <v>9808</v>
      </c>
      <c r="F27" s="36">
        <f>SUM(D27:E27)</f>
        <v>820783</v>
      </c>
      <c r="G27" s="34">
        <f>SUM(G28:G30)</f>
        <v>803160</v>
      </c>
      <c r="H27" s="35">
        <f>SUM(H28:H30)</f>
        <v>472</v>
      </c>
      <c r="I27" s="36">
        <f>SUM(G27:H27)</f>
        <v>803632</v>
      </c>
      <c r="J27" s="44">
        <f t="shared" si="2"/>
        <v>99</v>
      </c>
      <c r="K27" s="45">
        <f t="shared" si="3"/>
        <v>4.8</v>
      </c>
      <c r="L27" s="46">
        <f t="shared" si="4"/>
        <v>97.9</v>
      </c>
    </row>
    <row r="28" spans="1:12" ht="27" customHeight="1">
      <c r="A28" s="316" t="s">
        <v>102</v>
      </c>
      <c r="B28" s="317"/>
      <c r="C28" s="318"/>
      <c r="D28" s="34">
        <f>'(1)入湯税'!C48</f>
        <v>58807</v>
      </c>
      <c r="E28" s="35">
        <f>'(1)入湯税'!D48</f>
        <v>0</v>
      </c>
      <c r="F28" s="36">
        <f t="shared" si="0"/>
        <v>58807</v>
      </c>
      <c r="G28" s="34">
        <f>'(1)入湯税'!F48</f>
        <v>58807</v>
      </c>
      <c r="H28" s="35">
        <f>'(1)入湯税'!G48</f>
        <v>0</v>
      </c>
      <c r="I28" s="36">
        <f>SUM(G28:H28)</f>
        <v>58807</v>
      </c>
      <c r="J28" s="44">
        <f t="shared" si="2"/>
        <v>100</v>
      </c>
      <c r="K28" s="47" t="str">
        <f t="shared" si="3"/>
        <v>-</v>
      </c>
      <c r="L28" s="46">
        <f t="shared" si="4"/>
        <v>100</v>
      </c>
    </row>
    <row r="29" spans="1:12" ht="27" customHeight="1">
      <c r="A29" s="319" t="s">
        <v>100</v>
      </c>
      <c r="B29" s="320"/>
      <c r="C29" s="321"/>
      <c r="D29" s="51">
        <f>'(2)事業所税'!C48</f>
        <v>746315</v>
      </c>
      <c r="E29" s="52">
        <f>'(2)事業所税'!D48</f>
        <v>9808</v>
      </c>
      <c r="F29" s="53">
        <f t="shared" si="0"/>
        <v>756123</v>
      </c>
      <c r="G29" s="51">
        <f>'(2)事業所税'!F48</f>
        <v>738500</v>
      </c>
      <c r="H29" s="52">
        <f>'(2)事業所税'!G48</f>
        <v>472</v>
      </c>
      <c r="I29" s="53">
        <f>SUM(G29:H29)</f>
        <v>738972</v>
      </c>
      <c r="J29" s="54">
        <f t="shared" si="2"/>
        <v>99</v>
      </c>
      <c r="K29" s="55">
        <f t="shared" si="3"/>
        <v>4.8</v>
      </c>
      <c r="L29" s="56">
        <f t="shared" si="4"/>
        <v>97.7</v>
      </c>
    </row>
    <row r="30" spans="1:12" ht="27" customHeight="1" thickBot="1">
      <c r="A30" s="328" t="s">
        <v>130</v>
      </c>
      <c r="B30" s="297"/>
      <c r="C30" s="329"/>
      <c r="D30" s="37">
        <f>+'(3)法定外目的税'!C48</f>
        <v>5853</v>
      </c>
      <c r="E30" s="38">
        <f>+'(3)法定外目的税'!D48</f>
        <v>0</v>
      </c>
      <c r="F30" s="39">
        <f>SUM(D30:E30)</f>
        <v>5853</v>
      </c>
      <c r="G30" s="37">
        <f>+'(3)法定外目的税'!F48</f>
        <v>5853</v>
      </c>
      <c r="H30" s="38">
        <f>+'(3)法定外目的税'!G48</f>
        <v>0</v>
      </c>
      <c r="I30" s="39">
        <f>SUM(G30:H30)</f>
        <v>5853</v>
      </c>
      <c r="J30" s="48">
        <f t="shared" si="2"/>
        <v>100</v>
      </c>
      <c r="K30" s="261" t="str">
        <f t="shared" si="3"/>
        <v>-</v>
      </c>
      <c r="L30" s="50">
        <f t="shared" si="4"/>
        <v>100</v>
      </c>
    </row>
    <row r="31" spans="1:12" ht="27" customHeight="1">
      <c r="A31" s="313" t="s">
        <v>86</v>
      </c>
      <c r="B31" s="314"/>
      <c r="C31" s="315"/>
      <c r="D31" s="31">
        <f>SUM(D32:D33)</f>
        <v>31173377</v>
      </c>
      <c r="E31" s="32">
        <f>SUM(E32:E33)</f>
        <v>11265661</v>
      </c>
      <c r="F31" s="33">
        <f t="shared" si="0"/>
        <v>42439038</v>
      </c>
      <c r="G31" s="31">
        <f>SUM(G32:G33)</f>
        <v>28474213</v>
      </c>
      <c r="H31" s="32">
        <f>SUM(H32:H33)</f>
        <v>1359052</v>
      </c>
      <c r="I31" s="33">
        <f t="shared" si="1"/>
        <v>29833265</v>
      </c>
      <c r="J31" s="41">
        <f t="shared" si="2"/>
        <v>91.3</v>
      </c>
      <c r="K31" s="42">
        <f t="shared" si="3"/>
        <v>12.1</v>
      </c>
      <c r="L31" s="43">
        <f t="shared" si="4"/>
        <v>70.3</v>
      </c>
    </row>
    <row r="32" spans="1:12" ht="27" customHeight="1">
      <c r="A32" s="316" t="s">
        <v>103</v>
      </c>
      <c r="B32" s="317"/>
      <c r="C32" s="318"/>
      <c r="D32" s="34">
        <f>'Ⅱ1国保税'!C48</f>
        <v>27989882</v>
      </c>
      <c r="E32" s="35">
        <f>'Ⅱ1国保税'!D48</f>
        <v>9573518</v>
      </c>
      <c r="F32" s="36">
        <f t="shared" si="0"/>
        <v>37563400</v>
      </c>
      <c r="G32" s="34">
        <f>'Ⅱ1国保税'!F48</f>
        <v>25635049</v>
      </c>
      <c r="H32" s="35">
        <f>'Ⅱ1国保税'!G48</f>
        <v>1171998</v>
      </c>
      <c r="I32" s="36">
        <f t="shared" si="1"/>
        <v>26807047</v>
      </c>
      <c r="J32" s="44">
        <f t="shared" si="2"/>
        <v>91.6</v>
      </c>
      <c r="K32" s="45">
        <f t="shared" si="3"/>
        <v>12.2</v>
      </c>
      <c r="L32" s="46">
        <f t="shared" si="4"/>
        <v>71.4</v>
      </c>
    </row>
    <row r="33" spans="1:12" ht="27" customHeight="1" thickBot="1">
      <c r="A33" s="328" t="s">
        <v>104</v>
      </c>
      <c r="B33" s="297"/>
      <c r="C33" s="329"/>
      <c r="D33" s="37">
        <f>'Ⅱ2国保料'!C48</f>
        <v>3183495</v>
      </c>
      <c r="E33" s="38">
        <f>'Ⅱ2国保料'!D48</f>
        <v>1692143</v>
      </c>
      <c r="F33" s="39">
        <f t="shared" si="0"/>
        <v>4875638</v>
      </c>
      <c r="G33" s="37">
        <f>'Ⅱ2国保料'!F48</f>
        <v>2839164</v>
      </c>
      <c r="H33" s="38">
        <f>'Ⅱ2国保料'!G48</f>
        <v>187054</v>
      </c>
      <c r="I33" s="39">
        <f t="shared" si="1"/>
        <v>3026218</v>
      </c>
      <c r="J33" s="48">
        <f t="shared" si="2"/>
        <v>89.2</v>
      </c>
      <c r="K33" s="49">
        <f t="shared" si="3"/>
        <v>11.1</v>
      </c>
      <c r="L33" s="50">
        <f t="shared" si="4"/>
        <v>62.1</v>
      </c>
    </row>
  </sheetData>
  <sheetProtection/>
  <mergeCells count="29">
    <mergeCell ref="A30:C30"/>
    <mergeCell ref="A32:C32"/>
    <mergeCell ref="A33:C33"/>
    <mergeCell ref="A1:L1"/>
    <mergeCell ref="A27:C27"/>
    <mergeCell ref="A28:C28"/>
    <mergeCell ref="A29:C29"/>
    <mergeCell ref="A31:C31"/>
    <mergeCell ref="A23:C23"/>
    <mergeCell ref="A24:C24"/>
    <mergeCell ref="B25:C25"/>
    <mergeCell ref="B26:C26"/>
    <mergeCell ref="B14:C14"/>
    <mergeCell ref="B18:C18"/>
    <mergeCell ref="A21:C21"/>
    <mergeCell ref="A22:C22"/>
    <mergeCell ref="A13:C13"/>
    <mergeCell ref="B9:C9"/>
    <mergeCell ref="B10:C10"/>
    <mergeCell ref="B11:C11"/>
    <mergeCell ref="B12:C12"/>
    <mergeCell ref="A5:C5"/>
    <mergeCell ref="A6:C6"/>
    <mergeCell ref="A7:C7"/>
    <mergeCell ref="A8:C8"/>
    <mergeCell ref="D4:F4"/>
    <mergeCell ref="G4:I4"/>
    <mergeCell ref="J4:L4"/>
    <mergeCell ref="A4:C4"/>
  </mergeCells>
  <printOptions horizontalCentered="1"/>
  <pageMargins left="0.5905511811023623" right="0.4724409448818898" top="0.5905511811023623" bottom="0.984251968503937" header="0.5118110236220472" footer="0.5118110236220472"/>
  <pageSetup horizontalDpi="600" verticalDpi="600" orientation="portrait" paperSize="9" scale="88" r:id="rId2"/>
  <headerFooter alignWithMargins="0">
    <oddFooter>&amp;R
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7">
    <tabColor indexed="43"/>
  </sheetPr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20" customWidth="1"/>
    <col min="2" max="2" width="9.00390625" style="20" customWidth="1"/>
    <col min="3" max="4" width="10.125" style="14" bestFit="1" customWidth="1"/>
    <col min="5" max="5" width="9.875" style="14" bestFit="1" customWidth="1"/>
    <col min="6" max="6" width="10.125" style="14" bestFit="1" customWidth="1"/>
    <col min="7" max="8" width="9.125" style="14" bestFit="1" customWidth="1"/>
    <col min="9" max="11" width="5.625" style="20" customWidth="1"/>
    <col min="12" max="16384" width="9.00390625" style="20" customWidth="1"/>
  </cols>
  <sheetData>
    <row r="1" spans="2:11" s="15" customFormat="1" ht="14.25" thickBot="1">
      <c r="B1" s="20" t="s">
        <v>62</v>
      </c>
      <c r="C1" s="13"/>
      <c r="D1" s="13"/>
      <c r="E1" s="13"/>
      <c r="F1" s="13"/>
      <c r="G1" s="13"/>
      <c r="H1" s="13"/>
      <c r="I1" s="2"/>
      <c r="J1" s="2"/>
      <c r="K1" s="81" t="s">
        <v>48</v>
      </c>
    </row>
    <row r="2" spans="2:11" s="180" customFormat="1" ht="15" customHeight="1">
      <c r="B2" s="181"/>
      <c r="C2" s="351" t="s">
        <v>8</v>
      </c>
      <c r="D2" s="351"/>
      <c r="E2" s="352"/>
      <c r="F2" s="353" t="s">
        <v>9</v>
      </c>
      <c r="G2" s="351"/>
      <c r="H2" s="352"/>
      <c r="I2" s="354" t="s">
        <v>10</v>
      </c>
      <c r="J2" s="355"/>
      <c r="K2" s="356"/>
    </row>
    <row r="3" spans="2:11" ht="12" customHeight="1">
      <c r="B3" s="16" t="s">
        <v>11</v>
      </c>
      <c r="C3" s="337" t="s">
        <v>1</v>
      </c>
      <c r="D3" s="339" t="s">
        <v>3</v>
      </c>
      <c r="E3" s="341" t="s">
        <v>0</v>
      </c>
      <c r="F3" s="337" t="s">
        <v>1</v>
      </c>
      <c r="G3" s="339" t="s">
        <v>3</v>
      </c>
      <c r="H3" s="341" t="s">
        <v>0</v>
      </c>
      <c r="I3" s="345" t="s">
        <v>4</v>
      </c>
      <c r="J3" s="347" t="s">
        <v>117</v>
      </c>
      <c r="K3" s="343" t="s">
        <v>0</v>
      </c>
    </row>
    <row r="4" spans="2:11" ht="11.25" customHeight="1" thickBot="1">
      <c r="B4" s="179"/>
      <c r="C4" s="338"/>
      <c r="D4" s="340"/>
      <c r="E4" s="342"/>
      <c r="F4" s="338"/>
      <c r="G4" s="340"/>
      <c r="H4" s="342"/>
      <c r="I4" s="346"/>
      <c r="J4" s="348"/>
      <c r="K4" s="344"/>
    </row>
    <row r="5" spans="1:11" ht="14.25" thickTop="1">
      <c r="A5" s="17"/>
      <c r="B5" s="78" t="str">
        <f>+'帳票61_06(1)'!B4</f>
        <v>那覇市</v>
      </c>
      <c r="C5" s="126">
        <f>+'帳票61_06(2)'!CM4</f>
        <v>0</v>
      </c>
      <c r="D5" s="127">
        <f>+'帳票61_06(2)'!CN4</f>
        <v>0</v>
      </c>
      <c r="E5" s="128">
        <f>SUM(C5:D5)</f>
        <v>0</v>
      </c>
      <c r="F5" s="126">
        <f>+'帳票61_06(2)'!CR4</f>
        <v>0</v>
      </c>
      <c r="G5" s="127">
        <f>+'帳票61_06(2)'!CS4</f>
        <v>0</v>
      </c>
      <c r="H5" s="128">
        <f>SUM(F5:G5)</f>
        <v>0</v>
      </c>
      <c r="I5" s="188" t="str">
        <f>IF(C5=0,"－",(F5/C5)*100)</f>
        <v>－</v>
      </c>
      <c r="J5" s="142" t="str">
        <f aca="true" t="shared" si="0" ref="J5:K36">IF(D5=0,"－",(G5/D5)*100)</f>
        <v>－</v>
      </c>
      <c r="K5" s="189" t="str">
        <f>IF(E5=0,"－",(H5/E5)*100)</f>
        <v>－</v>
      </c>
    </row>
    <row r="6" spans="1:11" ht="13.5">
      <c r="A6" s="17"/>
      <c r="B6" s="75" t="str">
        <f>+'帳票61_06(1)'!B5</f>
        <v>宜野湾市</v>
      </c>
      <c r="C6" s="129">
        <f>+'帳票61_06(2)'!CM5</f>
        <v>0</v>
      </c>
      <c r="D6" s="130">
        <f>+'帳票61_06(2)'!CN5</f>
        <v>0</v>
      </c>
      <c r="E6" s="131">
        <f aca="true" t="shared" si="1" ref="E6:E45">SUM(C6:D6)</f>
        <v>0</v>
      </c>
      <c r="F6" s="129">
        <f>+'帳票61_06(2)'!CR5</f>
        <v>0</v>
      </c>
      <c r="G6" s="130">
        <f>+'帳票61_06(2)'!CS5</f>
        <v>0</v>
      </c>
      <c r="H6" s="131">
        <f aca="true" t="shared" si="2" ref="H6:H45">SUM(F6:G6)</f>
        <v>0</v>
      </c>
      <c r="I6" s="190" t="str">
        <f aca="true" t="shared" si="3" ref="I6:K48">IF(C6=0,"－",(F6/C6)*100)</f>
        <v>－</v>
      </c>
      <c r="J6" s="145" t="str">
        <f t="shared" si="0"/>
        <v>－</v>
      </c>
      <c r="K6" s="191" t="str">
        <f t="shared" si="0"/>
        <v>－</v>
      </c>
    </row>
    <row r="7" spans="1:11" ht="13.5">
      <c r="A7" s="17"/>
      <c r="B7" s="75" t="str">
        <f>+'帳票61_06(1)'!B6</f>
        <v>石垣市</v>
      </c>
      <c r="C7" s="129">
        <f>+'帳票61_06(2)'!CM6</f>
        <v>0</v>
      </c>
      <c r="D7" s="130">
        <f>+'帳票61_06(2)'!CN6</f>
        <v>0</v>
      </c>
      <c r="E7" s="131">
        <f t="shared" si="1"/>
        <v>0</v>
      </c>
      <c r="F7" s="129">
        <f>+'帳票61_06(2)'!CR6</f>
        <v>0</v>
      </c>
      <c r="G7" s="130">
        <f>+'帳票61_06(2)'!CS6</f>
        <v>0</v>
      </c>
      <c r="H7" s="131">
        <f t="shared" si="2"/>
        <v>0</v>
      </c>
      <c r="I7" s="190" t="str">
        <f t="shared" si="3"/>
        <v>－</v>
      </c>
      <c r="J7" s="145" t="str">
        <f t="shared" si="0"/>
        <v>－</v>
      </c>
      <c r="K7" s="191" t="str">
        <f t="shared" si="0"/>
        <v>－</v>
      </c>
    </row>
    <row r="8" spans="1:11" ht="13.5">
      <c r="A8" s="17"/>
      <c r="B8" s="75" t="str">
        <f>+'帳票61_06(1)'!B7</f>
        <v>浦添市</v>
      </c>
      <c r="C8" s="129">
        <f>+'帳票61_06(2)'!CM7</f>
        <v>0</v>
      </c>
      <c r="D8" s="130">
        <f>+'帳票61_06(2)'!CN7</f>
        <v>0</v>
      </c>
      <c r="E8" s="131">
        <f t="shared" si="1"/>
        <v>0</v>
      </c>
      <c r="F8" s="129">
        <f>+'帳票61_06(2)'!CR7</f>
        <v>0</v>
      </c>
      <c r="G8" s="130">
        <f>+'帳票61_06(2)'!CS7</f>
        <v>0</v>
      </c>
      <c r="H8" s="131">
        <f t="shared" si="2"/>
        <v>0</v>
      </c>
      <c r="I8" s="190" t="str">
        <f t="shared" si="3"/>
        <v>－</v>
      </c>
      <c r="J8" s="145" t="str">
        <f t="shared" si="0"/>
        <v>－</v>
      </c>
      <c r="K8" s="191" t="str">
        <f t="shared" si="0"/>
        <v>－</v>
      </c>
    </row>
    <row r="9" spans="1:11" ht="13.5">
      <c r="A9" s="17"/>
      <c r="B9" s="76" t="str">
        <f>+'帳票61_06(1)'!B8</f>
        <v>名護市</v>
      </c>
      <c r="C9" s="132">
        <f>+'帳票61_06(2)'!CM8</f>
        <v>0</v>
      </c>
      <c r="D9" s="133">
        <f>+'帳票61_06(2)'!CN8</f>
        <v>0</v>
      </c>
      <c r="E9" s="134">
        <f t="shared" si="1"/>
        <v>0</v>
      </c>
      <c r="F9" s="132">
        <f>+'帳票61_06(2)'!CR8</f>
        <v>0</v>
      </c>
      <c r="G9" s="133">
        <f>+'帳票61_06(2)'!CS8</f>
        <v>0</v>
      </c>
      <c r="H9" s="134">
        <f t="shared" si="2"/>
        <v>0</v>
      </c>
      <c r="I9" s="168" t="str">
        <f t="shared" si="3"/>
        <v>－</v>
      </c>
      <c r="J9" s="148" t="str">
        <f t="shared" si="0"/>
        <v>－</v>
      </c>
      <c r="K9" s="170" t="str">
        <f t="shared" si="0"/>
        <v>－</v>
      </c>
    </row>
    <row r="10" spans="1:11" ht="13.5">
      <c r="A10" s="17"/>
      <c r="B10" s="77" t="str">
        <f>+'帳票61_06(1)'!B9</f>
        <v>糸満市</v>
      </c>
      <c r="C10" s="135">
        <f>+'帳票61_06(2)'!CM9</f>
        <v>0</v>
      </c>
      <c r="D10" s="136">
        <f>+'帳票61_06(2)'!CN9</f>
        <v>0</v>
      </c>
      <c r="E10" s="137">
        <f t="shared" si="1"/>
        <v>0</v>
      </c>
      <c r="F10" s="135">
        <f>+'帳票61_06(2)'!CR9</f>
        <v>0</v>
      </c>
      <c r="G10" s="136">
        <f>+'帳票61_06(2)'!CS9</f>
        <v>0</v>
      </c>
      <c r="H10" s="137">
        <f t="shared" si="2"/>
        <v>0</v>
      </c>
      <c r="I10" s="192" t="str">
        <f t="shared" si="3"/>
        <v>－</v>
      </c>
      <c r="J10" s="151" t="str">
        <f t="shared" si="0"/>
        <v>－</v>
      </c>
      <c r="K10" s="193" t="str">
        <f t="shared" si="0"/>
        <v>－</v>
      </c>
    </row>
    <row r="11" spans="1:11" ht="13.5">
      <c r="A11" s="17"/>
      <c r="B11" s="75" t="str">
        <f>+'帳票61_06(1)'!B10</f>
        <v>沖縄市</v>
      </c>
      <c r="C11" s="129">
        <f>+'帳票61_06(2)'!CM10</f>
        <v>3183495</v>
      </c>
      <c r="D11" s="130">
        <f>+'帳票61_06(2)'!CN10</f>
        <v>1692143</v>
      </c>
      <c r="E11" s="131">
        <f t="shared" si="1"/>
        <v>4875638</v>
      </c>
      <c r="F11" s="129">
        <f>+'帳票61_06(2)'!CR10</f>
        <v>2839164</v>
      </c>
      <c r="G11" s="130">
        <f>+'帳票61_06(2)'!CS10</f>
        <v>187054</v>
      </c>
      <c r="H11" s="131">
        <f t="shared" si="2"/>
        <v>3026218</v>
      </c>
      <c r="I11" s="190">
        <f t="shared" si="3"/>
        <v>89.18386867263808</v>
      </c>
      <c r="J11" s="145">
        <f t="shared" si="0"/>
        <v>11.054266690226536</v>
      </c>
      <c r="K11" s="191">
        <f t="shared" si="0"/>
        <v>62.06814369729664</v>
      </c>
    </row>
    <row r="12" spans="1:11" ht="13.5">
      <c r="A12" s="17"/>
      <c r="B12" s="75" t="str">
        <f>+'帳票61_06(1)'!B11</f>
        <v>豊見城市</v>
      </c>
      <c r="C12" s="129">
        <f>+'帳票61_06(2)'!CM11</f>
        <v>0</v>
      </c>
      <c r="D12" s="130">
        <f>+'帳票61_06(2)'!CN11</f>
        <v>0</v>
      </c>
      <c r="E12" s="131">
        <f t="shared" si="1"/>
        <v>0</v>
      </c>
      <c r="F12" s="129">
        <f>+'帳票61_06(2)'!CR11</f>
        <v>0</v>
      </c>
      <c r="G12" s="130">
        <f>+'帳票61_06(2)'!CS11</f>
        <v>0</v>
      </c>
      <c r="H12" s="131">
        <f t="shared" si="2"/>
        <v>0</v>
      </c>
      <c r="I12" s="190" t="str">
        <f t="shared" si="3"/>
        <v>－</v>
      </c>
      <c r="J12" s="145" t="str">
        <f t="shared" si="0"/>
        <v>－</v>
      </c>
      <c r="K12" s="191" t="str">
        <f t="shared" si="0"/>
        <v>－</v>
      </c>
    </row>
    <row r="13" spans="1:11" ht="13.5">
      <c r="A13" s="17"/>
      <c r="B13" s="75" t="str">
        <f>+'帳票61_06(1)'!B12</f>
        <v>うるま市</v>
      </c>
      <c r="C13" s="129">
        <f>+'帳票61_06(2)'!CM12</f>
        <v>0</v>
      </c>
      <c r="D13" s="130">
        <f>+'帳票61_06(2)'!CN12</f>
        <v>0</v>
      </c>
      <c r="E13" s="131">
        <f t="shared" si="1"/>
        <v>0</v>
      </c>
      <c r="F13" s="129">
        <f>+'帳票61_06(2)'!CR12</f>
        <v>0</v>
      </c>
      <c r="G13" s="130">
        <f>+'帳票61_06(2)'!CS12</f>
        <v>0</v>
      </c>
      <c r="H13" s="131">
        <f t="shared" si="2"/>
        <v>0</v>
      </c>
      <c r="I13" s="190" t="str">
        <f t="shared" si="3"/>
        <v>－</v>
      </c>
      <c r="J13" s="145" t="str">
        <f t="shared" si="0"/>
        <v>－</v>
      </c>
      <c r="K13" s="191" t="str">
        <f t="shared" si="0"/>
        <v>－</v>
      </c>
    </row>
    <row r="14" spans="1:11" ht="13.5">
      <c r="A14" s="17"/>
      <c r="B14" s="76" t="str">
        <f>+'帳票61_06(1)'!B13</f>
        <v>宮古島市</v>
      </c>
      <c r="C14" s="132">
        <f>+'帳票61_06(2)'!CM13</f>
        <v>0</v>
      </c>
      <c r="D14" s="133">
        <f>+'帳票61_06(2)'!CN13</f>
        <v>0</v>
      </c>
      <c r="E14" s="134">
        <f t="shared" si="1"/>
        <v>0</v>
      </c>
      <c r="F14" s="132">
        <f>+'帳票61_06(2)'!CR13</f>
        <v>0</v>
      </c>
      <c r="G14" s="133">
        <f>+'帳票61_06(2)'!CS13</f>
        <v>0</v>
      </c>
      <c r="H14" s="134">
        <f t="shared" si="2"/>
        <v>0</v>
      </c>
      <c r="I14" s="168" t="str">
        <f t="shared" si="3"/>
        <v>－</v>
      </c>
      <c r="J14" s="148" t="str">
        <f t="shared" si="0"/>
        <v>－</v>
      </c>
      <c r="K14" s="170" t="str">
        <f t="shared" si="0"/>
        <v>－</v>
      </c>
    </row>
    <row r="15" spans="1:11" ht="13.5">
      <c r="A15" s="17"/>
      <c r="B15" s="77" t="str">
        <f>+'帳票61_06(1)'!B14</f>
        <v>南城市</v>
      </c>
      <c r="C15" s="135">
        <f>+'帳票61_06(2)'!CM14</f>
        <v>0</v>
      </c>
      <c r="D15" s="136">
        <f>+'帳票61_06(2)'!CN14</f>
        <v>0</v>
      </c>
      <c r="E15" s="137">
        <f t="shared" si="1"/>
        <v>0</v>
      </c>
      <c r="F15" s="135">
        <f>+'帳票61_06(2)'!CR14</f>
        <v>0</v>
      </c>
      <c r="G15" s="136">
        <f>+'帳票61_06(2)'!CS14</f>
        <v>0</v>
      </c>
      <c r="H15" s="137">
        <f t="shared" si="2"/>
        <v>0</v>
      </c>
      <c r="I15" s="192" t="str">
        <f t="shared" si="3"/>
        <v>－</v>
      </c>
      <c r="J15" s="151" t="str">
        <f t="shared" si="0"/>
        <v>－</v>
      </c>
      <c r="K15" s="193" t="str">
        <f t="shared" si="0"/>
        <v>－</v>
      </c>
    </row>
    <row r="16" spans="1:11" ht="13.5">
      <c r="A16" s="17"/>
      <c r="B16" s="78" t="str">
        <f>+'帳票61_06(1)'!B15</f>
        <v>国頭村</v>
      </c>
      <c r="C16" s="126">
        <f>+'帳票61_06(2)'!CM15</f>
        <v>0</v>
      </c>
      <c r="D16" s="127">
        <f>+'帳票61_06(2)'!CN15</f>
        <v>0</v>
      </c>
      <c r="E16" s="128">
        <f t="shared" si="1"/>
        <v>0</v>
      </c>
      <c r="F16" s="126">
        <f>+'帳票61_06(2)'!CR15</f>
        <v>0</v>
      </c>
      <c r="G16" s="127">
        <f>+'帳票61_06(2)'!CS15</f>
        <v>0</v>
      </c>
      <c r="H16" s="128">
        <f t="shared" si="2"/>
        <v>0</v>
      </c>
      <c r="I16" s="188" t="str">
        <f t="shared" si="3"/>
        <v>－</v>
      </c>
      <c r="J16" s="142" t="str">
        <f t="shared" si="0"/>
        <v>－</v>
      </c>
      <c r="K16" s="189" t="str">
        <f t="shared" si="0"/>
        <v>－</v>
      </c>
    </row>
    <row r="17" spans="1:11" ht="13.5">
      <c r="A17" s="17"/>
      <c r="B17" s="75" t="str">
        <f>+'帳票61_06(1)'!B16</f>
        <v>大宜味村</v>
      </c>
      <c r="C17" s="129">
        <f>+'帳票61_06(2)'!CM16</f>
        <v>0</v>
      </c>
      <c r="D17" s="130">
        <f>+'帳票61_06(2)'!CN16</f>
        <v>0</v>
      </c>
      <c r="E17" s="131">
        <f t="shared" si="1"/>
        <v>0</v>
      </c>
      <c r="F17" s="129">
        <f>+'帳票61_06(2)'!CR16</f>
        <v>0</v>
      </c>
      <c r="G17" s="130">
        <f>+'帳票61_06(2)'!CS16</f>
        <v>0</v>
      </c>
      <c r="H17" s="131">
        <f t="shared" si="2"/>
        <v>0</v>
      </c>
      <c r="I17" s="190" t="str">
        <f t="shared" si="3"/>
        <v>－</v>
      </c>
      <c r="J17" s="145" t="str">
        <f t="shared" si="0"/>
        <v>－</v>
      </c>
      <c r="K17" s="191" t="str">
        <f t="shared" si="0"/>
        <v>－</v>
      </c>
    </row>
    <row r="18" spans="1:11" ht="13.5">
      <c r="A18" s="17"/>
      <c r="B18" s="75" t="str">
        <f>+'帳票61_06(1)'!B17</f>
        <v>東村</v>
      </c>
      <c r="C18" s="129">
        <f>+'帳票61_06(2)'!CM17</f>
        <v>0</v>
      </c>
      <c r="D18" s="130">
        <f>+'帳票61_06(2)'!CN17</f>
        <v>0</v>
      </c>
      <c r="E18" s="131">
        <f t="shared" si="1"/>
        <v>0</v>
      </c>
      <c r="F18" s="129">
        <f>+'帳票61_06(2)'!CR17</f>
        <v>0</v>
      </c>
      <c r="G18" s="130">
        <f>+'帳票61_06(2)'!CS17</f>
        <v>0</v>
      </c>
      <c r="H18" s="131">
        <f t="shared" si="2"/>
        <v>0</v>
      </c>
      <c r="I18" s="190" t="str">
        <f t="shared" si="3"/>
        <v>－</v>
      </c>
      <c r="J18" s="145" t="str">
        <f t="shared" si="0"/>
        <v>－</v>
      </c>
      <c r="K18" s="191" t="str">
        <f t="shared" si="0"/>
        <v>－</v>
      </c>
    </row>
    <row r="19" spans="1:11" ht="13.5">
      <c r="A19" s="17"/>
      <c r="B19" s="76" t="str">
        <f>+'帳票61_06(1)'!B18</f>
        <v>今帰仁村</v>
      </c>
      <c r="C19" s="132">
        <f>+'帳票61_06(2)'!CM18</f>
        <v>0</v>
      </c>
      <c r="D19" s="133">
        <f>+'帳票61_06(2)'!CN18</f>
        <v>0</v>
      </c>
      <c r="E19" s="134">
        <f t="shared" si="1"/>
        <v>0</v>
      </c>
      <c r="F19" s="132">
        <f>+'帳票61_06(2)'!CR18</f>
        <v>0</v>
      </c>
      <c r="G19" s="133">
        <f>+'帳票61_06(2)'!CS18</f>
        <v>0</v>
      </c>
      <c r="H19" s="134">
        <f t="shared" si="2"/>
        <v>0</v>
      </c>
      <c r="I19" s="168" t="str">
        <f t="shared" si="3"/>
        <v>－</v>
      </c>
      <c r="J19" s="148" t="str">
        <f t="shared" si="0"/>
        <v>－</v>
      </c>
      <c r="K19" s="170" t="str">
        <f t="shared" si="0"/>
        <v>－</v>
      </c>
    </row>
    <row r="20" spans="1:11" ht="13.5">
      <c r="A20" s="17"/>
      <c r="B20" s="77" t="str">
        <f>+'帳票61_06(1)'!B19</f>
        <v>本部町</v>
      </c>
      <c r="C20" s="135">
        <f>+'帳票61_06(2)'!CM19</f>
        <v>0</v>
      </c>
      <c r="D20" s="136">
        <f>+'帳票61_06(2)'!CN19</f>
        <v>0</v>
      </c>
      <c r="E20" s="137">
        <f t="shared" si="1"/>
        <v>0</v>
      </c>
      <c r="F20" s="135">
        <f>+'帳票61_06(2)'!CR19</f>
        <v>0</v>
      </c>
      <c r="G20" s="136">
        <f>+'帳票61_06(2)'!CS19</f>
        <v>0</v>
      </c>
      <c r="H20" s="137">
        <f t="shared" si="2"/>
        <v>0</v>
      </c>
      <c r="I20" s="192" t="str">
        <f t="shared" si="3"/>
        <v>－</v>
      </c>
      <c r="J20" s="151" t="str">
        <f t="shared" si="0"/>
        <v>－</v>
      </c>
      <c r="K20" s="193" t="str">
        <f t="shared" si="0"/>
        <v>－</v>
      </c>
    </row>
    <row r="21" spans="1:11" ht="13.5">
      <c r="A21" s="17"/>
      <c r="B21" s="75" t="str">
        <f>+'帳票61_06(1)'!B20</f>
        <v>恩納村</v>
      </c>
      <c r="C21" s="129">
        <f>+'帳票61_06(2)'!CM20</f>
        <v>0</v>
      </c>
      <c r="D21" s="130">
        <f>+'帳票61_06(2)'!CN20</f>
        <v>0</v>
      </c>
      <c r="E21" s="131">
        <f t="shared" si="1"/>
        <v>0</v>
      </c>
      <c r="F21" s="129">
        <f>+'帳票61_06(2)'!CR20</f>
        <v>0</v>
      </c>
      <c r="G21" s="130">
        <f>+'帳票61_06(2)'!CS20</f>
        <v>0</v>
      </c>
      <c r="H21" s="131">
        <f t="shared" si="2"/>
        <v>0</v>
      </c>
      <c r="I21" s="190" t="str">
        <f t="shared" si="3"/>
        <v>－</v>
      </c>
      <c r="J21" s="145" t="str">
        <f t="shared" si="0"/>
        <v>－</v>
      </c>
      <c r="K21" s="191" t="str">
        <f t="shared" si="0"/>
        <v>－</v>
      </c>
    </row>
    <row r="22" spans="1:11" ht="13.5">
      <c r="A22" s="17"/>
      <c r="B22" s="75" t="str">
        <f>+'帳票61_06(1)'!B21</f>
        <v>宜野座村</v>
      </c>
      <c r="C22" s="129">
        <f>+'帳票61_06(2)'!CM21</f>
        <v>0</v>
      </c>
      <c r="D22" s="130">
        <f>+'帳票61_06(2)'!CN21</f>
        <v>0</v>
      </c>
      <c r="E22" s="131">
        <f t="shared" si="1"/>
        <v>0</v>
      </c>
      <c r="F22" s="129">
        <f>+'帳票61_06(2)'!CR21</f>
        <v>0</v>
      </c>
      <c r="G22" s="130">
        <f>+'帳票61_06(2)'!CS21</f>
        <v>0</v>
      </c>
      <c r="H22" s="131">
        <f t="shared" si="2"/>
        <v>0</v>
      </c>
      <c r="I22" s="190" t="str">
        <f t="shared" si="3"/>
        <v>－</v>
      </c>
      <c r="J22" s="145" t="str">
        <f t="shared" si="0"/>
        <v>－</v>
      </c>
      <c r="K22" s="191" t="str">
        <f t="shared" si="0"/>
        <v>－</v>
      </c>
    </row>
    <row r="23" spans="1:11" ht="13.5">
      <c r="A23" s="17"/>
      <c r="B23" s="75" t="str">
        <f>+'帳票61_06(1)'!B22</f>
        <v>金武町</v>
      </c>
      <c r="C23" s="129">
        <f>+'帳票61_06(2)'!CM22</f>
        <v>0</v>
      </c>
      <c r="D23" s="130">
        <f>+'帳票61_06(2)'!CN22</f>
        <v>0</v>
      </c>
      <c r="E23" s="131">
        <f t="shared" si="1"/>
        <v>0</v>
      </c>
      <c r="F23" s="129">
        <f>+'帳票61_06(2)'!CR22</f>
        <v>0</v>
      </c>
      <c r="G23" s="130">
        <f>+'帳票61_06(2)'!CS22</f>
        <v>0</v>
      </c>
      <c r="H23" s="131">
        <f t="shared" si="2"/>
        <v>0</v>
      </c>
      <c r="I23" s="190" t="str">
        <f t="shared" si="3"/>
        <v>－</v>
      </c>
      <c r="J23" s="145" t="str">
        <f t="shared" si="0"/>
        <v>－</v>
      </c>
      <c r="K23" s="191" t="str">
        <f t="shared" si="0"/>
        <v>－</v>
      </c>
    </row>
    <row r="24" spans="1:11" ht="13.5">
      <c r="A24" s="17"/>
      <c r="B24" s="76" t="str">
        <f>+'帳票61_06(1)'!B23</f>
        <v>伊江村</v>
      </c>
      <c r="C24" s="132">
        <f>+'帳票61_06(2)'!CM23</f>
        <v>0</v>
      </c>
      <c r="D24" s="133">
        <f>+'帳票61_06(2)'!CN23</f>
        <v>0</v>
      </c>
      <c r="E24" s="134">
        <f t="shared" si="1"/>
        <v>0</v>
      </c>
      <c r="F24" s="132">
        <f>+'帳票61_06(2)'!CR23</f>
        <v>0</v>
      </c>
      <c r="G24" s="133">
        <f>+'帳票61_06(2)'!CS23</f>
        <v>0</v>
      </c>
      <c r="H24" s="134">
        <f t="shared" si="2"/>
        <v>0</v>
      </c>
      <c r="I24" s="168" t="str">
        <f t="shared" si="3"/>
        <v>－</v>
      </c>
      <c r="J24" s="148" t="str">
        <f t="shared" si="0"/>
        <v>－</v>
      </c>
      <c r="K24" s="170" t="str">
        <f t="shared" si="0"/>
        <v>－</v>
      </c>
    </row>
    <row r="25" spans="1:11" ht="13.5">
      <c r="A25" s="17"/>
      <c r="B25" s="77" t="str">
        <f>+'帳票61_06(1)'!B24</f>
        <v>読谷村</v>
      </c>
      <c r="C25" s="135">
        <f>+'帳票61_06(2)'!CM24</f>
        <v>0</v>
      </c>
      <c r="D25" s="136">
        <f>+'帳票61_06(2)'!CN24</f>
        <v>0</v>
      </c>
      <c r="E25" s="137">
        <f t="shared" si="1"/>
        <v>0</v>
      </c>
      <c r="F25" s="135">
        <f>+'帳票61_06(2)'!CR24</f>
        <v>0</v>
      </c>
      <c r="G25" s="136">
        <f>+'帳票61_06(2)'!CS24</f>
        <v>0</v>
      </c>
      <c r="H25" s="137">
        <f t="shared" si="2"/>
        <v>0</v>
      </c>
      <c r="I25" s="192" t="str">
        <f t="shared" si="3"/>
        <v>－</v>
      </c>
      <c r="J25" s="151" t="str">
        <f t="shared" si="0"/>
        <v>－</v>
      </c>
      <c r="K25" s="193" t="str">
        <f t="shared" si="0"/>
        <v>－</v>
      </c>
    </row>
    <row r="26" spans="1:11" ht="13.5">
      <c r="A26" s="17"/>
      <c r="B26" s="75" t="str">
        <f>+'帳票61_06(1)'!B25</f>
        <v>嘉手納町</v>
      </c>
      <c r="C26" s="129">
        <f>+'帳票61_06(2)'!CM25</f>
        <v>0</v>
      </c>
      <c r="D26" s="130">
        <f>+'帳票61_06(2)'!CN25</f>
        <v>0</v>
      </c>
      <c r="E26" s="131">
        <f t="shared" si="1"/>
        <v>0</v>
      </c>
      <c r="F26" s="129">
        <f>+'帳票61_06(2)'!CR25</f>
        <v>0</v>
      </c>
      <c r="G26" s="130">
        <f>+'帳票61_06(2)'!CS25</f>
        <v>0</v>
      </c>
      <c r="H26" s="131">
        <f t="shared" si="2"/>
        <v>0</v>
      </c>
      <c r="I26" s="190" t="str">
        <f t="shared" si="3"/>
        <v>－</v>
      </c>
      <c r="J26" s="145" t="str">
        <f t="shared" si="0"/>
        <v>－</v>
      </c>
      <c r="K26" s="191" t="str">
        <f t="shared" si="0"/>
        <v>－</v>
      </c>
    </row>
    <row r="27" spans="1:11" ht="13.5">
      <c r="A27" s="17"/>
      <c r="B27" s="75" t="str">
        <f>+'帳票61_06(1)'!B26</f>
        <v>北谷町</v>
      </c>
      <c r="C27" s="129">
        <f>+'帳票61_06(2)'!CM26</f>
        <v>0</v>
      </c>
      <c r="D27" s="130">
        <f>+'帳票61_06(2)'!CN26</f>
        <v>0</v>
      </c>
      <c r="E27" s="131">
        <f t="shared" si="1"/>
        <v>0</v>
      </c>
      <c r="F27" s="129">
        <f>+'帳票61_06(2)'!CR26</f>
        <v>0</v>
      </c>
      <c r="G27" s="130">
        <f>+'帳票61_06(2)'!CS26</f>
        <v>0</v>
      </c>
      <c r="H27" s="131">
        <f t="shared" si="2"/>
        <v>0</v>
      </c>
      <c r="I27" s="190" t="str">
        <f t="shared" si="3"/>
        <v>－</v>
      </c>
      <c r="J27" s="145" t="str">
        <f t="shared" si="0"/>
        <v>－</v>
      </c>
      <c r="K27" s="191" t="str">
        <f t="shared" si="0"/>
        <v>－</v>
      </c>
    </row>
    <row r="28" spans="1:11" ht="13.5">
      <c r="A28" s="17"/>
      <c r="B28" s="75" t="str">
        <f>+'帳票61_06(1)'!B27</f>
        <v>北中城村</v>
      </c>
      <c r="C28" s="129">
        <f>+'帳票61_06(2)'!CM27</f>
        <v>0</v>
      </c>
      <c r="D28" s="130">
        <f>+'帳票61_06(2)'!CN27</f>
        <v>0</v>
      </c>
      <c r="E28" s="131">
        <f t="shared" si="1"/>
        <v>0</v>
      </c>
      <c r="F28" s="129">
        <f>+'帳票61_06(2)'!CR27</f>
        <v>0</v>
      </c>
      <c r="G28" s="130">
        <f>+'帳票61_06(2)'!CS27</f>
        <v>0</v>
      </c>
      <c r="H28" s="131">
        <f t="shared" si="2"/>
        <v>0</v>
      </c>
      <c r="I28" s="190" t="str">
        <f t="shared" si="3"/>
        <v>－</v>
      </c>
      <c r="J28" s="145" t="str">
        <f t="shared" si="0"/>
        <v>－</v>
      </c>
      <c r="K28" s="191" t="str">
        <f t="shared" si="0"/>
        <v>－</v>
      </c>
    </row>
    <row r="29" spans="1:11" ht="13.5">
      <c r="A29" s="17"/>
      <c r="B29" s="76" t="str">
        <f>+'帳票61_06(1)'!B28</f>
        <v>中城村</v>
      </c>
      <c r="C29" s="132">
        <f>+'帳票61_06(2)'!CM28</f>
        <v>0</v>
      </c>
      <c r="D29" s="133">
        <f>+'帳票61_06(2)'!CN28</f>
        <v>0</v>
      </c>
      <c r="E29" s="134">
        <f t="shared" si="1"/>
        <v>0</v>
      </c>
      <c r="F29" s="132">
        <f>+'帳票61_06(2)'!CR28</f>
        <v>0</v>
      </c>
      <c r="G29" s="133">
        <f>+'帳票61_06(2)'!CS28</f>
        <v>0</v>
      </c>
      <c r="H29" s="134">
        <f t="shared" si="2"/>
        <v>0</v>
      </c>
      <c r="I29" s="168" t="str">
        <f t="shared" si="3"/>
        <v>－</v>
      </c>
      <c r="J29" s="148" t="str">
        <f t="shared" si="0"/>
        <v>－</v>
      </c>
      <c r="K29" s="170" t="str">
        <f t="shared" si="0"/>
        <v>－</v>
      </c>
    </row>
    <row r="30" spans="1:11" ht="13.5">
      <c r="A30" s="17"/>
      <c r="B30" s="77" t="str">
        <f>+'帳票61_06(1)'!B29</f>
        <v>西原町</v>
      </c>
      <c r="C30" s="135">
        <f>+'帳票61_06(2)'!CM29</f>
        <v>0</v>
      </c>
      <c r="D30" s="136">
        <f>+'帳票61_06(2)'!CN29</f>
        <v>0</v>
      </c>
      <c r="E30" s="137">
        <f t="shared" si="1"/>
        <v>0</v>
      </c>
      <c r="F30" s="135">
        <f>+'帳票61_06(2)'!CR29</f>
        <v>0</v>
      </c>
      <c r="G30" s="136">
        <f>+'帳票61_06(2)'!CS29</f>
        <v>0</v>
      </c>
      <c r="H30" s="137">
        <f t="shared" si="2"/>
        <v>0</v>
      </c>
      <c r="I30" s="192" t="str">
        <f t="shared" si="3"/>
        <v>－</v>
      </c>
      <c r="J30" s="151" t="str">
        <f t="shared" si="0"/>
        <v>－</v>
      </c>
      <c r="K30" s="193" t="str">
        <f t="shared" si="0"/>
        <v>－</v>
      </c>
    </row>
    <row r="31" spans="1:11" ht="13.5">
      <c r="A31" s="17"/>
      <c r="B31" s="75" t="str">
        <f>+'帳票61_06(1)'!B30</f>
        <v>与那原町</v>
      </c>
      <c r="C31" s="129">
        <f>+'帳票61_06(2)'!CM30</f>
        <v>0</v>
      </c>
      <c r="D31" s="130">
        <f>+'帳票61_06(2)'!CN30</f>
        <v>0</v>
      </c>
      <c r="E31" s="131">
        <f t="shared" si="1"/>
        <v>0</v>
      </c>
      <c r="F31" s="129">
        <f>+'帳票61_06(2)'!CR30</f>
        <v>0</v>
      </c>
      <c r="G31" s="130">
        <f>+'帳票61_06(2)'!CS30</f>
        <v>0</v>
      </c>
      <c r="H31" s="131">
        <f t="shared" si="2"/>
        <v>0</v>
      </c>
      <c r="I31" s="190" t="str">
        <f t="shared" si="3"/>
        <v>－</v>
      </c>
      <c r="J31" s="145" t="str">
        <f t="shared" si="0"/>
        <v>－</v>
      </c>
      <c r="K31" s="191" t="str">
        <f t="shared" si="0"/>
        <v>－</v>
      </c>
    </row>
    <row r="32" spans="1:11" ht="13.5">
      <c r="A32" s="17"/>
      <c r="B32" s="75" t="str">
        <f>+'帳票61_06(1)'!B31</f>
        <v>南風原町</v>
      </c>
      <c r="C32" s="129">
        <f>+'帳票61_06(2)'!CM31</f>
        <v>0</v>
      </c>
      <c r="D32" s="130">
        <f>+'帳票61_06(2)'!CN31</f>
        <v>0</v>
      </c>
      <c r="E32" s="131">
        <f t="shared" si="1"/>
        <v>0</v>
      </c>
      <c r="F32" s="129">
        <f>+'帳票61_06(2)'!CR31</f>
        <v>0</v>
      </c>
      <c r="G32" s="130">
        <f>+'帳票61_06(2)'!CS31</f>
        <v>0</v>
      </c>
      <c r="H32" s="131">
        <f t="shared" si="2"/>
        <v>0</v>
      </c>
      <c r="I32" s="190" t="str">
        <f t="shared" si="3"/>
        <v>－</v>
      </c>
      <c r="J32" s="145" t="str">
        <f t="shared" si="0"/>
        <v>－</v>
      </c>
      <c r="K32" s="191" t="str">
        <f t="shared" si="0"/>
        <v>－</v>
      </c>
    </row>
    <row r="33" spans="1:11" ht="13.5">
      <c r="A33" s="17"/>
      <c r="B33" s="75" t="str">
        <f>+'帳票61_06(1)'!B32</f>
        <v>渡嘉敷村</v>
      </c>
      <c r="C33" s="129">
        <f>+'帳票61_06(2)'!CM32</f>
        <v>0</v>
      </c>
      <c r="D33" s="130">
        <f>+'帳票61_06(2)'!CN32</f>
        <v>0</v>
      </c>
      <c r="E33" s="131">
        <f t="shared" si="1"/>
        <v>0</v>
      </c>
      <c r="F33" s="129">
        <f>+'帳票61_06(2)'!CR32</f>
        <v>0</v>
      </c>
      <c r="G33" s="130">
        <f>+'帳票61_06(2)'!CS32</f>
        <v>0</v>
      </c>
      <c r="H33" s="131">
        <f t="shared" si="2"/>
        <v>0</v>
      </c>
      <c r="I33" s="190" t="str">
        <f t="shared" si="3"/>
        <v>－</v>
      </c>
      <c r="J33" s="145" t="str">
        <f t="shared" si="0"/>
        <v>－</v>
      </c>
      <c r="K33" s="191" t="str">
        <f t="shared" si="0"/>
        <v>－</v>
      </c>
    </row>
    <row r="34" spans="1:11" ht="13.5">
      <c r="A34" s="17"/>
      <c r="B34" s="76" t="str">
        <f>+'帳票61_06(1)'!B33</f>
        <v>座間味村</v>
      </c>
      <c r="C34" s="132">
        <f>+'帳票61_06(2)'!CM33</f>
        <v>0</v>
      </c>
      <c r="D34" s="133">
        <f>+'帳票61_06(2)'!CN33</f>
        <v>0</v>
      </c>
      <c r="E34" s="134">
        <f t="shared" si="1"/>
        <v>0</v>
      </c>
      <c r="F34" s="132">
        <f>+'帳票61_06(2)'!CR33</f>
        <v>0</v>
      </c>
      <c r="G34" s="133">
        <f>+'帳票61_06(2)'!CS33</f>
        <v>0</v>
      </c>
      <c r="H34" s="134">
        <f t="shared" si="2"/>
        <v>0</v>
      </c>
      <c r="I34" s="168" t="str">
        <f t="shared" si="3"/>
        <v>－</v>
      </c>
      <c r="J34" s="148" t="str">
        <f t="shared" si="0"/>
        <v>－</v>
      </c>
      <c r="K34" s="170" t="str">
        <f t="shared" si="0"/>
        <v>－</v>
      </c>
    </row>
    <row r="35" spans="1:11" ht="13.5">
      <c r="A35" s="17"/>
      <c r="B35" s="77" t="str">
        <f>+'帳票61_06(1)'!B34</f>
        <v>粟国村</v>
      </c>
      <c r="C35" s="135">
        <f>+'帳票61_06(2)'!CM34</f>
        <v>0</v>
      </c>
      <c r="D35" s="136">
        <f>+'帳票61_06(2)'!CN34</f>
        <v>0</v>
      </c>
      <c r="E35" s="137">
        <f t="shared" si="1"/>
        <v>0</v>
      </c>
      <c r="F35" s="135">
        <f>+'帳票61_06(2)'!CR34</f>
        <v>0</v>
      </c>
      <c r="G35" s="136">
        <f>+'帳票61_06(2)'!CS34</f>
        <v>0</v>
      </c>
      <c r="H35" s="137">
        <f t="shared" si="2"/>
        <v>0</v>
      </c>
      <c r="I35" s="192" t="str">
        <f t="shared" si="3"/>
        <v>－</v>
      </c>
      <c r="J35" s="151" t="str">
        <f t="shared" si="0"/>
        <v>－</v>
      </c>
      <c r="K35" s="193" t="str">
        <f t="shared" si="0"/>
        <v>－</v>
      </c>
    </row>
    <row r="36" spans="1:11" ht="13.5">
      <c r="A36" s="17"/>
      <c r="B36" s="75" t="str">
        <f>+'帳票61_06(1)'!B35</f>
        <v>渡名喜村</v>
      </c>
      <c r="C36" s="129">
        <f>+'帳票61_06(2)'!CM35</f>
        <v>0</v>
      </c>
      <c r="D36" s="130">
        <f>+'帳票61_06(2)'!CN35</f>
        <v>0</v>
      </c>
      <c r="E36" s="131">
        <f t="shared" si="1"/>
        <v>0</v>
      </c>
      <c r="F36" s="129">
        <f>+'帳票61_06(2)'!CR35</f>
        <v>0</v>
      </c>
      <c r="G36" s="130">
        <f>+'帳票61_06(2)'!CS35</f>
        <v>0</v>
      </c>
      <c r="H36" s="131">
        <f t="shared" si="2"/>
        <v>0</v>
      </c>
      <c r="I36" s="190" t="str">
        <f t="shared" si="3"/>
        <v>－</v>
      </c>
      <c r="J36" s="145" t="str">
        <f t="shared" si="0"/>
        <v>－</v>
      </c>
      <c r="K36" s="191" t="str">
        <f t="shared" si="0"/>
        <v>－</v>
      </c>
    </row>
    <row r="37" spans="1:11" ht="13.5">
      <c r="A37" s="17"/>
      <c r="B37" s="75" t="str">
        <f>+'帳票61_06(1)'!B36</f>
        <v>南大東村</v>
      </c>
      <c r="C37" s="129">
        <f>+'帳票61_06(2)'!CM36</f>
        <v>0</v>
      </c>
      <c r="D37" s="130">
        <f>+'帳票61_06(2)'!CN36</f>
        <v>0</v>
      </c>
      <c r="E37" s="131">
        <f t="shared" si="1"/>
        <v>0</v>
      </c>
      <c r="F37" s="129">
        <f>+'帳票61_06(2)'!CR36</f>
        <v>0</v>
      </c>
      <c r="G37" s="130">
        <f>+'帳票61_06(2)'!CS36</f>
        <v>0</v>
      </c>
      <c r="H37" s="131">
        <f t="shared" si="2"/>
        <v>0</v>
      </c>
      <c r="I37" s="190" t="str">
        <f t="shared" si="3"/>
        <v>－</v>
      </c>
      <c r="J37" s="145" t="str">
        <f t="shared" si="3"/>
        <v>－</v>
      </c>
      <c r="K37" s="191" t="str">
        <f t="shared" si="3"/>
        <v>－</v>
      </c>
    </row>
    <row r="38" spans="1:11" ht="13.5">
      <c r="A38" s="17"/>
      <c r="B38" s="75" t="str">
        <f>+'帳票61_06(1)'!B37</f>
        <v>北大東村</v>
      </c>
      <c r="C38" s="129">
        <f>+'帳票61_06(2)'!CM37</f>
        <v>0</v>
      </c>
      <c r="D38" s="130">
        <f>+'帳票61_06(2)'!CN37</f>
        <v>0</v>
      </c>
      <c r="E38" s="131">
        <f t="shared" si="1"/>
        <v>0</v>
      </c>
      <c r="F38" s="129">
        <f>+'帳票61_06(2)'!CR37</f>
        <v>0</v>
      </c>
      <c r="G38" s="130">
        <f>+'帳票61_06(2)'!CS37</f>
        <v>0</v>
      </c>
      <c r="H38" s="131">
        <f t="shared" si="2"/>
        <v>0</v>
      </c>
      <c r="I38" s="190" t="str">
        <f t="shared" si="3"/>
        <v>－</v>
      </c>
      <c r="J38" s="145" t="str">
        <f t="shared" si="3"/>
        <v>－</v>
      </c>
      <c r="K38" s="191" t="str">
        <f t="shared" si="3"/>
        <v>－</v>
      </c>
    </row>
    <row r="39" spans="1:11" ht="13.5">
      <c r="A39" s="17"/>
      <c r="B39" s="76" t="str">
        <f>+'帳票61_06(1)'!B38</f>
        <v>伊平屋村</v>
      </c>
      <c r="C39" s="132">
        <f>+'帳票61_06(2)'!CM38</f>
        <v>0</v>
      </c>
      <c r="D39" s="133">
        <f>+'帳票61_06(2)'!CN38</f>
        <v>0</v>
      </c>
      <c r="E39" s="134">
        <f t="shared" si="1"/>
        <v>0</v>
      </c>
      <c r="F39" s="132">
        <f>+'帳票61_06(2)'!CR38</f>
        <v>0</v>
      </c>
      <c r="G39" s="133">
        <f>+'帳票61_06(2)'!CS38</f>
        <v>0</v>
      </c>
      <c r="H39" s="134">
        <f t="shared" si="2"/>
        <v>0</v>
      </c>
      <c r="I39" s="168" t="str">
        <f t="shared" si="3"/>
        <v>－</v>
      </c>
      <c r="J39" s="148" t="str">
        <f t="shared" si="3"/>
        <v>－</v>
      </c>
      <c r="K39" s="170" t="str">
        <f t="shared" si="3"/>
        <v>－</v>
      </c>
    </row>
    <row r="40" spans="1:11" ht="13.5">
      <c r="A40" s="17"/>
      <c r="B40" s="77" t="str">
        <f>+'帳票61_06(1)'!B39</f>
        <v>伊是名村</v>
      </c>
      <c r="C40" s="135">
        <f>+'帳票61_06(2)'!CM39</f>
        <v>0</v>
      </c>
      <c r="D40" s="136">
        <f>+'帳票61_06(2)'!CN39</f>
        <v>0</v>
      </c>
      <c r="E40" s="137">
        <f t="shared" si="1"/>
        <v>0</v>
      </c>
      <c r="F40" s="135">
        <f>+'帳票61_06(2)'!CR39</f>
        <v>0</v>
      </c>
      <c r="G40" s="136">
        <f>+'帳票61_06(2)'!CS39</f>
        <v>0</v>
      </c>
      <c r="H40" s="137">
        <f t="shared" si="2"/>
        <v>0</v>
      </c>
      <c r="I40" s="192" t="str">
        <f t="shared" si="3"/>
        <v>－</v>
      </c>
      <c r="J40" s="151" t="str">
        <f t="shared" si="3"/>
        <v>－</v>
      </c>
      <c r="K40" s="193" t="str">
        <f t="shared" si="3"/>
        <v>－</v>
      </c>
    </row>
    <row r="41" spans="1:11" ht="13.5">
      <c r="A41" s="17"/>
      <c r="B41" s="75" t="str">
        <f>+'帳票61_06(1)'!B40</f>
        <v>久米島町</v>
      </c>
      <c r="C41" s="129">
        <f>+'帳票61_06(2)'!CM40</f>
        <v>0</v>
      </c>
      <c r="D41" s="130">
        <f>+'帳票61_06(2)'!CN40</f>
        <v>0</v>
      </c>
      <c r="E41" s="131">
        <f t="shared" si="1"/>
        <v>0</v>
      </c>
      <c r="F41" s="129">
        <f>+'帳票61_06(2)'!CR40</f>
        <v>0</v>
      </c>
      <c r="G41" s="130">
        <f>+'帳票61_06(2)'!CS40</f>
        <v>0</v>
      </c>
      <c r="H41" s="131">
        <f t="shared" si="2"/>
        <v>0</v>
      </c>
      <c r="I41" s="190" t="str">
        <f t="shared" si="3"/>
        <v>－</v>
      </c>
      <c r="J41" s="145" t="str">
        <f t="shared" si="3"/>
        <v>－</v>
      </c>
      <c r="K41" s="191" t="str">
        <f t="shared" si="3"/>
        <v>－</v>
      </c>
    </row>
    <row r="42" spans="1:11" ht="13.5">
      <c r="A42" s="17"/>
      <c r="B42" s="75" t="str">
        <f>+'帳票61_06(1)'!B41</f>
        <v>八重瀬町</v>
      </c>
      <c r="C42" s="129">
        <f>+'帳票61_06(2)'!CM41</f>
        <v>0</v>
      </c>
      <c r="D42" s="130">
        <f>+'帳票61_06(2)'!CN41</f>
        <v>0</v>
      </c>
      <c r="E42" s="131">
        <f t="shared" si="1"/>
        <v>0</v>
      </c>
      <c r="F42" s="129">
        <f>+'帳票61_06(2)'!CR41</f>
        <v>0</v>
      </c>
      <c r="G42" s="130">
        <f>+'帳票61_06(2)'!CS41</f>
        <v>0</v>
      </c>
      <c r="H42" s="131">
        <f t="shared" si="2"/>
        <v>0</v>
      </c>
      <c r="I42" s="190" t="str">
        <f t="shared" si="3"/>
        <v>－</v>
      </c>
      <c r="J42" s="145" t="str">
        <f t="shared" si="3"/>
        <v>－</v>
      </c>
      <c r="K42" s="191" t="str">
        <f t="shared" si="3"/>
        <v>－</v>
      </c>
    </row>
    <row r="43" spans="1:11" ht="13.5">
      <c r="A43" s="17"/>
      <c r="B43" s="75" t="str">
        <f>+'帳票61_06(1)'!B42</f>
        <v>多良間村</v>
      </c>
      <c r="C43" s="129">
        <f>+'帳票61_06(2)'!CM42</f>
        <v>0</v>
      </c>
      <c r="D43" s="130">
        <f>+'帳票61_06(2)'!CN42</f>
        <v>0</v>
      </c>
      <c r="E43" s="131">
        <f t="shared" si="1"/>
        <v>0</v>
      </c>
      <c r="F43" s="129">
        <f>+'帳票61_06(2)'!CR42</f>
        <v>0</v>
      </c>
      <c r="G43" s="130">
        <f>+'帳票61_06(2)'!CS42</f>
        <v>0</v>
      </c>
      <c r="H43" s="131">
        <f t="shared" si="2"/>
        <v>0</v>
      </c>
      <c r="I43" s="190" t="str">
        <f t="shared" si="3"/>
        <v>－</v>
      </c>
      <c r="J43" s="145" t="str">
        <f t="shared" si="3"/>
        <v>－</v>
      </c>
      <c r="K43" s="191" t="str">
        <f t="shared" si="3"/>
        <v>－</v>
      </c>
    </row>
    <row r="44" spans="1:11" ht="13.5">
      <c r="A44" s="17"/>
      <c r="B44" s="76" t="str">
        <f>+'帳票61_06(1)'!B43</f>
        <v>竹富町</v>
      </c>
      <c r="C44" s="132">
        <f>+'帳票61_06(2)'!CM43</f>
        <v>0</v>
      </c>
      <c r="D44" s="133">
        <f>+'帳票61_06(2)'!CN43</f>
        <v>0</v>
      </c>
      <c r="E44" s="134">
        <f t="shared" si="1"/>
        <v>0</v>
      </c>
      <c r="F44" s="132">
        <f>+'帳票61_06(2)'!CR43</f>
        <v>0</v>
      </c>
      <c r="G44" s="133">
        <f>+'帳票61_06(2)'!CS43</f>
        <v>0</v>
      </c>
      <c r="H44" s="134">
        <f t="shared" si="2"/>
        <v>0</v>
      </c>
      <c r="I44" s="168" t="str">
        <f t="shared" si="3"/>
        <v>－</v>
      </c>
      <c r="J44" s="148" t="str">
        <f t="shared" si="3"/>
        <v>－</v>
      </c>
      <c r="K44" s="170" t="str">
        <f t="shared" si="3"/>
        <v>－</v>
      </c>
    </row>
    <row r="45" spans="1:11" ht="14.25" thickBot="1">
      <c r="A45" s="17"/>
      <c r="B45" s="229" t="str">
        <f>+'帳票61_06(1)'!B44</f>
        <v>与那国町</v>
      </c>
      <c r="C45" s="230">
        <f>+'帳票61_06(2)'!CM44</f>
        <v>0</v>
      </c>
      <c r="D45" s="231">
        <f>+'帳票61_06(2)'!CN44</f>
        <v>0</v>
      </c>
      <c r="E45" s="232">
        <f t="shared" si="1"/>
        <v>0</v>
      </c>
      <c r="F45" s="230">
        <f>+'帳票61_06(2)'!CR44</f>
        <v>0</v>
      </c>
      <c r="G45" s="231">
        <f>+'帳票61_06(2)'!CS44</f>
        <v>0</v>
      </c>
      <c r="H45" s="232">
        <f t="shared" si="2"/>
        <v>0</v>
      </c>
      <c r="I45" s="244" t="str">
        <f t="shared" si="3"/>
        <v>－</v>
      </c>
      <c r="J45" s="234" t="str">
        <f t="shared" si="3"/>
        <v>－</v>
      </c>
      <c r="K45" s="245" t="str">
        <f t="shared" si="3"/>
        <v>－</v>
      </c>
    </row>
    <row r="46" spans="1:11" ht="14.25" thickTop="1">
      <c r="A46" s="21"/>
      <c r="B46" s="79" t="s">
        <v>65</v>
      </c>
      <c r="C46" s="173">
        <f aca="true" t="shared" si="4" ref="C46:H46">SUM(C5:C15)</f>
        <v>3183495</v>
      </c>
      <c r="D46" s="174">
        <f t="shared" si="4"/>
        <v>1692143</v>
      </c>
      <c r="E46" s="175">
        <f t="shared" si="4"/>
        <v>4875638</v>
      </c>
      <c r="F46" s="173">
        <f t="shared" si="4"/>
        <v>2839164</v>
      </c>
      <c r="G46" s="174">
        <f t="shared" si="4"/>
        <v>187054</v>
      </c>
      <c r="H46" s="175">
        <f t="shared" si="4"/>
        <v>3026218</v>
      </c>
      <c r="I46" s="237">
        <f t="shared" si="3"/>
        <v>89.18386867263808</v>
      </c>
      <c r="J46" s="177">
        <f t="shared" si="3"/>
        <v>11.054266690226536</v>
      </c>
      <c r="K46" s="239">
        <f t="shared" si="3"/>
        <v>62.06814369729664</v>
      </c>
    </row>
    <row r="47" spans="1:11" ht="14.25" thickBot="1">
      <c r="A47" s="21"/>
      <c r="B47" s="80" t="s">
        <v>66</v>
      </c>
      <c r="C47" s="138">
        <f aca="true" t="shared" si="5" ref="C47:H47">SUM(C16:C45)</f>
        <v>0</v>
      </c>
      <c r="D47" s="139">
        <f t="shared" si="5"/>
        <v>0</v>
      </c>
      <c r="E47" s="140">
        <f t="shared" si="5"/>
        <v>0</v>
      </c>
      <c r="F47" s="138">
        <f t="shared" si="5"/>
        <v>0</v>
      </c>
      <c r="G47" s="139">
        <f t="shared" si="5"/>
        <v>0</v>
      </c>
      <c r="H47" s="140">
        <f t="shared" si="5"/>
        <v>0</v>
      </c>
      <c r="I47" s="194" t="str">
        <f t="shared" si="3"/>
        <v>－</v>
      </c>
      <c r="J47" s="167" t="str">
        <f t="shared" si="3"/>
        <v>－</v>
      </c>
      <c r="K47" s="195" t="str">
        <f t="shared" si="3"/>
        <v>－</v>
      </c>
    </row>
    <row r="48" spans="2:11" ht="14.25" thickBot="1">
      <c r="B48" s="82" t="s">
        <v>114</v>
      </c>
      <c r="C48" s="156">
        <f aca="true" t="shared" si="6" ref="C48:H48">SUM(C46:C47)</f>
        <v>3183495</v>
      </c>
      <c r="D48" s="157">
        <f t="shared" si="6"/>
        <v>1692143</v>
      </c>
      <c r="E48" s="158">
        <f t="shared" si="6"/>
        <v>4875638</v>
      </c>
      <c r="F48" s="156">
        <f t="shared" si="6"/>
        <v>2839164</v>
      </c>
      <c r="G48" s="157">
        <f t="shared" si="6"/>
        <v>187054</v>
      </c>
      <c r="H48" s="158">
        <f t="shared" si="6"/>
        <v>3026218</v>
      </c>
      <c r="I48" s="221">
        <f t="shared" si="3"/>
        <v>89.18386867263808</v>
      </c>
      <c r="J48" s="172">
        <f t="shared" si="3"/>
        <v>11.054266690226536</v>
      </c>
      <c r="K48" s="222">
        <f t="shared" si="3"/>
        <v>62.06814369729664</v>
      </c>
    </row>
  </sheetData>
  <mergeCells count="12"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scale="9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8">
    <tabColor indexed="12"/>
  </sheetPr>
  <dimension ref="A1:IV45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sheetData>
    <row r="1" spans="2:256" ht="13.5">
      <c r="B1" t="s">
        <v>119</v>
      </c>
      <c r="C1">
        <v>6</v>
      </c>
      <c r="D1">
        <v>6</v>
      </c>
      <c r="E1">
        <v>6</v>
      </c>
      <c r="F1">
        <v>6</v>
      </c>
      <c r="G1">
        <v>6</v>
      </c>
      <c r="H1">
        <v>6</v>
      </c>
      <c r="I1">
        <v>6</v>
      </c>
      <c r="J1">
        <v>6</v>
      </c>
      <c r="K1">
        <v>6</v>
      </c>
      <c r="L1">
        <v>6</v>
      </c>
      <c r="M1">
        <v>6</v>
      </c>
      <c r="N1">
        <v>6</v>
      </c>
      <c r="O1">
        <v>6</v>
      </c>
      <c r="P1">
        <v>6</v>
      </c>
      <c r="Q1">
        <v>6</v>
      </c>
      <c r="R1">
        <v>6</v>
      </c>
      <c r="S1">
        <v>6</v>
      </c>
      <c r="T1">
        <v>6</v>
      </c>
      <c r="U1">
        <v>6</v>
      </c>
      <c r="V1">
        <v>6</v>
      </c>
      <c r="W1">
        <v>6</v>
      </c>
      <c r="X1">
        <v>6</v>
      </c>
      <c r="Y1">
        <v>6</v>
      </c>
      <c r="Z1">
        <v>6</v>
      </c>
      <c r="AA1">
        <v>6</v>
      </c>
      <c r="AB1">
        <v>6</v>
      </c>
      <c r="AC1">
        <v>6</v>
      </c>
      <c r="AD1">
        <v>6</v>
      </c>
      <c r="AE1">
        <v>6</v>
      </c>
      <c r="AF1">
        <v>6</v>
      </c>
      <c r="AG1">
        <v>6</v>
      </c>
      <c r="AH1">
        <v>6</v>
      </c>
      <c r="AI1">
        <v>6</v>
      </c>
      <c r="AJ1">
        <v>6</v>
      </c>
      <c r="AK1">
        <v>6</v>
      </c>
      <c r="AL1">
        <v>6</v>
      </c>
      <c r="AM1">
        <v>6</v>
      </c>
      <c r="AN1">
        <v>6</v>
      </c>
      <c r="AO1">
        <v>6</v>
      </c>
      <c r="AP1">
        <v>6</v>
      </c>
      <c r="AQ1">
        <v>6</v>
      </c>
      <c r="AR1">
        <v>6</v>
      </c>
      <c r="AS1">
        <v>6</v>
      </c>
      <c r="AT1">
        <v>6</v>
      </c>
      <c r="AU1">
        <v>6</v>
      </c>
      <c r="AV1">
        <v>6</v>
      </c>
      <c r="AW1">
        <v>6</v>
      </c>
      <c r="AX1">
        <v>6</v>
      </c>
      <c r="AY1">
        <v>6</v>
      </c>
      <c r="AZ1">
        <v>6</v>
      </c>
      <c r="BA1">
        <v>6</v>
      </c>
      <c r="BB1">
        <v>6</v>
      </c>
      <c r="BC1">
        <v>6</v>
      </c>
      <c r="BD1">
        <v>6</v>
      </c>
      <c r="BE1">
        <v>6</v>
      </c>
      <c r="BF1">
        <v>6</v>
      </c>
      <c r="BG1">
        <v>6</v>
      </c>
      <c r="BH1">
        <v>6</v>
      </c>
      <c r="BI1">
        <v>6</v>
      </c>
      <c r="BJ1">
        <v>6</v>
      </c>
      <c r="BK1">
        <v>6</v>
      </c>
      <c r="BL1">
        <v>6</v>
      </c>
      <c r="BM1">
        <v>6</v>
      </c>
      <c r="BN1">
        <v>6</v>
      </c>
      <c r="BO1">
        <v>6</v>
      </c>
      <c r="BP1">
        <v>6</v>
      </c>
      <c r="BQ1">
        <v>6</v>
      </c>
      <c r="BR1">
        <v>6</v>
      </c>
      <c r="BS1">
        <v>6</v>
      </c>
      <c r="BT1">
        <v>6</v>
      </c>
      <c r="BU1">
        <v>6</v>
      </c>
      <c r="BV1">
        <v>6</v>
      </c>
      <c r="BW1">
        <v>6</v>
      </c>
      <c r="BX1">
        <v>6</v>
      </c>
      <c r="BY1">
        <v>6</v>
      </c>
      <c r="BZ1">
        <v>6</v>
      </c>
      <c r="CA1">
        <v>6</v>
      </c>
      <c r="CB1">
        <v>6</v>
      </c>
      <c r="CC1">
        <v>6</v>
      </c>
      <c r="CD1">
        <v>6</v>
      </c>
      <c r="CE1">
        <v>6</v>
      </c>
      <c r="CF1">
        <v>6</v>
      </c>
      <c r="CG1">
        <v>6</v>
      </c>
      <c r="CH1">
        <v>6</v>
      </c>
      <c r="CI1">
        <v>6</v>
      </c>
      <c r="CJ1">
        <v>6</v>
      </c>
      <c r="CK1">
        <v>6</v>
      </c>
      <c r="CL1">
        <v>6</v>
      </c>
      <c r="CM1">
        <v>6</v>
      </c>
      <c r="CN1">
        <v>6</v>
      </c>
      <c r="CO1">
        <v>6</v>
      </c>
      <c r="CP1">
        <v>6</v>
      </c>
      <c r="CQ1">
        <v>6</v>
      </c>
      <c r="CR1">
        <v>6</v>
      </c>
      <c r="CS1">
        <v>6</v>
      </c>
      <c r="CT1">
        <v>6</v>
      </c>
      <c r="CU1">
        <v>6</v>
      </c>
      <c r="CV1">
        <v>6</v>
      </c>
      <c r="CW1">
        <v>6</v>
      </c>
      <c r="CX1">
        <v>6</v>
      </c>
      <c r="CY1">
        <v>6</v>
      </c>
      <c r="CZ1">
        <v>6</v>
      </c>
      <c r="DA1">
        <v>6</v>
      </c>
      <c r="DB1">
        <v>6</v>
      </c>
      <c r="DC1">
        <v>6</v>
      </c>
      <c r="DD1">
        <v>6</v>
      </c>
      <c r="DE1">
        <v>6</v>
      </c>
      <c r="DF1">
        <v>6</v>
      </c>
      <c r="DG1">
        <v>6</v>
      </c>
      <c r="DH1">
        <v>6</v>
      </c>
      <c r="DI1">
        <v>6</v>
      </c>
      <c r="DJ1">
        <v>6</v>
      </c>
      <c r="DK1">
        <v>6</v>
      </c>
      <c r="DL1">
        <v>6</v>
      </c>
      <c r="DM1">
        <v>6</v>
      </c>
      <c r="DN1">
        <v>6</v>
      </c>
      <c r="DO1">
        <v>6</v>
      </c>
      <c r="DP1">
        <v>6</v>
      </c>
      <c r="DQ1">
        <v>6</v>
      </c>
      <c r="DR1">
        <v>6</v>
      </c>
      <c r="DS1">
        <v>6</v>
      </c>
      <c r="DT1">
        <v>6</v>
      </c>
      <c r="DU1">
        <v>6</v>
      </c>
      <c r="DV1">
        <v>6</v>
      </c>
      <c r="DW1">
        <v>6</v>
      </c>
      <c r="DX1">
        <v>6</v>
      </c>
      <c r="DY1">
        <v>6</v>
      </c>
      <c r="DZ1">
        <v>6</v>
      </c>
      <c r="EA1">
        <v>6</v>
      </c>
      <c r="EB1">
        <v>6</v>
      </c>
      <c r="EC1">
        <v>6</v>
      </c>
      <c r="ED1">
        <v>6</v>
      </c>
      <c r="EE1">
        <v>6</v>
      </c>
      <c r="EF1">
        <v>6</v>
      </c>
      <c r="EG1">
        <v>6</v>
      </c>
      <c r="EH1">
        <v>6</v>
      </c>
      <c r="EI1">
        <v>6</v>
      </c>
      <c r="EJ1">
        <v>6</v>
      </c>
      <c r="EK1">
        <v>6</v>
      </c>
      <c r="EL1">
        <v>6</v>
      </c>
      <c r="EM1">
        <v>6</v>
      </c>
      <c r="EN1">
        <v>6</v>
      </c>
      <c r="EO1">
        <v>6</v>
      </c>
      <c r="EP1">
        <v>6</v>
      </c>
      <c r="EQ1">
        <v>6</v>
      </c>
      <c r="ER1">
        <v>6</v>
      </c>
      <c r="ES1">
        <v>6</v>
      </c>
      <c r="ET1">
        <v>6</v>
      </c>
      <c r="EU1">
        <v>6</v>
      </c>
      <c r="EV1">
        <v>6</v>
      </c>
      <c r="EW1">
        <v>6</v>
      </c>
      <c r="EX1">
        <v>6</v>
      </c>
      <c r="EY1">
        <v>6</v>
      </c>
      <c r="EZ1">
        <v>6</v>
      </c>
      <c r="FA1">
        <v>6</v>
      </c>
      <c r="FB1">
        <v>6</v>
      </c>
      <c r="FC1">
        <v>6</v>
      </c>
      <c r="FD1">
        <v>6</v>
      </c>
      <c r="FE1">
        <v>6</v>
      </c>
      <c r="FF1">
        <v>6</v>
      </c>
      <c r="FG1">
        <v>6</v>
      </c>
      <c r="FH1">
        <v>6</v>
      </c>
      <c r="FI1">
        <v>6</v>
      </c>
      <c r="FJ1">
        <v>6</v>
      </c>
      <c r="FK1">
        <v>6</v>
      </c>
      <c r="FL1">
        <v>6</v>
      </c>
      <c r="FM1">
        <v>6</v>
      </c>
      <c r="FN1">
        <v>6</v>
      </c>
      <c r="FO1">
        <v>6</v>
      </c>
      <c r="FP1">
        <v>6</v>
      </c>
      <c r="FQ1">
        <v>6</v>
      </c>
      <c r="FR1">
        <v>6</v>
      </c>
      <c r="FS1">
        <v>6</v>
      </c>
      <c r="FT1">
        <v>6</v>
      </c>
      <c r="FU1">
        <v>6</v>
      </c>
      <c r="FV1">
        <v>6</v>
      </c>
      <c r="FW1">
        <v>6</v>
      </c>
      <c r="FX1">
        <v>6</v>
      </c>
      <c r="FY1">
        <v>6</v>
      </c>
      <c r="FZ1">
        <v>6</v>
      </c>
      <c r="GA1">
        <v>6</v>
      </c>
      <c r="GB1">
        <v>6</v>
      </c>
      <c r="GC1">
        <v>6</v>
      </c>
      <c r="GD1">
        <v>6</v>
      </c>
      <c r="GE1">
        <v>6</v>
      </c>
      <c r="GF1">
        <v>6</v>
      </c>
      <c r="GG1">
        <v>6</v>
      </c>
      <c r="GH1">
        <v>6</v>
      </c>
      <c r="GI1">
        <v>6</v>
      </c>
      <c r="GJ1">
        <v>6</v>
      </c>
      <c r="GK1">
        <v>6</v>
      </c>
      <c r="GL1">
        <v>6</v>
      </c>
      <c r="GM1">
        <v>6</v>
      </c>
      <c r="GN1">
        <v>6</v>
      </c>
      <c r="GO1">
        <v>6</v>
      </c>
      <c r="GP1">
        <v>6</v>
      </c>
      <c r="GQ1">
        <v>6</v>
      </c>
      <c r="GR1">
        <v>6</v>
      </c>
      <c r="GS1">
        <v>6</v>
      </c>
      <c r="GT1">
        <v>6</v>
      </c>
      <c r="GU1">
        <v>6</v>
      </c>
      <c r="GV1">
        <v>6</v>
      </c>
      <c r="GW1">
        <v>6</v>
      </c>
      <c r="GX1">
        <v>6</v>
      </c>
      <c r="GY1">
        <v>6</v>
      </c>
      <c r="GZ1">
        <v>6</v>
      </c>
      <c r="HA1">
        <v>6</v>
      </c>
      <c r="HB1">
        <v>6</v>
      </c>
      <c r="HC1">
        <v>6</v>
      </c>
      <c r="HD1">
        <v>6</v>
      </c>
      <c r="HE1">
        <v>6</v>
      </c>
      <c r="HF1">
        <v>6</v>
      </c>
      <c r="HG1">
        <v>6</v>
      </c>
      <c r="HH1">
        <v>6</v>
      </c>
      <c r="HI1">
        <v>6</v>
      </c>
      <c r="HJ1">
        <v>6</v>
      </c>
      <c r="HK1">
        <v>6</v>
      </c>
      <c r="HL1">
        <v>6</v>
      </c>
      <c r="HM1">
        <v>6</v>
      </c>
      <c r="HN1">
        <v>6</v>
      </c>
      <c r="HO1">
        <v>6</v>
      </c>
      <c r="HP1">
        <v>6</v>
      </c>
      <c r="HQ1">
        <v>6</v>
      </c>
      <c r="HR1">
        <v>6</v>
      </c>
      <c r="HS1">
        <v>6</v>
      </c>
      <c r="HT1">
        <v>6</v>
      </c>
      <c r="HU1">
        <v>6</v>
      </c>
      <c r="HV1">
        <v>6</v>
      </c>
      <c r="HW1">
        <v>6</v>
      </c>
      <c r="HX1">
        <v>6</v>
      </c>
      <c r="HY1">
        <v>6</v>
      </c>
      <c r="HZ1">
        <v>6</v>
      </c>
      <c r="IA1">
        <v>6</v>
      </c>
      <c r="IB1">
        <v>6</v>
      </c>
      <c r="IC1">
        <v>6</v>
      </c>
      <c r="ID1">
        <v>6</v>
      </c>
      <c r="IE1">
        <v>6</v>
      </c>
      <c r="IF1">
        <v>6</v>
      </c>
      <c r="IG1">
        <v>6</v>
      </c>
      <c r="IH1">
        <v>6</v>
      </c>
      <c r="II1">
        <v>6</v>
      </c>
      <c r="IJ1">
        <v>6</v>
      </c>
      <c r="IK1">
        <v>6</v>
      </c>
      <c r="IL1">
        <v>6</v>
      </c>
      <c r="IM1">
        <v>6</v>
      </c>
      <c r="IN1">
        <v>6</v>
      </c>
      <c r="IO1">
        <v>6</v>
      </c>
      <c r="IP1">
        <v>6</v>
      </c>
      <c r="IQ1">
        <v>6</v>
      </c>
      <c r="IR1">
        <v>6</v>
      </c>
      <c r="IS1">
        <v>6</v>
      </c>
      <c r="IT1">
        <v>6</v>
      </c>
      <c r="IU1">
        <v>6</v>
      </c>
      <c r="IV1">
        <v>6</v>
      </c>
    </row>
    <row r="2" spans="2:256" ht="13.5">
      <c r="B2" t="s">
        <v>120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2</v>
      </c>
      <c r="M2">
        <v>2</v>
      </c>
      <c r="N2">
        <v>2</v>
      </c>
      <c r="O2">
        <v>2</v>
      </c>
      <c r="P2">
        <v>2</v>
      </c>
      <c r="Q2">
        <v>2</v>
      </c>
      <c r="R2">
        <v>2</v>
      </c>
      <c r="S2">
        <v>2</v>
      </c>
      <c r="T2">
        <v>2</v>
      </c>
      <c r="U2">
        <v>3</v>
      </c>
      <c r="V2">
        <v>3</v>
      </c>
      <c r="W2">
        <v>3</v>
      </c>
      <c r="X2">
        <v>3</v>
      </c>
      <c r="Y2">
        <v>3</v>
      </c>
      <c r="Z2">
        <v>3</v>
      </c>
      <c r="AA2">
        <v>3</v>
      </c>
      <c r="AB2">
        <v>3</v>
      </c>
      <c r="AC2">
        <v>3</v>
      </c>
      <c r="AD2">
        <v>4</v>
      </c>
      <c r="AE2">
        <v>4</v>
      </c>
      <c r="AF2">
        <v>4</v>
      </c>
      <c r="AG2">
        <v>4</v>
      </c>
      <c r="AH2">
        <v>4</v>
      </c>
      <c r="AI2">
        <v>4</v>
      </c>
      <c r="AJ2">
        <v>4</v>
      </c>
      <c r="AK2">
        <v>4</v>
      </c>
      <c r="AL2">
        <v>4</v>
      </c>
      <c r="AM2">
        <v>5</v>
      </c>
      <c r="AN2">
        <v>5</v>
      </c>
      <c r="AO2">
        <v>5</v>
      </c>
      <c r="AP2">
        <v>5</v>
      </c>
      <c r="AQ2">
        <v>5</v>
      </c>
      <c r="AR2">
        <v>5</v>
      </c>
      <c r="AS2">
        <v>5</v>
      </c>
      <c r="AT2">
        <v>5</v>
      </c>
      <c r="AU2">
        <v>5</v>
      </c>
      <c r="AV2">
        <v>6</v>
      </c>
      <c r="AW2">
        <v>6</v>
      </c>
      <c r="AX2">
        <v>6</v>
      </c>
      <c r="AY2">
        <v>6</v>
      </c>
      <c r="AZ2">
        <v>6</v>
      </c>
      <c r="BA2">
        <v>6</v>
      </c>
      <c r="BB2">
        <v>6</v>
      </c>
      <c r="BC2">
        <v>6</v>
      </c>
      <c r="BD2">
        <v>6</v>
      </c>
      <c r="BE2">
        <v>7</v>
      </c>
      <c r="BF2">
        <v>7</v>
      </c>
      <c r="BG2">
        <v>7</v>
      </c>
      <c r="BH2">
        <v>7</v>
      </c>
      <c r="BI2">
        <v>7</v>
      </c>
      <c r="BJ2">
        <v>7</v>
      </c>
      <c r="BK2">
        <v>7</v>
      </c>
      <c r="BL2">
        <v>7</v>
      </c>
      <c r="BM2">
        <v>7</v>
      </c>
      <c r="BN2">
        <v>8</v>
      </c>
      <c r="BO2">
        <v>8</v>
      </c>
      <c r="BP2">
        <v>8</v>
      </c>
      <c r="BQ2">
        <v>8</v>
      </c>
      <c r="BR2">
        <v>8</v>
      </c>
      <c r="BS2">
        <v>8</v>
      </c>
      <c r="BT2">
        <v>8</v>
      </c>
      <c r="BU2">
        <v>8</v>
      </c>
      <c r="BV2">
        <v>8</v>
      </c>
      <c r="BW2">
        <v>9</v>
      </c>
      <c r="BX2">
        <v>9</v>
      </c>
      <c r="BY2">
        <v>9</v>
      </c>
      <c r="BZ2">
        <v>9</v>
      </c>
      <c r="CA2">
        <v>9</v>
      </c>
      <c r="CB2">
        <v>9</v>
      </c>
      <c r="CC2">
        <v>9</v>
      </c>
      <c r="CD2">
        <v>9</v>
      </c>
      <c r="CE2">
        <v>9</v>
      </c>
      <c r="CF2">
        <v>10</v>
      </c>
      <c r="CG2">
        <v>10</v>
      </c>
      <c r="CH2">
        <v>10</v>
      </c>
      <c r="CI2">
        <v>10</v>
      </c>
      <c r="CJ2">
        <v>10</v>
      </c>
      <c r="CK2">
        <v>10</v>
      </c>
      <c r="CL2">
        <v>10</v>
      </c>
      <c r="CM2">
        <v>10</v>
      </c>
      <c r="CN2">
        <v>10</v>
      </c>
      <c r="CO2">
        <v>11</v>
      </c>
      <c r="CP2">
        <v>11</v>
      </c>
      <c r="CQ2">
        <v>11</v>
      </c>
      <c r="CR2">
        <v>11</v>
      </c>
      <c r="CS2">
        <v>11</v>
      </c>
      <c r="CT2">
        <v>11</v>
      </c>
      <c r="CU2">
        <v>11</v>
      </c>
      <c r="CV2">
        <v>11</v>
      </c>
      <c r="CW2">
        <v>11</v>
      </c>
      <c r="CX2">
        <v>12</v>
      </c>
      <c r="CY2">
        <v>12</v>
      </c>
      <c r="CZ2">
        <v>12</v>
      </c>
      <c r="DA2">
        <v>12</v>
      </c>
      <c r="DB2">
        <v>12</v>
      </c>
      <c r="DC2">
        <v>12</v>
      </c>
      <c r="DD2">
        <v>12</v>
      </c>
      <c r="DE2">
        <v>12</v>
      </c>
      <c r="DF2">
        <v>12</v>
      </c>
      <c r="DG2">
        <v>13</v>
      </c>
      <c r="DH2">
        <v>13</v>
      </c>
      <c r="DI2">
        <v>13</v>
      </c>
      <c r="DJ2">
        <v>13</v>
      </c>
      <c r="DK2">
        <v>13</v>
      </c>
      <c r="DL2">
        <v>13</v>
      </c>
      <c r="DM2">
        <v>13</v>
      </c>
      <c r="DN2">
        <v>13</v>
      </c>
      <c r="DO2">
        <v>13</v>
      </c>
      <c r="DP2">
        <v>14</v>
      </c>
      <c r="DQ2">
        <v>14</v>
      </c>
      <c r="DR2">
        <v>14</v>
      </c>
      <c r="DS2">
        <v>14</v>
      </c>
      <c r="DT2">
        <v>14</v>
      </c>
      <c r="DU2">
        <v>14</v>
      </c>
      <c r="DV2">
        <v>14</v>
      </c>
      <c r="DW2">
        <v>14</v>
      </c>
      <c r="DX2">
        <v>14</v>
      </c>
      <c r="DY2">
        <v>15</v>
      </c>
      <c r="DZ2">
        <v>15</v>
      </c>
      <c r="EA2">
        <v>15</v>
      </c>
      <c r="EB2">
        <v>15</v>
      </c>
      <c r="EC2">
        <v>15</v>
      </c>
      <c r="ED2">
        <v>15</v>
      </c>
      <c r="EE2">
        <v>15</v>
      </c>
      <c r="EF2">
        <v>15</v>
      </c>
      <c r="EG2">
        <v>15</v>
      </c>
      <c r="EH2">
        <v>16</v>
      </c>
      <c r="EI2">
        <v>16</v>
      </c>
      <c r="EJ2">
        <v>16</v>
      </c>
      <c r="EK2">
        <v>16</v>
      </c>
      <c r="EL2">
        <v>16</v>
      </c>
      <c r="EM2">
        <v>16</v>
      </c>
      <c r="EN2">
        <v>16</v>
      </c>
      <c r="EO2">
        <v>16</v>
      </c>
      <c r="EP2">
        <v>16</v>
      </c>
      <c r="EQ2">
        <v>17</v>
      </c>
      <c r="ER2">
        <v>17</v>
      </c>
      <c r="ES2">
        <v>17</v>
      </c>
      <c r="ET2">
        <v>17</v>
      </c>
      <c r="EU2">
        <v>17</v>
      </c>
      <c r="EV2">
        <v>17</v>
      </c>
      <c r="EW2">
        <v>17</v>
      </c>
      <c r="EX2">
        <v>17</v>
      </c>
      <c r="EY2">
        <v>17</v>
      </c>
      <c r="EZ2">
        <v>18</v>
      </c>
      <c r="FA2">
        <v>18</v>
      </c>
      <c r="FB2">
        <v>18</v>
      </c>
      <c r="FC2">
        <v>18</v>
      </c>
      <c r="FD2">
        <v>18</v>
      </c>
      <c r="FE2">
        <v>18</v>
      </c>
      <c r="FF2">
        <v>18</v>
      </c>
      <c r="FG2">
        <v>18</v>
      </c>
      <c r="FH2">
        <v>18</v>
      </c>
      <c r="FI2">
        <v>19</v>
      </c>
      <c r="FJ2">
        <v>19</v>
      </c>
      <c r="FK2">
        <v>19</v>
      </c>
      <c r="FL2">
        <v>19</v>
      </c>
      <c r="FM2">
        <v>19</v>
      </c>
      <c r="FN2">
        <v>19</v>
      </c>
      <c r="FO2">
        <v>19</v>
      </c>
      <c r="FP2">
        <v>19</v>
      </c>
      <c r="FQ2">
        <v>19</v>
      </c>
      <c r="FR2">
        <v>20</v>
      </c>
      <c r="FS2">
        <v>20</v>
      </c>
      <c r="FT2">
        <v>20</v>
      </c>
      <c r="FU2">
        <v>20</v>
      </c>
      <c r="FV2">
        <v>20</v>
      </c>
      <c r="FW2">
        <v>20</v>
      </c>
      <c r="FX2">
        <v>20</v>
      </c>
      <c r="FY2">
        <v>20</v>
      </c>
      <c r="FZ2">
        <v>20</v>
      </c>
      <c r="GA2">
        <v>21</v>
      </c>
      <c r="GB2">
        <v>21</v>
      </c>
      <c r="GC2">
        <v>21</v>
      </c>
      <c r="GD2">
        <v>21</v>
      </c>
      <c r="GE2">
        <v>21</v>
      </c>
      <c r="GF2">
        <v>21</v>
      </c>
      <c r="GG2">
        <v>21</v>
      </c>
      <c r="GH2">
        <v>21</v>
      </c>
      <c r="GI2">
        <v>21</v>
      </c>
      <c r="GJ2">
        <v>22</v>
      </c>
      <c r="GK2">
        <v>22</v>
      </c>
      <c r="GL2">
        <v>22</v>
      </c>
      <c r="GM2">
        <v>22</v>
      </c>
      <c r="GN2">
        <v>22</v>
      </c>
      <c r="GO2">
        <v>22</v>
      </c>
      <c r="GP2">
        <v>22</v>
      </c>
      <c r="GQ2">
        <v>22</v>
      </c>
      <c r="GR2">
        <v>22</v>
      </c>
      <c r="GS2">
        <v>23</v>
      </c>
      <c r="GT2">
        <v>23</v>
      </c>
      <c r="GU2">
        <v>23</v>
      </c>
      <c r="GV2">
        <v>23</v>
      </c>
      <c r="GW2">
        <v>23</v>
      </c>
      <c r="GX2">
        <v>23</v>
      </c>
      <c r="GY2">
        <v>23</v>
      </c>
      <c r="GZ2">
        <v>23</v>
      </c>
      <c r="HA2">
        <v>23</v>
      </c>
      <c r="HB2">
        <v>24</v>
      </c>
      <c r="HC2">
        <v>24</v>
      </c>
      <c r="HD2">
        <v>24</v>
      </c>
      <c r="HE2">
        <v>24</v>
      </c>
      <c r="HF2">
        <v>24</v>
      </c>
      <c r="HG2">
        <v>24</v>
      </c>
      <c r="HH2">
        <v>24</v>
      </c>
      <c r="HI2">
        <v>24</v>
      </c>
      <c r="HJ2">
        <v>24</v>
      </c>
      <c r="HK2">
        <v>25</v>
      </c>
      <c r="HL2">
        <v>25</v>
      </c>
      <c r="HM2">
        <v>25</v>
      </c>
      <c r="HN2">
        <v>25</v>
      </c>
      <c r="HO2">
        <v>25</v>
      </c>
      <c r="HP2">
        <v>25</v>
      </c>
      <c r="HQ2">
        <v>25</v>
      </c>
      <c r="HR2">
        <v>25</v>
      </c>
      <c r="HS2">
        <v>25</v>
      </c>
      <c r="HT2">
        <v>26</v>
      </c>
      <c r="HU2">
        <v>26</v>
      </c>
      <c r="HV2">
        <v>26</v>
      </c>
      <c r="HW2">
        <v>26</v>
      </c>
      <c r="HX2">
        <v>26</v>
      </c>
      <c r="HY2">
        <v>26</v>
      </c>
      <c r="HZ2">
        <v>26</v>
      </c>
      <c r="IA2">
        <v>26</v>
      </c>
      <c r="IB2">
        <v>26</v>
      </c>
      <c r="IC2">
        <v>27</v>
      </c>
      <c r="ID2">
        <v>27</v>
      </c>
      <c r="IE2">
        <v>27</v>
      </c>
      <c r="IF2">
        <v>27</v>
      </c>
      <c r="IG2">
        <v>27</v>
      </c>
      <c r="IH2">
        <v>27</v>
      </c>
      <c r="II2">
        <v>27</v>
      </c>
      <c r="IJ2">
        <v>27</v>
      </c>
      <c r="IK2">
        <v>27</v>
      </c>
      <c r="IL2">
        <v>28</v>
      </c>
      <c r="IM2">
        <v>28</v>
      </c>
      <c r="IN2">
        <v>28</v>
      </c>
      <c r="IO2">
        <v>28</v>
      </c>
      <c r="IP2">
        <v>28</v>
      </c>
      <c r="IQ2">
        <v>28</v>
      </c>
      <c r="IR2">
        <v>28</v>
      </c>
      <c r="IS2">
        <v>28</v>
      </c>
      <c r="IT2">
        <v>28</v>
      </c>
      <c r="IU2">
        <v>29</v>
      </c>
      <c r="IV2">
        <v>29</v>
      </c>
    </row>
    <row r="3" spans="2:256" ht="13.5">
      <c r="B3" t="s">
        <v>121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</v>
      </c>
      <c r="M3">
        <v>2</v>
      </c>
      <c r="N3">
        <v>3</v>
      </c>
      <c r="O3">
        <v>4</v>
      </c>
      <c r="P3">
        <v>5</v>
      </c>
      <c r="Q3">
        <v>6</v>
      </c>
      <c r="R3">
        <v>7</v>
      </c>
      <c r="S3">
        <v>8</v>
      </c>
      <c r="T3">
        <v>9</v>
      </c>
      <c r="U3">
        <v>1</v>
      </c>
      <c r="V3">
        <v>2</v>
      </c>
      <c r="W3">
        <v>3</v>
      </c>
      <c r="X3">
        <v>4</v>
      </c>
      <c r="Y3">
        <v>5</v>
      </c>
      <c r="Z3">
        <v>6</v>
      </c>
      <c r="AA3">
        <v>7</v>
      </c>
      <c r="AB3">
        <v>8</v>
      </c>
      <c r="AC3">
        <v>9</v>
      </c>
      <c r="AD3">
        <v>1</v>
      </c>
      <c r="AE3">
        <v>2</v>
      </c>
      <c r="AF3">
        <v>3</v>
      </c>
      <c r="AG3">
        <v>4</v>
      </c>
      <c r="AH3">
        <v>5</v>
      </c>
      <c r="AI3">
        <v>6</v>
      </c>
      <c r="AJ3">
        <v>7</v>
      </c>
      <c r="AK3">
        <v>8</v>
      </c>
      <c r="AL3">
        <v>9</v>
      </c>
      <c r="AM3">
        <v>1</v>
      </c>
      <c r="AN3">
        <v>2</v>
      </c>
      <c r="AO3">
        <v>3</v>
      </c>
      <c r="AP3">
        <v>4</v>
      </c>
      <c r="AQ3">
        <v>5</v>
      </c>
      <c r="AR3">
        <v>6</v>
      </c>
      <c r="AS3">
        <v>7</v>
      </c>
      <c r="AT3">
        <v>8</v>
      </c>
      <c r="AU3">
        <v>9</v>
      </c>
      <c r="AV3">
        <v>1</v>
      </c>
      <c r="AW3">
        <v>2</v>
      </c>
      <c r="AX3">
        <v>3</v>
      </c>
      <c r="AY3">
        <v>4</v>
      </c>
      <c r="AZ3">
        <v>5</v>
      </c>
      <c r="BA3">
        <v>6</v>
      </c>
      <c r="BB3">
        <v>7</v>
      </c>
      <c r="BC3">
        <v>8</v>
      </c>
      <c r="BD3">
        <v>9</v>
      </c>
      <c r="BE3">
        <v>1</v>
      </c>
      <c r="BF3">
        <v>2</v>
      </c>
      <c r="BG3">
        <v>3</v>
      </c>
      <c r="BH3">
        <v>4</v>
      </c>
      <c r="BI3">
        <v>5</v>
      </c>
      <c r="BJ3">
        <v>6</v>
      </c>
      <c r="BK3">
        <v>7</v>
      </c>
      <c r="BL3">
        <v>8</v>
      </c>
      <c r="BM3">
        <v>9</v>
      </c>
      <c r="BN3">
        <v>1</v>
      </c>
      <c r="BO3">
        <v>2</v>
      </c>
      <c r="BP3">
        <v>3</v>
      </c>
      <c r="BQ3">
        <v>4</v>
      </c>
      <c r="BR3">
        <v>5</v>
      </c>
      <c r="BS3">
        <v>6</v>
      </c>
      <c r="BT3">
        <v>7</v>
      </c>
      <c r="BU3">
        <v>8</v>
      </c>
      <c r="BV3">
        <v>9</v>
      </c>
      <c r="BW3">
        <v>1</v>
      </c>
      <c r="BX3">
        <v>2</v>
      </c>
      <c r="BY3">
        <v>3</v>
      </c>
      <c r="BZ3">
        <v>4</v>
      </c>
      <c r="CA3">
        <v>5</v>
      </c>
      <c r="CB3">
        <v>6</v>
      </c>
      <c r="CC3">
        <v>7</v>
      </c>
      <c r="CD3">
        <v>8</v>
      </c>
      <c r="CE3">
        <v>9</v>
      </c>
      <c r="CF3">
        <v>1</v>
      </c>
      <c r="CG3">
        <v>2</v>
      </c>
      <c r="CH3">
        <v>3</v>
      </c>
      <c r="CI3">
        <v>4</v>
      </c>
      <c r="CJ3">
        <v>5</v>
      </c>
      <c r="CK3">
        <v>6</v>
      </c>
      <c r="CL3">
        <v>7</v>
      </c>
      <c r="CM3">
        <v>8</v>
      </c>
      <c r="CN3">
        <v>9</v>
      </c>
      <c r="CO3">
        <v>1</v>
      </c>
      <c r="CP3">
        <v>2</v>
      </c>
      <c r="CQ3">
        <v>3</v>
      </c>
      <c r="CR3">
        <v>4</v>
      </c>
      <c r="CS3">
        <v>5</v>
      </c>
      <c r="CT3">
        <v>6</v>
      </c>
      <c r="CU3">
        <v>7</v>
      </c>
      <c r="CV3">
        <v>8</v>
      </c>
      <c r="CW3">
        <v>9</v>
      </c>
      <c r="CX3">
        <v>1</v>
      </c>
      <c r="CY3">
        <v>2</v>
      </c>
      <c r="CZ3">
        <v>3</v>
      </c>
      <c r="DA3">
        <v>4</v>
      </c>
      <c r="DB3">
        <v>5</v>
      </c>
      <c r="DC3">
        <v>6</v>
      </c>
      <c r="DD3">
        <v>7</v>
      </c>
      <c r="DE3">
        <v>8</v>
      </c>
      <c r="DF3">
        <v>9</v>
      </c>
      <c r="DG3">
        <v>1</v>
      </c>
      <c r="DH3">
        <v>2</v>
      </c>
      <c r="DI3">
        <v>3</v>
      </c>
      <c r="DJ3">
        <v>4</v>
      </c>
      <c r="DK3">
        <v>5</v>
      </c>
      <c r="DL3">
        <v>6</v>
      </c>
      <c r="DM3">
        <v>7</v>
      </c>
      <c r="DN3">
        <v>8</v>
      </c>
      <c r="DO3">
        <v>9</v>
      </c>
      <c r="DP3">
        <v>1</v>
      </c>
      <c r="DQ3">
        <v>2</v>
      </c>
      <c r="DR3">
        <v>3</v>
      </c>
      <c r="DS3">
        <v>4</v>
      </c>
      <c r="DT3">
        <v>5</v>
      </c>
      <c r="DU3">
        <v>6</v>
      </c>
      <c r="DV3">
        <v>7</v>
      </c>
      <c r="DW3">
        <v>8</v>
      </c>
      <c r="DX3">
        <v>9</v>
      </c>
      <c r="DY3">
        <v>1</v>
      </c>
      <c r="DZ3">
        <v>2</v>
      </c>
      <c r="EA3">
        <v>3</v>
      </c>
      <c r="EB3">
        <v>4</v>
      </c>
      <c r="EC3">
        <v>5</v>
      </c>
      <c r="ED3">
        <v>6</v>
      </c>
      <c r="EE3">
        <v>7</v>
      </c>
      <c r="EF3">
        <v>8</v>
      </c>
      <c r="EG3">
        <v>9</v>
      </c>
      <c r="EH3">
        <v>1</v>
      </c>
      <c r="EI3">
        <v>2</v>
      </c>
      <c r="EJ3">
        <v>3</v>
      </c>
      <c r="EK3">
        <v>4</v>
      </c>
      <c r="EL3">
        <v>5</v>
      </c>
      <c r="EM3">
        <v>6</v>
      </c>
      <c r="EN3">
        <v>7</v>
      </c>
      <c r="EO3">
        <v>8</v>
      </c>
      <c r="EP3">
        <v>9</v>
      </c>
      <c r="EQ3">
        <v>1</v>
      </c>
      <c r="ER3">
        <v>2</v>
      </c>
      <c r="ES3">
        <v>3</v>
      </c>
      <c r="ET3">
        <v>4</v>
      </c>
      <c r="EU3">
        <v>5</v>
      </c>
      <c r="EV3">
        <v>6</v>
      </c>
      <c r="EW3">
        <v>7</v>
      </c>
      <c r="EX3">
        <v>8</v>
      </c>
      <c r="EY3">
        <v>9</v>
      </c>
      <c r="EZ3">
        <v>1</v>
      </c>
      <c r="FA3">
        <v>2</v>
      </c>
      <c r="FB3">
        <v>3</v>
      </c>
      <c r="FC3">
        <v>4</v>
      </c>
      <c r="FD3">
        <v>5</v>
      </c>
      <c r="FE3">
        <v>6</v>
      </c>
      <c r="FF3">
        <v>7</v>
      </c>
      <c r="FG3">
        <v>8</v>
      </c>
      <c r="FH3">
        <v>9</v>
      </c>
      <c r="FI3">
        <v>1</v>
      </c>
      <c r="FJ3">
        <v>2</v>
      </c>
      <c r="FK3">
        <v>3</v>
      </c>
      <c r="FL3">
        <v>4</v>
      </c>
      <c r="FM3">
        <v>5</v>
      </c>
      <c r="FN3">
        <v>6</v>
      </c>
      <c r="FO3">
        <v>7</v>
      </c>
      <c r="FP3">
        <v>8</v>
      </c>
      <c r="FQ3">
        <v>9</v>
      </c>
      <c r="FR3">
        <v>1</v>
      </c>
      <c r="FS3">
        <v>2</v>
      </c>
      <c r="FT3">
        <v>3</v>
      </c>
      <c r="FU3">
        <v>4</v>
      </c>
      <c r="FV3">
        <v>5</v>
      </c>
      <c r="FW3">
        <v>6</v>
      </c>
      <c r="FX3">
        <v>7</v>
      </c>
      <c r="FY3">
        <v>8</v>
      </c>
      <c r="FZ3">
        <v>9</v>
      </c>
      <c r="GA3">
        <v>1</v>
      </c>
      <c r="GB3">
        <v>2</v>
      </c>
      <c r="GC3">
        <v>3</v>
      </c>
      <c r="GD3">
        <v>4</v>
      </c>
      <c r="GE3">
        <v>5</v>
      </c>
      <c r="GF3">
        <v>6</v>
      </c>
      <c r="GG3">
        <v>7</v>
      </c>
      <c r="GH3">
        <v>8</v>
      </c>
      <c r="GI3">
        <v>9</v>
      </c>
      <c r="GJ3">
        <v>1</v>
      </c>
      <c r="GK3">
        <v>2</v>
      </c>
      <c r="GL3">
        <v>3</v>
      </c>
      <c r="GM3">
        <v>4</v>
      </c>
      <c r="GN3">
        <v>5</v>
      </c>
      <c r="GO3">
        <v>6</v>
      </c>
      <c r="GP3">
        <v>7</v>
      </c>
      <c r="GQ3">
        <v>8</v>
      </c>
      <c r="GR3">
        <v>9</v>
      </c>
      <c r="GS3">
        <v>1</v>
      </c>
      <c r="GT3">
        <v>2</v>
      </c>
      <c r="GU3">
        <v>3</v>
      </c>
      <c r="GV3">
        <v>4</v>
      </c>
      <c r="GW3">
        <v>5</v>
      </c>
      <c r="GX3">
        <v>6</v>
      </c>
      <c r="GY3">
        <v>7</v>
      </c>
      <c r="GZ3">
        <v>8</v>
      </c>
      <c r="HA3">
        <v>9</v>
      </c>
      <c r="HB3">
        <v>1</v>
      </c>
      <c r="HC3">
        <v>2</v>
      </c>
      <c r="HD3">
        <v>3</v>
      </c>
      <c r="HE3">
        <v>4</v>
      </c>
      <c r="HF3">
        <v>5</v>
      </c>
      <c r="HG3">
        <v>6</v>
      </c>
      <c r="HH3">
        <v>7</v>
      </c>
      <c r="HI3">
        <v>8</v>
      </c>
      <c r="HJ3">
        <v>9</v>
      </c>
      <c r="HK3">
        <v>1</v>
      </c>
      <c r="HL3">
        <v>2</v>
      </c>
      <c r="HM3">
        <v>3</v>
      </c>
      <c r="HN3">
        <v>4</v>
      </c>
      <c r="HO3">
        <v>5</v>
      </c>
      <c r="HP3">
        <v>6</v>
      </c>
      <c r="HQ3">
        <v>7</v>
      </c>
      <c r="HR3">
        <v>8</v>
      </c>
      <c r="HS3">
        <v>9</v>
      </c>
      <c r="HT3">
        <v>1</v>
      </c>
      <c r="HU3">
        <v>2</v>
      </c>
      <c r="HV3">
        <v>3</v>
      </c>
      <c r="HW3">
        <v>4</v>
      </c>
      <c r="HX3">
        <v>5</v>
      </c>
      <c r="HY3">
        <v>6</v>
      </c>
      <c r="HZ3">
        <v>7</v>
      </c>
      <c r="IA3">
        <v>8</v>
      </c>
      <c r="IB3">
        <v>9</v>
      </c>
      <c r="IC3">
        <v>1</v>
      </c>
      <c r="ID3">
        <v>2</v>
      </c>
      <c r="IE3">
        <v>3</v>
      </c>
      <c r="IF3">
        <v>4</v>
      </c>
      <c r="IG3">
        <v>5</v>
      </c>
      <c r="IH3">
        <v>6</v>
      </c>
      <c r="II3">
        <v>7</v>
      </c>
      <c r="IJ3">
        <v>8</v>
      </c>
      <c r="IK3">
        <v>9</v>
      </c>
      <c r="IL3">
        <v>1</v>
      </c>
      <c r="IM3">
        <v>2</v>
      </c>
      <c r="IN3">
        <v>3</v>
      </c>
      <c r="IO3">
        <v>4</v>
      </c>
      <c r="IP3">
        <v>5</v>
      </c>
      <c r="IQ3">
        <v>6</v>
      </c>
      <c r="IR3">
        <v>7</v>
      </c>
      <c r="IS3">
        <v>8</v>
      </c>
      <c r="IT3">
        <v>9</v>
      </c>
      <c r="IU3">
        <v>1</v>
      </c>
      <c r="IV3">
        <v>2</v>
      </c>
    </row>
    <row r="4" spans="1:256" ht="13.5">
      <c r="A4">
        <v>472018</v>
      </c>
      <c r="B4" t="s">
        <v>12</v>
      </c>
      <c r="C4">
        <v>39158505</v>
      </c>
      <c r="D4">
        <v>3293081</v>
      </c>
      <c r="E4">
        <v>42451586</v>
      </c>
      <c r="F4">
        <v>0</v>
      </c>
      <c r="G4">
        <v>0</v>
      </c>
      <c r="H4">
        <v>38019423</v>
      </c>
      <c r="I4">
        <v>839976</v>
      </c>
      <c r="J4">
        <v>38859399</v>
      </c>
      <c r="K4">
        <v>0</v>
      </c>
      <c r="L4">
        <v>39158505</v>
      </c>
      <c r="M4">
        <v>3293081</v>
      </c>
      <c r="N4">
        <v>42451586</v>
      </c>
      <c r="O4">
        <v>0</v>
      </c>
      <c r="P4">
        <v>0</v>
      </c>
      <c r="Q4">
        <v>38019423</v>
      </c>
      <c r="R4">
        <v>839976</v>
      </c>
      <c r="S4">
        <v>38859399</v>
      </c>
      <c r="T4">
        <v>0</v>
      </c>
      <c r="U4">
        <v>17606851</v>
      </c>
      <c r="V4">
        <v>1120240</v>
      </c>
      <c r="W4">
        <v>18727091</v>
      </c>
      <c r="X4">
        <v>0</v>
      </c>
      <c r="Y4">
        <v>0</v>
      </c>
      <c r="Z4">
        <v>17207997</v>
      </c>
      <c r="AA4">
        <v>259863</v>
      </c>
      <c r="AB4">
        <v>17467860</v>
      </c>
      <c r="AC4">
        <v>0</v>
      </c>
      <c r="AD4">
        <v>352525</v>
      </c>
      <c r="AE4">
        <v>28318</v>
      </c>
      <c r="AF4">
        <v>380843</v>
      </c>
      <c r="AG4">
        <v>0</v>
      </c>
      <c r="AH4">
        <v>0</v>
      </c>
      <c r="AI4">
        <v>341068</v>
      </c>
      <c r="AJ4">
        <v>6777</v>
      </c>
      <c r="AK4">
        <v>347845</v>
      </c>
      <c r="AL4">
        <v>0</v>
      </c>
      <c r="AM4">
        <v>12557376</v>
      </c>
      <c r="AN4">
        <v>1008707</v>
      </c>
      <c r="AO4">
        <v>13566083</v>
      </c>
      <c r="AP4">
        <v>0</v>
      </c>
      <c r="AQ4">
        <v>0</v>
      </c>
      <c r="AR4">
        <v>12149268</v>
      </c>
      <c r="AS4">
        <v>241404</v>
      </c>
      <c r="AT4">
        <v>12390672</v>
      </c>
      <c r="AU4">
        <v>0</v>
      </c>
      <c r="AV4">
        <v>175349</v>
      </c>
      <c r="AW4">
        <v>0</v>
      </c>
      <c r="AX4">
        <v>175349</v>
      </c>
      <c r="AY4">
        <v>0</v>
      </c>
      <c r="AZ4">
        <v>0</v>
      </c>
      <c r="BA4">
        <v>175349</v>
      </c>
      <c r="BB4">
        <v>0</v>
      </c>
      <c r="BC4">
        <v>175349</v>
      </c>
      <c r="BD4">
        <v>0</v>
      </c>
      <c r="BE4">
        <v>940465</v>
      </c>
      <c r="BF4">
        <v>16662</v>
      </c>
      <c r="BG4">
        <v>957127</v>
      </c>
      <c r="BH4">
        <v>0</v>
      </c>
      <c r="BI4">
        <v>0</v>
      </c>
      <c r="BJ4">
        <v>944612</v>
      </c>
      <c r="BK4">
        <v>2339</v>
      </c>
      <c r="BL4">
        <v>946951</v>
      </c>
      <c r="BM4">
        <v>0</v>
      </c>
      <c r="BN4">
        <v>3756485</v>
      </c>
      <c r="BO4">
        <v>66553</v>
      </c>
      <c r="BP4">
        <v>3823038</v>
      </c>
      <c r="BQ4">
        <v>0</v>
      </c>
      <c r="BR4">
        <v>0</v>
      </c>
      <c r="BS4">
        <v>3773049</v>
      </c>
      <c r="BT4">
        <v>9343</v>
      </c>
      <c r="BU4">
        <v>3782392</v>
      </c>
      <c r="BV4">
        <v>0</v>
      </c>
      <c r="BW4">
        <v>18659528</v>
      </c>
      <c r="BX4">
        <v>2112804</v>
      </c>
      <c r="BY4">
        <v>20772332</v>
      </c>
      <c r="BZ4">
        <v>0</v>
      </c>
      <c r="CA4">
        <v>0</v>
      </c>
      <c r="CB4">
        <v>17938557</v>
      </c>
      <c r="CC4">
        <v>563542</v>
      </c>
      <c r="CD4">
        <v>18502099</v>
      </c>
      <c r="CE4">
        <v>0</v>
      </c>
      <c r="CF4">
        <v>18237883</v>
      </c>
      <c r="CG4">
        <v>2112804</v>
      </c>
      <c r="CH4">
        <v>20350687</v>
      </c>
      <c r="CI4">
        <v>0</v>
      </c>
      <c r="CJ4">
        <v>0</v>
      </c>
      <c r="CK4">
        <v>17516912</v>
      </c>
      <c r="CL4">
        <v>563542</v>
      </c>
      <c r="CM4">
        <v>18080454</v>
      </c>
      <c r="CN4">
        <v>0</v>
      </c>
      <c r="CO4">
        <v>6655077</v>
      </c>
      <c r="CP4">
        <v>770971</v>
      </c>
      <c r="CQ4">
        <v>7426048</v>
      </c>
      <c r="CR4">
        <v>0</v>
      </c>
      <c r="CS4">
        <v>0</v>
      </c>
      <c r="CT4">
        <v>6391992</v>
      </c>
      <c r="CU4">
        <v>205639</v>
      </c>
      <c r="CV4">
        <v>6597631</v>
      </c>
      <c r="CW4">
        <v>0</v>
      </c>
      <c r="CX4">
        <v>9438853</v>
      </c>
      <c r="CY4">
        <v>1093463</v>
      </c>
      <c r="CZ4">
        <v>10532316</v>
      </c>
      <c r="DA4">
        <v>0</v>
      </c>
      <c r="DB4">
        <v>0</v>
      </c>
      <c r="DC4">
        <v>9065721</v>
      </c>
      <c r="DD4">
        <v>291656</v>
      </c>
      <c r="DE4">
        <v>9357377</v>
      </c>
      <c r="DF4">
        <v>0</v>
      </c>
      <c r="DG4">
        <v>2143953</v>
      </c>
      <c r="DH4">
        <v>248370</v>
      </c>
      <c r="DI4">
        <v>2392323</v>
      </c>
      <c r="DJ4">
        <v>0</v>
      </c>
      <c r="DK4">
        <v>0</v>
      </c>
      <c r="DL4">
        <v>2059199</v>
      </c>
      <c r="DM4">
        <v>66247</v>
      </c>
      <c r="DN4">
        <v>2125446</v>
      </c>
      <c r="DO4">
        <v>0</v>
      </c>
      <c r="DP4">
        <v>421645</v>
      </c>
      <c r="DQ4">
        <v>0</v>
      </c>
      <c r="DR4">
        <v>421645</v>
      </c>
      <c r="DS4">
        <v>0</v>
      </c>
      <c r="DT4">
        <v>0</v>
      </c>
      <c r="DU4">
        <v>421645</v>
      </c>
      <c r="DV4">
        <v>0</v>
      </c>
      <c r="DW4">
        <v>421645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416965</v>
      </c>
      <c r="ER4">
        <v>54240</v>
      </c>
      <c r="ES4">
        <v>471205</v>
      </c>
      <c r="ET4">
        <v>0</v>
      </c>
      <c r="EU4">
        <v>0</v>
      </c>
      <c r="EV4">
        <v>397708</v>
      </c>
      <c r="EW4">
        <v>16482</v>
      </c>
      <c r="EX4">
        <v>414190</v>
      </c>
      <c r="EY4">
        <v>0</v>
      </c>
      <c r="EZ4">
        <v>2475161</v>
      </c>
      <c r="FA4">
        <v>5797</v>
      </c>
      <c r="FB4">
        <v>2480958</v>
      </c>
      <c r="FC4">
        <v>0</v>
      </c>
      <c r="FD4">
        <v>0</v>
      </c>
      <c r="FE4">
        <v>2475161</v>
      </c>
      <c r="FF4">
        <v>89</v>
      </c>
      <c r="FG4">
        <v>2475250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767525</v>
      </c>
      <c r="HL4">
        <v>9808</v>
      </c>
      <c r="HM4">
        <v>777333</v>
      </c>
      <c r="HN4">
        <v>0</v>
      </c>
      <c r="HO4">
        <v>0</v>
      </c>
      <c r="HP4">
        <v>759710</v>
      </c>
      <c r="HQ4">
        <v>472</v>
      </c>
      <c r="HR4">
        <v>760182</v>
      </c>
      <c r="HS4">
        <v>0</v>
      </c>
      <c r="HT4">
        <v>767525</v>
      </c>
      <c r="HU4">
        <v>9808</v>
      </c>
      <c r="HV4">
        <v>777333</v>
      </c>
      <c r="HW4">
        <v>0</v>
      </c>
      <c r="HX4">
        <v>0</v>
      </c>
      <c r="HY4">
        <v>759710</v>
      </c>
      <c r="HZ4">
        <v>472</v>
      </c>
      <c r="IA4">
        <v>760182</v>
      </c>
      <c r="IB4">
        <v>0</v>
      </c>
      <c r="IC4">
        <v>21210</v>
      </c>
      <c r="ID4">
        <v>0</v>
      </c>
      <c r="IE4">
        <v>21210</v>
      </c>
      <c r="IF4">
        <v>0</v>
      </c>
      <c r="IG4">
        <v>0</v>
      </c>
      <c r="IH4">
        <v>21210</v>
      </c>
      <c r="II4">
        <v>0</v>
      </c>
      <c r="IJ4">
        <v>21210</v>
      </c>
      <c r="IK4">
        <v>0</v>
      </c>
      <c r="IL4">
        <v>746315</v>
      </c>
      <c r="IM4">
        <v>9808</v>
      </c>
      <c r="IN4">
        <v>756123</v>
      </c>
      <c r="IO4">
        <v>0</v>
      </c>
      <c r="IP4">
        <v>0</v>
      </c>
      <c r="IQ4">
        <v>738500</v>
      </c>
      <c r="IR4">
        <v>472</v>
      </c>
      <c r="IS4">
        <v>738972</v>
      </c>
      <c r="IT4">
        <v>0</v>
      </c>
      <c r="IU4">
        <v>0</v>
      </c>
      <c r="IV4">
        <v>0</v>
      </c>
    </row>
    <row r="5" spans="1:256" ht="13.5">
      <c r="A5">
        <v>472051</v>
      </c>
      <c r="B5" t="s">
        <v>13</v>
      </c>
      <c r="C5">
        <v>8696535</v>
      </c>
      <c r="D5">
        <v>1141993</v>
      </c>
      <c r="E5">
        <v>9838528</v>
      </c>
      <c r="F5">
        <v>0</v>
      </c>
      <c r="G5">
        <v>0</v>
      </c>
      <c r="H5">
        <v>8313146</v>
      </c>
      <c r="I5">
        <v>310022</v>
      </c>
      <c r="J5">
        <v>8623168</v>
      </c>
      <c r="K5">
        <v>0</v>
      </c>
      <c r="L5">
        <v>8696535</v>
      </c>
      <c r="M5">
        <v>1141993</v>
      </c>
      <c r="N5">
        <v>9838528</v>
      </c>
      <c r="O5">
        <v>0</v>
      </c>
      <c r="P5">
        <v>0</v>
      </c>
      <c r="Q5">
        <v>8313146</v>
      </c>
      <c r="R5">
        <v>310022</v>
      </c>
      <c r="S5">
        <v>8623168</v>
      </c>
      <c r="T5">
        <v>0</v>
      </c>
      <c r="U5">
        <v>3769122</v>
      </c>
      <c r="V5">
        <v>327613</v>
      </c>
      <c r="W5">
        <v>4096735</v>
      </c>
      <c r="X5">
        <v>0</v>
      </c>
      <c r="Y5">
        <v>0</v>
      </c>
      <c r="Z5">
        <v>3643124</v>
      </c>
      <c r="AA5">
        <v>73282</v>
      </c>
      <c r="AB5">
        <v>3716406</v>
      </c>
      <c r="AC5">
        <v>0</v>
      </c>
      <c r="AD5">
        <v>102048</v>
      </c>
      <c r="AE5">
        <v>8766</v>
      </c>
      <c r="AF5">
        <v>110814</v>
      </c>
      <c r="AG5">
        <v>0</v>
      </c>
      <c r="AH5">
        <v>0</v>
      </c>
      <c r="AI5">
        <v>98309</v>
      </c>
      <c r="AJ5">
        <v>1976</v>
      </c>
      <c r="AK5">
        <v>100285</v>
      </c>
      <c r="AL5">
        <v>0</v>
      </c>
      <c r="AM5">
        <v>3167304</v>
      </c>
      <c r="AN5">
        <v>307532</v>
      </c>
      <c r="AO5">
        <v>3474836</v>
      </c>
      <c r="AP5">
        <v>0</v>
      </c>
      <c r="AQ5">
        <v>0</v>
      </c>
      <c r="AR5">
        <v>3049938</v>
      </c>
      <c r="AS5">
        <v>69189</v>
      </c>
      <c r="AT5">
        <v>3119127</v>
      </c>
      <c r="AU5">
        <v>0</v>
      </c>
      <c r="AV5">
        <v>27662</v>
      </c>
      <c r="AW5">
        <v>0</v>
      </c>
      <c r="AX5">
        <v>27662</v>
      </c>
      <c r="AY5">
        <v>0</v>
      </c>
      <c r="AZ5">
        <v>0</v>
      </c>
      <c r="BA5">
        <v>27662</v>
      </c>
      <c r="BB5">
        <v>0</v>
      </c>
      <c r="BC5">
        <v>27662</v>
      </c>
      <c r="BD5">
        <v>0</v>
      </c>
      <c r="BE5">
        <v>146720</v>
      </c>
      <c r="BF5">
        <v>3934</v>
      </c>
      <c r="BG5">
        <v>150654</v>
      </c>
      <c r="BH5">
        <v>0</v>
      </c>
      <c r="BI5">
        <v>0</v>
      </c>
      <c r="BJ5">
        <v>145246</v>
      </c>
      <c r="BK5">
        <v>738</v>
      </c>
      <c r="BL5">
        <v>145984</v>
      </c>
      <c r="BM5">
        <v>0</v>
      </c>
      <c r="BN5">
        <v>353050</v>
      </c>
      <c r="BO5">
        <v>7381</v>
      </c>
      <c r="BP5">
        <v>360431</v>
      </c>
      <c r="BQ5">
        <v>0</v>
      </c>
      <c r="BR5">
        <v>0</v>
      </c>
      <c r="BS5">
        <v>349631</v>
      </c>
      <c r="BT5">
        <v>1379</v>
      </c>
      <c r="BU5">
        <v>351010</v>
      </c>
      <c r="BV5">
        <v>0</v>
      </c>
      <c r="BW5">
        <v>4291223</v>
      </c>
      <c r="BX5">
        <v>778897</v>
      </c>
      <c r="BY5">
        <v>5070120</v>
      </c>
      <c r="BZ5">
        <v>0</v>
      </c>
      <c r="CA5">
        <v>0</v>
      </c>
      <c r="CB5">
        <v>4044369</v>
      </c>
      <c r="CC5">
        <v>228546</v>
      </c>
      <c r="CD5">
        <v>4272915</v>
      </c>
      <c r="CE5">
        <v>0</v>
      </c>
      <c r="CF5">
        <v>4261872</v>
      </c>
      <c r="CG5">
        <v>778897</v>
      </c>
      <c r="CH5">
        <v>5040769</v>
      </c>
      <c r="CI5">
        <v>0</v>
      </c>
      <c r="CJ5">
        <v>0</v>
      </c>
      <c r="CK5">
        <v>4015018</v>
      </c>
      <c r="CL5">
        <v>228546</v>
      </c>
      <c r="CM5">
        <v>4243564</v>
      </c>
      <c r="CN5">
        <v>0</v>
      </c>
      <c r="CO5">
        <v>1866651</v>
      </c>
      <c r="CP5">
        <v>341610</v>
      </c>
      <c r="CQ5">
        <v>2208261</v>
      </c>
      <c r="CR5">
        <v>0</v>
      </c>
      <c r="CS5">
        <v>0</v>
      </c>
      <c r="CT5">
        <v>1759964</v>
      </c>
      <c r="CU5">
        <v>100236</v>
      </c>
      <c r="CV5">
        <v>1860200</v>
      </c>
      <c r="CW5">
        <v>0</v>
      </c>
      <c r="CX5">
        <v>2139560</v>
      </c>
      <c r="CY5">
        <v>390396</v>
      </c>
      <c r="CZ5">
        <v>2529956</v>
      </c>
      <c r="DA5">
        <v>0</v>
      </c>
      <c r="DB5">
        <v>0</v>
      </c>
      <c r="DC5">
        <v>2014195</v>
      </c>
      <c r="DD5">
        <v>114548</v>
      </c>
      <c r="DE5">
        <v>2128743</v>
      </c>
      <c r="DF5">
        <v>0</v>
      </c>
      <c r="DG5">
        <v>255661</v>
      </c>
      <c r="DH5">
        <v>46891</v>
      </c>
      <c r="DI5">
        <v>302552</v>
      </c>
      <c r="DJ5">
        <v>0</v>
      </c>
      <c r="DK5">
        <v>0</v>
      </c>
      <c r="DL5">
        <v>240859</v>
      </c>
      <c r="DM5">
        <v>13762</v>
      </c>
      <c r="DN5">
        <v>254621</v>
      </c>
      <c r="DO5">
        <v>0</v>
      </c>
      <c r="DP5">
        <v>29351</v>
      </c>
      <c r="DQ5">
        <v>0</v>
      </c>
      <c r="DR5">
        <v>29351</v>
      </c>
      <c r="DS5">
        <v>0</v>
      </c>
      <c r="DT5">
        <v>0</v>
      </c>
      <c r="DU5">
        <v>29351</v>
      </c>
      <c r="DV5">
        <v>0</v>
      </c>
      <c r="DW5">
        <v>29351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201399</v>
      </c>
      <c r="ER5">
        <v>35433</v>
      </c>
      <c r="ES5">
        <v>236832</v>
      </c>
      <c r="ET5">
        <v>0</v>
      </c>
      <c r="EU5">
        <v>0</v>
      </c>
      <c r="EV5">
        <v>190862</v>
      </c>
      <c r="EW5">
        <v>8194</v>
      </c>
      <c r="EX5">
        <v>199056</v>
      </c>
      <c r="EY5">
        <v>0</v>
      </c>
      <c r="EZ5">
        <v>434791</v>
      </c>
      <c r="FA5">
        <v>50</v>
      </c>
      <c r="FB5">
        <v>434841</v>
      </c>
      <c r="FC5">
        <v>0</v>
      </c>
      <c r="FD5">
        <v>0</v>
      </c>
      <c r="FE5">
        <v>434791</v>
      </c>
      <c r="FF5">
        <v>0</v>
      </c>
      <c r="FG5">
        <v>434791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2858</v>
      </c>
      <c r="HL5">
        <v>0</v>
      </c>
      <c r="HM5">
        <v>2858</v>
      </c>
      <c r="HN5">
        <v>0</v>
      </c>
      <c r="HO5">
        <v>0</v>
      </c>
      <c r="HP5">
        <v>2858</v>
      </c>
      <c r="HQ5">
        <v>0</v>
      </c>
      <c r="HR5">
        <v>2858</v>
      </c>
      <c r="HS5">
        <v>0</v>
      </c>
      <c r="HT5">
        <v>2858</v>
      </c>
      <c r="HU5">
        <v>0</v>
      </c>
      <c r="HV5">
        <v>2858</v>
      </c>
      <c r="HW5">
        <v>0</v>
      </c>
      <c r="HX5">
        <v>0</v>
      </c>
      <c r="HY5">
        <v>2858</v>
      </c>
      <c r="HZ5">
        <v>0</v>
      </c>
      <c r="IA5">
        <v>2858</v>
      </c>
      <c r="IB5">
        <v>0</v>
      </c>
      <c r="IC5">
        <v>2858</v>
      </c>
      <c r="ID5">
        <v>0</v>
      </c>
      <c r="IE5">
        <v>2858</v>
      </c>
      <c r="IF5">
        <v>0</v>
      </c>
      <c r="IG5">
        <v>0</v>
      </c>
      <c r="IH5">
        <v>2858</v>
      </c>
      <c r="II5">
        <v>0</v>
      </c>
      <c r="IJ5">
        <v>2858</v>
      </c>
      <c r="IK5">
        <v>0</v>
      </c>
      <c r="IL5">
        <v>0</v>
      </c>
      <c r="IM5">
        <v>0</v>
      </c>
      <c r="IN5">
        <v>0</v>
      </c>
      <c r="IO5">
        <v>0</v>
      </c>
      <c r="IP5">
        <v>0</v>
      </c>
      <c r="IQ5">
        <v>0</v>
      </c>
      <c r="IR5">
        <v>0</v>
      </c>
      <c r="IS5">
        <v>0</v>
      </c>
      <c r="IT5">
        <v>0</v>
      </c>
      <c r="IU5">
        <v>0</v>
      </c>
      <c r="IV5">
        <v>0</v>
      </c>
    </row>
    <row r="6" spans="1:256" ht="13.5">
      <c r="A6">
        <v>472077</v>
      </c>
      <c r="B6" t="s">
        <v>14</v>
      </c>
      <c r="C6">
        <v>4337152</v>
      </c>
      <c r="D6">
        <v>658312</v>
      </c>
      <c r="E6">
        <v>4995464</v>
      </c>
      <c r="F6">
        <v>0</v>
      </c>
      <c r="G6">
        <v>0</v>
      </c>
      <c r="H6">
        <v>4130036</v>
      </c>
      <c r="I6">
        <v>179457</v>
      </c>
      <c r="J6">
        <v>4309493</v>
      </c>
      <c r="K6">
        <v>0</v>
      </c>
      <c r="L6">
        <v>4337152</v>
      </c>
      <c r="M6">
        <v>658312</v>
      </c>
      <c r="N6">
        <v>4995464</v>
      </c>
      <c r="O6">
        <v>0</v>
      </c>
      <c r="P6">
        <v>0</v>
      </c>
      <c r="Q6">
        <v>4130036</v>
      </c>
      <c r="R6">
        <v>179457</v>
      </c>
      <c r="S6">
        <v>4309493</v>
      </c>
      <c r="T6">
        <v>0</v>
      </c>
      <c r="U6">
        <v>1750717</v>
      </c>
      <c r="V6">
        <v>126322</v>
      </c>
      <c r="W6">
        <v>1877039</v>
      </c>
      <c r="X6">
        <v>0</v>
      </c>
      <c r="Y6">
        <v>0</v>
      </c>
      <c r="Z6">
        <v>1685690</v>
      </c>
      <c r="AA6">
        <v>39973</v>
      </c>
      <c r="AB6">
        <v>1725663</v>
      </c>
      <c r="AC6">
        <v>0</v>
      </c>
      <c r="AD6">
        <v>50859</v>
      </c>
      <c r="AE6">
        <v>4063</v>
      </c>
      <c r="AF6">
        <v>54922</v>
      </c>
      <c r="AG6">
        <v>0</v>
      </c>
      <c r="AH6">
        <v>0</v>
      </c>
      <c r="AI6">
        <v>48717</v>
      </c>
      <c r="AJ6">
        <v>1244</v>
      </c>
      <c r="AK6">
        <v>49961</v>
      </c>
      <c r="AL6">
        <v>0</v>
      </c>
      <c r="AM6">
        <v>1442484</v>
      </c>
      <c r="AN6">
        <v>115176</v>
      </c>
      <c r="AO6">
        <v>1557660</v>
      </c>
      <c r="AP6">
        <v>0</v>
      </c>
      <c r="AQ6">
        <v>0</v>
      </c>
      <c r="AR6">
        <v>1381743</v>
      </c>
      <c r="AS6">
        <v>35280</v>
      </c>
      <c r="AT6">
        <v>1417023</v>
      </c>
      <c r="AU6">
        <v>0</v>
      </c>
      <c r="AV6">
        <v>16621</v>
      </c>
      <c r="AW6">
        <v>0</v>
      </c>
      <c r="AX6">
        <v>16621</v>
      </c>
      <c r="AY6">
        <v>0</v>
      </c>
      <c r="AZ6">
        <v>0</v>
      </c>
      <c r="BA6">
        <v>16621</v>
      </c>
      <c r="BB6">
        <v>0</v>
      </c>
      <c r="BC6">
        <v>16621</v>
      </c>
      <c r="BD6">
        <v>0</v>
      </c>
      <c r="BE6">
        <v>111613</v>
      </c>
      <c r="BF6">
        <v>5150</v>
      </c>
      <c r="BG6">
        <v>116763</v>
      </c>
      <c r="BH6">
        <v>0</v>
      </c>
      <c r="BI6">
        <v>0</v>
      </c>
      <c r="BJ6">
        <v>109474</v>
      </c>
      <c r="BK6">
        <v>2878</v>
      </c>
      <c r="BL6">
        <v>112352</v>
      </c>
      <c r="BM6">
        <v>0</v>
      </c>
      <c r="BN6">
        <v>145761</v>
      </c>
      <c r="BO6">
        <v>1933</v>
      </c>
      <c r="BP6">
        <v>147694</v>
      </c>
      <c r="BQ6">
        <v>0</v>
      </c>
      <c r="BR6">
        <v>0</v>
      </c>
      <c r="BS6">
        <v>145756</v>
      </c>
      <c r="BT6">
        <v>571</v>
      </c>
      <c r="BU6">
        <v>146327</v>
      </c>
      <c r="BV6">
        <v>0</v>
      </c>
      <c r="BW6">
        <v>2215620</v>
      </c>
      <c r="BX6">
        <v>485519</v>
      </c>
      <c r="BY6">
        <v>2701139</v>
      </c>
      <c r="BZ6">
        <v>0</v>
      </c>
      <c r="CA6">
        <v>0</v>
      </c>
      <c r="CB6">
        <v>2082187</v>
      </c>
      <c r="CC6">
        <v>134062</v>
      </c>
      <c r="CD6">
        <v>2216249</v>
      </c>
      <c r="CE6">
        <v>0</v>
      </c>
      <c r="CF6">
        <v>2159709</v>
      </c>
      <c r="CG6">
        <v>485519</v>
      </c>
      <c r="CH6">
        <v>2645228</v>
      </c>
      <c r="CI6">
        <v>0</v>
      </c>
      <c r="CJ6">
        <v>0</v>
      </c>
      <c r="CK6">
        <v>2026276</v>
      </c>
      <c r="CL6">
        <v>134062</v>
      </c>
      <c r="CM6">
        <v>2160338</v>
      </c>
      <c r="CN6">
        <v>0</v>
      </c>
      <c r="CO6">
        <v>495898</v>
      </c>
      <c r="CP6">
        <v>111482</v>
      </c>
      <c r="CQ6">
        <v>607380</v>
      </c>
      <c r="CR6">
        <v>0</v>
      </c>
      <c r="CS6">
        <v>0</v>
      </c>
      <c r="CT6">
        <v>465260</v>
      </c>
      <c r="CU6">
        <v>30782</v>
      </c>
      <c r="CV6">
        <v>496042</v>
      </c>
      <c r="CW6">
        <v>0</v>
      </c>
      <c r="CX6">
        <v>1358017</v>
      </c>
      <c r="CY6">
        <v>305292</v>
      </c>
      <c r="CZ6">
        <v>1663309</v>
      </c>
      <c r="DA6">
        <v>0</v>
      </c>
      <c r="DB6">
        <v>0</v>
      </c>
      <c r="DC6">
        <v>1274115</v>
      </c>
      <c r="DD6">
        <v>84298</v>
      </c>
      <c r="DE6">
        <v>1358413</v>
      </c>
      <c r="DF6">
        <v>0</v>
      </c>
      <c r="DG6">
        <v>305794</v>
      </c>
      <c r="DH6">
        <v>68745</v>
      </c>
      <c r="DI6">
        <v>374539</v>
      </c>
      <c r="DJ6">
        <v>0</v>
      </c>
      <c r="DK6">
        <v>0</v>
      </c>
      <c r="DL6">
        <v>286901</v>
      </c>
      <c r="DM6">
        <v>18982</v>
      </c>
      <c r="DN6">
        <v>305883</v>
      </c>
      <c r="DO6">
        <v>0</v>
      </c>
      <c r="DP6">
        <v>55911</v>
      </c>
      <c r="DQ6">
        <v>0</v>
      </c>
      <c r="DR6">
        <v>55911</v>
      </c>
      <c r="DS6">
        <v>0</v>
      </c>
      <c r="DT6">
        <v>0</v>
      </c>
      <c r="DU6">
        <v>55911</v>
      </c>
      <c r="DV6">
        <v>0</v>
      </c>
      <c r="DW6">
        <v>55911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111375</v>
      </c>
      <c r="ER6">
        <v>18229</v>
      </c>
      <c r="ES6">
        <v>129604</v>
      </c>
      <c r="ET6">
        <v>0</v>
      </c>
      <c r="EU6">
        <v>0</v>
      </c>
      <c r="EV6">
        <v>102719</v>
      </c>
      <c r="EW6">
        <v>5422</v>
      </c>
      <c r="EX6">
        <v>108141</v>
      </c>
      <c r="EY6">
        <v>0</v>
      </c>
      <c r="EZ6">
        <v>258290</v>
      </c>
      <c r="FA6">
        <v>0</v>
      </c>
      <c r="FB6">
        <v>258290</v>
      </c>
      <c r="FC6">
        <v>0</v>
      </c>
      <c r="FD6">
        <v>0</v>
      </c>
      <c r="FE6">
        <v>258290</v>
      </c>
      <c r="FF6">
        <v>0</v>
      </c>
      <c r="FG6">
        <v>258290</v>
      </c>
      <c r="FH6">
        <v>0</v>
      </c>
      <c r="FI6">
        <v>1150</v>
      </c>
      <c r="FJ6">
        <v>0</v>
      </c>
      <c r="FK6">
        <v>1150</v>
      </c>
      <c r="FL6">
        <v>0</v>
      </c>
      <c r="FM6">
        <v>0</v>
      </c>
      <c r="FN6">
        <v>1150</v>
      </c>
      <c r="FO6">
        <v>0</v>
      </c>
      <c r="FP6">
        <v>1150</v>
      </c>
      <c r="FQ6">
        <v>0</v>
      </c>
      <c r="FR6">
        <v>0</v>
      </c>
      <c r="FS6">
        <v>28242</v>
      </c>
      <c r="FT6">
        <v>28242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28242</v>
      </c>
      <c r="GC6">
        <v>28242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0</v>
      </c>
      <c r="IO6">
        <v>0</v>
      </c>
      <c r="IP6">
        <v>0</v>
      </c>
      <c r="IQ6">
        <v>0</v>
      </c>
      <c r="IR6">
        <v>0</v>
      </c>
      <c r="IS6">
        <v>0</v>
      </c>
      <c r="IT6">
        <v>0</v>
      </c>
      <c r="IU6">
        <v>0</v>
      </c>
      <c r="IV6">
        <v>0</v>
      </c>
    </row>
    <row r="7" spans="1:256" ht="13.5">
      <c r="A7">
        <v>472085</v>
      </c>
      <c r="B7" t="s">
        <v>15</v>
      </c>
      <c r="C7">
        <v>12929209</v>
      </c>
      <c r="D7">
        <v>772042</v>
      </c>
      <c r="E7">
        <v>13701251</v>
      </c>
      <c r="F7">
        <v>0</v>
      </c>
      <c r="G7">
        <v>0</v>
      </c>
      <c r="H7">
        <v>12662346</v>
      </c>
      <c r="I7">
        <v>270226</v>
      </c>
      <c r="J7">
        <v>12932572</v>
      </c>
      <c r="K7">
        <v>0</v>
      </c>
      <c r="L7">
        <v>12929209</v>
      </c>
      <c r="M7">
        <v>772042</v>
      </c>
      <c r="N7">
        <v>13701251</v>
      </c>
      <c r="O7">
        <v>0</v>
      </c>
      <c r="P7">
        <v>0</v>
      </c>
      <c r="Q7">
        <v>12662346</v>
      </c>
      <c r="R7">
        <v>270226</v>
      </c>
      <c r="S7">
        <v>12932572</v>
      </c>
      <c r="T7">
        <v>0</v>
      </c>
      <c r="U7">
        <v>5408228</v>
      </c>
      <c r="V7">
        <v>250003</v>
      </c>
      <c r="W7">
        <v>5658231</v>
      </c>
      <c r="X7">
        <v>0</v>
      </c>
      <c r="Y7">
        <v>0</v>
      </c>
      <c r="Z7">
        <v>5308461</v>
      </c>
      <c r="AA7">
        <v>87452</v>
      </c>
      <c r="AB7">
        <v>5395913</v>
      </c>
      <c r="AC7">
        <v>0</v>
      </c>
      <c r="AD7">
        <v>127439</v>
      </c>
      <c r="AE7">
        <v>7014</v>
      </c>
      <c r="AF7">
        <v>134453</v>
      </c>
      <c r="AG7">
        <v>0</v>
      </c>
      <c r="AH7">
        <v>0</v>
      </c>
      <c r="AI7">
        <v>124839</v>
      </c>
      <c r="AJ7">
        <v>2552</v>
      </c>
      <c r="AK7">
        <v>127391</v>
      </c>
      <c r="AL7">
        <v>0</v>
      </c>
      <c r="AM7">
        <v>3869757</v>
      </c>
      <c r="AN7">
        <v>209930</v>
      </c>
      <c r="AO7">
        <v>4079687</v>
      </c>
      <c r="AP7">
        <v>0</v>
      </c>
      <c r="AQ7">
        <v>0</v>
      </c>
      <c r="AR7">
        <v>3776377</v>
      </c>
      <c r="AS7">
        <v>77216</v>
      </c>
      <c r="AT7">
        <v>3853593</v>
      </c>
      <c r="AU7">
        <v>0</v>
      </c>
      <c r="AV7">
        <v>50646</v>
      </c>
      <c r="AW7">
        <v>0</v>
      </c>
      <c r="AX7">
        <v>50646</v>
      </c>
      <c r="AY7">
        <v>0</v>
      </c>
      <c r="AZ7">
        <v>0</v>
      </c>
      <c r="BA7">
        <v>50646</v>
      </c>
      <c r="BB7">
        <v>0</v>
      </c>
      <c r="BC7">
        <v>50646</v>
      </c>
      <c r="BD7">
        <v>0</v>
      </c>
      <c r="BE7">
        <v>275572</v>
      </c>
      <c r="BF7">
        <v>6442</v>
      </c>
      <c r="BG7">
        <v>282014</v>
      </c>
      <c r="BH7">
        <v>0</v>
      </c>
      <c r="BI7">
        <v>0</v>
      </c>
      <c r="BJ7">
        <v>274413</v>
      </c>
      <c r="BK7">
        <v>1498</v>
      </c>
      <c r="BL7">
        <v>275911</v>
      </c>
      <c r="BM7">
        <v>0</v>
      </c>
      <c r="BN7">
        <v>1135460</v>
      </c>
      <c r="BO7">
        <v>26617</v>
      </c>
      <c r="BP7">
        <v>1162077</v>
      </c>
      <c r="BQ7">
        <v>0</v>
      </c>
      <c r="BR7">
        <v>0</v>
      </c>
      <c r="BS7">
        <v>1132832</v>
      </c>
      <c r="BT7">
        <v>6186</v>
      </c>
      <c r="BU7">
        <v>1139018</v>
      </c>
      <c r="BV7">
        <v>0</v>
      </c>
      <c r="BW7">
        <v>5963560</v>
      </c>
      <c r="BX7">
        <v>500478</v>
      </c>
      <c r="BY7">
        <v>6464038</v>
      </c>
      <c r="BZ7">
        <v>0</v>
      </c>
      <c r="CA7">
        <v>0</v>
      </c>
      <c r="CB7">
        <v>5804894</v>
      </c>
      <c r="CC7">
        <v>175678</v>
      </c>
      <c r="CD7">
        <v>5980572</v>
      </c>
      <c r="CE7">
        <v>0</v>
      </c>
      <c r="CF7">
        <v>5877615</v>
      </c>
      <c r="CG7">
        <v>500478</v>
      </c>
      <c r="CH7">
        <v>6378093</v>
      </c>
      <c r="CI7">
        <v>0</v>
      </c>
      <c r="CJ7">
        <v>0</v>
      </c>
      <c r="CK7">
        <v>5718949</v>
      </c>
      <c r="CL7">
        <v>175678</v>
      </c>
      <c r="CM7">
        <v>5894627</v>
      </c>
      <c r="CN7">
        <v>0</v>
      </c>
      <c r="CO7">
        <v>2235388</v>
      </c>
      <c r="CP7">
        <v>185176</v>
      </c>
      <c r="CQ7">
        <v>2420564</v>
      </c>
      <c r="CR7">
        <v>0</v>
      </c>
      <c r="CS7">
        <v>0</v>
      </c>
      <c r="CT7">
        <v>2173201</v>
      </c>
      <c r="CU7">
        <v>65001</v>
      </c>
      <c r="CV7">
        <v>2238202</v>
      </c>
      <c r="CW7">
        <v>0</v>
      </c>
      <c r="CX7">
        <v>2895660</v>
      </c>
      <c r="CY7">
        <v>249212</v>
      </c>
      <c r="CZ7">
        <v>3144872</v>
      </c>
      <c r="DA7">
        <v>0</v>
      </c>
      <c r="DB7">
        <v>0</v>
      </c>
      <c r="DC7">
        <v>2819442</v>
      </c>
      <c r="DD7">
        <v>87488</v>
      </c>
      <c r="DE7">
        <v>2906930</v>
      </c>
      <c r="DF7">
        <v>0</v>
      </c>
      <c r="DG7">
        <v>746567</v>
      </c>
      <c r="DH7">
        <v>66090</v>
      </c>
      <c r="DI7">
        <v>812657</v>
      </c>
      <c r="DJ7">
        <v>0</v>
      </c>
      <c r="DK7">
        <v>0</v>
      </c>
      <c r="DL7">
        <v>726306</v>
      </c>
      <c r="DM7">
        <v>23189</v>
      </c>
      <c r="DN7">
        <v>749495</v>
      </c>
      <c r="DO7">
        <v>0</v>
      </c>
      <c r="DP7">
        <v>85945</v>
      </c>
      <c r="DQ7">
        <v>0</v>
      </c>
      <c r="DR7">
        <v>85945</v>
      </c>
      <c r="DS7">
        <v>0</v>
      </c>
      <c r="DT7">
        <v>0</v>
      </c>
      <c r="DU7">
        <v>85945</v>
      </c>
      <c r="DV7">
        <v>0</v>
      </c>
      <c r="DW7">
        <v>85945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241529</v>
      </c>
      <c r="ER7">
        <v>21561</v>
      </c>
      <c r="ES7">
        <v>263090</v>
      </c>
      <c r="ET7">
        <v>0</v>
      </c>
      <c r="EU7">
        <v>0</v>
      </c>
      <c r="EV7">
        <v>233099</v>
      </c>
      <c r="EW7">
        <v>7096</v>
      </c>
      <c r="EX7">
        <v>240195</v>
      </c>
      <c r="EY7">
        <v>0</v>
      </c>
      <c r="EZ7">
        <v>1315892</v>
      </c>
      <c r="FA7">
        <v>0</v>
      </c>
      <c r="FB7">
        <v>1315892</v>
      </c>
      <c r="FC7">
        <v>0</v>
      </c>
      <c r="FD7">
        <v>0</v>
      </c>
      <c r="FE7">
        <v>1315892</v>
      </c>
      <c r="FF7">
        <v>0</v>
      </c>
      <c r="FG7">
        <v>1315892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8602</v>
      </c>
      <c r="HL7">
        <v>0</v>
      </c>
      <c r="HM7">
        <v>8602</v>
      </c>
      <c r="HN7">
        <v>0</v>
      </c>
      <c r="HO7">
        <v>0</v>
      </c>
      <c r="HP7">
        <v>8602</v>
      </c>
      <c r="HQ7">
        <v>0</v>
      </c>
      <c r="HR7">
        <v>8602</v>
      </c>
      <c r="HS7">
        <v>0</v>
      </c>
      <c r="HT7">
        <v>8602</v>
      </c>
      <c r="HU7">
        <v>0</v>
      </c>
      <c r="HV7">
        <v>8602</v>
      </c>
      <c r="HW7">
        <v>0</v>
      </c>
      <c r="HX7">
        <v>0</v>
      </c>
      <c r="HY7">
        <v>8602</v>
      </c>
      <c r="HZ7">
        <v>0</v>
      </c>
      <c r="IA7">
        <v>8602</v>
      </c>
      <c r="IB7">
        <v>0</v>
      </c>
      <c r="IC7">
        <v>8602</v>
      </c>
      <c r="ID7">
        <v>0</v>
      </c>
      <c r="IE7">
        <v>8602</v>
      </c>
      <c r="IF7">
        <v>0</v>
      </c>
      <c r="IG7">
        <v>0</v>
      </c>
      <c r="IH7">
        <v>8602</v>
      </c>
      <c r="II7">
        <v>0</v>
      </c>
      <c r="IJ7">
        <v>8602</v>
      </c>
      <c r="IK7">
        <v>0</v>
      </c>
      <c r="IL7">
        <v>0</v>
      </c>
      <c r="IM7">
        <v>0</v>
      </c>
      <c r="IN7">
        <v>0</v>
      </c>
      <c r="IO7">
        <v>0</v>
      </c>
      <c r="IP7">
        <v>0</v>
      </c>
      <c r="IQ7">
        <v>0</v>
      </c>
      <c r="IR7">
        <v>0</v>
      </c>
      <c r="IS7">
        <v>0</v>
      </c>
      <c r="IT7">
        <v>0</v>
      </c>
      <c r="IU7">
        <v>0</v>
      </c>
      <c r="IV7">
        <v>0</v>
      </c>
    </row>
    <row r="8" spans="1:256" ht="13.5">
      <c r="A8">
        <v>472093</v>
      </c>
      <c r="B8" t="s">
        <v>16</v>
      </c>
      <c r="C8">
        <v>5972090</v>
      </c>
      <c r="D8">
        <v>907533</v>
      </c>
      <c r="E8">
        <v>6879623</v>
      </c>
      <c r="F8">
        <v>0</v>
      </c>
      <c r="G8">
        <v>0</v>
      </c>
      <c r="H8">
        <v>5724676</v>
      </c>
      <c r="I8">
        <v>183471</v>
      </c>
      <c r="J8">
        <v>5908147</v>
      </c>
      <c r="K8">
        <v>0</v>
      </c>
      <c r="L8">
        <v>5972090</v>
      </c>
      <c r="M8">
        <v>907533</v>
      </c>
      <c r="N8">
        <v>6879623</v>
      </c>
      <c r="O8">
        <v>0</v>
      </c>
      <c r="P8">
        <v>0</v>
      </c>
      <c r="Q8">
        <v>5724676</v>
      </c>
      <c r="R8">
        <v>183471</v>
      </c>
      <c r="S8">
        <v>5908147</v>
      </c>
      <c r="T8">
        <v>0</v>
      </c>
      <c r="U8">
        <v>2591172</v>
      </c>
      <c r="V8">
        <v>175301</v>
      </c>
      <c r="W8">
        <v>2766473</v>
      </c>
      <c r="X8">
        <v>0</v>
      </c>
      <c r="Y8">
        <v>0</v>
      </c>
      <c r="Z8">
        <v>2520153</v>
      </c>
      <c r="AA8">
        <v>42474</v>
      </c>
      <c r="AB8">
        <v>2562627</v>
      </c>
      <c r="AC8">
        <v>0</v>
      </c>
      <c r="AD8">
        <v>64755</v>
      </c>
      <c r="AE8">
        <v>6546</v>
      </c>
      <c r="AF8">
        <v>71301</v>
      </c>
      <c r="AG8">
        <v>0</v>
      </c>
      <c r="AH8">
        <v>0</v>
      </c>
      <c r="AI8">
        <v>62167</v>
      </c>
      <c r="AJ8">
        <v>1569</v>
      </c>
      <c r="AK8">
        <v>63736</v>
      </c>
      <c r="AL8">
        <v>0</v>
      </c>
      <c r="AM8">
        <v>1578239</v>
      </c>
      <c r="AN8">
        <v>159554</v>
      </c>
      <c r="AO8">
        <v>1737793</v>
      </c>
      <c r="AP8">
        <v>0</v>
      </c>
      <c r="AQ8">
        <v>0</v>
      </c>
      <c r="AR8">
        <v>1515162</v>
      </c>
      <c r="AS8">
        <v>38250</v>
      </c>
      <c r="AT8">
        <v>1553412</v>
      </c>
      <c r="AU8">
        <v>0</v>
      </c>
      <c r="AV8">
        <v>21402</v>
      </c>
      <c r="AW8">
        <v>0</v>
      </c>
      <c r="AX8">
        <v>21402</v>
      </c>
      <c r="AY8">
        <v>0</v>
      </c>
      <c r="AZ8">
        <v>0</v>
      </c>
      <c r="BA8">
        <v>21402</v>
      </c>
      <c r="BB8">
        <v>0</v>
      </c>
      <c r="BC8">
        <v>21402</v>
      </c>
      <c r="BD8">
        <v>0</v>
      </c>
      <c r="BE8">
        <v>135488</v>
      </c>
      <c r="BF8">
        <v>1315</v>
      </c>
      <c r="BG8">
        <v>136803</v>
      </c>
      <c r="BH8">
        <v>0</v>
      </c>
      <c r="BI8">
        <v>0</v>
      </c>
      <c r="BJ8">
        <v>132934</v>
      </c>
      <c r="BK8">
        <v>379</v>
      </c>
      <c r="BL8">
        <v>133313</v>
      </c>
      <c r="BM8">
        <v>0</v>
      </c>
      <c r="BN8">
        <v>812690</v>
      </c>
      <c r="BO8">
        <v>7886</v>
      </c>
      <c r="BP8">
        <v>820576</v>
      </c>
      <c r="BQ8">
        <v>0</v>
      </c>
      <c r="BR8">
        <v>0</v>
      </c>
      <c r="BS8">
        <v>809890</v>
      </c>
      <c r="BT8">
        <v>2276</v>
      </c>
      <c r="BU8">
        <v>812166</v>
      </c>
      <c r="BV8">
        <v>0</v>
      </c>
      <c r="BW8">
        <v>2940726</v>
      </c>
      <c r="BX8">
        <v>692969</v>
      </c>
      <c r="BY8">
        <v>3633695</v>
      </c>
      <c r="BZ8">
        <v>0</v>
      </c>
      <c r="CA8">
        <v>0</v>
      </c>
      <c r="CB8">
        <v>2776317</v>
      </c>
      <c r="CC8">
        <v>132481</v>
      </c>
      <c r="CD8">
        <v>2908798</v>
      </c>
      <c r="CE8">
        <v>0</v>
      </c>
      <c r="CF8">
        <v>2756435</v>
      </c>
      <c r="CG8">
        <v>692969</v>
      </c>
      <c r="CH8">
        <v>3449404</v>
      </c>
      <c r="CI8">
        <v>0</v>
      </c>
      <c r="CJ8">
        <v>0</v>
      </c>
      <c r="CK8">
        <v>2592026</v>
      </c>
      <c r="CL8">
        <v>132481</v>
      </c>
      <c r="CM8">
        <v>2724507</v>
      </c>
      <c r="CN8">
        <v>0</v>
      </c>
      <c r="CO8">
        <v>605722</v>
      </c>
      <c r="CP8">
        <v>152279</v>
      </c>
      <c r="CQ8">
        <v>758001</v>
      </c>
      <c r="CR8">
        <v>0</v>
      </c>
      <c r="CS8">
        <v>0</v>
      </c>
      <c r="CT8">
        <v>569593</v>
      </c>
      <c r="CU8">
        <v>29113</v>
      </c>
      <c r="CV8">
        <v>598706</v>
      </c>
      <c r="CW8">
        <v>0</v>
      </c>
      <c r="CX8">
        <v>1683645</v>
      </c>
      <c r="CY8">
        <v>423269</v>
      </c>
      <c r="CZ8">
        <v>2106914</v>
      </c>
      <c r="DA8">
        <v>0</v>
      </c>
      <c r="DB8">
        <v>0</v>
      </c>
      <c r="DC8">
        <v>1583223</v>
      </c>
      <c r="DD8">
        <v>80920</v>
      </c>
      <c r="DE8">
        <v>1664143</v>
      </c>
      <c r="DF8">
        <v>0</v>
      </c>
      <c r="DG8">
        <v>467068</v>
      </c>
      <c r="DH8">
        <v>117421</v>
      </c>
      <c r="DI8">
        <v>584489</v>
      </c>
      <c r="DJ8">
        <v>0</v>
      </c>
      <c r="DK8">
        <v>0</v>
      </c>
      <c r="DL8">
        <v>439210</v>
      </c>
      <c r="DM8">
        <v>22448</v>
      </c>
      <c r="DN8">
        <v>461658</v>
      </c>
      <c r="DO8">
        <v>0</v>
      </c>
      <c r="DP8">
        <v>184291</v>
      </c>
      <c r="DQ8">
        <v>0</v>
      </c>
      <c r="DR8">
        <v>184291</v>
      </c>
      <c r="DS8">
        <v>0</v>
      </c>
      <c r="DT8">
        <v>0</v>
      </c>
      <c r="DU8">
        <v>184291</v>
      </c>
      <c r="DV8">
        <v>0</v>
      </c>
      <c r="DW8">
        <v>184291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131248</v>
      </c>
      <c r="ER8">
        <v>38063</v>
      </c>
      <c r="ES8">
        <v>169311</v>
      </c>
      <c r="ET8">
        <v>0</v>
      </c>
      <c r="EU8">
        <v>0</v>
      </c>
      <c r="EV8">
        <v>119262</v>
      </c>
      <c r="EW8">
        <v>8516</v>
      </c>
      <c r="EX8">
        <v>127778</v>
      </c>
      <c r="EY8">
        <v>0</v>
      </c>
      <c r="EZ8">
        <v>288337</v>
      </c>
      <c r="FA8">
        <v>0</v>
      </c>
      <c r="FB8">
        <v>288337</v>
      </c>
      <c r="FC8">
        <v>0</v>
      </c>
      <c r="FD8">
        <v>0</v>
      </c>
      <c r="FE8">
        <v>288337</v>
      </c>
      <c r="FF8">
        <v>0</v>
      </c>
      <c r="FG8">
        <v>288337</v>
      </c>
      <c r="FH8">
        <v>0</v>
      </c>
      <c r="FI8">
        <v>20607</v>
      </c>
      <c r="FJ8">
        <v>0</v>
      </c>
      <c r="FK8">
        <v>20607</v>
      </c>
      <c r="FL8">
        <v>0</v>
      </c>
      <c r="FM8">
        <v>0</v>
      </c>
      <c r="FN8">
        <v>20607</v>
      </c>
      <c r="FO8">
        <v>0</v>
      </c>
      <c r="FP8">
        <v>20607</v>
      </c>
      <c r="FQ8">
        <v>0</v>
      </c>
      <c r="FR8">
        <v>0</v>
      </c>
      <c r="FS8">
        <v>1200</v>
      </c>
      <c r="FT8">
        <v>1200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806</v>
      </c>
      <c r="GC8">
        <v>806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394</v>
      </c>
      <c r="GL8">
        <v>394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0</v>
      </c>
      <c r="IM8">
        <v>0</v>
      </c>
      <c r="IN8">
        <v>0</v>
      </c>
      <c r="IO8">
        <v>0</v>
      </c>
      <c r="IP8">
        <v>0</v>
      </c>
      <c r="IQ8">
        <v>0</v>
      </c>
      <c r="IR8">
        <v>0</v>
      </c>
      <c r="IS8">
        <v>0</v>
      </c>
      <c r="IT8">
        <v>0</v>
      </c>
      <c r="IU8">
        <v>0</v>
      </c>
      <c r="IV8">
        <v>0</v>
      </c>
    </row>
    <row r="9" spans="1:256" ht="13.5">
      <c r="A9">
        <v>472107</v>
      </c>
      <c r="B9" t="s">
        <v>17</v>
      </c>
      <c r="C9">
        <v>4366519</v>
      </c>
      <c r="D9">
        <v>462864</v>
      </c>
      <c r="E9">
        <v>4829383</v>
      </c>
      <c r="F9">
        <v>0</v>
      </c>
      <c r="G9">
        <v>0</v>
      </c>
      <c r="H9">
        <v>4177462</v>
      </c>
      <c r="I9">
        <v>169233</v>
      </c>
      <c r="J9">
        <v>4346695</v>
      </c>
      <c r="K9">
        <v>0</v>
      </c>
      <c r="L9">
        <v>4366519</v>
      </c>
      <c r="M9">
        <v>462864</v>
      </c>
      <c r="N9">
        <v>4829383</v>
      </c>
      <c r="O9">
        <v>0</v>
      </c>
      <c r="P9">
        <v>0</v>
      </c>
      <c r="Q9">
        <v>4177462</v>
      </c>
      <c r="R9">
        <v>169233</v>
      </c>
      <c r="S9">
        <v>4346695</v>
      </c>
      <c r="T9">
        <v>0</v>
      </c>
      <c r="U9">
        <v>1702945</v>
      </c>
      <c r="V9">
        <v>97613</v>
      </c>
      <c r="W9">
        <v>1800558</v>
      </c>
      <c r="X9">
        <v>0</v>
      </c>
      <c r="Y9">
        <v>0</v>
      </c>
      <c r="Z9">
        <v>1649400</v>
      </c>
      <c r="AA9">
        <v>45901</v>
      </c>
      <c r="AB9">
        <v>1695301</v>
      </c>
      <c r="AC9">
        <v>0</v>
      </c>
      <c r="AD9">
        <v>58316</v>
      </c>
      <c r="AE9">
        <v>3368</v>
      </c>
      <c r="AF9">
        <v>61684</v>
      </c>
      <c r="AG9">
        <v>0</v>
      </c>
      <c r="AH9">
        <v>0</v>
      </c>
      <c r="AI9">
        <v>56201</v>
      </c>
      <c r="AJ9">
        <v>1791</v>
      </c>
      <c r="AK9">
        <v>57992</v>
      </c>
      <c r="AL9">
        <v>0</v>
      </c>
      <c r="AM9">
        <v>1387297</v>
      </c>
      <c r="AN9">
        <v>80210</v>
      </c>
      <c r="AO9">
        <v>1467507</v>
      </c>
      <c r="AP9">
        <v>0</v>
      </c>
      <c r="AQ9">
        <v>0</v>
      </c>
      <c r="AR9">
        <v>1338353</v>
      </c>
      <c r="AS9">
        <v>42641</v>
      </c>
      <c r="AT9">
        <v>1380994</v>
      </c>
      <c r="AU9">
        <v>0</v>
      </c>
      <c r="AV9">
        <v>23779</v>
      </c>
      <c r="AW9">
        <v>0</v>
      </c>
      <c r="AX9">
        <v>23779</v>
      </c>
      <c r="AY9">
        <v>0</v>
      </c>
      <c r="AZ9">
        <v>0</v>
      </c>
      <c r="BA9">
        <v>23779</v>
      </c>
      <c r="BB9">
        <v>0</v>
      </c>
      <c r="BC9">
        <v>23779</v>
      </c>
      <c r="BD9">
        <v>0</v>
      </c>
      <c r="BE9">
        <v>94512</v>
      </c>
      <c r="BF9">
        <v>12443</v>
      </c>
      <c r="BG9">
        <v>106955</v>
      </c>
      <c r="BH9">
        <v>0</v>
      </c>
      <c r="BI9">
        <v>0</v>
      </c>
      <c r="BJ9">
        <v>92806</v>
      </c>
      <c r="BK9">
        <v>1362</v>
      </c>
      <c r="BL9">
        <v>94168</v>
      </c>
      <c r="BM9">
        <v>0</v>
      </c>
      <c r="BN9">
        <v>162820</v>
      </c>
      <c r="BO9">
        <v>1592</v>
      </c>
      <c r="BP9">
        <v>164412</v>
      </c>
      <c r="BQ9">
        <v>0</v>
      </c>
      <c r="BR9">
        <v>0</v>
      </c>
      <c r="BS9">
        <v>162040</v>
      </c>
      <c r="BT9">
        <v>107</v>
      </c>
      <c r="BU9">
        <v>162147</v>
      </c>
      <c r="BV9">
        <v>0</v>
      </c>
      <c r="BW9">
        <v>2246751</v>
      </c>
      <c r="BX9">
        <v>344554</v>
      </c>
      <c r="BY9">
        <v>2591305</v>
      </c>
      <c r="BZ9">
        <v>0</v>
      </c>
      <c r="CA9">
        <v>0</v>
      </c>
      <c r="CB9">
        <v>2120175</v>
      </c>
      <c r="CC9">
        <v>116416</v>
      </c>
      <c r="CD9">
        <v>2236591</v>
      </c>
      <c r="CE9">
        <v>0</v>
      </c>
      <c r="CF9">
        <v>2176264</v>
      </c>
      <c r="CG9">
        <v>344554</v>
      </c>
      <c r="CH9">
        <v>2520818</v>
      </c>
      <c r="CI9">
        <v>0</v>
      </c>
      <c r="CJ9">
        <v>0</v>
      </c>
      <c r="CK9">
        <v>2049688</v>
      </c>
      <c r="CL9">
        <v>116416</v>
      </c>
      <c r="CM9">
        <v>2166104</v>
      </c>
      <c r="CN9">
        <v>0</v>
      </c>
      <c r="CO9">
        <v>667333</v>
      </c>
      <c r="CP9">
        <v>105640</v>
      </c>
      <c r="CQ9">
        <v>772973</v>
      </c>
      <c r="CR9">
        <v>0</v>
      </c>
      <c r="CS9">
        <v>0</v>
      </c>
      <c r="CT9">
        <v>628434</v>
      </c>
      <c r="CU9">
        <v>35692</v>
      </c>
      <c r="CV9">
        <v>664126</v>
      </c>
      <c r="CW9">
        <v>0</v>
      </c>
      <c r="CX9">
        <v>1277411</v>
      </c>
      <c r="CY9">
        <v>202253</v>
      </c>
      <c r="CZ9">
        <v>1479664</v>
      </c>
      <c r="DA9">
        <v>0</v>
      </c>
      <c r="DB9">
        <v>0</v>
      </c>
      <c r="DC9">
        <v>1203167</v>
      </c>
      <c r="DD9">
        <v>68337</v>
      </c>
      <c r="DE9">
        <v>1271504</v>
      </c>
      <c r="DF9">
        <v>0</v>
      </c>
      <c r="DG9">
        <v>231520</v>
      </c>
      <c r="DH9">
        <v>36661</v>
      </c>
      <c r="DI9">
        <v>268181</v>
      </c>
      <c r="DJ9">
        <v>0</v>
      </c>
      <c r="DK9">
        <v>0</v>
      </c>
      <c r="DL9">
        <v>218087</v>
      </c>
      <c r="DM9">
        <v>12387</v>
      </c>
      <c r="DN9">
        <v>230474</v>
      </c>
      <c r="DO9">
        <v>0</v>
      </c>
      <c r="DP9">
        <v>70487</v>
      </c>
      <c r="DQ9">
        <v>0</v>
      </c>
      <c r="DR9">
        <v>70487</v>
      </c>
      <c r="DS9">
        <v>0</v>
      </c>
      <c r="DT9">
        <v>0</v>
      </c>
      <c r="DU9">
        <v>70487</v>
      </c>
      <c r="DV9">
        <v>0</v>
      </c>
      <c r="DW9">
        <v>70487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137721</v>
      </c>
      <c r="ER9">
        <v>20697</v>
      </c>
      <c r="ES9">
        <v>158418</v>
      </c>
      <c r="ET9">
        <v>0</v>
      </c>
      <c r="EU9">
        <v>0</v>
      </c>
      <c r="EV9">
        <v>128785</v>
      </c>
      <c r="EW9">
        <v>6916</v>
      </c>
      <c r="EX9">
        <v>135701</v>
      </c>
      <c r="EY9">
        <v>0</v>
      </c>
      <c r="EZ9">
        <v>277697</v>
      </c>
      <c r="FA9">
        <v>0</v>
      </c>
      <c r="FB9">
        <v>277697</v>
      </c>
      <c r="FC9">
        <v>0</v>
      </c>
      <c r="FD9">
        <v>0</v>
      </c>
      <c r="FE9">
        <v>277697</v>
      </c>
      <c r="FF9">
        <v>0</v>
      </c>
      <c r="FG9">
        <v>277697</v>
      </c>
      <c r="FH9">
        <v>0</v>
      </c>
      <c r="FI9">
        <v>1405</v>
      </c>
      <c r="FJ9">
        <v>0</v>
      </c>
      <c r="FK9">
        <v>1405</v>
      </c>
      <c r="FL9">
        <v>0</v>
      </c>
      <c r="FM9">
        <v>0</v>
      </c>
      <c r="FN9">
        <v>1405</v>
      </c>
      <c r="FO9">
        <v>0</v>
      </c>
      <c r="FP9">
        <v>1405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  <c r="IP9">
        <v>0</v>
      </c>
      <c r="IQ9">
        <v>0</v>
      </c>
      <c r="IR9">
        <v>0</v>
      </c>
      <c r="IS9">
        <v>0</v>
      </c>
      <c r="IT9">
        <v>0</v>
      </c>
      <c r="IU9">
        <v>0</v>
      </c>
      <c r="IV9">
        <v>0</v>
      </c>
    </row>
    <row r="10" spans="1:256" ht="13.5">
      <c r="A10">
        <v>472115</v>
      </c>
      <c r="B10" t="s">
        <v>122</v>
      </c>
      <c r="C10">
        <v>12162924</v>
      </c>
      <c r="D10">
        <v>1820939</v>
      </c>
      <c r="E10">
        <v>13983863</v>
      </c>
      <c r="F10">
        <v>0</v>
      </c>
      <c r="G10">
        <v>0</v>
      </c>
      <c r="H10">
        <v>11572430</v>
      </c>
      <c r="I10">
        <v>367721</v>
      </c>
      <c r="J10">
        <v>11940151</v>
      </c>
      <c r="K10">
        <v>0</v>
      </c>
      <c r="L10">
        <v>12162924</v>
      </c>
      <c r="M10">
        <v>1820939</v>
      </c>
      <c r="N10">
        <v>13983863</v>
      </c>
      <c r="O10">
        <v>0</v>
      </c>
      <c r="P10">
        <v>0</v>
      </c>
      <c r="Q10">
        <v>11572430</v>
      </c>
      <c r="R10">
        <v>367721</v>
      </c>
      <c r="S10">
        <v>11940151</v>
      </c>
      <c r="T10">
        <v>0</v>
      </c>
      <c r="U10">
        <v>4948573</v>
      </c>
      <c r="V10">
        <v>356217</v>
      </c>
      <c r="W10">
        <v>5304790</v>
      </c>
      <c r="X10">
        <v>0</v>
      </c>
      <c r="Y10">
        <v>0</v>
      </c>
      <c r="Z10">
        <v>4752339</v>
      </c>
      <c r="AA10">
        <v>106086</v>
      </c>
      <c r="AB10">
        <v>4858425</v>
      </c>
      <c r="AC10">
        <v>0</v>
      </c>
      <c r="AD10">
        <v>136549</v>
      </c>
      <c r="AE10">
        <v>10455</v>
      </c>
      <c r="AF10">
        <v>147004</v>
      </c>
      <c r="AG10">
        <v>0</v>
      </c>
      <c r="AH10">
        <v>0</v>
      </c>
      <c r="AI10">
        <v>130461</v>
      </c>
      <c r="AJ10">
        <v>3259</v>
      </c>
      <c r="AK10">
        <v>133720</v>
      </c>
      <c r="AL10">
        <v>0</v>
      </c>
      <c r="AM10">
        <v>4069210</v>
      </c>
      <c r="AN10">
        <v>310515</v>
      </c>
      <c r="AO10">
        <v>4379725</v>
      </c>
      <c r="AP10">
        <v>0</v>
      </c>
      <c r="AQ10">
        <v>0</v>
      </c>
      <c r="AR10">
        <v>3887782</v>
      </c>
      <c r="AS10">
        <v>96785</v>
      </c>
      <c r="AT10">
        <v>3984567</v>
      </c>
      <c r="AU10">
        <v>0</v>
      </c>
      <c r="AV10">
        <v>38877</v>
      </c>
      <c r="AW10">
        <v>0</v>
      </c>
      <c r="AX10">
        <v>38877</v>
      </c>
      <c r="AY10">
        <v>0</v>
      </c>
      <c r="AZ10">
        <v>0</v>
      </c>
      <c r="BA10">
        <v>38877</v>
      </c>
      <c r="BB10">
        <v>0</v>
      </c>
      <c r="BC10">
        <v>38877</v>
      </c>
      <c r="BD10">
        <v>0</v>
      </c>
      <c r="BE10">
        <v>199791</v>
      </c>
      <c r="BF10">
        <v>9444</v>
      </c>
      <c r="BG10">
        <v>209235</v>
      </c>
      <c r="BH10">
        <v>0</v>
      </c>
      <c r="BI10">
        <v>0</v>
      </c>
      <c r="BJ10">
        <v>197447</v>
      </c>
      <c r="BK10">
        <v>1619</v>
      </c>
      <c r="BL10">
        <v>199066</v>
      </c>
      <c r="BM10">
        <v>0</v>
      </c>
      <c r="BN10">
        <v>543023</v>
      </c>
      <c r="BO10">
        <v>25803</v>
      </c>
      <c r="BP10">
        <v>568826</v>
      </c>
      <c r="BQ10">
        <v>0</v>
      </c>
      <c r="BR10">
        <v>0</v>
      </c>
      <c r="BS10">
        <v>536649</v>
      </c>
      <c r="BT10">
        <v>4423</v>
      </c>
      <c r="BU10">
        <v>541072</v>
      </c>
      <c r="BV10">
        <v>0</v>
      </c>
      <c r="BW10">
        <v>6350163</v>
      </c>
      <c r="BX10">
        <v>1428851</v>
      </c>
      <c r="BY10">
        <v>7779014</v>
      </c>
      <c r="BZ10">
        <v>0</v>
      </c>
      <c r="CA10">
        <v>0</v>
      </c>
      <c r="CB10">
        <v>5974050</v>
      </c>
      <c r="CC10">
        <v>251393</v>
      </c>
      <c r="CD10">
        <v>6225443</v>
      </c>
      <c r="CE10">
        <v>0</v>
      </c>
      <c r="CF10">
        <v>6147826</v>
      </c>
      <c r="CG10">
        <v>1428851</v>
      </c>
      <c r="CH10">
        <v>7576677</v>
      </c>
      <c r="CI10">
        <v>0</v>
      </c>
      <c r="CJ10">
        <v>0</v>
      </c>
      <c r="CK10">
        <v>5771713</v>
      </c>
      <c r="CL10">
        <v>251393</v>
      </c>
      <c r="CM10">
        <v>6023106</v>
      </c>
      <c r="CN10">
        <v>0</v>
      </c>
      <c r="CO10">
        <v>2543976</v>
      </c>
      <c r="CP10">
        <v>590755</v>
      </c>
      <c r="CQ10">
        <v>3134731</v>
      </c>
      <c r="CR10">
        <v>0</v>
      </c>
      <c r="CS10">
        <v>0</v>
      </c>
      <c r="CT10">
        <v>2388340</v>
      </c>
      <c r="CU10">
        <v>103938</v>
      </c>
      <c r="CV10">
        <v>2492278</v>
      </c>
      <c r="CW10">
        <v>0</v>
      </c>
      <c r="CX10">
        <v>3152942</v>
      </c>
      <c r="CY10">
        <v>731049</v>
      </c>
      <c r="CZ10">
        <v>3883991</v>
      </c>
      <c r="DA10">
        <v>0</v>
      </c>
      <c r="DB10">
        <v>0</v>
      </c>
      <c r="DC10">
        <v>2960051</v>
      </c>
      <c r="DD10">
        <v>128621</v>
      </c>
      <c r="DE10">
        <v>3088672</v>
      </c>
      <c r="DF10">
        <v>0</v>
      </c>
      <c r="DG10">
        <v>450908</v>
      </c>
      <c r="DH10">
        <v>107047</v>
      </c>
      <c r="DI10">
        <v>557955</v>
      </c>
      <c r="DJ10">
        <v>0</v>
      </c>
      <c r="DK10">
        <v>0</v>
      </c>
      <c r="DL10">
        <v>423322</v>
      </c>
      <c r="DM10">
        <v>18834</v>
      </c>
      <c r="DN10">
        <v>442156</v>
      </c>
      <c r="DO10">
        <v>0</v>
      </c>
      <c r="DP10">
        <v>202337</v>
      </c>
      <c r="DQ10">
        <v>0</v>
      </c>
      <c r="DR10">
        <v>202337</v>
      </c>
      <c r="DS10">
        <v>0</v>
      </c>
      <c r="DT10">
        <v>0</v>
      </c>
      <c r="DU10">
        <v>202337</v>
      </c>
      <c r="DV10">
        <v>0</v>
      </c>
      <c r="DW10">
        <v>202337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261725</v>
      </c>
      <c r="ER10">
        <v>35871</v>
      </c>
      <c r="ES10">
        <v>297596</v>
      </c>
      <c r="ET10">
        <v>0</v>
      </c>
      <c r="EU10">
        <v>0</v>
      </c>
      <c r="EV10">
        <v>243578</v>
      </c>
      <c r="EW10">
        <v>10242</v>
      </c>
      <c r="EX10">
        <v>253820</v>
      </c>
      <c r="EY10">
        <v>0</v>
      </c>
      <c r="EZ10">
        <v>602463</v>
      </c>
      <c r="FA10">
        <v>0</v>
      </c>
      <c r="FB10">
        <v>602463</v>
      </c>
      <c r="FC10">
        <v>0</v>
      </c>
      <c r="FD10">
        <v>0</v>
      </c>
      <c r="FE10">
        <v>602463</v>
      </c>
      <c r="FF10">
        <v>0</v>
      </c>
      <c r="FG10">
        <v>602463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0</v>
      </c>
      <c r="IM10">
        <v>0</v>
      </c>
      <c r="IN10">
        <v>0</v>
      </c>
      <c r="IO10">
        <v>0</v>
      </c>
      <c r="IP10">
        <v>0</v>
      </c>
      <c r="IQ10">
        <v>0</v>
      </c>
      <c r="IR10">
        <v>0</v>
      </c>
      <c r="IS10">
        <v>0</v>
      </c>
      <c r="IT10">
        <v>0</v>
      </c>
      <c r="IU10">
        <v>0</v>
      </c>
      <c r="IV10">
        <v>0</v>
      </c>
    </row>
    <row r="11" spans="1:256" ht="13.5">
      <c r="A11">
        <v>472123</v>
      </c>
      <c r="B11" t="s">
        <v>123</v>
      </c>
      <c r="C11">
        <v>4586899</v>
      </c>
      <c r="D11">
        <v>535250</v>
      </c>
      <c r="E11">
        <v>5122149</v>
      </c>
      <c r="F11">
        <v>0</v>
      </c>
      <c r="G11">
        <v>0</v>
      </c>
      <c r="H11">
        <v>4415694</v>
      </c>
      <c r="I11">
        <v>118197</v>
      </c>
      <c r="J11">
        <v>4533891</v>
      </c>
      <c r="K11">
        <v>0</v>
      </c>
      <c r="L11">
        <v>4586899</v>
      </c>
      <c r="M11">
        <v>535250</v>
      </c>
      <c r="N11">
        <v>5122149</v>
      </c>
      <c r="O11">
        <v>0</v>
      </c>
      <c r="P11">
        <v>0</v>
      </c>
      <c r="Q11">
        <v>4415694</v>
      </c>
      <c r="R11">
        <v>118197</v>
      </c>
      <c r="S11">
        <v>4533891</v>
      </c>
      <c r="T11">
        <v>0</v>
      </c>
      <c r="U11">
        <v>2121546</v>
      </c>
      <c r="V11">
        <v>205898</v>
      </c>
      <c r="W11">
        <v>2327444</v>
      </c>
      <c r="X11">
        <v>0</v>
      </c>
      <c r="Y11">
        <v>0</v>
      </c>
      <c r="Z11">
        <v>2054489</v>
      </c>
      <c r="AA11">
        <v>36932</v>
      </c>
      <c r="AB11">
        <v>2091421</v>
      </c>
      <c r="AC11">
        <v>0</v>
      </c>
      <c r="AD11">
        <v>51226</v>
      </c>
      <c r="AE11">
        <v>5628</v>
      </c>
      <c r="AF11">
        <v>56854</v>
      </c>
      <c r="AG11">
        <v>0</v>
      </c>
      <c r="AH11">
        <v>0</v>
      </c>
      <c r="AI11">
        <v>49409</v>
      </c>
      <c r="AJ11">
        <v>1003</v>
      </c>
      <c r="AK11">
        <v>50412</v>
      </c>
      <c r="AL11">
        <v>0</v>
      </c>
      <c r="AM11">
        <v>1799999</v>
      </c>
      <c r="AN11">
        <v>197758</v>
      </c>
      <c r="AO11">
        <v>1997757</v>
      </c>
      <c r="AP11">
        <v>0</v>
      </c>
      <c r="AQ11">
        <v>0</v>
      </c>
      <c r="AR11">
        <v>1736140</v>
      </c>
      <c r="AS11">
        <v>35245</v>
      </c>
      <c r="AT11">
        <v>1771385</v>
      </c>
      <c r="AU11">
        <v>0</v>
      </c>
      <c r="AV11">
        <v>32933</v>
      </c>
      <c r="AW11">
        <v>0</v>
      </c>
      <c r="AX11">
        <v>32933</v>
      </c>
      <c r="AY11">
        <v>0</v>
      </c>
      <c r="AZ11">
        <v>0</v>
      </c>
      <c r="BA11">
        <v>32933</v>
      </c>
      <c r="BB11">
        <v>0</v>
      </c>
      <c r="BC11">
        <v>32933</v>
      </c>
      <c r="BD11">
        <v>0</v>
      </c>
      <c r="BE11">
        <v>106993</v>
      </c>
      <c r="BF11">
        <v>2339</v>
      </c>
      <c r="BG11">
        <v>109332</v>
      </c>
      <c r="BH11">
        <v>0</v>
      </c>
      <c r="BI11">
        <v>0</v>
      </c>
      <c r="BJ11">
        <v>105840</v>
      </c>
      <c r="BK11">
        <v>633</v>
      </c>
      <c r="BL11">
        <v>106473</v>
      </c>
      <c r="BM11">
        <v>0</v>
      </c>
      <c r="BN11">
        <v>163328</v>
      </c>
      <c r="BO11">
        <v>173</v>
      </c>
      <c r="BP11">
        <v>163501</v>
      </c>
      <c r="BQ11">
        <v>0</v>
      </c>
      <c r="BR11">
        <v>0</v>
      </c>
      <c r="BS11">
        <v>163100</v>
      </c>
      <c r="BT11">
        <v>51</v>
      </c>
      <c r="BU11">
        <v>163151</v>
      </c>
      <c r="BV11">
        <v>0</v>
      </c>
      <c r="BW11">
        <v>2108841</v>
      </c>
      <c r="BX11">
        <v>310833</v>
      </c>
      <c r="BY11">
        <v>2419674</v>
      </c>
      <c r="BZ11">
        <v>0</v>
      </c>
      <c r="CA11">
        <v>0</v>
      </c>
      <c r="CB11">
        <v>2011641</v>
      </c>
      <c r="CC11">
        <v>77132</v>
      </c>
      <c r="CD11">
        <v>2088773</v>
      </c>
      <c r="CE11">
        <v>0</v>
      </c>
      <c r="CF11">
        <v>2050253</v>
      </c>
      <c r="CG11">
        <v>310833</v>
      </c>
      <c r="CH11">
        <v>2361086</v>
      </c>
      <c r="CI11">
        <v>0</v>
      </c>
      <c r="CJ11">
        <v>0</v>
      </c>
      <c r="CK11">
        <v>1953053</v>
      </c>
      <c r="CL11">
        <v>77132</v>
      </c>
      <c r="CM11">
        <v>2030185</v>
      </c>
      <c r="CN11">
        <v>0</v>
      </c>
      <c r="CO11">
        <v>709184</v>
      </c>
      <c r="CP11">
        <v>107517</v>
      </c>
      <c r="CQ11">
        <v>816701</v>
      </c>
      <c r="CR11">
        <v>0</v>
      </c>
      <c r="CS11">
        <v>0</v>
      </c>
      <c r="CT11">
        <v>675562</v>
      </c>
      <c r="CU11">
        <v>26680</v>
      </c>
      <c r="CV11">
        <v>702242</v>
      </c>
      <c r="CW11">
        <v>0</v>
      </c>
      <c r="CX11">
        <v>1155198</v>
      </c>
      <c r="CY11">
        <v>175136</v>
      </c>
      <c r="CZ11">
        <v>1330334</v>
      </c>
      <c r="DA11">
        <v>0</v>
      </c>
      <c r="DB11">
        <v>0</v>
      </c>
      <c r="DC11">
        <v>1100431</v>
      </c>
      <c r="DD11">
        <v>43459</v>
      </c>
      <c r="DE11">
        <v>1143890</v>
      </c>
      <c r="DF11">
        <v>0</v>
      </c>
      <c r="DG11">
        <v>185871</v>
      </c>
      <c r="DH11">
        <v>28180</v>
      </c>
      <c r="DI11">
        <v>214051</v>
      </c>
      <c r="DJ11">
        <v>0</v>
      </c>
      <c r="DK11">
        <v>0</v>
      </c>
      <c r="DL11">
        <v>177060</v>
      </c>
      <c r="DM11">
        <v>6993</v>
      </c>
      <c r="DN11">
        <v>184053</v>
      </c>
      <c r="DO11">
        <v>0</v>
      </c>
      <c r="DP11">
        <v>58588</v>
      </c>
      <c r="DQ11">
        <v>0</v>
      </c>
      <c r="DR11">
        <v>58588</v>
      </c>
      <c r="DS11">
        <v>0</v>
      </c>
      <c r="DT11">
        <v>0</v>
      </c>
      <c r="DU11">
        <v>58588</v>
      </c>
      <c r="DV11">
        <v>0</v>
      </c>
      <c r="DW11">
        <v>58588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128623</v>
      </c>
      <c r="ER11">
        <v>18519</v>
      </c>
      <c r="ES11">
        <v>147142</v>
      </c>
      <c r="ET11">
        <v>0</v>
      </c>
      <c r="EU11">
        <v>0</v>
      </c>
      <c r="EV11">
        <v>121675</v>
      </c>
      <c r="EW11">
        <v>4133</v>
      </c>
      <c r="EX11">
        <v>125808</v>
      </c>
      <c r="EY11">
        <v>0</v>
      </c>
      <c r="EZ11">
        <v>227889</v>
      </c>
      <c r="FA11">
        <v>0</v>
      </c>
      <c r="FB11">
        <v>227889</v>
      </c>
      <c r="FC11">
        <v>0</v>
      </c>
      <c r="FD11">
        <v>0</v>
      </c>
      <c r="FE11">
        <v>227889</v>
      </c>
      <c r="FF11">
        <v>0</v>
      </c>
      <c r="FG11">
        <v>227889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  <c r="IT11">
        <v>0</v>
      </c>
      <c r="IU11">
        <v>0</v>
      </c>
      <c r="IV11">
        <v>0</v>
      </c>
    </row>
    <row r="12" spans="1:256" ht="13.5">
      <c r="A12">
        <v>472131</v>
      </c>
      <c r="B12" t="s">
        <v>124</v>
      </c>
      <c r="C12">
        <v>9174010</v>
      </c>
      <c r="D12">
        <v>1629557</v>
      </c>
      <c r="E12">
        <v>10803567</v>
      </c>
      <c r="F12">
        <v>0</v>
      </c>
      <c r="G12">
        <v>0</v>
      </c>
      <c r="H12">
        <v>8699471</v>
      </c>
      <c r="I12">
        <v>460811</v>
      </c>
      <c r="J12">
        <v>9160282</v>
      </c>
      <c r="K12">
        <v>0</v>
      </c>
      <c r="L12">
        <v>9174010</v>
      </c>
      <c r="M12">
        <v>1629557</v>
      </c>
      <c r="N12">
        <v>10803567</v>
      </c>
      <c r="O12">
        <v>0</v>
      </c>
      <c r="P12">
        <v>0</v>
      </c>
      <c r="Q12">
        <v>8699471</v>
      </c>
      <c r="R12">
        <v>460811</v>
      </c>
      <c r="S12">
        <v>9160282</v>
      </c>
      <c r="T12">
        <v>0</v>
      </c>
      <c r="U12">
        <v>3342114</v>
      </c>
      <c r="V12">
        <v>335142</v>
      </c>
      <c r="W12">
        <v>3677256</v>
      </c>
      <c r="X12">
        <v>0</v>
      </c>
      <c r="Y12">
        <v>0</v>
      </c>
      <c r="Z12">
        <v>3205533</v>
      </c>
      <c r="AA12">
        <v>93943</v>
      </c>
      <c r="AB12">
        <v>3299476</v>
      </c>
      <c r="AC12">
        <v>0</v>
      </c>
      <c r="AD12">
        <v>110396</v>
      </c>
      <c r="AE12">
        <v>13295</v>
      </c>
      <c r="AF12">
        <v>123691</v>
      </c>
      <c r="AG12">
        <v>0</v>
      </c>
      <c r="AH12">
        <v>0</v>
      </c>
      <c r="AI12">
        <v>105014</v>
      </c>
      <c r="AJ12">
        <v>3721</v>
      </c>
      <c r="AK12">
        <v>108735</v>
      </c>
      <c r="AL12">
        <v>0</v>
      </c>
      <c r="AM12">
        <v>2649505</v>
      </c>
      <c r="AN12">
        <v>319084</v>
      </c>
      <c r="AO12">
        <v>2968589</v>
      </c>
      <c r="AP12">
        <v>0</v>
      </c>
      <c r="AQ12">
        <v>0</v>
      </c>
      <c r="AR12">
        <v>2520335</v>
      </c>
      <c r="AS12">
        <v>89295</v>
      </c>
      <c r="AT12">
        <v>2609630</v>
      </c>
      <c r="AU12">
        <v>0</v>
      </c>
      <c r="AV12">
        <v>36044</v>
      </c>
      <c r="AW12">
        <v>0</v>
      </c>
      <c r="AX12">
        <v>36044</v>
      </c>
      <c r="AY12">
        <v>0</v>
      </c>
      <c r="AZ12">
        <v>0</v>
      </c>
      <c r="BA12">
        <v>36044</v>
      </c>
      <c r="BB12">
        <v>0</v>
      </c>
      <c r="BC12">
        <v>36044</v>
      </c>
      <c r="BD12">
        <v>0</v>
      </c>
      <c r="BE12">
        <v>145553</v>
      </c>
      <c r="BF12">
        <v>746</v>
      </c>
      <c r="BG12">
        <v>146299</v>
      </c>
      <c r="BH12">
        <v>0</v>
      </c>
      <c r="BI12">
        <v>0</v>
      </c>
      <c r="BJ12">
        <v>145046</v>
      </c>
      <c r="BK12">
        <v>232</v>
      </c>
      <c r="BL12">
        <v>145278</v>
      </c>
      <c r="BM12">
        <v>0</v>
      </c>
      <c r="BN12">
        <v>436660</v>
      </c>
      <c r="BO12">
        <v>2017</v>
      </c>
      <c r="BP12">
        <v>438677</v>
      </c>
      <c r="BQ12">
        <v>0</v>
      </c>
      <c r="BR12">
        <v>0</v>
      </c>
      <c r="BS12">
        <v>435138</v>
      </c>
      <c r="BT12">
        <v>695</v>
      </c>
      <c r="BU12">
        <v>435833</v>
      </c>
      <c r="BV12">
        <v>0</v>
      </c>
      <c r="BW12">
        <v>5013810</v>
      </c>
      <c r="BX12">
        <v>1221840</v>
      </c>
      <c r="BY12">
        <v>6235650</v>
      </c>
      <c r="BZ12">
        <v>0</v>
      </c>
      <c r="CA12">
        <v>0</v>
      </c>
      <c r="CB12">
        <v>4697201</v>
      </c>
      <c r="CC12">
        <v>348370</v>
      </c>
      <c r="CD12">
        <v>5045571</v>
      </c>
      <c r="CE12">
        <v>0</v>
      </c>
      <c r="CF12">
        <v>4768185</v>
      </c>
      <c r="CG12">
        <v>1221840</v>
      </c>
      <c r="CH12">
        <v>5990025</v>
      </c>
      <c r="CI12">
        <v>0</v>
      </c>
      <c r="CJ12">
        <v>0</v>
      </c>
      <c r="CK12">
        <v>4451576</v>
      </c>
      <c r="CL12">
        <v>348370</v>
      </c>
      <c r="CM12">
        <v>4799946</v>
      </c>
      <c r="CN12">
        <v>0</v>
      </c>
      <c r="CO12">
        <v>1430455</v>
      </c>
      <c r="CP12">
        <v>366552</v>
      </c>
      <c r="CQ12">
        <v>1797007</v>
      </c>
      <c r="CR12">
        <v>0</v>
      </c>
      <c r="CS12">
        <v>0</v>
      </c>
      <c r="CT12">
        <v>1335473</v>
      </c>
      <c r="CU12">
        <v>104511</v>
      </c>
      <c r="CV12">
        <v>1439984</v>
      </c>
      <c r="CW12">
        <v>0</v>
      </c>
      <c r="CX12">
        <v>2384093</v>
      </c>
      <c r="CY12">
        <v>610920</v>
      </c>
      <c r="CZ12">
        <v>2995013</v>
      </c>
      <c r="DA12">
        <v>0</v>
      </c>
      <c r="DB12">
        <v>0</v>
      </c>
      <c r="DC12">
        <v>2225788</v>
      </c>
      <c r="DD12">
        <v>174185</v>
      </c>
      <c r="DE12">
        <v>2399973</v>
      </c>
      <c r="DF12">
        <v>0</v>
      </c>
      <c r="DG12">
        <v>953637</v>
      </c>
      <c r="DH12">
        <v>244368</v>
      </c>
      <c r="DI12">
        <v>1198005</v>
      </c>
      <c r="DJ12">
        <v>0</v>
      </c>
      <c r="DK12">
        <v>0</v>
      </c>
      <c r="DL12">
        <v>890315</v>
      </c>
      <c r="DM12">
        <v>69674</v>
      </c>
      <c r="DN12">
        <v>959989</v>
      </c>
      <c r="DO12">
        <v>0</v>
      </c>
      <c r="DP12">
        <v>245625</v>
      </c>
      <c r="DQ12">
        <v>0</v>
      </c>
      <c r="DR12">
        <v>245625</v>
      </c>
      <c r="DS12">
        <v>0</v>
      </c>
      <c r="DT12">
        <v>0</v>
      </c>
      <c r="DU12">
        <v>245625</v>
      </c>
      <c r="DV12">
        <v>0</v>
      </c>
      <c r="DW12">
        <v>245625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275132</v>
      </c>
      <c r="ER12">
        <v>71772</v>
      </c>
      <c r="ES12">
        <v>346904</v>
      </c>
      <c r="ET12">
        <v>0</v>
      </c>
      <c r="EU12">
        <v>0</v>
      </c>
      <c r="EV12">
        <v>253783</v>
      </c>
      <c r="EW12">
        <v>17695</v>
      </c>
      <c r="EX12">
        <v>271478</v>
      </c>
      <c r="EY12">
        <v>0</v>
      </c>
      <c r="EZ12">
        <v>542954</v>
      </c>
      <c r="FA12">
        <v>0</v>
      </c>
      <c r="FB12">
        <v>542954</v>
      </c>
      <c r="FC12">
        <v>0</v>
      </c>
      <c r="FD12">
        <v>0</v>
      </c>
      <c r="FE12">
        <v>542954</v>
      </c>
      <c r="FF12">
        <v>0</v>
      </c>
      <c r="FG12">
        <v>542954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803</v>
      </c>
      <c r="FT12">
        <v>803</v>
      </c>
      <c r="FU12">
        <v>0</v>
      </c>
      <c r="FV12">
        <v>0</v>
      </c>
      <c r="FW12">
        <v>0</v>
      </c>
      <c r="FX12">
        <v>803</v>
      </c>
      <c r="FY12">
        <v>803</v>
      </c>
      <c r="FZ12">
        <v>0</v>
      </c>
      <c r="GA12">
        <v>0</v>
      </c>
      <c r="GB12">
        <v>803</v>
      </c>
      <c r="GC12">
        <v>803</v>
      </c>
      <c r="GD12">
        <v>0</v>
      </c>
      <c r="GE12">
        <v>0</v>
      </c>
      <c r="GF12">
        <v>0</v>
      </c>
      <c r="GG12">
        <v>803</v>
      </c>
      <c r="GH12">
        <v>803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  <c r="IP12">
        <v>0</v>
      </c>
      <c r="IQ12">
        <v>0</v>
      </c>
      <c r="IR12">
        <v>0</v>
      </c>
      <c r="IS12">
        <v>0</v>
      </c>
      <c r="IT12">
        <v>0</v>
      </c>
      <c r="IU12">
        <v>0</v>
      </c>
      <c r="IV12">
        <v>0</v>
      </c>
    </row>
    <row r="13" spans="1:256" ht="13.5">
      <c r="A13">
        <v>472140</v>
      </c>
      <c r="B13" t="s">
        <v>125</v>
      </c>
      <c r="C13">
        <v>4531819</v>
      </c>
      <c r="D13">
        <v>709769</v>
      </c>
      <c r="E13">
        <v>5241588</v>
      </c>
      <c r="F13">
        <v>0</v>
      </c>
      <c r="G13">
        <v>0</v>
      </c>
      <c r="H13">
        <v>4340330</v>
      </c>
      <c r="I13">
        <v>144847</v>
      </c>
      <c r="J13">
        <v>4485177</v>
      </c>
      <c r="K13">
        <v>0</v>
      </c>
      <c r="L13">
        <v>4531819</v>
      </c>
      <c r="M13">
        <v>709769</v>
      </c>
      <c r="N13">
        <v>5241588</v>
      </c>
      <c r="O13">
        <v>0</v>
      </c>
      <c r="P13">
        <v>0</v>
      </c>
      <c r="Q13">
        <v>4340330</v>
      </c>
      <c r="R13">
        <v>144847</v>
      </c>
      <c r="S13">
        <v>4485177</v>
      </c>
      <c r="T13">
        <v>0</v>
      </c>
      <c r="U13">
        <v>1777216</v>
      </c>
      <c r="V13">
        <v>130949</v>
      </c>
      <c r="W13">
        <v>1908165</v>
      </c>
      <c r="X13">
        <v>0</v>
      </c>
      <c r="Y13">
        <v>0</v>
      </c>
      <c r="Z13">
        <v>1745394</v>
      </c>
      <c r="AA13">
        <v>37641</v>
      </c>
      <c r="AB13">
        <v>1783035</v>
      </c>
      <c r="AC13">
        <v>0</v>
      </c>
      <c r="AD13">
        <v>50571</v>
      </c>
      <c r="AE13">
        <v>4688</v>
      </c>
      <c r="AF13">
        <v>55259</v>
      </c>
      <c r="AG13">
        <v>0</v>
      </c>
      <c r="AH13">
        <v>0</v>
      </c>
      <c r="AI13">
        <v>49702</v>
      </c>
      <c r="AJ13">
        <v>1415</v>
      </c>
      <c r="AK13">
        <v>51117</v>
      </c>
      <c r="AL13">
        <v>0</v>
      </c>
      <c r="AM13">
        <v>1439773</v>
      </c>
      <c r="AN13">
        <v>114521</v>
      </c>
      <c r="AO13">
        <v>1554294</v>
      </c>
      <c r="AP13">
        <v>0</v>
      </c>
      <c r="AQ13">
        <v>0</v>
      </c>
      <c r="AR13">
        <v>1412125</v>
      </c>
      <c r="AS13">
        <v>34881</v>
      </c>
      <c r="AT13">
        <v>1447006</v>
      </c>
      <c r="AU13">
        <v>0</v>
      </c>
      <c r="AV13">
        <v>21501</v>
      </c>
      <c r="AW13">
        <v>0</v>
      </c>
      <c r="AX13">
        <v>21501</v>
      </c>
      <c r="AY13">
        <v>0</v>
      </c>
      <c r="AZ13">
        <v>0</v>
      </c>
      <c r="BA13">
        <v>21501</v>
      </c>
      <c r="BB13">
        <v>0</v>
      </c>
      <c r="BC13">
        <v>21501</v>
      </c>
      <c r="BD13">
        <v>0</v>
      </c>
      <c r="BE13">
        <v>107771</v>
      </c>
      <c r="BF13">
        <v>10418</v>
      </c>
      <c r="BG13">
        <v>118189</v>
      </c>
      <c r="BH13">
        <v>0</v>
      </c>
      <c r="BI13">
        <v>0</v>
      </c>
      <c r="BJ13">
        <v>106508</v>
      </c>
      <c r="BK13">
        <v>1103</v>
      </c>
      <c r="BL13">
        <v>107611</v>
      </c>
      <c r="BM13">
        <v>0</v>
      </c>
      <c r="BN13">
        <v>179101</v>
      </c>
      <c r="BO13">
        <v>1322</v>
      </c>
      <c r="BP13">
        <v>180423</v>
      </c>
      <c r="BQ13">
        <v>0</v>
      </c>
      <c r="BR13">
        <v>0</v>
      </c>
      <c r="BS13">
        <v>177059</v>
      </c>
      <c r="BT13">
        <v>242</v>
      </c>
      <c r="BU13">
        <v>177301</v>
      </c>
      <c r="BV13">
        <v>0</v>
      </c>
      <c r="BW13">
        <v>2303817</v>
      </c>
      <c r="BX13">
        <v>559739</v>
      </c>
      <c r="BY13">
        <v>2863556</v>
      </c>
      <c r="BZ13">
        <v>0</v>
      </c>
      <c r="CA13">
        <v>0</v>
      </c>
      <c r="CB13">
        <v>2152568</v>
      </c>
      <c r="CC13">
        <v>102707</v>
      </c>
      <c r="CD13">
        <v>2255275</v>
      </c>
      <c r="CE13">
        <v>0</v>
      </c>
      <c r="CF13">
        <v>2188291</v>
      </c>
      <c r="CG13">
        <v>559739</v>
      </c>
      <c r="CH13">
        <v>2748030</v>
      </c>
      <c r="CI13">
        <v>0</v>
      </c>
      <c r="CJ13">
        <v>0</v>
      </c>
      <c r="CK13">
        <v>2037042</v>
      </c>
      <c r="CL13">
        <v>102707</v>
      </c>
      <c r="CM13">
        <v>2139749</v>
      </c>
      <c r="CN13">
        <v>0</v>
      </c>
      <c r="CO13">
        <v>516301</v>
      </c>
      <c r="CP13">
        <v>126531</v>
      </c>
      <c r="CQ13">
        <v>642832</v>
      </c>
      <c r="CR13">
        <v>0</v>
      </c>
      <c r="CS13">
        <v>0</v>
      </c>
      <c r="CT13">
        <v>482779</v>
      </c>
      <c r="CU13">
        <v>23009</v>
      </c>
      <c r="CV13">
        <v>505788</v>
      </c>
      <c r="CW13">
        <v>0</v>
      </c>
      <c r="CX13">
        <v>1324036</v>
      </c>
      <c r="CY13">
        <v>342653</v>
      </c>
      <c r="CZ13">
        <v>1666689</v>
      </c>
      <c r="DA13">
        <v>0</v>
      </c>
      <c r="DB13">
        <v>0</v>
      </c>
      <c r="DC13">
        <v>1234448</v>
      </c>
      <c r="DD13">
        <v>63061</v>
      </c>
      <c r="DE13">
        <v>1297509</v>
      </c>
      <c r="DF13">
        <v>0</v>
      </c>
      <c r="DG13">
        <v>347954</v>
      </c>
      <c r="DH13">
        <v>90555</v>
      </c>
      <c r="DI13">
        <v>438509</v>
      </c>
      <c r="DJ13">
        <v>0</v>
      </c>
      <c r="DK13">
        <v>0</v>
      </c>
      <c r="DL13">
        <v>319815</v>
      </c>
      <c r="DM13">
        <v>16637</v>
      </c>
      <c r="DN13">
        <v>336452</v>
      </c>
      <c r="DO13">
        <v>0</v>
      </c>
      <c r="DP13">
        <v>115526</v>
      </c>
      <c r="DQ13">
        <v>0</v>
      </c>
      <c r="DR13">
        <v>115526</v>
      </c>
      <c r="DS13">
        <v>0</v>
      </c>
      <c r="DT13">
        <v>0</v>
      </c>
      <c r="DU13">
        <v>115526</v>
      </c>
      <c r="DV13">
        <v>0</v>
      </c>
      <c r="DW13">
        <v>115526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134976</v>
      </c>
      <c r="ER13">
        <v>19081</v>
      </c>
      <c r="ES13">
        <v>154057</v>
      </c>
      <c r="ET13">
        <v>0</v>
      </c>
      <c r="EU13">
        <v>0</v>
      </c>
      <c r="EV13">
        <v>127336</v>
      </c>
      <c r="EW13">
        <v>4499</v>
      </c>
      <c r="EX13">
        <v>131835</v>
      </c>
      <c r="EY13">
        <v>0</v>
      </c>
      <c r="EZ13">
        <v>314449</v>
      </c>
      <c r="FA13">
        <v>0</v>
      </c>
      <c r="FB13">
        <v>314449</v>
      </c>
      <c r="FC13">
        <v>0</v>
      </c>
      <c r="FD13">
        <v>0</v>
      </c>
      <c r="FE13">
        <v>314449</v>
      </c>
      <c r="FF13">
        <v>0</v>
      </c>
      <c r="FG13">
        <v>314449</v>
      </c>
      <c r="FH13">
        <v>0</v>
      </c>
      <c r="FI13">
        <v>1361</v>
      </c>
      <c r="FJ13">
        <v>0</v>
      </c>
      <c r="FK13">
        <v>1361</v>
      </c>
      <c r="FL13">
        <v>0</v>
      </c>
      <c r="FM13">
        <v>0</v>
      </c>
      <c r="FN13">
        <v>583</v>
      </c>
      <c r="FO13">
        <v>0</v>
      </c>
      <c r="FP13">
        <v>583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0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0</v>
      </c>
      <c r="IM13">
        <v>0</v>
      </c>
      <c r="IN13">
        <v>0</v>
      </c>
      <c r="IO13">
        <v>0</v>
      </c>
      <c r="IP13">
        <v>0</v>
      </c>
      <c r="IQ13">
        <v>0</v>
      </c>
      <c r="IR13">
        <v>0</v>
      </c>
      <c r="IS13">
        <v>0</v>
      </c>
      <c r="IT13">
        <v>0</v>
      </c>
      <c r="IU13">
        <v>0</v>
      </c>
      <c r="IV13">
        <v>0</v>
      </c>
    </row>
    <row r="14" spans="1:256" ht="13.5">
      <c r="A14">
        <v>472158</v>
      </c>
      <c r="B14" t="s">
        <v>126</v>
      </c>
      <c r="C14">
        <v>2578850</v>
      </c>
      <c r="D14">
        <v>319816</v>
      </c>
      <c r="E14">
        <v>2898666</v>
      </c>
      <c r="F14">
        <v>0</v>
      </c>
      <c r="G14">
        <v>0</v>
      </c>
      <c r="H14">
        <v>2476746</v>
      </c>
      <c r="I14">
        <v>77355</v>
      </c>
      <c r="J14">
        <v>2554101</v>
      </c>
      <c r="K14">
        <v>0</v>
      </c>
      <c r="L14">
        <v>2578850</v>
      </c>
      <c r="M14">
        <v>319816</v>
      </c>
      <c r="N14">
        <v>2898666</v>
      </c>
      <c r="O14">
        <v>0</v>
      </c>
      <c r="P14">
        <v>0</v>
      </c>
      <c r="Q14">
        <v>2476746</v>
      </c>
      <c r="R14">
        <v>77355</v>
      </c>
      <c r="S14">
        <v>2554101</v>
      </c>
      <c r="T14">
        <v>0</v>
      </c>
      <c r="U14">
        <v>1059344</v>
      </c>
      <c r="V14">
        <v>83006</v>
      </c>
      <c r="W14">
        <v>1142350</v>
      </c>
      <c r="X14">
        <v>0</v>
      </c>
      <c r="Y14">
        <v>0</v>
      </c>
      <c r="Z14">
        <v>1024780</v>
      </c>
      <c r="AA14">
        <v>22817</v>
      </c>
      <c r="AB14">
        <v>1047597</v>
      </c>
      <c r="AC14">
        <v>0</v>
      </c>
      <c r="AD14">
        <v>44584</v>
      </c>
      <c r="AE14">
        <v>3685</v>
      </c>
      <c r="AF14">
        <v>48269</v>
      </c>
      <c r="AG14">
        <v>0</v>
      </c>
      <c r="AH14">
        <v>0</v>
      </c>
      <c r="AI14">
        <v>43069</v>
      </c>
      <c r="AJ14">
        <v>1040</v>
      </c>
      <c r="AK14">
        <v>44109</v>
      </c>
      <c r="AL14">
        <v>0</v>
      </c>
      <c r="AM14">
        <v>914539</v>
      </c>
      <c r="AN14">
        <v>75728</v>
      </c>
      <c r="AO14">
        <v>990267</v>
      </c>
      <c r="AP14">
        <v>0</v>
      </c>
      <c r="AQ14">
        <v>0</v>
      </c>
      <c r="AR14">
        <v>883154</v>
      </c>
      <c r="AS14">
        <v>21370</v>
      </c>
      <c r="AT14">
        <v>904524</v>
      </c>
      <c r="AU14">
        <v>0</v>
      </c>
      <c r="AV14">
        <v>16148</v>
      </c>
      <c r="AW14">
        <v>0</v>
      </c>
      <c r="AX14">
        <v>16148</v>
      </c>
      <c r="AY14">
        <v>0</v>
      </c>
      <c r="AZ14">
        <v>0</v>
      </c>
      <c r="BA14">
        <v>16148</v>
      </c>
      <c r="BB14">
        <v>0</v>
      </c>
      <c r="BC14">
        <v>16148</v>
      </c>
      <c r="BD14">
        <v>0</v>
      </c>
      <c r="BE14">
        <v>49476</v>
      </c>
      <c r="BF14">
        <v>1765</v>
      </c>
      <c r="BG14">
        <v>51241</v>
      </c>
      <c r="BH14">
        <v>0</v>
      </c>
      <c r="BI14">
        <v>0</v>
      </c>
      <c r="BJ14">
        <v>48658</v>
      </c>
      <c r="BK14">
        <v>200</v>
      </c>
      <c r="BL14">
        <v>48858</v>
      </c>
      <c r="BM14">
        <v>0</v>
      </c>
      <c r="BN14">
        <v>50745</v>
      </c>
      <c r="BO14">
        <v>1828</v>
      </c>
      <c r="BP14">
        <v>52573</v>
      </c>
      <c r="BQ14">
        <v>0</v>
      </c>
      <c r="BR14">
        <v>0</v>
      </c>
      <c r="BS14">
        <v>49899</v>
      </c>
      <c r="BT14">
        <v>207</v>
      </c>
      <c r="BU14">
        <v>50106</v>
      </c>
      <c r="BV14">
        <v>0</v>
      </c>
      <c r="BW14">
        <v>1223085</v>
      </c>
      <c r="BX14">
        <v>224372</v>
      </c>
      <c r="BY14">
        <v>1447457</v>
      </c>
      <c r="BZ14">
        <v>0</v>
      </c>
      <c r="CA14">
        <v>0</v>
      </c>
      <c r="CB14">
        <v>1159504</v>
      </c>
      <c r="CC14">
        <v>50553</v>
      </c>
      <c r="CD14">
        <v>1210057</v>
      </c>
      <c r="CE14">
        <v>0</v>
      </c>
      <c r="CF14">
        <v>1204639</v>
      </c>
      <c r="CG14">
        <v>224372</v>
      </c>
      <c r="CH14">
        <v>1429011</v>
      </c>
      <c r="CI14">
        <v>0</v>
      </c>
      <c r="CJ14">
        <v>0</v>
      </c>
      <c r="CK14">
        <v>1141058</v>
      </c>
      <c r="CL14">
        <v>50553</v>
      </c>
      <c r="CM14">
        <v>1191611</v>
      </c>
      <c r="CN14">
        <v>0</v>
      </c>
      <c r="CO14">
        <v>347659</v>
      </c>
      <c r="CP14">
        <v>64776</v>
      </c>
      <c r="CQ14">
        <v>412435</v>
      </c>
      <c r="CR14">
        <v>0</v>
      </c>
      <c r="CS14">
        <v>0</v>
      </c>
      <c r="CT14">
        <v>329309</v>
      </c>
      <c r="CU14">
        <v>14595</v>
      </c>
      <c r="CV14">
        <v>343904</v>
      </c>
      <c r="CW14">
        <v>0</v>
      </c>
      <c r="CX14">
        <v>722181</v>
      </c>
      <c r="CY14">
        <v>134534</v>
      </c>
      <c r="CZ14">
        <v>856715</v>
      </c>
      <c r="DA14">
        <v>0</v>
      </c>
      <c r="DB14">
        <v>0</v>
      </c>
      <c r="DC14">
        <v>684064</v>
      </c>
      <c r="DD14">
        <v>30311</v>
      </c>
      <c r="DE14">
        <v>714375</v>
      </c>
      <c r="DF14">
        <v>0</v>
      </c>
      <c r="DG14">
        <v>134799</v>
      </c>
      <c r="DH14">
        <v>25062</v>
      </c>
      <c r="DI14">
        <v>159861</v>
      </c>
      <c r="DJ14">
        <v>0</v>
      </c>
      <c r="DK14">
        <v>0</v>
      </c>
      <c r="DL14">
        <v>127685</v>
      </c>
      <c r="DM14">
        <v>5647</v>
      </c>
      <c r="DN14">
        <v>133332</v>
      </c>
      <c r="DO14">
        <v>0</v>
      </c>
      <c r="DP14">
        <v>18446</v>
      </c>
      <c r="DQ14">
        <v>0</v>
      </c>
      <c r="DR14">
        <v>18446</v>
      </c>
      <c r="DS14">
        <v>0</v>
      </c>
      <c r="DT14">
        <v>0</v>
      </c>
      <c r="DU14">
        <v>18446</v>
      </c>
      <c r="DV14">
        <v>0</v>
      </c>
      <c r="DW14">
        <v>18446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105954</v>
      </c>
      <c r="ER14">
        <v>12240</v>
      </c>
      <c r="ES14">
        <v>118194</v>
      </c>
      <c r="ET14">
        <v>0</v>
      </c>
      <c r="EU14">
        <v>0</v>
      </c>
      <c r="EV14">
        <v>101995</v>
      </c>
      <c r="EW14">
        <v>3985</v>
      </c>
      <c r="EX14">
        <v>105980</v>
      </c>
      <c r="EY14">
        <v>0</v>
      </c>
      <c r="EZ14">
        <v>190288</v>
      </c>
      <c r="FA14">
        <v>0</v>
      </c>
      <c r="FB14">
        <v>190288</v>
      </c>
      <c r="FC14">
        <v>0</v>
      </c>
      <c r="FD14">
        <v>0</v>
      </c>
      <c r="FE14">
        <v>190288</v>
      </c>
      <c r="FF14">
        <v>0</v>
      </c>
      <c r="FG14">
        <v>190288</v>
      </c>
      <c r="FH14">
        <v>0</v>
      </c>
      <c r="FI14">
        <v>179</v>
      </c>
      <c r="FJ14">
        <v>0</v>
      </c>
      <c r="FK14">
        <v>179</v>
      </c>
      <c r="FL14">
        <v>0</v>
      </c>
      <c r="FM14">
        <v>0</v>
      </c>
      <c r="FN14">
        <v>179</v>
      </c>
      <c r="FO14">
        <v>0</v>
      </c>
      <c r="FP14">
        <v>179</v>
      </c>
      <c r="FQ14">
        <v>0</v>
      </c>
      <c r="FR14">
        <v>0</v>
      </c>
      <c r="FS14">
        <v>198</v>
      </c>
      <c r="FT14">
        <v>198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198</v>
      </c>
      <c r="GC14">
        <v>198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  <c r="IP14">
        <v>0</v>
      </c>
      <c r="IQ14">
        <v>0</v>
      </c>
      <c r="IR14">
        <v>0</v>
      </c>
      <c r="IS14">
        <v>0</v>
      </c>
      <c r="IT14">
        <v>0</v>
      </c>
      <c r="IU14">
        <v>0</v>
      </c>
      <c r="IV14">
        <v>0</v>
      </c>
    </row>
    <row r="15" spans="1:256" ht="13.5">
      <c r="A15">
        <v>473014</v>
      </c>
      <c r="B15" t="s">
        <v>18</v>
      </c>
      <c r="C15">
        <v>656331</v>
      </c>
      <c r="D15">
        <v>53505</v>
      </c>
      <c r="E15">
        <v>709836</v>
      </c>
      <c r="F15">
        <v>0</v>
      </c>
      <c r="G15">
        <v>0</v>
      </c>
      <c r="H15">
        <v>637535</v>
      </c>
      <c r="I15">
        <v>7700</v>
      </c>
      <c r="J15">
        <v>645235</v>
      </c>
      <c r="K15">
        <v>0</v>
      </c>
      <c r="L15">
        <v>656331</v>
      </c>
      <c r="M15">
        <v>53505</v>
      </c>
      <c r="N15">
        <v>709836</v>
      </c>
      <c r="O15">
        <v>0</v>
      </c>
      <c r="P15">
        <v>0</v>
      </c>
      <c r="Q15">
        <v>637535</v>
      </c>
      <c r="R15">
        <v>7700</v>
      </c>
      <c r="S15">
        <v>645235</v>
      </c>
      <c r="T15">
        <v>0</v>
      </c>
      <c r="U15">
        <v>125562</v>
      </c>
      <c r="V15">
        <v>10961</v>
      </c>
      <c r="W15">
        <v>136523</v>
      </c>
      <c r="X15">
        <v>0</v>
      </c>
      <c r="Y15">
        <v>0</v>
      </c>
      <c r="Z15">
        <v>119058</v>
      </c>
      <c r="AA15">
        <v>2435</v>
      </c>
      <c r="AB15">
        <v>121493</v>
      </c>
      <c r="AC15">
        <v>0</v>
      </c>
      <c r="AD15">
        <v>6666</v>
      </c>
      <c r="AE15">
        <v>646</v>
      </c>
      <c r="AF15">
        <v>7312</v>
      </c>
      <c r="AG15">
        <v>0</v>
      </c>
      <c r="AH15">
        <v>0</v>
      </c>
      <c r="AI15">
        <v>6284</v>
      </c>
      <c r="AJ15">
        <v>134</v>
      </c>
      <c r="AK15">
        <v>6418</v>
      </c>
      <c r="AL15">
        <v>0</v>
      </c>
      <c r="AM15">
        <v>104440</v>
      </c>
      <c r="AN15">
        <v>10115</v>
      </c>
      <c r="AO15">
        <v>114555</v>
      </c>
      <c r="AP15">
        <v>0</v>
      </c>
      <c r="AQ15">
        <v>0</v>
      </c>
      <c r="AR15">
        <v>98448</v>
      </c>
      <c r="AS15">
        <v>2101</v>
      </c>
      <c r="AT15">
        <v>100549</v>
      </c>
      <c r="AU15">
        <v>0</v>
      </c>
      <c r="AV15">
        <v>1423</v>
      </c>
      <c r="AW15">
        <v>0</v>
      </c>
      <c r="AX15">
        <v>1423</v>
      </c>
      <c r="AY15">
        <v>0</v>
      </c>
      <c r="AZ15">
        <v>0</v>
      </c>
      <c r="BA15">
        <v>1423</v>
      </c>
      <c r="BB15">
        <v>0</v>
      </c>
      <c r="BC15">
        <v>1423</v>
      </c>
      <c r="BD15">
        <v>0</v>
      </c>
      <c r="BE15">
        <v>9452</v>
      </c>
      <c r="BF15">
        <v>200</v>
      </c>
      <c r="BG15">
        <v>9652</v>
      </c>
      <c r="BH15">
        <v>0</v>
      </c>
      <c r="BI15">
        <v>0</v>
      </c>
      <c r="BJ15">
        <v>9322</v>
      </c>
      <c r="BK15">
        <v>200</v>
      </c>
      <c r="BL15">
        <v>9522</v>
      </c>
      <c r="BM15">
        <v>0</v>
      </c>
      <c r="BN15">
        <v>5004</v>
      </c>
      <c r="BO15">
        <v>0</v>
      </c>
      <c r="BP15">
        <v>5004</v>
      </c>
      <c r="BQ15">
        <v>0</v>
      </c>
      <c r="BR15">
        <v>0</v>
      </c>
      <c r="BS15">
        <v>5004</v>
      </c>
      <c r="BT15">
        <v>0</v>
      </c>
      <c r="BU15">
        <v>5004</v>
      </c>
      <c r="BV15">
        <v>0</v>
      </c>
      <c r="BW15">
        <v>488194</v>
      </c>
      <c r="BX15">
        <v>38760</v>
      </c>
      <c r="BY15">
        <v>526954</v>
      </c>
      <c r="BZ15">
        <v>0</v>
      </c>
      <c r="CA15">
        <v>0</v>
      </c>
      <c r="CB15">
        <v>476861</v>
      </c>
      <c r="CC15">
        <v>4909</v>
      </c>
      <c r="CD15">
        <v>481770</v>
      </c>
      <c r="CE15">
        <v>0</v>
      </c>
      <c r="CF15">
        <v>177920</v>
      </c>
      <c r="CG15">
        <v>38760</v>
      </c>
      <c r="CH15">
        <v>216680</v>
      </c>
      <c r="CI15">
        <v>0</v>
      </c>
      <c r="CJ15">
        <v>0</v>
      </c>
      <c r="CK15">
        <v>166587</v>
      </c>
      <c r="CL15">
        <v>4909</v>
      </c>
      <c r="CM15">
        <v>171496</v>
      </c>
      <c r="CN15">
        <v>0</v>
      </c>
      <c r="CO15">
        <v>16013</v>
      </c>
      <c r="CP15">
        <v>3488</v>
      </c>
      <c r="CQ15">
        <v>19501</v>
      </c>
      <c r="CR15">
        <v>0</v>
      </c>
      <c r="CS15">
        <v>0</v>
      </c>
      <c r="CT15">
        <v>14993</v>
      </c>
      <c r="CU15">
        <v>442</v>
      </c>
      <c r="CV15">
        <v>15435</v>
      </c>
      <c r="CW15">
        <v>0</v>
      </c>
      <c r="CX15">
        <v>112090</v>
      </c>
      <c r="CY15">
        <v>24419</v>
      </c>
      <c r="CZ15">
        <v>136509</v>
      </c>
      <c r="DA15">
        <v>0</v>
      </c>
      <c r="DB15">
        <v>0</v>
      </c>
      <c r="DC15">
        <v>104950</v>
      </c>
      <c r="DD15">
        <v>3093</v>
      </c>
      <c r="DE15">
        <v>108043</v>
      </c>
      <c r="DF15">
        <v>0</v>
      </c>
      <c r="DG15">
        <v>49817</v>
      </c>
      <c r="DH15">
        <v>10853</v>
      </c>
      <c r="DI15">
        <v>60670</v>
      </c>
      <c r="DJ15">
        <v>0</v>
      </c>
      <c r="DK15">
        <v>0</v>
      </c>
      <c r="DL15">
        <v>46644</v>
      </c>
      <c r="DM15">
        <v>1374</v>
      </c>
      <c r="DN15">
        <v>48018</v>
      </c>
      <c r="DO15">
        <v>0</v>
      </c>
      <c r="DP15">
        <v>310274</v>
      </c>
      <c r="DQ15">
        <v>0</v>
      </c>
      <c r="DR15">
        <v>310274</v>
      </c>
      <c r="DS15">
        <v>0</v>
      </c>
      <c r="DT15">
        <v>0</v>
      </c>
      <c r="DU15">
        <v>310274</v>
      </c>
      <c r="DV15">
        <v>0</v>
      </c>
      <c r="DW15">
        <v>310274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11574</v>
      </c>
      <c r="ER15">
        <v>2773</v>
      </c>
      <c r="ES15">
        <v>14347</v>
      </c>
      <c r="ET15">
        <v>0</v>
      </c>
      <c r="EU15">
        <v>0</v>
      </c>
      <c r="EV15">
        <v>10615</v>
      </c>
      <c r="EW15">
        <v>310</v>
      </c>
      <c r="EX15">
        <v>10925</v>
      </c>
      <c r="EY15">
        <v>0</v>
      </c>
      <c r="EZ15">
        <v>29891</v>
      </c>
      <c r="FA15">
        <v>0</v>
      </c>
      <c r="FB15">
        <v>29891</v>
      </c>
      <c r="FC15">
        <v>0</v>
      </c>
      <c r="FD15">
        <v>0</v>
      </c>
      <c r="FE15">
        <v>29891</v>
      </c>
      <c r="FF15">
        <v>0</v>
      </c>
      <c r="FG15">
        <v>29891</v>
      </c>
      <c r="FH15">
        <v>0</v>
      </c>
      <c r="FI15">
        <v>1110</v>
      </c>
      <c r="FJ15">
        <v>0</v>
      </c>
      <c r="FK15">
        <v>1110</v>
      </c>
      <c r="FL15">
        <v>0</v>
      </c>
      <c r="FM15">
        <v>0</v>
      </c>
      <c r="FN15">
        <v>1110</v>
      </c>
      <c r="FO15">
        <v>0</v>
      </c>
      <c r="FP15">
        <v>1110</v>
      </c>
      <c r="FQ15">
        <v>0</v>
      </c>
      <c r="FR15">
        <v>0</v>
      </c>
      <c r="FS15">
        <v>1011</v>
      </c>
      <c r="FT15">
        <v>1011</v>
      </c>
      <c r="FU15">
        <v>0</v>
      </c>
      <c r="FV15">
        <v>0</v>
      </c>
      <c r="FW15">
        <v>0</v>
      </c>
      <c r="FX15">
        <v>46</v>
      </c>
      <c r="FY15">
        <v>46</v>
      </c>
      <c r="FZ15">
        <v>0</v>
      </c>
      <c r="GA15">
        <v>0</v>
      </c>
      <c r="GB15">
        <v>1011</v>
      </c>
      <c r="GC15">
        <v>1011</v>
      </c>
      <c r="GD15">
        <v>0</v>
      </c>
      <c r="GE15">
        <v>0</v>
      </c>
      <c r="GF15">
        <v>0</v>
      </c>
      <c r="GG15">
        <v>46</v>
      </c>
      <c r="GH15">
        <v>46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  <c r="IP15">
        <v>0</v>
      </c>
      <c r="IQ15">
        <v>0</v>
      </c>
      <c r="IR15">
        <v>0</v>
      </c>
      <c r="IS15">
        <v>0</v>
      </c>
      <c r="IT15">
        <v>0</v>
      </c>
      <c r="IU15">
        <v>0</v>
      </c>
      <c r="IV15">
        <v>0</v>
      </c>
    </row>
    <row r="16" spans="1:256" ht="13.5">
      <c r="A16">
        <v>473022</v>
      </c>
      <c r="B16" t="s">
        <v>19</v>
      </c>
      <c r="C16">
        <v>200777</v>
      </c>
      <c r="D16">
        <v>42455</v>
      </c>
      <c r="E16">
        <v>243232</v>
      </c>
      <c r="F16">
        <v>0</v>
      </c>
      <c r="G16">
        <v>0</v>
      </c>
      <c r="H16">
        <v>189345</v>
      </c>
      <c r="I16">
        <v>2372</v>
      </c>
      <c r="J16">
        <v>191717</v>
      </c>
      <c r="K16">
        <v>0</v>
      </c>
      <c r="L16">
        <v>200777</v>
      </c>
      <c r="M16">
        <v>42455</v>
      </c>
      <c r="N16">
        <v>243232</v>
      </c>
      <c r="O16">
        <v>0</v>
      </c>
      <c r="P16">
        <v>0</v>
      </c>
      <c r="Q16">
        <v>189345</v>
      </c>
      <c r="R16">
        <v>2372</v>
      </c>
      <c r="S16">
        <v>191717</v>
      </c>
      <c r="T16">
        <v>0</v>
      </c>
      <c r="U16">
        <v>76961</v>
      </c>
      <c r="V16">
        <v>4298</v>
      </c>
      <c r="W16">
        <v>81259</v>
      </c>
      <c r="X16">
        <v>0</v>
      </c>
      <c r="Y16">
        <v>0</v>
      </c>
      <c r="Z16">
        <v>76003</v>
      </c>
      <c r="AA16">
        <v>1035</v>
      </c>
      <c r="AB16">
        <v>77038</v>
      </c>
      <c r="AC16">
        <v>0</v>
      </c>
      <c r="AD16">
        <v>3057</v>
      </c>
      <c r="AE16">
        <v>1035</v>
      </c>
      <c r="AF16">
        <v>4092</v>
      </c>
      <c r="AG16">
        <v>0</v>
      </c>
      <c r="AH16">
        <v>0</v>
      </c>
      <c r="AI16">
        <v>3031</v>
      </c>
      <c r="AJ16">
        <v>279</v>
      </c>
      <c r="AK16">
        <v>3310</v>
      </c>
      <c r="AL16">
        <v>0</v>
      </c>
      <c r="AM16">
        <v>58322</v>
      </c>
      <c r="AN16">
        <v>2803</v>
      </c>
      <c r="AO16">
        <v>61125</v>
      </c>
      <c r="AP16">
        <v>0</v>
      </c>
      <c r="AQ16">
        <v>0</v>
      </c>
      <c r="AR16">
        <v>57818</v>
      </c>
      <c r="AS16">
        <v>756</v>
      </c>
      <c r="AT16">
        <v>58574</v>
      </c>
      <c r="AU16">
        <v>0</v>
      </c>
      <c r="AV16">
        <v>1475</v>
      </c>
      <c r="AW16">
        <v>0</v>
      </c>
      <c r="AX16">
        <v>1475</v>
      </c>
      <c r="AY16">
        <v>0</v>
      </c>
      <c r="AZ16">
        <v>0</v>
      </c>
      <c r="BA16">
        <v>1475</v>
      </c>
      <c r="BB16">
        <v>0</v>
      </c>
      <c r="BC16">
        <v>1475</v>
      </c>
      <c r="BD16">
        <v>0</v>
      </c>
      <c r="BE16">
        <v>6712</v>
      </c>
      <c r="BF16">
        <v>460</v>
      </c>
      <c r="BG16">
        <v>7172</v>
      </c>
      <c r="BH16">
        <v>0</v>
      </c>
      <c r="BI16">
        <v>0</v>
      </c>
      <c r="BJ16">
        <v>6662</v>
      </c>
      <c r="BK16">
        <v>0</v>
      </c>
      <c r="BL16">
        <v>6662</v>
      </c>
      <c r="BM16">
        <v>0</v>
      </c>
      <c r="BN16">
        <v>8870</v>
      </c>
      <c r="BO16">
        <v>0</v>
      </c>
      <c r="BP16">
        <v>8870</v>
      </c>
      <c r="BQ16">
        <v>0</v>
      </c>
      <c r="BR16">
        <v>0</v>
      </c>
      <c r="BS16">
        <v>8492</v>
      </c>
      <c r="BT16">
        <v>0</v>
      </c>
      <c r="BU16">
        <v>8492</v>
      </c>
      <c r="BV16">
        <v>0</v>
      </c>
      <c r="BW16">
        <v>100883</v>
      </c>
      <c r="BX16">
        <v>37397</v>
      </c>
      <c r="BY16">
        <v>138280</v>
      </c>
      <c r="BZ16">
        <v>0</v>
      </c>
      <c r="CA16">
        <v>0</v>
      </c>
      <c r="CB16">
        <v>90789</v>
      </c>
      <c r="CC16">
        <v>1227</v>
      </c>
      <c r="CD16">
        <v>92016</v>
      </c>
      <c r="CE16">
        <v>0</v>
      </c>
      <c r="CF16">
        <v>100423</v>
      </c>
      <c r="CG16">
        <v>37397</v>
      </c>
      <c r="CH16">
        <v>137820</v>
      </c>
      <c r="CI16">
        <v>0</v>
      </c>
      <c r="CJ16">
        <v>0</v>
      </c>
      <c r="CK16">
        <v>90329</v>
      </c>
      <c r="CL16">
        <v>1227</v>
      </c>
      <c r="CM16">
        <v>91556</v>
      </c>
      <c r="CN16">
        <v>0</v>
      </c>
      <c r="CO16">
        <v>11949</v>
      </c>
      <c r="CP16">
        <v>4450</v>
      </c>
      <c r="CQ16">
        <v>16399</v>
      </c>
      <c r="CR16">
        <v>0</v>
      </c>
      <c r="CS16">
        <v>0</v>
      </c>
      <c r="CT16">
        <v>10747</v>
      </c>
      <c r="CU16">
        <v>146</v>
      </c>
      <c r="CV16">
        <v>10893</v>
      </c>
      <c r="CW16">
        <v>0</v>
      </c>
      <c r="CX16">
        <v>67314</v>
      </c>
      <c r="CY16">
        <v>25067</v>
      </c>
      <c r="CZ16">
        <v>92381</v>
      </c>
      <c r="DA16">
        <v>0</v>
      </c>
      <c r="DB16">
        <v>0</v>
      </c>
      <c r="DC16">
        <v>60548</v>
      </c>
      <c r="DD16">
        <v>823</v>
      </c>
      <c r="DE16">
        <v>61371</v>
      </c>
      <c r="DF16">
        <v>0</v>
      </c>
      <c r="DG16">
        <v>21160</v>
      </c>
      <c r="DH16">
        <v>7880</v>
      </c>
      <c r="DI16">
        <v>29040</v>
      </c>
      <c r="DJ16">
        <v>0</v>
      </c>
      <c r="DK16">
        <v>0</v>
      </c>
      <c r="DL16">
        <v>19034</v>
      </c>
      <c r="DM16">
        <v>258</v>
      </c>
      <c r="DN16">
        <v>19292</v>
      </c>
      <c r="DO16">
        <v>0</v>
      </c>
      <c r="DP16">
        <v>460</v>
      </c>
      <c r="DQ16">
        <v>0</v>
      </c>
      <c r="DR16">
        <v>460</v>
      </c>
      <c r="DS16">
        <v>0</v>
      </c>
      <c r="DT16">
        <v>0</v>
      </c>
      <c r="DU16">
        <v>460</v>
      </c>
      <c r="DV16">
        <v>0</v>
      </c>
      <c r="DW16">
        <v>460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7166</v>
      </c>
      <c r="ER16">
        <v>760</v>
      </c>
      <c r="ES16">
        <v>7926</v>
      </c>
      <c r="ET16">
        <v>0</v>
      </c>
      <c r="EU16">
        <v>0</v>
      </c>
      <c r="EV16">
        <v>6786</v>
      </c>
      <c r="EW16">
        <v>110</v>
      </c>
      <c r="EX16">
        <v>6896</v>
      </c>
      <c r="EY16">
        <v>0</v>
      </c>
      <c r="EZ16">
        <v>15767</v>
      </c>
      <c r="FA16">
        <v>0</v>
      </c>
      <c r="FB16">
        <v>15767</v>
      </c>
      <c r="FC16">
        <v>0</v>
      </c>
      <c r="FD16">
        <v>0</v>
      </c>
      <c r="FE16">
        <v>15767</v>
      </c>
      <c r="FF16">
        <v>0</v>
      </c>
      <c r="FG16">
        <v>15767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0</v>
      </c>
      <c r="IM16">
        <v>0</v>
      </c>
      <c r="IN16">
        <v>0</v>
      </c>
      <c r="IO16">
        <v>0</v>
      </c>
      <c r="IP16">
        <v>0</v>
      </c>
      <c r="IQ16">
        <v>0</v>
      </c>
      <c r="IR16">
        <v>0</v>
      </c>
      <c r="IS16">
        <v>0</v>
      </c>
      <c r="IT16">
        <v>0</v>
      </c>
      <c r="IU16">
        <v>0</v>
      </c>
      <c r="IV16">
        <v>0</v>
      </c>
    </row>
    <row r="17" spans="1:256" ht="13.5">
      <c r="A17">
        <v>473031</v>
      </c>
      <c r="B17" t="s">
        <v>20</v>
      </c>
      <c r="C17">
        <v>247728</v>
      </c>
      <c r="D17">
        <v>12694</v>
      </c>
      <c r="E17">
        <v>260422</v>
      </c>
      <c r="F17">
        <v>0</v>
      </c>
      <c r="G17">
        <v>0</v>
      </c>
      <c r="H17">
        <v>242097</v>
      </c>
      <c r="I17">
        <v>1159</v>
      </c>
      <c r="J17">
        <v>243256</v>
      </c>
      <c r="K17">
        <v>0</v>
      </c>
      <c r="L17">
        <v>247728</v>
      </c>
      <c r="M17">
        <v>12694</v>
      </c>
      <c r="N17">
        <v>260422</v>
      </c>
      <c r="O17">
        <v>0</v>
      </c>
      <c r="P17">
        <v>0</v>
      </c>
      <c r="Q17">
        <v>242097</v>
      </c>
      <c r="R17">
        <v>1159</v>
      </c>
      <c r="S17">
        <v>243256</v>
      </c>
      <c r="T17">
        <v>0</v>
      </c>
      <c r="U17">
        <v>73907</v>
      </c>
      <c r="V17">
        <v>2672</v>
      </c>
      <c r="W17">
        <v>76579</v>
      </c>
      <c r="X17">
        <v>0</v>
      </c>
      <c r="Y17">
        <v>0</v>
      </c>
      <c r="Z17">
        <v>71421</v>
      </c>
      <c r="AA17">
        <v>276</v>
      </c>
      <c r="AB17">
        <v>71697</v>
      </c>
      <c r="AC17">
        <v>0</v>
      </c>
      <c r="AD17">
        <v>1701</v>
      </c>
      <c r="AE17">
        <v>1441</v>
      </c>
      <c r="AF17">
        <v>3142</v>
      </c>
      <c r="AG17">
        <v>0</v>
      </c>
      <c r="AH17">
        <v>0</v>
      </c>
      <c r="AI17">
        <v>1637</v>
      </c>
      <c r="AJ17">
        <v>77</v>
      </c>
      <c r="AK17">
        <v>1714</v>
      </c>
      <c r="AL17">
        <v>0</v>
      </c>
      <c r="AM17">
        <v>61306</v>
      </c>
      <c r="AN17">
        <v>1131</v>
      </c>
      <c r="AO17">
        <v>62437</v>
      </c>
      <c r="AP17">
        <v>0</v>
      </c>
      <c r="AQ17">
        <v>0</v>
      </c>
      <c r="AR17">
        <v>59023</v>
      </c>
      <c r="AS17">
        <v>199</v>
      </c>
      <c r="AT17">
        <v>59222</v>
      </c>
      <c r="AU17">
        <v>0</v>
      </c>
      <c r="AV17">
        <v>202</v>
      </c>
      <c r="AW17">
        <v>0</v>
      </c>
      <c r="AX17">
        <v>202</v>
      </c>
      <c r="AY17">
        <v>0</v>
      </c>
      <c r="AZ17">
        <v>0</v>
      </c>
      <c r="BA17">
        <v>202</v>
      </c>
      <c r="BB17">
        <v>0</v>
      </c>
      <c r="BC17">
        <v>202</v>
      </c>
      <c r="BD17">
        <v>0</v>
      </c>
      <c r="BE17">
        <v>3360</v>
      </c>
      <c r="BF17">
        <v>100</v>
      </c>
      <c r="BG17">
        <v>3460</v>
      </c>
      <c r="BH17">
        <v>0</v>
      </c>
      <c r="BI17">
        <v>0</v>
      </c>
      <c r="BJ17">
        <v>3360</v>
      </c>
      <c r="BK17">
        <v>0</v>
      </c>
      <c r="BL17">
        <v>3360</v>
      </c>
      <c r="BM17">
        <v>0</v>
      </c>
      <c r="BN17">
        <v>7540</v>
      </c>
      <c r="BO17">
        <v>0</v>
      </c>
      <c r="BP17">
        <v>7540</v>
      </c>
      <c r="BQ17">
        <v>0</v>
      </c>
      <c r="BR17">
        <v>0</v>
      </c>
      <c r="BS17">
        <v>7401</v>
      </c>
      <c r="BT17">
        <v>0</v>
      </c>
      <c r="BU17">
        <v>7401</v>
      </c>
      <c r="BV17">
        <v>0</v>
      </c>
      <c r="BW17">
        <v>160695</v>
      </c>
      <c r="BX17">
        <v>9725</v>
      </c>
      <c r="BY17">
        <v>170420</v>
      </c>
      <c r="BZ17">
        <v>0</v>
      </c>
      <c r="CA17">
        <v>0</v>
      </c>
      <c r="CB17">
        <v>157815</v>
      </c>
      <c r="CC17">
        <v>790</v>
      </c>
      <c r="CD17">
        <v>158605</v>
      </c>
      <c r="CE17">
        <v>0</v>
      </c>
      <c r="CF17">
        <v>48793</v>
      </c>
      <c r="CG17">
        <v>9725</v>
      </c>
      <c r="CH17">
        <v>58518</v>
      </c>
      <c r="CI17">
        <v>0</v>
      </c>
      <c r="CJ17">
        <v>0</v>
      </c>
      <c r="CK17">
        <v>45913</v>
      </c>
      <c r="CL17">
        <v>790</v>
      </c>
      <c r="CM17">
        <v>46703</v>
      </c>
      <c r="CN17">
        <v>0</v>
      </c>
      <c r="CO17">
        <v>8132</v>
      </c>
      <c r="CP17">
        <v>1874</v>
      </c>
      <c r="CQ17">
        <v>10006</v>
      </c>
      <c r="CR17">
        <v>0</v>
      </c>
      <c r="CS17">
        <v>0</v>
      </c>
      <c r="CT17">
        <v>7667</v>
      </c>
      <c r="CU17">
        <v>158</v>
      </c>
      <c r="CV17">
        <v>7825</v>
      </c>
      <c r="CW17">
        <v>0</v>
      </c>
      <c r="CX17">
        <v>26108</v>
      </c>
      <c r="CY17">
        <v>7851</v>
      </c>
      <c r="CZ17">
        <v>33959</v>
      </c>
      <c r="DA17">
        <v>0</v>
      </c>
      <c r="DB17">
        <v>0</v>
      </c>
      <c r="DC17">
        <v>24565</v>
      </c>
      <c r="DD17">
        <v>632</v>
      </c>
      <c r="DE17">
        <v>25197</v>
      </c>
      <c r="DF17">
        <v>0</v>
      </c>
      <c r="DG17">
        <v>14553</v>
      </c>
      <c r="DH17">
        <v>0</v>
      </c>
      <c r="DI17">
        <v>14553</v>
      </c>
      <c r="DJ17">
        <v>0</v>
      </c>
      <c r="DK17">
        <v>0</v>
      </c>
      <c r="DL17">
        <v>13681</v>
      </c>
      <c r="DM17">
        <v>0</v>
      </c>
      <c r="DN17">
        <v>13681</v>
      </c>
      <c r="DO17">
        <v>0</v>
      </c>
      <c r="DP17">
        <v>111902</v>
      </c>
      <c r="DQ17">
        <v>0</v>
      </c>
      <c r="DR17">
        <v>111902</v>
      </c>
      <c r="DS17">
        <v>0</v>
      </c>
      <c r="DT17">
        <v>0</v>
      </c>
      <c r="DU17">
        <v>111902</v>
      </c>
      <c r="DV17">
        <v>0</v>
      </c>
      <c r="DW17">
        <v>111902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4717</v>
      </c>
      <c r="ER17">
        <v>297</v>
      </c>
      <c r="ES17">
        <v>5014</v>
      </c>
      <c r="ET17">
        <v>0</v>
      </c>
      <c r="EU17">
        <v>0</v>
      </c>
      <c r="EV17">
        <v>4452</v>
      </c>
      <c r="EW17">
        <v>93</v>
      </c>
      <c r="EX17">
        <v>4545</v>
      </c>
      <c r="EY17">
        <v>0</v>
      </c>
      <c r="EZ17">
        <v>8409</v>
      </c>
      <c r="FA17">
        <v>0</v>
      </c>
      <c r="FB17">
        <v>8409</v>
      </c>
      <c r="FC17">
        <v>0</v>
      </c>
      <c r="FD17">
        <v>0</v>
      </c>
      <c r="FE17">
        <v>8409</v>
      </c>
      <c r="FF17">
        <v>0</v>
      </c>
      <c r="FG17">
        <v>8409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0</v>
      </c>
      <c r="IM17">
        <v>0</v>
      </c>
      <c r="IN17">
        <v>0</v>
      </c>
      <c r="IO17">
        <v>0</v>
      </c>
      <c r="IP17">
        <v>0</v>
      </c>
      <c r="IQ17">
        <v>0</v>
      </c>
      <c r="IR17">
        <v>0</v>
      </c>
      <c r="IS17">
        <v>0</v>
      </c>
      <c r="IT17">
        <v>0</v>
      </c>
      <c r="IU17">
        <v>0</v>
      </c>
      <c r="IV17">
        <v>0</v>
      </c>
    </row>
    <row r="18" spans="1:256" ht="13.5">
      <c r="A18">
        <v>473065</v>
      </c>
      <c r="B18" t="s">
        <v>21</v>
      </c>
      <c r="C18">
        <v>537045</v>
      </c>
      <c r="D18">
        <v>57109</v>
      </c>
      <c r="E18">
        <v>594154</v>
      </c>
      <c r="F18">
        <v>0</v>
      </c>
      <c r="G18">
        <v>0</v>
      </c>
      <c r="H18">
        <v>513320</v>
      </c>
      <c r="I18">
        <v>10114</v>
      </c>
      <c r="J18">
        <v>523434</v>
      </c>
      <c r="K18">
        <v>0</v>
      </c>
      <c r="L18">
        <v>537045</v>
      </c>
      <c r="M18">
        <v>57109</v>
      </c>
      <c r="N18">
        <v>594154</v>
      </c>
      <c r="O18">
        <v>0</v>
      </c>
      <c r="P18">
        <v>0</v>
      </c>
      <c r="Q18">
        <v>513320</v>
      </c>
      <c r="R18">
        <v>10114</v>
      </c>
      <c r="S18">
        <v>523434</v>
      </c>
      <c r="T18">
        <v>0</v>
      </c>
      <c r="U18">
        <v>197904</v>
      </c>
      <c r="V18">
        <v>12553</v>
      </c>
      <c r="W18">
        <v>210457</v>
      </c>
      <c r="X18">
        <v>0</v>
      </c>
      <c r="Y18">
        <v>0</v>
      </c>
      <c r="Z18">
        <v>188749</v>
      </c>
      <c r="AA18">
        <v>3219</v>
      </c>
      <c r="AB18">
        <v>191968</v>
      </c>
      <c r="AC18">
        <v>0</v>
      </c>
      <c r="AD18">
        <v>8139</v>
      </c>
      <c r="AE18">
        <v>899</v>
      </c>
      <c r="AF18">
        <v>9038</v>
      </c>
      <c r="AG18">
        <v>0</v>
      </c>
      <c r="AH18">
        <v>0</v>
      </c>
      <c r="AI18">
        <v>7647</v>
      </c>
      <c r="AJ18">
        <v>228</v>
      </c>
      <c r="AK18">
        <v>7875</v>
      </c>
      <c r="AL18">
        <v>0</v>
      </c>
      <c r="AM18">
        <v>165227</v>
      </c>
      <c r="AN18">
        <v>11164</v>
      </c>
      <c r="AO18">
        <v>176391</v>
      </c>
      <c r="AP18">
        <v>0</v>
      </c>
      <c r="AQ18">
        <v>0</v>
      </c>
      <c r="AR18">
        <v>156682</v>
      </c>
      <c r="AS18">
        <v>2991</v>
      </c>
      <c r="AT18">
        <v>159673</v>
      </c>
      <c r="AU18">
        <v>0</v>
      </c>
      <c r="AV18">
        <v>3733</v>
      </c>
      <c r="AW18">
        <v>0</v>
      </c>
      <c r="AX18">
        <v>3733</v>
      </c>
      <c r="AY18">
        <v>0</v>
      </c>
      <c r="AZ18">
        <v>0</v>
      </c>
      <c r="BA18">
        <v>3733</v>
      </c>
      <c r="BB18">
        <v>0</v>
      </c>
      <c r="BC18">
        <v>3733</v>
      </c>
      <c r="BD18">
        <v>0</v>
      </c>
      <c r="BE18">
        <v>11355</v>
      </c>
      <c r="BF18">
        <v>490</v>
      </c>
      <c r="BG18">
        <v>11845</v>
      </c>
      <c r="BH18">
        <v>0</v>
      </c>
      <c r="BI18">
        <v>0</v>
      </c>
      <c r="BJ18">
        <v>11240</v>
      </c>
      <c r="BK18">
        <v>0</v>
      </c>
      <c r="BL18">
        <v>11240</v>
      </c>
      <c r="BM18">
        <v>0</v>
      </c>
      <c r="BN18">
        <v>13183</v>
      </c>
      <c r="BO18">
        <v>0</v>
      </c>
      <c r="BP18">
        <v>13183</v>
      </c>
      <c r="BQ18">
        <v>0</v>
      </c>
      <c r="BR18">
        <v>0</v>
      </c>
      <c r="BS18">
        <v>13180</v>
      </c>
      <c r="BT18">
        <v>0</v>
      </c>
      <c r="BU18">
        <v>13180</v>
      </c>
      <c r="BV18">
        <v>0</v>
      </c>
      <c r="BW18">
        <v>262090</v>
      </c>
      <c r="BX18">
        <v>41744</v>
      </c>
      <c r="BY18">
        <v>303834</v>
      </c>
      <c r="BZ18">
        <v>0</v>
      </c>
      <c r="CA18">
        <v>0</v>
      </c>
      <c r="CB18">
        <v>248787</v>
      </c>
      <c r="CC18">
        <v>5927</v>
      </c>
      <c r="CD18">
        <v>254714</v>
      </c>
      <c r="CE18">
        <v>0</v>
      </c>
      <c r="CF18">
        <v>260874</v>
      </c>
      <c r="CG18">
        <v>41744</v>
      </c>
      <c r="CH18">
        <v>302618</v>
      </c>
      <c r="CI18">
        <v>0</v>
      </c>
      <c r="CJ18">
        <v>0</v>
      </c>
      <c r="CK18">
        <v>247571</v>
      </c>
      <c r="CL18">
        <v>5927</v>
      </c>
      <c r="CM18">
        <v>253498</v>
      </c>
      <c r="CN18">
        <v>0</v>
      </c>
      <c r="CO18">
        <v>55379</v>
      </c>
      <c r="CP18">
        <v>8865</v>
      </c>
      <c r="CQ18">
        <v>64244</v>
      </c>
      <c r="CR18">
        <v>0</v>
      </c>
      <c r="CS18">
        <v>0</v>
      </c>
      <c r="CT18">
        <v>52733</v>
      </c>
      <c r="CU18">
        <v>1262</v>
      </c>
      <c r="CV18">
        <v>53995</v>
      </c>
      <c r="CW18">
        <v>0</v>
      </c>
      <c r="CX18">
        <v>160806</v>
      </c>
      <c r="CY18">
        <v>25727</v>
      </c>
      <c r="CZ18">
        <v>186533</v>
      </c>
      <c r="DA18">
        <v>0</v>
      </c>
      <c r="DB18">
        <v>0</v>
      </c>
      <c r="DC18">
        <v>152503</v>
      </c>
      <c r="DD18">
        <v>3651</v>
      </c>
      <c r="DE18">
        <v>156154</v>
      </c>
      <c r="DF18">
        <v>0</v>
      </c>
      <c r="DG18">
        <v>44689</v>
      </c>
      <c r="DH18">
        <v>7152</v>
      </c>
      <c r="DI18">
        <v>51841</v>
      </c>
      <c r="DJ18">
        <v>0</v>
      </c>
      <c r="DK18">
        <v>0</v>
      </c>
      <c r="DL18">
        <v>42335</v>
      </c>
      <c r="DM18">
        <v>1014</v>
      </c>
      <c r="DN18">
        <v>43349</v>
      </c>
      <c r="DO18">
        <v>0</v>
      </c>
      <c r="DP18">
        <v>1216</v>
      </c>
      <c r="DQ18">
        <v>0</v>
      </c>
      <c r="DR18">
        <v>1216</v>
      </c>
      <c r="DS18">
        <v>0</v>
      </c>
      <c r="DT18">
        <v>0</v>
      </c>
      <c r="DU18">
        <v>1216</v>
      </c>
      <c r="DV18">
        <v>0</v>
      </c>
      <c r="DW18">
        <v>1216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23462</v>
      </c>
      <c r="ER18">
        <v>2812</v>
      </c>
      <c r="ES18">
        <v>26274</v>
      </c>
      <c r="ET18">
        <v>0</v>
      </c>
      <c r="EU18">
        <v>0</v>
      </c>
      <c r="EV18">
        <v>22195</v>
      </c>
      <c r="EW18">
        <v>968</v>
      </c>
      <c r="EX18">
        <v>23163</v>
      </c>
      <c r="EY18">
        <v>0</v>
      </c>
      <c r="EZ18">
        <v>53589</v>
      </c>
      <c r="FA18">
        <v>0</v>
      </c>
      <c r="FB18">
        <v>53589</v>
      </c>
      <c r="FC18">
        <v>0</v>
      </c>
      <c r="FD18">
        <v>0</v>
      </c>
      <c r="FE18">
        <v>53589</v>
      </c>
      <c r="FF18">
        <v>0</v>
      </c>
      <c r="FG18">
        <v>53589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0</v>
      </c>
      <c r="IO18">
        <v>0</v>
      </c>
      <c r="IP18">
        <v>0</v>
      </c>
      <c r="IQ18">
        <v>0</v>
      </c>
      <c r="IR18">
        <v>0</v>
      </c>
      <c r="IS18">
        <v>0</v>
      </c>
      <c r="IT18">
        <v>0</v>
      </c>
      <c r="IU18">
        <v>0</v>
      </c>
      <c r="IV18">
        <v>0</v>
      </c>
    </row>
    <row r="19" spans="1:256" ht="13.5">
      <c r="A19">
        <v>473081</v>
      </c>
      <c r="B19" t="s">
        <v>22</v>
      </c>
      <c r="C19">
        <v>889195</v>
      </c>
      <c r="D19">
        <v>197514</v>
      </c>
      <c r="E19">
        <v>1086709</v>
      </c>
      <c r="F19">
        <v>0</v>
      </c>
      <c r="G19">
        <v>0</v>
      </c>
      <c r="H19">
        <v>842230</v>
      </c>
      <c r="I19">
        <v>30782</v>
      </c>
      <c r="J19">
        <v>873012</v>
      </c>
      <c r="K19">
        <v>0</v>
      </c>
      <c r="L19">
        <v>889195</v>
      </c>
      <c r="M19">
        <v>197514</v>
      </c>
      <c r="N19">
        <v>1086709</v>
      </c>
      <c r="O19">
        <v>0</v>
      </c>
      <c r="P19">
        <v>0</v>
      </c>
      <c r="Q19">
        <v>842230</v>
      </c>
      <c r="R19">
        <v>30782</v>
      </c>
      <c r="S19">
        <v>873012</v>
      </c>
      <c r="T19">
        <v>0</v>
      </c>
      <c r="U19">
        <v>328765</v>
      </c>
      <c r="V19">
        <v>31649</v>
      </c>
      <c r="W19">
        <v>360414</v>
      </c>
      <c r="X19">
        <v>0</v>
      </c>
      <c r="Y19">
        <v>0</v>
      </c>
      <c r="Z19">
        <v>313866</v>
      </c>
      <c r="AA19">
        <v>6804</v>
      </c>
      <c r="AB19">
        <v>320670</v>
      </c>
      <c r="AC19">
        <v>0</v>
      </c>
      <c r="AD19">
        <v>13629</v>
      </c>
      <c r="AE19">
        <v>1637</v>
      </c>
      <c r="AF19">
        <v>15266</v>
      </c>
      <c r="AG19">
        <v>0</v>
      </c>
      <c r="AH19">
        <v>0</v>
      </c>
      <c r="AI19">
        <v>12832</v>
      </c>
      <c r="AJ19">
        <v>352</v>
      </c>
      <c r="AK19">
        <v>13184</v>
      </c>
      <c r="AL19">
        <v>0</v>
      </c>
      <c r="AM19">
        <v>238573</v>
      </c>
      <c r="AN19">
        <v>28639</v>
      </c>
      <c r="AO19">
        <v>267212</v>
      </c>
      <c r="AP19">
        <v>0</v>
      </c>
      <c r="AQ19">
        <v>0</v>
      </c>
      <c r="AR19">
        <v>224621</v>
      </c>
      <c r="AS19">
        <v>6156</v>
      </c>
      <c r="AT19">
        <v>230777</v>
      </c>
      <c r="AU19">
        <v>0</v>
      </c>
      <c r="AV19">
        <v>3418</v>
      </c>
      <c r="AW19">
        <v>0</v>
      </c>
      <c r="AX19">
        <v>3418</v>
      </c>
      <c r="AY19">
        <v>0</v>
      </c>
      <c r="AZ19">
        <v>0</v>
      </c>
      <c r="BA19">
        <v>3418</v>
      </c>
      <c r="BB19">
        <v>0</v>
      </c>
      <c r="BC19">
        <v>3418</v>
      </c>
      <c r="BD19">
        <v>0</v>
      </c>
      <c r="BE19">
        <v>21332</v>
      </c>
      <c r="BF19">
        <v>382</v>
      </c>
      <c r="BG19">
        <v>21714</v>
      </c>
      <c r="BH19">
        <v>0</v>
      </c>
      <c r="BI19">
        <v>0</v>
      </c>
      <c r="BJ19">
        <v>21182</v>
      </c>
      <c r="BK19">
        <v>83</v>
      </c>
      <c r="BL19">
        <v>21265</v>
      </c>
      <c r="BM19">
        <v>0</v>
      </c>
      <c r="BN19">
        <v>55231</v>
      </c>
      <c r="BO19">
        <v>991</v>
      </c>
      <c r="BP19">
        <v>56222</v>
      </c>
      <c r="BQ19">
        <v>0</v>
      </c>
      <c r="BR19">
        <v>0</v>
      </c>
      <c r="BS19">
        <v>55231</v>
      </c>
      <c r="BT19">
        <v>213</v>
      </c>
      <c r="BU19">
        <v>55444</v>
      </c>
      <c r="BV19">
        <v>0</v>
      </c>
      <c r="BW19">
        <v>443805</v>
      </c>
      <c r="BX19">
        <v>159345</v>
      </c>
      <c r="BY19">
        <v>603150</v>
      </c>
      <c r="BZ19">
        <v>0</v>
      </c>
      <c r="CA19">
        <v>0</v>
      </c>
      <c r="CB19">
        <v>413524</v>
      </c>
      <c r="CC19">
        <v>22345</v>
      </c>
      <c r="CD19">
        <v>435869</v>
      </c>
      <c r="CE19">
        <v>0</v>
      </c>
      <c r="CF19">
        <v>440957</v>
      </c>
      <c r="CG19">
        <v>159345</v>
      </c>
      <c r="CH19">
        <v>600302</v>
      </c>
      <c r="CI19">
        <v>0</v>
      </c>
      <c r="CJ19">
        <v>0</v>
      </c>
      <c r="CK19">
        <v>410676</v>
      </c>
      <c r="CL19">
        <v>22345</v>
      </c>
      <c r="CM19">
        <v>433021</v>
      </c>
      <c r="CN19">
        <v>0</v>
      </c>
      <c r="CO19">
        <v>85646</v>
      </c>
      <c r="CP19">
        <v>36265</v>
      </c>
      <c r="CQ19">
        <v>121911</v>
      </c>
      <c r="CR19">
        <v>0</v>
      </c>
      <c r="CS19">
        <v>0</v>
      </c>
      <c r="CT19">
        <v>78754</v>
      </c>
      <c r="CU19">
        <v>5086</v>
      </c>
      <c r="CV19">
        <v>83840</v>
      </c>
      <c r="CW19">
        <v>0</v>
      </c>
      <c r="CX19">
        <v>290670</v>
      </c>
      <c r="CY19">
        <v>123080</v>
      </c>
      <c r="CZ19">
        <v>413750</v>
      </c>
      <c r="DA19">
        <v>0</v>
      </c>
      <c r="DB19">
        <v>0</v>
      </c>
      <c r="DC19">
        <v>267281</v>
      </c>
      <c r="DD19">
        <v>17259</v>
      </c>
      <c r="DE19">
        <v>284540</v>
      </c>
      <c r="DF19">
        <v>0</v>
      </c>
      <c r="DG19">
        <v>64641</v>
      </c>
      <c r="DH19">
        <v>0</v>
      </c>
      <c r="DI19">
        <v>64641</v>
      </c>
      <c r="DJ19">
        <v>0</v>
      </c>
      <c r="DK19">
        <v>0</v>
      </c>
      <c r="DL19">
        <v>64641</v>
      </c>
      <c r="DM19">
        <v>0</v>
      </c>
      <c r="DN19">
        <v>64641</v>
      </c>
      <c r="DO19">
        <v>0</v>
      </c>
      <c r="DP19">
        <v>2848</v>
      </c>
      <c r="DQ19">
        <v>0</v>
      </c>
      <c r="DR19">
        <v>2848</v>
      </c>
      <c r="DS19">
        <v>0</v>
      </c>
      <c r="DT19">
        <v>0</v>
      </c>
      <c r="DU19">
        <v>2848</v>
      </c>
      <c r="DV19">
        <v>0</v>
      </c>
      <c r="DW19">
        <v>2848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31703</v>
      </c>
      <c r="ER19">
        <v>6520</v>
      </c>
      <c r="ES19">
        <v>38223</v>
      </c>
      <c r="ET19">
        <v>0</v>
      </c>
      <c r="EU19">
        <v>0</v>
      </c>
      <c r="EV19">
        <v>29918</v>
      </c>
      <c r="EW19">
        <v>1633</v>
      </c>
      <c r="EX19">
        <v>31551</v>
      </c>
      <c r="EY19">
        <v>0</v>
      </c>
      <c r="EZ19">
        <v>72130</v>
      </c>
      <c r="FA19">
        <v>0</v>
      </c>
      <c r="FB19">
        <v>72130</v>
      </c>
      <c r="FC19">
        <v>0</v>
      </c>
      <c r="FD19">
        <v>0</v>
      </c>
      <c r="FE19">
        <v>72130</v>
      </c>
      <c r="FF19">
        <v>0</v>
      </c>
      <c r="FG19">
        <v>72130</v>
      </c>
      <c r="FH19">
        <v>0</v>
      </c>
      <c r="FI19">
        <v>12792</v>
      </c>
      <c r="FJ19">
        <v>0</v>
      </c>
      <c r="FK19">
        <v>12792</v>
      </c>
      <c r="FL19">
        <v>0</v>
      </c>
      <c r="FM19">
        <v>0</v>
      </c>
      <c r="FN19">
        <v>12792</v>
      </c>
      <c r="FO19">
        <v>0</v>
      </c>
      <c r="FP19">
        <v>12792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0</v>
      </c>
      <c r="IM19">
        <v>0</v>
      </c>
      <c r="IN19">
        <v>0</v>
      </c>
      <c r="IO19">
        <v>0</v>
      </c>
      <c r="IP19">
        <v>0</v>
      </c>
      <c r="IQ19">
        <v>0</v>
      </c>
      <c r="IR19">
        <v>0</v>
      </c>
      <c r="IS19">
        <v>0</v>
      </c>
      <c r="IT19">
        <v>0</v>
      </c>
      <c r="IU19">
        <v>0</v>
      </c>
      <c r="IV19">
        <v>0</v>
      </c>
    </row>
    <row r="20" spans="1:256" ht="13.5">
      <c r="A20">
        <v>473111</v>
      </c>
      <c r="B20" t="s">
        <v>23</v>
      </c>
      <c r="C20">
        <v>1378110</v>
      </c>
      <c r="D20">
        <v>154707</v>
      </c>
      <c r="E20">
        <v>1532817</v>
      </c>
      <c r="F20">
        <v>0</v>
      </c>
      <c r="G20">
        <v>0</v>
      </c>
      <c r="H20">
        <v>1328367</v>
      </c>
      <c r="I20">
        <v>47269</v>
      </c>
      <c r="J20">
        <v>1375636</v>
      </c>
      <c r="K20">
        <v>0</v>
      </c>
      <c r="L20">
        <v>1378110</v>
      </c>
      <c r="M20">
        <v>154707</v>
      </c>
      <c r="N20">
        <v>1532817</v>
      </c>
      <c r="O20">
        <v>0</v>
      </c>
      <c r="P20">
        <v>0</v>
      </c>
      <c r="Q20">
        <v>1328367</v>
      </c>
      <c r="R20">
        <v>47269</v>
      </c>
      <c r="S20">
        <v>1375636</v>
      </c>
      <c r="T20">
        <v>0</v>
      </c>
      <c r="U20">
        <v>516918</v>
      </c>
      <c r="V20">
        <v>47708</v>
      </c>
      <c r="W20">
        <v>564626</v>
      </c>
      <c r="X20">
        <v>0</v>
      </c>
      <c r="Y20">
        <v>0</v>
      </c>
      <c r="Z20">
        <v>500661</v>
      </c>
      <c r="AA20">
        <v>13148</v>
      </c>
      <c r="AB20">
        <v>513809</v>
      </c>
      <c r="AC20">
        <v>0</v>
      </c>
      <c r="AD20">
        <v>11649</v>
      </c>
      <c r="AE20">
        <v>2112</v>
      </c>
      <c r="AF20">
        <v>13761</v>
      </c>
      <c r="AG20">
        <v>0</v>
      </c>
      <c r="AH20">
        <v>0</v>
      </c>
      <c r="AI20">
        <v>11196</v>
      </c>
      <c r="AJ20">
        <v>592</v>
      </c>
      <c r="AK20">
        <v>11788</v>
      </c>
      <c r="AL20">
        <v>0</v>
      </c>
      <c r="AM20">
        <v>373308</v>
      </c>
      <c r="AN20">
        <v>40860</v>
      </c>
      <c r="AO20">
        <v>414168</v>
      </c>
      <c r="AP20">
        <v>0</v>
      </c>
      <c r="AQ20">
        <v>0</v>
      </c>
      <c r="AR20">
        <v>358051</v>
      </c>
      <c r="AS20">
        <v>11978</v>
      </c>
      <c r="AT20">
        <v>370029</v>
      </c>
      <c r="AU20">
        <v>0</v>
      </c>
      <c r="AV20">
        <v>5477</v>
      </c>
      <c r="AW20">
        <v>0</v>
      </c>
      <c r="AX20">
        <v>5477</v>
      </c>
      <c r="AY20">
        <v>0</v>
      </c>
      <c r="AZ20">
        <v>0</v>
      </c>
      <c r="BA20">
        <v>5477</v>
      </c>
      <c r="BB20">
        <v>0</v>
      </c>
      <c r="BC20">
        <v>5477</v>
      </c>
      <c r="BD20">
        <v>0</v>
      </c>
      <c r="BE20">
        <v>36579</v>
      </c>
      <c r="BF20">
        <v>2186</v>
      </c>
      <c r="BG20">
        <v>38765</v>
      </c>
      <c r="BH20">
        <v>0</v>
      </c>
      <c r="BI20">
        <v>0</v>
      </c>
      <c r="BJ20">
        <v>36032</v>
      </c>
      <c r="BK20">
        <v>408</v>
      </c>
      <c r="BL20">
        <v>36440</v>
      </c>
      <c r="BM20">
        <v>0</v>
      </c>
      <c r="BN20">
        <v>95382</v>
      </c>
      <c r="BO20">
        <v>2550</v>
      </c>
      <c r="BP20">
        <v>97932</v>
      </c>
      <c r="BQ20">
        <v>0</v>
      </c>
      <c r="BR20">
        <v>0</v>
      </c>
      <c r="BS20">
        <v>95382</v>
      </c>
      <c r="BT20">
        <v>170</v>
      </c>
      <c r="BU20">
        <v>95552</v>
      </c>
      <c r="BV20">
        <v>0</v>
      </c>
      <c r="BW20">
        <v>788849</v>
      </c>
      <c r="BX20">
        <v>100459</v>
      </c>
      <c r="BY20">
        <v>889308</v>
      </c>
      <c r="BZ20">
        <v>0</v>
      </c>
      <c r="CA20">
        <v>0</v>
      </c>
      <c r="CB20">
        <v>757789</v>
      </c>
      <c r="CC20">
        <v>32807</v>
      </c>
      <c r="CD20">
        <v>790596</v>
      </c>
      <c r="CE20">
        <v>0</v>
      </c>
      <c r="CF20">
        <v>788821</v>
      </c>
      <c r="CG20">
        <v>100459</v>
      </c>
      <c r="CH20">
        <v>889280</v>
      </c>
      <c r="CI20">
        <v>0</v>
      </c>
      <c r="CJ20">
        <v>0</v>
      </c>
      <c r="CK20">
        <v>757761</v>
      </c>
      <c r="CL20">
        <v>32807</v>
      </c>
      <c r="CM20">
        <v>790568</v>
      </c>
      <c r="CN20">
        <v>0</v>
      </c>
      <c r="CO20">
        <v>90208</v>
      </c>
      <c r="CP20">
        <v>11532</v>
      </c>
      <c r="CQ20">
        <v>101740</v>
      </c>
      <c r="CR20">
        <v>0</v>
      </c>
      <c r="CS20">
        <v>0</v>
      </c>
      <c r="CT20">
        <v>86990</v>
      </c>
      <c r="CU20">
        <v>3766</v>
      </c>
      <c r="CV20">
        <v>90756</v>
      </c>
      <c r="CW20">
        <v>0</v>
      </c>
      <c r="CX20">
        <v>578512</v>
      </c>
      <c r="CY20">
        <v>73239</v>
      </c>
      <c r="CZ20">
        <v>651751</v>
      </c>
      <c r="DA20">
        <v>0</v>
      </c>
      <c r="DB20">
        <v>0</v>
      </c>
      <c r="DC20">
        <v>552440</v>
      </c>
      <c r="DD20">
        <v>23918</v>
      </c>
      <c r="DE20">
        <v>576358</v>
      </c>
      <c r="DF20">
        <v>0</v>
      </c>
      <c r="DG20">
        <v>120101</v>
      </c>
      <c r="DH20">
        <v>15688</v>
      </c>
      <c r="DI20">
        <v>135789</v>
      </c>
      <c r="DJ20">
        <v>0</v>
      </c>
      <c r="DK20">
        <v>0</v>
      </c>
      <c r="DL20">
        <v>118331</v>
      </c>
      <c r="DM20">
        <v>5123</v>
      </c>
      <c r="DN20">
        <v>123454</v>
      </c>
      <c r="DO20">
        <v>0</v>
      </c>
      <c r="DP20">
        <v>28</v>
      </c>
      <c r="DQ20">
        <v>0</v>
      </c>
      <c r="DR20">
        <v>28</v>
      </c>
      <c r="DS20">
        <v>0</v>
      </c>
      <c r="DT20">
        <v>0</v>
      </c>
      <c r="DU20">
        <v>28</v>
      </c>
      <c r="DV20">
        <v>0</v>
      </c>
      <c r="DW20">
        <v>28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25222</v>
      </c>
      <c r="ER20">
        <v>6540</v>
      </c>
      <c r="ES20">
        <v>31762</v>
      </c>
      <c r="ET20">
        <v>0</v>
      </c>
      <c r="EU20">
        <v>0</v>
      </c>
      <c r="EV20">
        <v>22796</v>
      </c>
      <c r="EW20">
        <v>1314</v>
      </c>
      <c r="EX20">
        <v>24110</v>
      </c>
      <c r="EY20">
        <v>0</v>
      </c>
      <c r="EZ20">
        <v>47121</v>
      </c>
      <c r="FA20">
        <v>0</v>
      </c>
      <c r="FB20">
        <v>47121</v>
      </c>
      <c r="FC20">
        <v>0</v>
      </c>
      <c r="FD20">
        <v>0</v>
      </c>
      <c r="FE20">
        <v>47121</v>
      </c>
      <c r="FF20">
        <v>0</v>
      </c>
      <c r="FG20">
        <v>47121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0</v>
      </c>
      <c r="IM20">
        <v>0</v>
      </c>
      <c r="IN20">
        <v>0</v>
      </c>
      <c r="IO20">
        <v>0</v>
      </c>
      <c r="IP20">
        <v>0</v>
      </c>
      <c r="IQ20">
        <v>0</v>
      </c>
      <c r="IR20">
        <v>0</v>
      </c>
      <c r="IS20">
        <v>0</v>
      </c>
      <c r="IT20">
        <v>0</v>
      </c>
      <c r="IU20">
        <v>0</v>
      </c>
      <c r="IV20">
        <v>0</v>
      </c>
    </row>
    <row r="21" spans="1:256" ht="13.5">
      <c r="A21">
        <v>473138</v>
      </c>
      <c r="B21" t="s">
        <v>24</v>
      </c>
      <c r="C21">
        <v>562697</v>
      </c>
      <c r="D21">
        <v>86995</v>
      </c>
      <c r="E21">
        <v>649692</v>
      </c>
      <c r="F21">
        <v>0</v>
      </c>
      <c r="G21">
        <v>0</v>
      </c>
      <c r="H21">
        <v>544009</v>
      </c>
      <c r="I21">
        <v>27090</v>
      </c>
      <c r="J21">
        <v>571099</v>
      </c>
      <c r="K21">
        <v>0</v>
      </c>
      <c r="L21">
        <v>562697</v>
      </c>
      <c r="M21">
        <v>86995</v>
      </c>
      <c r="N21">
        <v>649692</v>
      </c>
      <c r="O21">
        <v>0</v>
      </c>
      <c r="P21">
        <v>0</v>
      </c>
      <c r="Q21">
        <v>544009</v>
      </c>
      <c r="R21">
        <v>27090</v>
      </c>
      <c r="S21">
        <v>571099</v>
      </c>
      <c r="T21">
        <v>0</v>
      </c>
      <c r="U21">
        <v>186053</v>
      </c>
      <c r="V21">
        <v>23906</v>
      </c>
      <c r="W21">
        <v>209959</v>
      </c>
      <c r="X21">
        <v>0</v>
      </c>
      <c r="Y21">
        <v>0</v>
      </c>
      <c r="Z21">
        <v>178106</v>
      </c>
      <c r="AA21">
        <v>8105</v>
      </c>
      <c r="AB21">
        <v>186211</v>
      </c>
      <c r="AC21">
        <v>0</v>
      </c>
      <c r="AD21">
        <v>5973</v>
      </c>
      <c r="AE21">
        <v>1095</v>
      </c>
      <c r="AF21">
        <v>7068</v>
      </c>
      <c r="AG21">
        <v>0</v>
      </c>
      <c r="AH21">
        <v>0</v>
      </c>
      <c r="AI21">
        <v>5652</v>
      </c>
      <c r="AJ21">
        <v>353</v>
      </c>
      <c r="AK21">
        <v>6005</v>
      </c>
      <c r="AL21">
        <v>0</v>
      </c>
      <c r="AM21">
        <v>128724</v>
      </c>
      <c r="AN21">
        <v>18112</v>
      </c>
      <c r="AO21">
        <v>146836</v>
      </c>
      <c r="AP21">
        <v>0</v>
      </c>
      <c r="AQ21">
        <v>0</v>
      </c>
      <c r="AR21">
        <v>122808</v>
      </c>
      <c r="AS21">
        <v>5848</v>
      </c>
      <c r="AT21">
        <v>128656</v>
      </c>
      <c r="AU21">
        <v>0</v>
      </c>
      <c r="AV21">
        <v>1355</v>
      </c>
      <c r="AW21">
        <v>0</v>
      </c>
      <c r="AX21">
        <v>1355</v>
      </c>
      <c r="AY21">
        <v>0</v>
      </c>
      <c r="AZ21">
        <v>0</v>
      </c>
      <c r="BA21">
        <v>1355</v>
      </c>
      <c r="BB21">
        <v>0</v>
      </c>
      <c r="BC21">
        <v>1355</v>
      </c>
      <c r="BD21">
        <v>0</v>
      </c>
      <c r="BE21">
        <v>11468</v>
      </c>
      <c r="BF21">
        <v>811</v>
      </c>
      <c r="BG21">
        <v>12279</v>
      </c>
      <c r="BH21">
        <v>0</v>
      </c>
      <c r="BI21">
        <v>0</v>
      </c>
      <c r="BJ21">
        <v>11288</v>
      </c>
      <c r="BK21">
        <v>75</v>
      </c>
      <c r="BL21">
        <v>11363</v>
      </c>
      <c r="BM21">
        <v>0</v>
      </c>
      <c r="BN21">
        <v>39888</v>
      </c>
      <c r="BO21">
        <v>3888</v>
      </c>
      <c r="BP21">
        <v>43776</v>
      </c>
      <c r="BQ21">
        <v>0</v>
      </c>
      <c r="BR21">
        <v>0</v>
      </c>
      <c r="BS21">
        <v>38358</v>
      </c>
      <c r="BT21">
        <v>1829</v>
      </c>
      <c r="BU21">
        <v>40187</v>
      </c>
      <c r="BV21">
        <v>0</v>
      </c>
      <c r="BW21">
        <v>342718</v>
      </c>
      <c r="BX21">
        <v>59639</v>
      </c>
      <c r="BY21">
        <v>402357</v>
      </c>
      <c r="BZ21">
        <v>0</v>
      </c>
      <c r="CA21">
        <v>0</v>
      </c>
      <c r="CB21">
        <v>332432</v>
      </c>
      <c r="CC21">
        <v>18011</v>
      </c>
      <c r="CD21">
        <v>350443</v>
      </c>
      <c r="CE21">
        <v>0</v>
      </c>
      <c r="CF21">
        <v>161394</v>
      </c>
      <c r="CG21">
        <v>59639</v>
      </c>
      <c r="CH21">
        <v>221033</v>
      </c>
      <c r="CI21">
        <v>0</v>
      </c>
      <c r="CJ21">
        <v>0</v>
      </c>
      <c r="CK21">
        <v>151108</v>
      </c>
      <c r="CL21">
        <v>18011</v>
      </c>
      <c r="CM21">
        <v>169119</v>
      </c>
      <c r="CN21">
        <v>0</v>
      </c>
      <c r="CO21">
        <v>27445</v>
      </c>
      <c r="CP21">
        <v>6083</v>
      </c>
      <c r="CQ21">
        <v>33528</v>
      </c>
      <c r="CR21">
        <v>0</v>
      </c>
      <c r="CS21">
        <v>0</v>
      </c>
      <c r="CT21">
        <v>25386</v>
      </c>
      <c r="CU21">
        <v>1837</v>
      </c>
      <c r="CV21">
        <v>27223</v>
      </c>
      <c r="CW21">
        <v>0</v>
      </c>
      <c r="CX21">
        <v>108487</v>
      </c>
      <c r="CY21">
        <v>52727</v>
      </c>
      <c r="CZ21">
        <v>161214</v>
      </c>
      <c r="DA21">
        <v>0</v>
      </c>
      <c r="DB21">
        <v>0</v>
      </c>
      <c r="DC21">
        <v>100349</v>
      </c>
      <c r="DD21">
        <v>15924</v>
      </c>
      <c r="DE21">
        <v>116273</v>
      </c>
      <c r="DF21">
        <v>0</v>
      </c>
      <c r="DG21">
        <v>25462</v>
      </c>
      <c r="DH21">
        <v>829</v>
      </c>
      <c r="DI21">
        <v>26291</v>
      </c>
      <c r="DJ21">
        <v>0</v>
      </c>
      <c r="DK21">
        <v>0</v>
      </c>
      <c r="DL21">
        <v>25373</v>
      </c>
      <c r="DM21">
        <v>250</v>
      </c>
      <c r="DN21">
        <v>25623</v>
      </c>
      <c r="DO21">
        <v>0</v>
      </c>
      <c r="DP21">
        <v>181324</v>
      </c>
      <c r="DQ21">
        <v>0</v>
      </c>
      <c r="DR21">
        <v>181324</v>
      </c>
      <c r="DS21">
        <v>0</v>
      </c>
      <c r="DT21">
        <v>0</v>
      </c>
      <c r="DU21">
        <v>181324</v>
      </c>
      <c r="DV21">
        <v>0</v>
      </c>
      <c r="DW21">
        <v>181324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12245</v>
      </c>
      <c r="ER21">
        <v>3450</v>
      </c>
      <c r="ES21">
        <v>15695</v>
      </c>
      <c r="ET21">
        <v>0</v>
      </c>
      <c r="EU21">
        <v>0</v>
      </c>
      <c r="EV21">
        <v>11790</v>
      </c>
      <c r="EW21">
        <v>974</v>
      </c>
      <c r="EX21">
        <v>12764</v>
      </c>
      <c r="EY21">
        <v>0</v>
      </c>
      <c r="EZ21">
        <v>21681</v>
      </c>
      <c r="FA21">
        <v>0</v>
      </c>
      <c r="FB21">
        <v>21681</v>
      </c>
      <c r="FC21">
        <v>0</v>
      </c>
      <c r="FD21">
        <v>0</v>
      </c>
      <c r="FE21">
        <v>21681</v>
      </c>
      <c r="FF21">
        <v>0</v>
      </c>
      <c r="FG21">
        <v>21681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0</v>
      </c>
      <c r="IM21">
        <v>0</v>
      </c>
      <c r="IN21">
        <v>0</v>
      </c>
      <c r="IO21">
        <v>0</v>
      </c>
      <c r="IP21">
        <v>0</v>
      </c>
      <c r="IQ21">
        <v>0</v>
      </c>
      <c r="IR21">
        <v>0</v>
      </c>
      <c r="IS21">
        <v>0</v>
      </c>
      <c r="IT21">
        <v>0</v>
      </c>
      <c r="IU21">
        <v>0</v>
      </c>
      <c r="IV21">
        <v>0</v>
      </c>
    </row>
    <row r="22" spans="1:256" ht="13.5">
      <c r="A22">
        <v>473146</v>
      </c>
      <c r="B22" t="s">
        <v>25</v>
      </c>
      <c r="C22">
        <v>1107777</v>
      </c>
      <c r="D22">
        <v>257402</v>
      </c>
      <c r="E22">
        <v>1365179</v>
      </c>
      <c r="F22">
        <v>0</v>
      </c>
      <c r="G22">
        <v>0</v>
      </c>
      <c r="H22">
        <v>1061707</v>
      </c>
      <c r="I22">
        <v>34704</v>
      </c>
      <c r="J22">
        <v>1096411</v>
      </c>
      <c r="K22">
        <v>0</v>
      </c>
      <c r="L22">
        <v>1107777</v>
      </c>
      <c r="M22">
        <v>257402</v>
      </c>
      <c r="N22">
        <v>1365179</v>
      </c>
      <c r="O22">
        <v>0</v>
      </c>
      <c r="P22">
        <v>0</v>
      </c>
      <c r="Q22">
        <v>1061707</v>
      </c>
      <c r="R22">
        <v>34704</v>
      </c>
      <c r="S22">
        <v>1096411</v>
      </c>
      <c r="T22">
        <v>0</v>
      </c>
      <c r="U22">
        <v>317676</v>
      </c>
      <c r="V22">
        <v>55494</v>
      </c>
      <c r="W22">
        <v>373170</v>
      </c>
      <c r="X22">
        <v>0</v>
      </c>
      <c r="Y22">
        <v>0</v>
      </c>
      <c r="Z22">
        <v>305382</v>
      </c>
      <c r="AA22">
        <v>9542</v>
      </c>
      <c r="AB22">
        <v>314924</v>
      </c>
      <c r="AC22">
        <v>0</v>
      </c>
      <c r="AD22">
        <v>12144</v>
      </c>
      <c r="AE22">
        <v>1687</v>
      </c>
      <c r="AF22">
        <v>13831</v>
      </c>
      <c r="AG22">
        <v>0</v>
      </c>
      <c r="AH22">
        <v>0</v>
      </c>
      <c r="AI22">
        <v>11505</v>
      </c>
      <c r="AJ22">
        <v>839</v>
      </c>
      <c r="AK22">
        <v>12344</v>
      </c>
      <c r="AL22">
        <v>0</v>
      </c>
      <c r="AM22">
        <v>262519</v>
      </c>
      <c r="AN22">
        <v>40485</v>
      </c>
      <c r="AO22">
        <v>303004</v>
      </c>
      <c r="AP22">
        <v>0</v>
      </c>
      <c r="AQ22">
        <v>0</v>
      </c>
      <c r="AR22">
        <v>250964</v>
      </c>
      <c r="AS22">
        <v>8617</v>
      </c>
      <c r="AT22">
        <v>259581</v>
      </c>
      <c r="AU22">
        <v>0</v>
      </c>
      <c r="AV22">
        <v>4231</v>
      </c>
      <c r="AW22">
        <v>0</v>
      </c>
      <c r="AX22">
        <v>4231</v>
      </c>
      <c r="AY22">
        <v>0</v>
      </c>
      <c r="AZ22">
        <v>0</v>
      </c>
      <c r="BA22">
        <v>4231</v>
      </c>
      <c r="BB22">
        <v>0</v>
      </c>
      <c r="BC22">
        <v>4231</v>
      </c>
      <c r="BD22">
        <v>0</v>
      </c>
      <c r="BE22">
        <v>15047</v>
      </c>
      <c r="BF22">
        <v>5861</v>
      </c>
      <c r="BG22">
        <v>20908</v>
      </c>
      <c r="BH22">
        <v>0</v>
      </c>
      <c r="BI22">
        <v>0</v>
      </c>
      <c r="BJ22">
        <v>14947</v>
      </c>
      <c r="BK22">
        <v>0</v>
      </c>
      <c r="BL22">
        <v>14947</v>
      </c>
      <c r="BM22">
        <v>0</v>
      </c>
      <c r="BN22">
        <v>27966</v>
      </c>
      <c r="BO22">
        <v>7461</v>
      </c>
      <c r="BP22">
        <v>35427</v>
      </c>
      <c r="BQ22">
        <v>0</v>
      </c>
      <c r="BR22">
        <v>0</v>
      </c>
      <c r="BS22">
        <v>27966</v>
      </c>
      <c r="BT22">
        <v>86</v>
      </c>
      <c r="BU22">
        <v>28052</v>
      </c>
      <c r="BV22">
        <v>0</v>
      </c>
      <c r="BW22">
        <v>718562</v>
      </c>
      <c r="BX22">
        <v>194987</v>
      </c>
      <c r="BY22">
        <v>913549</v>
      </c>
      <c r="BZ22">
        <v>0</v>
      </c>
      <c r="CA22">
        <v>0</v>
      </c>
      <c r="CB22">
        <v>686530</v>
      </c>
      <c r="CC22">
        <v>23397</v>
      </c>
      <c r="CD22">
        <v>709927</v>
      </c>
      <c r="CE22">
        <v>0</v>
      </c>
      <c r="CF22">
        <v>718384</v>
      </c>
      <c r="CG22">
        <v>194987</v>
      </c>
      <c r="CH22">
        <v>913371</v>
      </c>
      <c r="CI22">
        <v>0</v>
      </c>
      <c r="CJ22">
        <v>0</v>
      </c>
      <c r="CK22">
        <v>686352</v>
      </c>
      <c r="CL22">
        <v>23397</v>
      </c>
      <c r="CM22">
        <v>709749</v>
      </c>
      <c r="CN22">
        <v>0</v>
      </c>
      <c r="CO22">
        <v>93757</v>
      </c>
      <c r="CP22">
        <v>62395</v>
      </c>
      <c r="CQ22">
        <v>156152</v>
      </c>
      <c r="CR22">
        <v>0</v>
      </c>
      <c r="CS22">
        <v>0</v>
      </c>
      <c r="CT22">
        <v>88960</v>
      </c>
      <c r="CU22">
        <v>7487</v>
      </c>
      <c r="CV22">
        <v>96447</v>
      </c>
      <c r="CW22">
        <v>0</v>
      </c>
      <c r="CX22">
        <v>279802</v>
      </c>
      <c r="CY22">
        <v>128691</v>
      </c>
      <c r="CZ22">
        <v>408493</v>
      </c>
      <c r="DA22">
        <v>0</v>
      </c>
      <c r="DB22">
        <v>0</v>
      </c>
      <c r="DC22">
        <v>267913</v>
      </c>
      <c r="DD22">
        <v>15442</v>
      </c>
      <c r="DE22">
        <v>283355</v>
      </c>
      <c r="DF22">
        <v>0</v>
      </c>
      <c r="DG22">
        <v>344825</v>
      </c>
      <c r="DH22">
        <v>3901</v>
      </c>
      <c r="DI22">
        <v>348726</v>
      </c>
      <c r="DJ22">
        <v>0</v>
      </c>
      <c r="DK22">
        <v>0</v>
      </c>
      <c r="DL22">
        <v>329479</v>
      </c>
      <c r="DM22">
        <v>468</v>
      </c>
      <c r="DN22">
        <v>329947</v>
      </c>
      <c r="DO22">
        <v>0</v>
      </c>
      <c r="DP22">
        <v>178</v>
      </c>
      <c r="DQ22">
        <v>0</v>
      </c>
      <c r="DR22">
        <v>178</v>
      </c>
      <c r="DS22">
        <v>0</v>
      </c>
      <c r="DT22">
        <v>0</v>
      </c>
      <c r="DU22">
        <v>178</v>
      </c>
      <c r="DV22">
        <v>0</v>
      </c>
      <c r="DW22">
        <v>178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24204</v>
      </c>
      <c r="ER22">
        <v>6921</v>
      </c>
      <c r="ES22">
        <v>31125</v>
      </c>
      <c r="ET22">
        <v>0</v>
      </c>
      <c r="EU22">
        <v>0</v>
      </c>
      <c r="EV22">
        <v>22460</v>
      </c>
      <c r="EW22">
        <v>1765</v>
      </c>
      <c r="EX22">
        <v>24225</v>
      </c>
      <c r="EY22">
        <v>0</v>
      </c>
      <c r="EZ22">
        <v>47335</v>
      </c>
      <c r="FA22">
        <v>0</v>
      </c>
      <c r="FB22">
        <v>47335</v>
      </c>
      <c r="FC22">
        <v>0</v>
      </c>
      <c r="FD22">
        <v>0</v>
      </c>
      <c r="FE22">
        <v>47335</v>
      </c>
      <c r="FF22">
        <v>0</v>
      </c>
      <c r="FG22">
        <v>47335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0</v>
      </c>
      <c r="GM22">
        <v>0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0</v>
      </c>
      <c r="IM22">
        <v>0</v>
      </c>
      <c r="IN22">
        <v>0</v>
      </c>
      <c r="IO22">
        <v>0</v>
      </c>
      <c r="IP22">
        <v>0</v>
      </c>
      <c r="IQ22">
        <v>0</v>
      </c>
      <c r="IR22">
        <v>0</v>
      </c>
      <c r="IS22">
        <v>0</v>
      </c>
      <c r="IT22">
        <v>0</v>
      </c>
      <c r="IU22">
        <v>0</v>
      </c>
      <c r="IV22">
        <v>0</v>
      </c>
    </row>
    <row r="23" spans="1:256" ht="13.5">
      <c r="A23">
        <v>473154</v>
      </c>
      <c r="B23" t="s">
        <v>26</v>
      </c>
      <c r="C23">
        <v>284942</v>
      </c>
      <c r="D23">
        <v>24001</v>
      </c>
      <c r="E23">
        <v>308943</v>
      </c>
      <c r="F23">
        <v>0</v>
      </c>
      <c r="G23">
        <v>0</v>
      </c>
      <c r="H23">
        <v>279388</v>
      </c>
      <c r="I23">
        <v>2784</v>
      </c>
      <c r="J23">
        <v>282172</v>
      </c>
      <c r="K23">
        <v>0</v>
      </c>
      <c r="L23">
        <v>284942</v>
      </c>
      <c r="M23">
        <v>24001</v>
      </c>
      <c r="N23">
        <v>308943</v>
      </c>
      <c r="O23">
        <v>0</v>
      </c>
      <c r="P23">
        <v>0</v>
      </c>
      <c r="Q23">
        <v>279388</v>
      </c>
      <c r="R23">
        <v>2784</v>
      </c>
      <c r="S23">
        <v>282172</v>
      </c>
      <c r="T23">
        <v>0</v>
      </c>
      <c r="U23">
        <v>96612</v>
      </c>
      <c r="V23">
        <v>3363</v>
      </c>
      <c r="W23">
        <v>99975</v>
      </c>
      <c r="X23">
        <v>0</v>
      </c>
      <c r="Y23">
        <v>0</v>
      </c>
      <c r="Z23">
        <v>95120</v>
      </c>
      <c r="AA23">
        <v>890</v>
      </c>
      <c r="AB23">
        <v>96010</v>
      </c>
      <c r="AC23">
        <v>0</v>
      </c>
      <c r="AD23">
        <v>3990</v>
      </c>
      <c r="AE23">
        <v>399</v>
      </c>
      <c r="AF23">
        <v>4389</v>
      </c>
      <c r="AG23">
        <v>0</v>
      </c>
      <c r="AH23">
        <v>0</v>
      </c>
      <c r="AI23">
        <v>3933</v>
      </c>
      <c r="AJ23">
        <v>18</v>
      </c>
      <c r="AK23">
        <v>3951</v>
      </c>
      <c r="AL23">
        <v>0</v>
      </c>
      <c r="AM23">
        <v>80520</v>
      </c>
      <c r="AN23">
        <v>2964</v>
      </c>
      <c r="AO23">
        <v>83484</v>
      </c>
      <c r="AP23">
        <v>0</v>
      </c>
      <c r="AQ23">
        <v>0</v>
      </c>
      <c r="AR23">
        <v>79085</v>
      </c>
      <c r="AS23">
        <v>872</v>
      </c>
      <c r="AT23">
        <v>79957</v>
      </c>
      <c r="AU23">
        <v>0</v>
      </c>
      <c r="AV23">
        <v>1365</v>
      </c>
      <c r="AW23">
        <v>0</v>
      </c>
      <c r="AX23">
        <v>1365</v>
      </c>
      <c r="AY23">
        <v>0</v>
      </c>
      <c r="AZ23">
        <v>0</v>
      </c>
      <c r="BA23">
        <v>1365</v>
      </c>
      <c r="BB23">
        <v>0</v>
      </c>
      <c r="BC23">
        <v>1365</v>
      </c>
      <c r="BD23">
        <v>0</v>
      </c>
      <c r="BE23">
        <v>6943</v>
      </c>
      <c r="BF23">
        <v>0</v>
      </c>
      <c r="BG23">
        <v>6943</v>
      </c>
      <c r="BH23">
        <v>0</v>
      </c>
      <c r="BI23">
        <v>0</v>
      </c>
      <c r="BJ23">
        <v>6943</v>
      </c>
      <c r="BK23">
        <v>0</v>
      </c>
      <c r="BL23">
        <v>6943</v>
      </c>
      <c r="BM23">
        <v>0</v>
      </c>
      <c r="BN23">
        <v>5159</v>
      </c>
      <c r="BO23">
        <v>0</v>
      </c>
      <c r="BP23">
        <v>5159</v>
      </c>
      <c r="BQ23">
        <v>0</v>
      </c>
      <c r="BR23">
        <v>0</v>
      </c>
      <c r="BS23">
        <v>5159</v>
      </c>
      <c r="BT23">
        <v>0</v>
      </c>
      <c r="BU23">
        <v>5159</v>
      </c>
      <c r="BV23">
        <v>0</v>
      </c>
      <c r="BW23">
        <v>148093</v>
      </c>
      <c r="BX23">
        <v>19297</v>
      </c>
      <c r="BY23">
        <v>167390</v>
      </c>
      <c r="BZ23">
        <v>0</v>
      </c>
      <c r="CA23">
        <v>0</v>
      </c>
      <c r="CB23">
        <v>144286</v>
      </c>
      <c r="CC23">
        <v>1772</v>
      </c>
      <c r="CD23">
        <v>146058</v>
      </c>
      <c r="CE23">
        <v>0</v>
      </c>
      <c r="CF23">
        <v>143209</v>
      </c>
      <c r="CG23">
        <v>19297</v>
      </c>
      <c r="CH23">
        <v>162506</v>
      </c>
      <c r="CI23">
        <v>0</v>
      </c>
      <c r="CJ23">
        <v>0</v>
      </c>
      <c r="CK23">
        <v>139402</v>
      </c>
      <c r="CL23">
        <v>1772</v>
      </c>
      <c r="CM23">
        <v>141174</v>
      </c>
      <c r="CN23">
        <v>0</v>
      </c>
      <c r="CO23">
        <v>30074</v>
      </c>
      <c r="CP23">
        <v>4979</v>
      </c>
      <c r="CQ23">
        <v>35053</v>
      </c>
      <c r="CR23">
        <v>0</v>
      </c>
      <c r="CS23">
        <v>0</v>
      </c>
      <c r="CT23">
        <v>29274</v>
      </c>
      <c r="CU23">
        <v>457</v>
      </c>
      <c r="CV23">
        <v>29731</v>
      </c>
      <c r="CW23">
        <v>0</v>
      </c>
      <c r="CX23">
        <v>86642</v>
      </c>
      <c r="CY23">
        <v>14318</v>
      </c>
      <c r="CZ23">
        <v>100960</v>
      </c>
      <c r="DA23">
        <v>0</v>
      </c>
      <c r="DB23">
        <v>0</v>
      </c>
      <c r="DC23">
        <v>84339</v>
      </c>
      <c r="DD23">
        <v>1315</v>
      </c>
      <c r="DE23">
        <v>85654</v>
      </c>
      <c r="DF23">
        <v>0</v>
      </c>
      <c r="DG23">
        <v>26493</v>
      </c>
      <c r="DH23">
        <v>0</v>
      </c>
      <c r="DI23">
        <v>26493</v>
      </c>
      <c r="DJ23">
        <v>0</v>
      </c>
      <c r="DK23">
        <v>0</v>
      </c>
      <c r="DL23">
        <v>25789</v>
      </c>
      <c r="DM23">
        <v>0</v>
      </c>
      <c r="DN23">
        <v>25789</v>
      </c>
      <c r="DO23">
        <v>0</v>
      </c>
      <c r="DP23">
        <v>4884</v>
      </c>
      <c r="DQ23">
        <v>0</v>
      </c>
      <c r="DR23">
        <v>4884</v>
      </c>
      <c r="DS23">
        <v>0</v>
      </c>
      <c r="DT23">
        <v>0</v>
      </c>
      <c r="DU23">
        <v>4884</v>
      </c>
      <c r="DV23">
        <v>0</v>
      </c>
      <c r="DW23">
        <v>4884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14617</v>
      </c>
      <c r="ER23">
        <v>1341</v>
      </c>
      <c r="ES23">
        <v>15958</v>
      </c>
      <c r="ET23">
        <v>0</v>
      </c>
      <c r="EU23">
        <v>0</v>
      </c>
      <c r="EV23">
        <v>14362</v>
      </c>
      <c r="EW23">
        <v>122</v>
      </c>
      <c r="EX23">
        <v>14484</v>
      </c>
      <c r="EY23">
        <v>0</v>
      </c>
      <c r="EZ23">
        <v>25385</v>
      </c>
      <c r="FA23">
        <v>0</v>
      </c>
      <c r="FB23">
        <v>25385</v>
      </c>
      <c r="FC23">
        <v>0</v>
      </c>
      <c r="FD23">
        <v>0</v>
      </c>
      <c r="FE23">
        <v>25385</v>
      </c>
      <c r="FF23">
        <v>0</v>
      </c>
      <c r="FG23">
        <v>25385</v>
      </c>
      <c r="FH23">
        <v>0</v>
      </c>
      <c r="FI23">
        <v>235</v>
      </c>
      <c r="FJ23">
        <v>0</v>
      </c>
      <c r="FK23">
        <v>235</v>
      </c>
      <c r="FL23">
        <v>0</v>
      </c>
      <c r="FM23">
        <v>0</v>
      </c>
      <c r="FN23">
        <v>235</v>
      </c>
      <c r="FO23">
        <v>0</v>
      </c>
      <c r="FP23">
        <v>235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  <c r="IT23">
        <v>0</v>
      </c>
      <c r="IU23">
        <v>0</v>
      </c>
      <c r="IV23">
        <v>0</v>
      </c>
    </row>
    <row r="24" spans="1:256" ht="13.5">
      <c r="A24">
        <v>473243</v>
      </c>
      <c r="B24" t="s">
        <v>27</v>
      </c>
      <c r="C24">
        <v>2968318</v>
      </c>
      <c r="D24">
        <v>335733</v>
      </c>
      <c r="E24">
        <v>3304051</v>
      </c>
      <c r="F24">
        <v>0</v>
      </c>
      <c r="G24">
        <v>0</v>
      </c>
      <c r="H24">
        <v>2823743</v>
      </c>
      <c r="I24">
        <v>79181</v>
      </c>
      <c r="J24">
        <v>2902924</v>
      </c>
      <c r="K24">
        <v>0</v>
      </c>
      <c r="L24">
        <v>2968318</v>
      </c>
      <c r="M24">
        <v>335733</v>
      </c>
      <c r="N24">
        <v>3304051</v>
      </c>
      <c r="O24">
        <v>0</v>
      </c>
      <c r="P24">
        <v>0</v>
      </c>
      <c r="Q24">
        <v>2823743</v>
      </c>
      <c r="R24">
        <v>79181</v>
      </c>
      <c r="S24">
        <v>2902924</v>
      </c>
      <c r="T24">
        <v>0</v>
      </c>
      <c r="U24">
        <v>1197937</v>
      </c>
      <c r="V24">
        <v>78367</v>
      </c>
      <c r="W24">
        <v>1276304</v>
      </c>
      <c r="X24">
        <v>0</v>
      </c>
      <c r="Y24">
        <v>0</v>
      </c>
      <c r="Z24">
        <v>1151801</v>
      </c>
      <c r="AA24">
        <v>20299</v>
      </c>
      <c r="AB24">
        <v>1172100</v>
      </c>
      <c r="AC24">
        <v>0</v>
      </c>
      <c r="AD24">
        <v>40348</v>
      </c>
      <c r="AE24">
        <v>2683</v>
      </c>
      <c r="AF24">
        <v>43031</v>
      </c>
      <c r="AG24">
        <v>0</v>
      </c>
      <c r="AH24">
        <v>0</v>
      </c>
      <c r="AI24">
        <v>38700</v>
      </c>
      <c r="AJ24">
        <v>694</v>
      </c>
      <c r="AK24">
        <v>39394</v>
      </c>
      <c r="AL24">
        <v>0</v>
      </c>
      <c r="AM24">
        <v>1079990</v>
      </c>
      <c r="AN24">
        <v>71847</v>
      </c>
      <c r="AO24">
        <v>1151837</v>
      </c>
      <c r="AP24">
        <v>0</v>
      </c>
      <c r="AQ24">
        <v>0</v>
      </c>
      <c r="AR24">
        <v>1036298</v>
      </c>
      <c r="AS24">
        <v>18579</v>
      </c>
      <c r="AT24">
        <v>1054877</v>
      </c>
      <c r="AU24">
        <v>0</v>
      </c>
      <c r="AV24">
        <v>10733</v>
      </c>
      <c r="AW24">
        <v>0</v>
      </c>
      <c r="AX24">
        <v>10733</v>
      </c>
      <c r="AY24">
        <v>0</v>
      </c>
      <c r="AZ24">
        <v>0</v>
      </c>
      <c r="BA24">
        <v>10733</v>
      </c>
      <c r="BB24">
        <v>0</v>
      </c>
      <c r="BC24">
        <v>10733</v>
      </c>
      <c r="BD24">
        <v>0</v>
      </c>
      <c r="BE24">
        <v>33777</v>
      </c>
      <c r="BF24">
        <v>2985</v>
      </c>
      <c r="BG24">
        <v>36762</v>
      </c>
      <c r="BH24">
        <v>0</v>
      </c>
      <c r="BI24">
        <v>0</v>
      </c>
      <c r="BJ24">
        <v>33371</v>
      </c>
      <c r="BK24">
        <v>575</v>
      </c>
      <c r="BL24">
        <v>33946</v>
      </c>
      <c r="BM24">
        <v>0</v>
      </c>
      <c r="BN24">
        <v>43822</v>
      </c>
      <c r="BO24">
        <v>852</v>
      </c>
      <c r="BP24">
        <v>44674</v>
      </c>
      <c r="BQ24">
        <v>0</v>
      </c>
      <c r="BR24">
        <v>0</v>
      </c>
      <c r="BS24">
        <v>43432</v>
      </c>
      <c r="BT24">
        <v>451</v>
      </c>
      <c r="BU24">
        <v>43883</v>
      </c>
      <c r="BV24">
        <v>0</v>
      </c>
      <c r="BW24">
        <v>1520245</v>
      </c>
      <c r="BX24">
        <v>245992</v>
      </c>
      <c r="BY24">
        <v>1766237</v>
      </c>
      <c r="BZ24">
        <v>0</v>
      </c>
      <c r="CA24">
        <v>0</v>
      </c>
      <c r="CB24">
        <v>1427309</v>
      </c>
      <c r="CC24">
        <v>55874</v>
      </c>
      <c r="CD24">
        <v>1483183</v>
      </c>
      <c r="CE24">
        <v>0</v>
      </c>
      <c r="CF24">
        <v>1512121</v>
      </c>
      <c r="CG24">
        <v>245992</v>
      </c>
      <c r="CH24">
        <v>1758113</v>
      </c>
      <c r="CI24">
        <v>0</v>
      </c>
      <c r="CJ24">
        <v>0</v>
      </c>
      <c r="CK24">
        <v>1419185</v>
      </c>
      <c r="CL24">
        <v>55874</v>
      </c>
      <c r="CM24">
        <v>1475059</v>
      </c>
      <c r="CN24">
        <v>0</v>
      </c>
      <c r="CO24">
        <v>465276</v>
      </c>
      <c r="CP24">
        <v>80080</v>
      </c>
      <c r="CQ24">
        <v>545356</v>
      </c>
      <c r="CR24">
        <v>0</v>
      </c>
      <c r="CS24">
        <v>0</v>
      </c>
      <c r="CT24">
        <v>435030</v>
      </c>
      <c r="CU24">
        <v>18270</v>
      </c>
      <c r="CV24">
        <v>453300</v>
      </c>
      <c r="CW24">
        <v>0</v>
      </c>
      <c r="CX24">
        <v>948937</v>
      </c>
      <c r="CY24">
        <v>163324</v>
      </c>
      <c r="CZ24">
        <v>1112261</v>
      </c>
      <c r="DA24">
        <v>0</v>
      </c>
      <c r="DB24">
        <v>0</v>
      </c>
      <c r="DC24">
        <v>887252</v>
      </c>
      <c r="DD24">
        <v>37261</v>
      </c>
      <c r="DE24">
        <v>924513</v>
      </c>
      <c r="DF24">
        <v>0</v>
      </c>
      <c r="DG24">
        <v>97908</v>
      </c>
      <c r="DH24">
        <v>2588</v>
      </c>
      <c r="DI24">
        <v>100496</v>
      </c>
      <c r="DJ24">
        <v>0</v>
      </c>
      <c r="DK24">
        <v>0</v>
      </c>
      <c r="DL24">
        <v>96903</v>
      </c>
      <c r="DM24">
        <v>343</v>
      </c>
      <c r="DN24">
        <v>97246</v>
      </c>
      <c r="DO24">
        <v>0</v>
      </c>
      <c r="DP24">
        <v>8124</v>
      </c>
      <c r="DQ24">
        <v>0</v>
      </c>
      <c r="DR24">
        <v>8124</v>
      </c>
      <c r="DS24">
        <v>0</v>
      </c>
      <c r="DT24">
        <v>0</v>
      </c>
      <c r="DU24">
        <v>8124</v>
      </c>
      <c r="DV24">
        <v>0</v>
      </c>
      <c r="DW24">
        <v>8124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91514</v>
      </c>
      <c r="ER24">
        <v>11374</v>
      </c>
      <c r="ES24">
        <v>102888</v>
      </c>
      <c r="ET24">
        <v>0</v>
      </c>
      <c r="EU24">
        <v>0</v>
      </c>
      <c r="EV24">
        <v>86011</v>
      </c>
      <c r="EW24">
        <v>3008</v>
      </c>
      <c r="EX24">
        <v>89019</v>
      </c>
      <c r="EY24">
        <v>0</v>
      </c>
      <c r="EZ24">
        <v>158592</v>
      </c>
      <c r="FA24">
        <v>0</v>
      </c>
      <c r="FB24">
        <v>158592</v>
      </c>
      <c r="FC24">
        <v>0</v>
      </c>
      <c r="FD24">
        <v>0</v>
      </c>
      <c r="FE24">
        <v>158592</v>
      </c>
      <c r="FF24">
        <v>0</v>
      </c>
      <c r="FG24">
        <v>158592</v>
      </c>
      <c r="FH24">
        <v>0</v>
      </c>
      <c r="FI24">
        <v>30</v>
      </c>
      <c r="FJ24">
        <v>0</v>
      </c>
      <c r="FK24">
        <v>30</v>
      </c>
      <c r="FL24">
        <v>0</v>
      </c>
      <c r="FM24">
        <v>0</v>
      </c>
      <c r="FN24">
        <v>30</v>
      </c>
      <c r="FO24">
        <v>0</v>
      </c>
      <c r="FP24">
        <v>30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  <c r="IP24">
        <v>0</v>
      </c>
      <c r="IQ24">
        <v>0</v>
      </c>
      <c r="IR24">
        <v>0</v>
      </c>
      <c r="IS24">
        <v>0</v>
      </c>
      <c r="IT24">
        <v>0</v>
      </c>
      <c r="IU24">
        <v>0</v>
      </c>
      <c r="IV24">
        <v>0</v>
      </c>
    </row>
    <row r="25" spans="1:256" ht="13.5">
      <c r="A25">
        <v>473251</v>
      </c>
      <c r="B25" t="s">
        <v>28</v>
      </c>
      <c r="C25">
        <v>1686165</v>
      </c>
      <c r="D25">
        <v>165719</v>
      </c>
      <c r="E25">
        <v>1851884</v>
      </c>
      <c r="F25">
        <v>0</v>
      </c>
      <c r="G25">
        <v>0</v>
      </c>
      <c r="H25">
        <v>1616915</v>
      </c>
      <c r="I25">
        <v>53013</v>
      </c>
      <c r="J25">
        <v>1669928</v>
      </c>
      <c r="K25">
        <v>0</v>
      </c>
      <c r="L25">
        <v>1686165</v>
      </c>
      <c r="M25">
        <v>165719</v>
      </c>
      <c r="N25">
        <v>1851884</v>
      </c>
      <c r="O25">
        <v>0</v>
      </c>
      <c r="P25">
        <v>0</v>
      </c>
      <c r="Q25">
        <v>1616915</v>
      </c>
      <c r="R25">
        <v>53013</v>
      </c>
      <c r="S25">
        <v>1669928</v>
      </c>
      <c r="T25">
        <v>0</v>
      </c>
      <c r="U25">
        <v>609496</v>
      </c>
      <c r="V25">
        <v>68621</v>
      </c>
      <c r="W25">
        <v>678117</v>
      </c>
      <c r="X25">
        <v>0</v>
      </c>
      <c r="Y25">
        <v>0</v>
      </c>
      <c r="Z25">
        <v>576994</v>
      </c>
      <c r="AA25">
        <v>21375</v>
      </c>
      <c r="AB25">
        <v>598369</v>
      </c>
      <c r="AC25">
        <v>0</v>
      </c>
      <c r="AD25">
        <v>20268</v>
      </c>
      <c r="AE25">
        <v>2578</v>
      </c>
      <c r="AF25">
        <v>22846</v>
      </c>
      <c r="AG25">
        <v>0</v>
      </c>
      <c r="AH25">
        <v>0</v>
      </c>
      <c r="AI25">
        <v>19105</v>
      </c>
      <c r="AJ25">
        <v>806</v>
      </c>
      <c r="AK25">
        <v>19911</v>
      </c>
      <c r="AL25">
        <v>0</v>
      </c>
      <c r="AM25">
        <v>511711</v>
      </c>
      <c r="AN25">
        <v>65075</v>
      </c>
      <c r="AO25">
        <v>576786</v>
      </c>
      <c r="AP25">
        <v>0</v>
      </c>
      <c r="AQ25">
        <v>0</v>
      </c>
      <c r="AR25">
        <v>482330</v>
      </c>
      <c r="AS25">
        <v>20357</v>
      </c>
      <c r="AT25">
        <v>502687</v>
      </c>
      <c r="AU25">
        <v>0</v>
      </c>
      <c r="AV25">
        <v>5613</v>
      </c>
      <c r="AW25">
        <v>0</v>
      </c>
      <c r="AX25">
        <v>5613</v>
      </c>
      <c r="AY25">
        <v>0</v>
      </c>
      <c r="AZ25">
        <v>0</v>
      </c>
      <c r="BA25">
        <v>5613</v>
      </c>
      <c r="BB25">
        <v>0</v>
      </c>
      <c r="BC25">
        <v>5613</v>
      </c>
      <c r="BD25">
        <v>0</v>
      </c>
      <c r="BE25">
        <v>26234</v>
      </c>
      <c r="BF25">
        <v>855</v>
      </c>
      <c r="BG25">
        <v>27089</v>
      </c>
      <c r="BH25">
        <v>0</v>
      </c>
      <c r="BI25">
        <v>0</v>
      </c>
      <c r="BJ25">
        <v>26057</v>
      </c>
      <c r="BK25">
        <v>200</v>
      </c>
      <c r="BL25">
        <v>26257</v>
      </c>
      <c r="BM25">
        <v>0</v>
      </c>
      <c r="BN25">
        <v>51283</v>
      </c>
      <c r="BO25">
        <v>113</v>
      </c>
      <c r="BP25">
        <v>51396</v>
      </c>
      <c r="BQ25">
        <v>0</v>
      </c>
      <c r="BR25">
        <v>0</v>
      </c>
      <c r="BS25">
        <v>49502</v>
      </c>
      <c r="BT25">
        <v>12</v>
      </c>
      <c r="BU25">
        <v>49514</v>
      </c>
      <c r="BV25">
        <v>0</v>
      </c>
      <c r="BW25">
        <v>963210</v>
      </c>
      <c r="BX25">
        <v>89279</v>
      </c>
      <c r="BY25">
        <v>1052489</v>
      </c>
      <c r="BZ25">
        <v>0</v>
      </c>
      <c r="CA25">
        <v>0</v>
      </c>
      <c r="CB25">
        <v>929240</v>
      </c>
      <c r="CC25">
        <v>29775</v>
      </c>
      <c r="CD25">
        <v>959015</v>
      </c>
      <c r="CE25">
        <v>0</v>
      </c>
      <c r="CF25">
        <v>956737</v>
      </c>
      <c r="CG25">
        <v>89279</v>
      </c>
      <c r="CH25">
        <v>1046016</v>
      </c>
      <c r="CI25">
        <v>0</v>
      </c>
      <c r="CJ25">
        <v>0</v>
      </c>
      <c r="CK25">
        <v>922767</v>
      </c>
      <c r="CL25">
        <v>29775</v>
      </c>
      <c r="CM25">
        <v>952542</v>
      </c>
      <c r="CN25">
        <v>0</v>
      </c>
      <c r="CO25">
        <v>639213</v>
      </c>
      <c r="CP25">
        <v>59649</v>
      </c>
      <c r="CQ25">
        <v>698862</v>
      </c>
      <c r="CR25">
        <v>0</v>
      </c>
      <c r="CS25">
        <v>0</v>
      </c>
      <c r="CT25">
        <v>616517</v>
      </c>
      <c r="CU25">
        <v>19893</v>
      </c>
      <c r="CV25">
        <v>636410</v>
      </c>
      <c r="CW25">
        <v>0</v>
      </c>
      <c r="CX25">
        <v>270731</v>
      </c>
      <c r="CY25">
        <v>25264</v>
      </c>
      <c r="CZ25">
        <v>295995</v>
      </c>
      <c r="DA25">
        <v>0</v>
      </c>
      <c r="DB25">
        <v>0</v>
      </c>
      <c r="DC25">
        <v>261118</v>
      </c>
      <c r="DD25">
        <v>8426</v>
      </c>
      <c r="DE25">
        <v>269544</v>
      </c>
      <c r="DF25">
        <v>0</v>
      </c>
      <c r="DG25">
        <v>46793</v>
      </c>
      <c r="DH25">
        <v>4366</v>
      </c>
      <c r="DI25">
        <v>51159</v>
      </c>
      <c r="DJ25">
        <v>0</v>
      </c>
      <c r="DK25">
        <v>0</v>
      </c>
      <c r="DL25">
        <v>45132</v>
      </c>
      <c r="DM25">
        <v>1456</v>
      </c>
      <c r="DN25">
        <v>46588</v>
      </c>
      <c r="DO25">
        <v>0</v>
      </c>
      <c r="DP25">
        <v>6473</v>
      </c>
      <c r="DQ25">
        <v>0</v>
      </c>
      <c r="DR25">
        <v>6473</v>
      </c>
      <c r="DS25">
        <v>0</v>
      </c>
      <c r="DT25">
        <v>0</v>
      </c>
      <c r="DU25">
        <v>6473</v>
      </c>
      <c r="DV25">
        <v>0</v>
      </c>
      <c r="DW25">
        <v>6473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28910</v>
      </c>
      <c r="ER25">
        <v>7819</v>
      </c>
      <c r="ES25">
        <v>36729</v>
      </c>
      <c r="ET25">
        <v>0</v>
      </c>
      <c r="EU25">
        <v>0</v>
      </c>
      <c r="EV25">
        <v>26132</v>
      </c>
      <c r="EW25">
        <v>1863</v>
      </c>
      <c r="EX25">
        <v>27995</v>
      </c>
      <c r="EY25">
        <v>0</v>
      </c>
      <c r="EZ25">
        <v>84549</v>
      </c>
      <c r="FA25">
        <v>0</v>
      </c>
      <c r="FB25">
        <v>84549</v>
      </c>
      <c r="FC25">
        <v>0</v>
      </c>
      <c r="FD25">
        <v>0</v>
      </c>
      <c r="FE25">
        <v>84549</v>
      </c>
      <c r="FF25">
        <v>0</v>
      </c>
      <c r="FG25">
        <v>84549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  <c r="IP25">
        <v>0</v>
      </c>
      <c r="IQ25">
        <v>0</v>
      </c>
      <c r="IR25">
        <v>0</v>
      </c>
      <c r="IS25">
        <v>0</v>
      </c>
      <c r="IT25">
        <v>0</v>
      </c>
      <c r="IU25">
        <v>0</v>
      </c>
      <c r="IV25">
        <v>0</v>
      </c>
    </row>
    <row r="26" spans="1:256" ht="13.5">
      <c r="A26">
        <v>473260</v>
      </c>
      <c r="B26" t="s">
        <v>29</v>
      </c>
      <c r="C26">
        <v>3496002</v>
      </c>
      <c r="D26">
        <v>422440</v>
      </c>
      <c r="E26">
        <v>3918442</v>
      </c>
      <c r="F26">
        <v>0</v>
      </c>
      <c r="G26">
        <v>0</v>
      </c>
      <c r="H26">
        <v>3349411</v>
      </c>
      <c r="I26">
        <v>88671</v>
      </c>
      <c r="J26">
        <v>3438082</v>
      </c>
      <c r="K26">
        <v>0</v>
      </c>
      <c r="L26">
        <v>3496002</v>
      </c>
      <c r="M26">
        <v>422440</v>
      </c>
      <c r="N26">
        <v>3918442</v>
      </c>
      <c r="O26">
        <v>0</v>
      </c>
      <c r="P26">
        <v>0</v>
      </c>
      <c r="Q26">
        <v>3349411</v>
      </c>
      <c r="R26">
        <v>88671</v>
      </c>
      <c r="S26">
        <v>3438082</v>
      </c>
      <c r="T26">
        <v>0</v>
      </c>
      <c r="U26">
        <v>1343328</v>
      </c>
      <c r="V26">
        <v>115527</v>
      </c>
      <c r="W26">
        <v>1458855</v>
      </c>
      <c r="X26">
        <v>0</v>
      </c>
      <c r="Y26">
        <v>0</v>
      </c>
      <c r="Z26">
        <v>1291450</v>
      </c>
      <c r="AA26">
        <v>26861</v>
      </c>
      <c r="AB26">
        <v>1318311</v>
      </c>
      <c r="AC26">
        <v>0</v>
      </c>
      <c r="AD26">
        <v>30304</v>
      </c>
      <c r="AE26">
        <v>2339</v>
      </c>
      <c r="AF26">
        <v>32643</v>
      </c>
      <c r="AG26">
        <v>0</v>
      </c>
      <c r="AH26">
        <v>0</v>
      </c>
      <c r="AI26">
        <v>28994</v>
      </c>
      <c r="AJ26">
        <v>621</v>
      </c>
      <c r="AK26">
        <v>29615</v>
      </c>
      <c r="AL26">
        <v>0</v>
      </c>
      <c r="AM26">
        <v>1131273</v>
      </c>
      <c r="AN26">
        <v>87272</v>
      </c>
      <c r="AO26">
        <v>1218545</v>
      </c>
      <c r="AP26">
        <v>0</v>
      </c>
      <c r="AQ26">
        <v>0</v>
      </c>
      <c r="AR26">
        <v>1081876</v>
      </c>
      <c r="AS26">
        <v>23186</v>
      </c>
      <c r="AT26">
        <v>1105062</v>
      </c>
      <c r="AU26">
        <v>0</v>
      </c>
      <c r="AV26">
        <v>9974</v>
      </c>
      <c r="AW26">
        <v>0</v>
      </c>
      <c r="AX26">
        <v>9974</v>
      </c>
      <c r="AY26">
        <v>0</v>
      </c>
      <c r="AZ26">
        <v>0</v>
      </c>
      <c r="BA26">
        <v>9974</v>
      </c>
      <c r="BB26">
        <v>0</v>
      </c>
      <c r="BC26">
        <v>9974</v>
      </c>
      <c r="BD26">
        <v>0</v>
      </c>
      <c r="BE26">
        <v>78699</v>
      </c>
      <c r="BF26">
        <v>6839</v>
      </c>
      <c r="BG26">
        <v>85538</v>
      </c>
      <c r="BH26">
        <v>0</v>
      </c>
      <c r="BI26">
        <v>0</v>
      </c>
      <c r="BJ26">
        <v>77558</v>
      </c>
      <c r="BK26">
        <v>1579</v>
      </c>
      <c r="BL26">
        <v>79137</v>
      </c>
      <c r="BM26">
        <v>0</v>
      </c>
      <c r="BN26">
        <v>103052</v>
      </c>
      <c r="BO26">
        <v>19077</v>
      </c>
      <c r="BP26">
        <v>122129</v>
      </c>
      <c r="BQ26">
        <v>0</v>
      </c>
      <c r="BR26">
        <v>0</v>
      </c>
      <c r="BS26">
        <v>103022</v>
      </c>
      <c r="BT26">
        <v>1475</v>
      </c>
      <c r="BU26">
        <v>104497</v>
      </c>
      <c r="BV26">
        <v>0</v>
      </c>
      <c r="BW26">
        <v>1976830</v>
      </c>
      <c r="BX26">
        <v>296940</v>
      </c>
      <c r="BY26">
        <v>2273770</v>
      </c>
      <c r="BZ26">
        <v>0</v>
      </c>
      <c r="CA26">
        <v>0</v>
      </c>
      <c r="CB26">
        <v>1886662</v>
      </c>
      <c r="CC26">
        <v>59051</v>
      </c>
      <c r="CD26">
        <v>1945713</v>
      </c>
      <c r="CE26">
        <v>0</v>
      </c>
      <c r="CF26">
        <v>1927686</v>
      </c>
      <c r="CG26">
        <v>296940</v>
      </c>
      <c r="CH26">
        <v>2224626</v>
      </c>
      <c r="CI26">
        <v>0</v>
      </c>
      <c r="CJ26">
        <v>0</v>
      </c>
      <c r="CK26">
        <v>1837518</v>
      </c>
      <c r="CL26">
        <v>59051</v>
      </c>
      <c r="CM26">
        <v>1896569</v>
      </c>
      <c r="CN26">
        <v>0</v>
      </c>
      <c r="CO26">
        <v>967020</v>
      </c>
      <c r="CP26">
        <v>141581</v>
      </c>
      <c r="CQ26">
        <v>1108601</v>
      </c>
      <c r="CR26">
        <v>0</v>
      </c>
      <c r="CS26">
        <v>0</v>
      </c>
      <c r="CT26">
        <v>902503</v>
      </c>
      <c r="CU26">
        <v>28155</v>
      </c>
      <c r="CV26">
        <v>930658</v>
      </c>
      <c r="CW26">
        <v>0</v>
      </c>
      <c r="CX26">
        <v>843476</v>
      </c>
      <c r="CY26">
        <v>136147</v>
      </c>
      <c r="CZ26">
        <v>979623</v>
      </c>
      <c r="DA26">
        <v>0</v>
      </c>
      <c r="DB26">
        <v>0</v>
      </c>
      <c r="DC26">
        <v>833027</v>
      </c>
      <c r="DD26">
        <v>27075</v>
      </c>
      <c r="DE26">
        <v>860102</v>
      </c>
      <c r="DF26">
        <v>0</v>
      </c>
      <c r="DG26">
        <v>117190</v>
      </c>
      <c r="DH26">
        <v>19212</v>
      </c>
      <c r="DI26">
        <v>136402</v>
      </c>
      <c r="DJ26">
        <v>0</v>
      </c>
      <c r="DK26">
        <v>0</v>
      </c>
      <c r="DL26">
        <v>101988</v>
      </c>
      <c r="DM26">
        <v>3821</v>
      </c>
      <c r="DN26">
        <v>105809</v>
      </c>
      <c r="DO26">
        <v>0</v>
      </c>
      <c r="DP26">
        <v>49144</v>
      </c>
      <c r="DQ26">
        <v>0</v>
      </c>
      <c r="DR26">
        <v>49144</v>
      </c>
      <c r="DS26">
        <v>0</v>
      </c>
      <c r="DT26">
        <v>0</v>
      </c>
      <c r="DU26">
        <v>49144</v>
      </c>
      <c r="DV26">
        <v>0</v>
      </c>
      <c r="DW26">
        <v>49144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61166</v>
      </c>
      <c r="ER26">
        <v>9973</v>
      </c>
      <c r="ES26">
        <v>71139</v>
      </c>
      <c r="ET26">
        <v>0</v>
      </c>
      <c r="EU26">
        <v>0</v>
      </c>
      <c r="EV26">
        <v>56621</v>
      </c>
      <c r="EW26">
        <v>2759</v>
      </c>
      <c r="EX26">
        <v>59380</v>
      </c>
      <c r="EY26">
        <v>0</v>
      </c>
      <c r="EZ26">
        <v>114678</v>
      </c>
      <c r="FA26">
        <v>0</v>
      </c>
      <c r="FB26">
        <v>114678</v>
      </c>
      <c r="FC26">
        <v>0</v>
      </c>
      <c r="FD26">
        <v>0</v>
      </c>
      <c r="FE26">
        <v>114678</v>
      </c>
      <c r="FF26">
        <v>0</v>
      </c>
      <c r="FG26">
        <v>114678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20256</v>
      </c>
      <c r="HL26">
        <v>0</v>
      </c>
      <c r="HM26">
        <v>20256</v>
      </c>
      <c r="HN26">
        <v>0</v>
      </c>
      <c r="HO26">
        <v>0</v>
      </c>
      <c r="HP26">
        <v>20256</v>
      </c>
      <c r="HQ26">
        <v>0</v>
      </c>
      <c r="HR26">
        <v>20256</v>
      </c>
      <c r="HS26">
        <v>0</v>
      </c>
      <c r="HT26">
        <v>20256</v>
      </c>
      <c r="HU26">
        <v>0</v>
      </c>
      <c r="HV26">
        <v>20256</v>
      </c>
      <c r="HW26">
        <v>0</v>
      </c>
      <c r="HX26">
        <v>0</v>
      </c>
      <c r="HY26">
        <v>20256</v>
      </c>
      <c r="HZ26">
        <v>0</v>
      </c>
      <c r="IA26">
        <v>20256</v>
      </c>
      <c r="IB26">
        <v>0</v>
      </c>
      <c r="IC26">
        <v>20256</v>
      </c>
      <c r="ID26">
        <v>0</v>
      </c>
      <c r="IE26">
        <v>20256</v>
      </c>
      <c r="IF26">
        <v>0</v>
      </c>
      <c r="IG26">
        <v>0</v>
      </c>
      <c r="IH26">
        <v>20256</v>
      </c>
      <c r="II26">
        <v>0</v>
      </c>
      <c r="IJ26">
        <v>20256</v>
      </c>
      <c r="IK26">
        <v>0</v>
      </c>
      <c r="IL26">
        <v>0</v>
      </c>
      <c r="IM26">
        <v>0</v>
      </c>
      <c r="IN26">
        <v>0</v>
      </c>
      <c r="IO26">
        <v>0</v>
      </c>
      <c r="IP26">
        <v>0</v>
      </c>
      <c r="IQ26">
        <v>0</v>
      </c>
      <c r="IR26">
        <v>0</v>
      </c>
      <c r="IS26">
        <v>0</v>
      </c>
      <c r="IT26">
        <v>0</v>
      </c>
      <c r="IU26">
        <v>0</v>
      </c>
      <c r="IV26">
        <v>0</v>
      </c>
    </row>
    <row r="27" spans="1:256" ht="13.5">
      <c r="A27">
        <v>473278</v>
      </c>
      <c r="B27" t="s">
        <v>30</v>
      </c>
      <c r="C27">
        <v>1624993</v>
      </c>
      <c r="D27">
        <v>216364</v>
      </c>
      <c r="E27">
        <v>1841357</v>
      </c>
      <c r="F27">
        <v>0</v>
      </c>
      <c r="G27">
        <v>0</v>
      </c>
      <c r="H27">
        <v>1564997</v>
      </c>
      <c r="I27">
        <v>50516</v>
      </c>
      <c r="J27">
        <v>1615513</v>
      </c>
      <c r="K27">
        <v>0</v>
      </c>
      <c r="L27">
        <v>1624993</v>
      </c>
      <c r="M27">
        <v>216364</v>
      </c>
      <c r="N27">
        <v>1841357</v>
      </c>
      <c r="O27">
        <v>0</v>
      </c>
      <c r="P27">
        <v>0</v>
      </c>
      <c r="Q27">
        <v>1564997</v>
      </c>
      <c r="R27">
        <v>50516</v>
      </c>
      <c r="S27">
        <v>1615513</v>
      </c>
      <c r="T27">
        <v>0</v>
      </c>
      <c r="U27">
        <v>624182</v>
      </c>
      <c r="V27">
        <v>84057</v>
      </c>
      <c r="W27">
        <v>708239</v>
      </c>
      <c r="X27">
        <v>0</v>
      </c>
      <c r="Y27">
        <v>0</v>
      </c>
      <c r="Z27">
        <v>604744</v>
      </c>
      <c r="AA27">
        <v>20905</v>
      </c>
      <c r="AB27">
        <v>625649</v>
      </c>
      <c r="AC27">
        <v>0</v>
      </c>
      <c r="AD27">
        <v>17743</v>
      </c>
      <c r="AE27">
        <v>2523</v>
      </c>
      <c r="AF27">
        <v>20266</v>
      </c>
      <c r="AG27">
        <v>0</v>
      </c>
      <c r="AH27">
        <v>0</v>
      </c>
      <c r="AI27">
        <v>17173</v>
      </c>
      <c r="AJ27">
        <v>629</v>
      </c>
      <c r="AK27">
        <v>17802</v>
      </c>
      <c r="AL27">
        <v>0</v>
      </c>
      <c r="AM27">
        <v>554610</v>
      </c>
      <c r="AN27">
        <v>78871</v>
      </c>
      <c r="AO27">
        <v>633481</v>
      </c>
      <c r="AP27">
        <v>0</v>
      </c>
      <c r="AQ27">
        <v>0</v>
      </c>
      <c r="AR27">
        <v>536785</v>
      </c>
      <c r="AS27">
        <v>19677</v>
      </c>
      <c r="AT27">
        <v>556462</v>
      </c>
      <c r="AU27">
        <v>0</v>
      </c>
      <c r="AV27">
        <v>5881</v>
      </c>
      <c r="AW27">
        <v>0</v>
      </c>
      <c r="AX27">
        <v>5881</v>
      </c>
      <c r="AY27">
        <v>0</v>
      </c>
      <c r="AZ27">
        <v>0</v>
      </c>
      <c r="BA27">
        <v>5881</v>
      </c>
      <c r="BB27">
        <v>0</v>
      </c>
      <c r="BC27">
        <v>5881</v>
      </c>
      <c r="BD27">
        <v>0</v>
      </c>
      <c r="BE27">
        <v>17684</v>
      </c>
      <c r="BF27">
        <v>2269</v>
      </c>
      <c r="BG27">
        <v>19953</v>
      </c>
      <c r="BH27">
        <v>0</v>
      </c>
      <c r="BI27">
        <v>0</v>
      </c>
      <c r="BJ27">
        <v>16912</v>
      </c>
      <c r="BK27">
        <v>565</v>
      </c>
      <c r="BL27">
        <v>17477</v>
      </c>
      <c r="BM27">
        <v>0</v>
      </c>
      <c r="BN27">
        <v>34145</v>
      </c>
      <c r="BO27">
        <v>394</v>
      </c>
      <c r="BP27">
        <v>34539</v>
      </c>
      <c r="BQ27">
        <v>0</v>
      </c>
      <c r="BR27">
        <v>0</v>
      </c>
      <c r="BS27">
        <v>33874</v>
      </c>
      <c r="BT27">
        <v>34</v>
      </c>
      <c r="BU27">
        <v>33908</v>
      </c>
      <c r="BV27">
        <v>0</v>
      </c>
      <c r="BW27">
        <v>791941</v>
      </c>
      <c r="BX27">
        <v>125307</v>
      </c>
      <c r="BY27">
        <v>917248</v>
      </c>
      <c r="BZ27">
        <v>0</v>
      </c>
      <c r="CA27">
        <v>0</v>
      </c>
      <c r="CB27">
        <v>753458</v>
      </c>
      <c r="CC27">
        <v>27231</v>
      </c>
      <c r="CD27">
        <v>780689</v>
      </c>
      <c r="CE27">
        <v>0</v>
      </c>
      <c r="CF27">
        <v>784458</v>
      </c>
      <c r="CG27">
        <v>125307</v>
      </c>
      <c r="CH27">
        <v>909765</v>
      </c>
      <c r="CI27">
        <v>0</v>
      </c>
      <c r="CJ27">
        <v>0</v>
      </c>
      <c r="CK27">
        <v>745975</v>
      </c>
      <c r="CL27">
        <v>27231</v>
      </c>
      <c r="CM27">
        <v>773206</v>
      </c>
      <c r="CN27">
        <v>0</v>
      </c>
      <c r="CO27">
        <v>342024</v>
      </c>
      <c r="CP27">
        <v>49998</v>
      </c>
      <c r="CQ27">
        <v>392022</v>
      </c>
      <c r="CR27">
        <v>0</v>
      </c>
      <c r="CS27">
        <v>0</v>
      </c>
      <c r="CT27">
        <v>325245</v>
      </c>
      <c r="CU27">
        <v>10865</v>
      </c>
      <c r="CV27">
        <v>336110</v>
      </c>
      <c r="CW27">
        <v>0</v>
      </c>
      <c r="CX27">
        <v>401642</v>
      </c>
      <c r="CY27">
        <v>63029</v>
      </c>
      <c r="CZ27">
        <v>464671</v>
      </c>
      <c r="DA27">
        <v>0</v>
      </c>
      <c r="DB27">
        <v>0</v>
      </c>
      <c r="DC27">
        <v>381939</v>
      </c>
      <c r="DD27">
        <v>13697</v>
      </c>
      <c r="DE27">
        <v>395636</v>
      </c>
      <c r="DF27">
        <v>0</v>
      </c>
      <c r="DG27">
        <v>40792</v>
      </c>
      <c r="DH27">
        <v>12280</v>
      </c>
      <c r="DI27">
        <v>53072</v>
      </c>
      <c r="DJ27">
        <v>0</v>
      </c>
      <c r="DK27">
        <v>0</v>
      </c>
      <c r="DL27">
        <v>38791</v>
      </c>
      <c r="DM27">
        <v>2669</v>
      </c>
      <c r="DN27">
        <v>41460</v>
      </c>
      <c r="DO27">
        <v>0</v>
      </c>
      <c r="DP27">
        <v>7483</v>
      </c>
      <c r="DQ27">
        <v>0</v>
      </c>
      <c r="DR27">
        <v>7483</v>
      </c>
      <c r="DS27">
        <v>0</v>
      </c>
      <c r="DT27">
        <v>0</v>
      </c>
      <c r="DU27">
        <v>7483</v>
      </c>
      <c r="DV27">
        <v>0</v>
      </c>
      <c r="DW27">
        <v>7483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37610</v>
      </c>
      <c r="ER27">
        <v>7000</v>
      </c>
      <c r="ES27">
        <v>44610</v>
      </c>
      <c r="ET27">
        <v>0</v>
      </c>
      <c r="EU27">
        <v>0</v>
      </c>
      <c r="EV27">
        <v>35535</v>
      </c>
      <c r="EW27">
        <v>2380</v>
      </c>
      <c r="EX27">
        <v>37915</v>
      </c>
      <c r="EY27">
        <v>0</v>
      </c>
      <c r="EZ27">
        <v>171260</v>
      </c>
      <c r="FA27">
        <v>0</v>
      </c>
      <c r="FB27">
        <v>171260</v>
      </c>
      <c r="FC27">
        <v>0</v>
      </c>
      <c r="FD27">
        <v>0</v>
      </c>
      <c r="FE27">
        <v>171260</v>
      </c>
      <c r="FF27">
        <v>0</v>
      </c>
      <c r="FG27">
        <v>171260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0</v>
      </c>
      <c r="IM27">
        <v>0</v>
      </c>
      <c r="IN27">
        <v>0</v>
      </c>
      <c r="IO27">
        <v>0</v>
      </c>
      <c r="IP27">
        <v>0</v>
      </c>
      <c r="IQ27">
        <v>0</v>
      </c>
      <c r="IR27">
        <v>0</v>
      </c>
      <c r="IS27">
        <v>0</v>
      </c>
      <c r="IT27">
        <v>0</v>
      </c>
      <c r="IU27">
        <v>0</v>
      </c>
      <c r="IV27">
        <v>0</v>
      </c>
    </row>
    <row r="28" spans="1:256" ht="13.5">
      <c r="A28">
        <v>473286</v>
      </c>
      <c r="B28" t="s">
        <v>31</v>
      </c>
      <c r="C28">
        <v>1406965</v>
      </c>
      <c r="D28">
        <v>194631</v>
      </c>
      <c r="E28">
        <v>1601596</v>
      </c>
      <c r="F28">
        <v>0</v>
      </c>
      <c r="G28">
        <v>0</v>
      </c>
      <c r="H28">
        <v>1357037</v>
      </c>
      <c r="I28">
        <v>50865</v>
      </c>
      <c r="J28">
        <v>1407902</v>
      </c>
      <c r="K28">
        <v>0</v>
      </c>
      <c r="L28">
        <v>1406965</v>
      </c>
      <c r="M28">
        <v>194631</v>
      </c>
      <c r="N28">
        <v>1601596</v>
      </c>
      <c r="O28">
        <v>0</v>
      </c>
      <c r="P28">
        <v>0</v>
      </c>
      <c r="Q28">
        <v>1357037</v>
      </c>
      <c r="R28">
        <v>50865</v>
      </c>
      <c r="S28">
        <v>1407902</v>
      </c>
      <c r="T28">
        <v>0</v>
      </c>
      <c r="U28">
        <v>564813</v>
      </c>
      <c r="V28">
        <v>50917</v>
      </c>
      <c r="W28">
        <v>615730</v>
      </c>
      <c r="X28">
        <v>0</v>
      </c>
      <c r="Y28">
        <v>0</v>
      </c>
      <c r="Z28">
        <v>546955</v>
      </c>
      <c r="AA28">
        <v>12729</v>
      </c>
      <c r="AB28">
        <v>559684</v>
      </c>
      <c r="AC28">
        <v>0</v>
      </c>
      <c r="AD28">
        <v>18072</v>
      </c>
      <c r="AE28">
        <v>1452</v>
      </c>
      <c r="AF28">
        <v>19524</v>
      </c>
      <c r="AG28">
        <v>0</v>
      </c>
      <c r="AH28">
        <v>0</v>
      </c>
      <c r="AI28">
        <v>17606</v>
      </c>
      <c r="AJ28">
        <v>489</v>
      </c>
      <c r="AK28">
        <v>18095</v>
      </c>
      <c r="AL28">
        <v>0</v>
      </c>
      <c r="AM28">
        <v>448967</v>
      </c>
      <c r="AN28">
        <v>35655</v>
      </c>
      <c r="AO28">
        <v>484622</v>
      </c>
      <c r="AP28">
        <v>0</v>
      </c>
      <c r="AQ28">
        <v>0</v>
      </c>
      <c r="AR28">
        <v>432247</v>
      </c>
      <c r="AS28">
        <v>12025</v>
      </c>
      <c r="AT28">
        <v>444272</v>
      </c>
      <c r="AU28">
        <v>0</v>
      </c>
      <c r="AV28">
        <v>6662</v>
      </c>
      <c r="AW28">
        <v>0</v>
      </c>
      <c r="AX28">
        <v>6662</v>
      </c>
      <c r="AY28">
        <v>0</v>
      </c>
      <c r="AZ28">
        <v>0</v>
      </c>
      <c r="BA28">
        <v>6662</v>
      </c>
      <c r="BB28">
        <v>0</v>
      </c>
      <c r="BC28">
        <v>6662</v>
      </c>
      <c r="BD28">
        <v>0</v>
      </c>
      <c r="BE28">
        <v>29675</v>
      </c>
      <c r="BF28">
        <v>1247</v>
      </c>
      <c r="BG28">
        <v>30922</v>
      </c>
      <c r="BH28">
        <v>0</v>
      </c>
      <c r="BI28">
        <v>0</v>
      </c>
      <c r="BJ28">
        <v>29210</v>
      </c>
      <c r="BK28">
        <v>215</v>
      </c>
      <c r="BL28">
        <v>29425</v>
      </c>
      <c r="BM28">
        <v>0</v>
      </c>
      <c r="BN28">
        <v>68099</v>
      </c>
      <c r="BO28">
        <v>12563</v>
      </c>
      <c r="BP28">
        <v>80662</v>
      </c>
      <c r="BQ28">
        <v>0</v>
      </c>
      <c r="BR28">
        <v>0</v>
      </c>
      <c r="BS28">
        <v>67892</v>
      </c>
      <c r="BT28">
        <v>0</v>
      </c>
      <c r="BU28">
        <v>67892</v>
      </c>
      <c r="BV28">
        <v>0</v>
      </c>
      <c r="BW28">
        <v>730126</v>
      </c>
      <c r="BX28">
        <v>133467</v>
      </c>
      <c r="BY28">
        <v>863593</v>
      </c>
      <c r="BZ28">
        <v>0</v>
      </c>
      <c r="CA28">
        <v>0</v>
      </c>
      <c r="CB28">
        <v>700116</v>
      </c>
      <c r="CC28">
        <v>36707</v>
      </c>
      <c r="CD28">
        <v>736823</v>
      </c>
      <c r="CE28">
        <v>0</v>
      </c>
      <c r="CF28">
        <v>724419</v>
      </c>
      <c r="CG28">
        <v>133467</v>
      </c>
      <c r="CH28">
        <v>857886</v>
      </c>
      <c r="CI28">
        <v>0</v>
      </c>
      <c r="CJ28">
        <v>0</v>
      </c>
      <c r="CK28">
        <v>694409</v>
      </c>
      <c r="CL28">
        <v>36707</v>
      </c>
      <c r="CM28">
        <v>731116</v>
      </c>
      <c r="CN28">
        <v>0</v>
      </c>
      <c r="CO28">
        <v>223520</v>
      </c>
      <c r="CP28">
        <v>41241</v>
      </c>
      <c r="CQ28">
        <v>264761</v>
      </c>
      <c r="CR28">
        <v>0</v>
      </c>
      <c r="CS28">
        <v>0</v>
      </c>
      <c r="CT28">
        <v>214260</v>
      </c>
      <c r="CU28">
        <v>11342</v>
      </c>
      <c r="CV28">
        <v>225602</v>
      </c>
      <c r="CW28">
        <v>0</v>
      </c>
      <c r="CX28">
        <v>405720</v>
      </c>
      <c r="CY28">
        <v>74742</v>
      </c>
      <c r="CZ28">
        <v>480462</v>
      </c>
      <c r="DA28">
        <v>0</v>
      </c>
      <c r="DB28">
        <v>0</v>
      </c>
      <c r="DC28">
        <v>388913</v>
      </c>
      <c r="DD28">
        <v>20556</v>
      </c>
      <c r="DE28">
        <v>409469</v>
      </c>
      <c r="DF28">
        <v>0</v>
      </c>
      <c r="DG28">
        <v>95179</v>
      </c>
      <c r="DH28">
        <v>17484</v>
      </c>
      <c r="DI28">
        <v>112663</v>
      </c>
      <c r="DJ28">
        <v>0</v>
      </c>
      <c r="DK28">
        <v>0</v>
      </c>
      <c r="DL28">
        <v>91236</v>
      </c>
      <c r="DM28">
        <v>4809</v>
      </c>
      <c r="DN28">
        <v>96045</v>
      </c>
      <c r="DO28">
        <v>0</v>
      </c>
      <c r="DP28">
        <v>5707</v>
      </c>
      <c r="DQ28">
        <v>0</v>
      </c>
      <c r="DR28">
        <v>5707</v>
      </c>
      <c r="DS28">
        <v>0</v>
      </c>
      <c r="DT28">
        <v>0</v>
      </c>
      <c r="DU28">
        <v>5707</v>
      </c>
      <c r="DV28">
        <v>0</v>
      </c>
      <c r="DW28">
        <v>5707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41604</v>
      </c>
      <c r="ER28">
        <v>4661</v>
      </c>
      <c r="ES28">
        <v>46265</v>
      </c>
      <c r="ET28">
        <v>0</v>
      </c>
      <c r="EU28">
        <v>0</v>
      </c>
      <c r="EV28">
        <v>39544</v>
      </c>
      <c r="EW28">
        <v>1429</v>
      </c>
      <c r="EX28">
        <v>40973</v>
      </c>
      <c r="EY28">
        <v>0</v>
      </c>
      <c r="EZ28">
        <v>70422</v>
      </c>
      <c r="FA28">
        <v>0</v>
      </c>
      <c r="FB28">
        <v>70422</v>
      </c>
      <c r="FC28">
        <v>0</v>
      </c>
      <c r="FD28">
        <v>0</v>
      </c>
      <c r="FE28">
        <v>70422</v>
      </c>
      <c r="FF28">
        <v>0</v>
      </c>
      <c r="FG28">
        <v>70422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5586</v>
      </c>
      <c r="FT28">
        <v>5586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5586</v>
      </c>
      <c r="GC28">
        <v>5586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0</v>
      </c>
      <c r="IM28">
        <v>0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0</v>
      </c>
      <c r="IT28">
        <v>0</v>
      </c>
      <c r="IU28">
        <v>0</v>
      </c>
      <c r="IV28">
        <v>0</v>
      </c>
    </row>
    <row r="29" spans="1:256" ht="13.5">
      <c r="A29">
        <v>473294</v>
      </c>
      <c r="B29" t="s">
        <v>32</v>
      </c>
      <c r="C29">
        <v>3142126</v>
      </c>
      <c r="D29">
        <v>290632</v>
      </c>
      <c r="E29">
        <v>3432758</v>
      </c>
      <c r="F29">
        <v>0</v>
      </c>
      <c r="G29">
        <v>0</v>
      </c>
      <c r="H29">
        <v>3047467</v>
      </c>
      <c r="I29">
        <v>82653</v>
      </c>
      <c r="J29">
        <v>3130120</v>
      </c>
      <c r="K29">
        <v>0</v>
      </c>
      <c r="L29">
        <v>3142126</v>
      </c>
      <c r="M29">
        <v>290632</v>
      </c>
      <c r="N29">
        <v>3432758</v>
      </c>
      <c r="O29">
        <v>0</v>
      </c>
      <c r="P29">
        <v>0</v>
      </c>
      <c r="Q29">
        <v>3047467</v>
      </c>
      <c r="R29">
        <v>82653</v>
      </c>
      <c r="S29">
        <v>3130120</v>
      </c>
      <c r="T29">
        <v>0</v>
      </c>
      <c r="U29">
        <v>1261867</v>
      </c>
      <c r="V29">
        <v>79266</v>
      </c>
      <c r="W29">
        <v>1341133</v>
      </c>
      <c r="X29">
        <v>0</v>
      </c>
      <c r="Y29">
        <v>0</v>
      </c>
      <c r="Z29">
        <v>1234710</v>
      </c>
      <c r="AA29">
        <v>26723</v>
      </c>
      <c r="AB29">
        <v>1261433</v>
      </c>
      <c r="AC29">
        <v>0</v>
      </c>
      <c r="AD29">
        <v>38658</v>
      </c>
      <c r="AE29">
        <v>2678</v>
      </c>
      <c r="AF29">
        <v>41336</v>
      </c>
      <c r="AG29">
        <v>0</v>
      </c>
      <c r="AH29">
        <v>0</v>
      </c>
      <c r="AI29">
        <v>37743</v>
      </c>
      <c r="AJ29">
        <v>930</v>
      </c>
      <c r="AK29">
        <v>38673</v>
      </c>
      <c r="AL29">
        <v>0</v>
      </c>
      <c r="AM29">
        <v>1035157</v>
      </c>
      <c r="AN29">
        <v>71709</v>
      </c>
      <c r="AO29">
        <v>1106866</v>
      </c>
      <c r="AP29">
        <v>0</v>
      </c>
      <c r="AQ29">
        <v>0</v>
      </c>
      <c r="AR29">
        <v>1010660</v>
      </c>
      <c r="AS29">
        <v>24897</v>
      </c>
      <c r="AT29">
        <v>1035557</v>
      </c>
      <c r="AU29">
        <v>0</v>
      </c>
      <c r="AV29">
        <v>20789</v>
      </c>
      <c r="AW29">
        <v>0</v>
      </c>
      <c r="AX29">
        <v>20789</v>
      </c>
      <c r="AY29">
        <v>0</v>
      </c>
      <c r="AZ29">
        <v>0</v>
      </c>
      <c r="BA29">
        <v>20789</v>
      </c>
      <c r="BB29">
        <v>0</v>
      </c>
      <c r="BC29">
        <v>20789</v>
      </c>
      <c r="BD29">
        <v>0</v>
      </c>
      <c r="BE29">
        <v>67451</v>
      </c>
      <c r="BF29">
        <v>1750</v>
      </c>
      <c r="BG29">
        <v>69201</v>
      </c>
      <c r="BH29">
        <v>0</v>
      </c>
      <c r="BI29">
        <v>0</v>
      </c>
      <c r="BJ29">
        <v>65973</v>
      </c>
      <c r="BK29">
        <v>317</v>
      </c>
      <c r="BL29">
        <v>66290</v>
      </c>
      <c r="BM29">
        <v>0</v>
      </c>
      <c r="BN29">
        <v>120601</v>
      </c>
      <c r="BO29">
        <v>3129</v>
      </c>
      <c r="BP29">
        <v>123730</v>
      </c>
      <c r="BQ29">
        <v>0</v>
      </c>
      <c r="BR29">
        <v>0</v>
      </c>
      <c r="BS29">
        <v>120334</v>
      </c>
      <c r="BT29">
        <v>579</v>
      </c>
      <c r="BU29">
        <v>120913</v>
      </c>
      <c r="BV29">
        <v>0</v>
      </c>
      <c r="BW29">
        <v>1652092</v>
      </c>
      <c r="BX29">
        <v>201658</v>
      </c>
      <c r="BY29">
        <v>1853750</v>
      </c>
      <c r="BZ29">
        <v>0</v>
      </c>
      <c r="CA29">
        <v>0</v>
      </c>
      <c r="CB29">
        <v>1587925</v>
      </c>
      <c r="CC29">
        <v>52313</v>
      </c>
      <c r="CD29">
        <v>1640238</v>
      </c>
      <c r="CE29">
        <v>0</v>
      </c>
      <c r="CF29">
        <v>1622534</v>
      </c>
      <c r="CG29">
        <v>201658</v>
      </c>
      <c r="CH29">
        <v>1824192</v>
      </c>
      <c r="CI29">
        <v>0</v>
      </c>
      <c r="CJ29">
        <v>0</v>
      </c>
      <c r="CK29">
        <v>1558367</v>
      </c>
      <c r="CL29">
        <v>52313</v>
      </c>
      <c r="CM29">
        <v>1610680</v>
      </c>
      <c r="CN29">
        <v>0</v>
      </c>
      <c r="CO29">
        <v>624188</v>
      </c>
      <c r="CP29">
        <v>77578</v>
      </c>
      <c r="CQ29">
        <v>701766</v>
      </c>
      <c r="CR29">
        <v>0</v>
      </c>
      <c r="CS29">
        <v>0</v>
      </c>
      <c r="CT29">
        <v>599503</v>
      </c>
      <c r="CU29">
        <v>20125</v>
      </c>
      <c r="CV29">
        <v>619628</v>
      </c>
      <c r="CW29">
        <v>0</v>
      </c>
      <c r="CX29">
        <v>782930</v>
      </c>
      <c r="CY29">
        <v>97307</v>
      </c>
      <c r="CZ29">
        <v>880237</v>
      </c>
      <c r="DA29">
        <v>0</v>
      </c>
      <c r="DB29">
        <v>0</v>
      </c>
      <c r="DC29">
        <v>751967</v>
      </c>
      <c r="DD29">
        <v>25243</v>
      </c>
      <c r="DE29">
        <v>777210</v>
      </c>
      <c r="DF29">
        <v>0</v>
      </c>
      <c r="DG29">
        <v>215416</v>
      </c>
      <c r="DH29">
        <v>26773</v>
      </c>
      <c r="DI29">
        <v>242189</v>
      </c>
      <c r="DJ29">
        <v>0</v>
      </c>
      <c r="DK29">
        <v>0</v>
      </c>
      <c r="DL29">
        <v>206897</v>
      </c>
      <c r="DM29">
        <v>6945</v>
      </c>
      <c r="DN29">
        <v>213842</v>
      </c>
      <c r="DO29">
        <v>0</v>
      </c>
      <c r="DP29">
        <v>29558</v>
      </c>
      <c r="DQ29">
        <v>0</v>
      </c>
      <c r="DR29">
        <v>29558</v>
      </c>
      <c r="DS29">
        <v>0</v>
      </c>
      <c r="DT29">
        <v>0</v>
      </c>
      <c r="DU29">
        <v>29558</v>
      </c>
      <c r="DV29">
        <v>0</v>
      </c>
      <c r="DW29">
        <v>29558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86855</v>
      </c>
      <c r="ER29">
        <v>9708</v>
      </c>
      <c r="ES29">
        <v>96563</v>
      </c>
      <c r="ET29">
        <v>0</v>
      </c>
      <c r="EU29">
        <v>0</v>
      </c>
      <c r="EV29">
        <v>83520</v>
      </c>
      <c r="EW29">
        <v>3617</v>
      </c>
      <c r="EX29">
        <v>87137</v>
      </c>
      <c r="EY29">
        <v>0</v>
      </c>
      <c r="EZ29">
        <v>141312</v>
      </c>
      <c r="FA29">
        <v>0</v>
      </c>
      <c r="FB29">
        <v>141312</v>
      </c>
      <c r="FC29">
        <v>0</v>
      </c>
      <c r="FD29">
        <v>0</v>
      </c>
      <c r="FE29">
        <v>141312</v>
      </c>
      <c r="FF29">
        <v>0</v>
      </c>
      <c r="FG29">
        <v>141312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  <c r="IP29">
        <v>0</v>
      </c>
      <c r="IQ29">
        <v>0</v>
      </c>
      <c r="IR29">
        <v>0</v>
      </c>
      <c r="IS29">
        <v>0</v>
      </c>
      <c r="IT29">
        <v>0</v>
      </c>
      <c r="IU29">
        <v>0</v>
      </c>
      <c r="IV29">
        <v>0</v>
      </c>
    </row>
    <row r="30" spans="1:256" ht="13.5">
      <c r="A30">
        <v>473481</v>
      </c>
      <c r="B30" t="s">
        <v>33</v>
      </c>
      <c r="C30">
        <v>1122849</v>
      </c>
      <c r="D30">
        <v>120501</v>
      </c>
      <c r="E30">
        <v>1243350</v>
      </c>
      <c r="F30">
        <v>0</v>
      </c>
      <c r="G30">
        <v>0</v>
      </c>
      <c r="H30">
        <v>1091165</v>
      </c>
      <c r="I30">
        <v>26827</v>
      </c>
      <c r="J30">
        <v>1117992</v>
      </c>
      <c r="K30">
        <v>0</v>
      </c>
      <c r="L30">
        <v>1122849</v>
      </c>
      <c r="M30">
        <v>120501</v>
      </c>
      <c r="N30">
        <v>1243350</v>
      </c>
      <c r="O30">
        <v>0</v>
      </c>
      <c r="P30">
        <v>0</v>
      </c>
      <c r="Q30">
        <v>1091165</v>
      </c>
      <c r="R30">
        <v>26827</v>
      </c>
      <c r="S30">
        <v>1117992</v>
      </c>
      <c r="T30">
        <v>0</v>
      </c>
      <c r="U30">
        <v>498624</v>
      </c>
      <c r="V30">
        <v>23374</v>
      </c>
      <c r="W30">
        <v>521998</v>
      </c>
      <c r="X30">
        <v>0</v>
      </c>
      <c r="Y30">
        <v>0</v>
      </c>
      <c r="Z30">
        <v>490818</v>
      </c>
      <c r="AA30">
        <v>7461</v>
      </c>
      <c r="AB30">
        <v>498279</v>
      </c>
      <c r="AC30">
        <v>0</v>
      </c>
      <c r="AD30">
        <v>17416</v>
      </c>
      <c r="AE30">
        <v>900</v>
      </c>
      <c r="AF30">
        <v>18316</v>
      </c>
      <c r="AG30">
        <v>0</v>
      </c>
      <c r="AH30">
        <v>0</v>
      </c>
      <c r="AI30">
        <v>17108</v>
      </c>
      <c r="AJ30">
        <v>288</v>
      </c>
      <c r="AK30">
        <v>17396</v>
      </c>
      <c r="AL30">
        <v>0</v>
      </c>
      <c r="AM30">
        <v>414736</v>
      </c>
      <c r="AN30">
        <v>21592</v>
      </c>
      <c r="AO30">
        <v>436328</v>
      </c>
      <c r="AP30">
        <v>0</v>
      </c>
      <c r="AQ30">
        <v>0</v>
      </c>
      <c r="AR30">
        <v>407403</v>
      </c>
      <c r="AS30">
        <v>6905</v>
      </c>
      <c r="AT30">
        <v>414308</v>
      </c>
      <c r="AU30">
        <v>0</v>
      </c>
      <c r="AV30">
        <v>6881</v>
      </c>
      <c r="AW30">
        <v>0</v>
      </c>
      <c r="AX30">
        <v>6881</v>
      </c>
      <c r="AY30">
        <v>0</v>
      </c>
      <c r="AZ30">
        <v>0</v>
      </c>
      <c r="BA30">
        <v>6881</v>
      </c>
      <c r="BB30">
        <v>0</v>
      </c>
      <c r="BC30">
        <v>6881</v>
      </c>
      <c r="BD30">
        <v>0</v>
      </c>
      <c r="BE30">
        <v>22329</v>
      </c>
      <c r="BF30">
        <v>349</v>
      </c>
      <c r="BG30">
        <v>22678</v>
      </c>
      <c r="BH30">
        <v>0</v>
      </c>
      <c r="BI30">
        <v>0</v>
      </c>
      <c r="BJ30">
        <v>22273</v>
      </c>
      <c r="BK30">
        <v>107</v>
      </c>
      <c r="BL30">
        <v>22380</v>
      </c>
      <c r="BM30">
        <v>0</v>
      </c>
      <c r="BN30">
        <v>44143</v>
      </c>
      <c r="BO30">
        <v>533</v>
      </c>
      <c r="BP30">
        <v>44676</v>
      </c>
      <c r="BQ30">
        <v>0</v>
      </c>
      <c r="BR30">
        <v>0</v>
      </c>
      <c r="BS30">
        <v>44034</v>
      </c>
      <c r="BT30">
        <v>161</v>
      </c>
      <c r="BU30">
        <v>44195</v>
      </c>
      <c r="BV30">
        <v>0</v>
      </c>
      <c r="BW30">
        <v>523319</v>
      </c>
      <c r="BX30">
        <v>93373</v>
      </c>
      <c r="BY30">
        <v>616692</v>
      </c>
      <c r="BZ30">
        <v>0</v>
      </c>
      <c r="CA30">
        <v>0</v>
      </c>
      <c r="CB30">
        <v>500690</v>
      </c>
      <c r="CC30">
        <v>18023</v>
      </c>
      <c r="CD30">
        <v>518713</v>
      </c>
      <c r="CE30">
        <v>0</v>
      </c>
      <c r="CF30">
        <v>517429</v>
      </c>
      <c r="CG30">
        <v>93373</v>
      </c>
      <c r="CH30">
        <v>610802</v>
      </c>
      <c r="CI30">
        <v>0</v>
      </c>
      <c r="CJ30">
        <v>0</v>
      </c>
      <c r="CK30">
        <v>494800</v>
      </c>
      <c r="CL30">
        <v>18023</v>
      </c>
      <c r="CM30">
        <v>512823</v>
      </c>
      <c r="CN30">
        <v>0</v>
      </c>
      <c r="CO30">
        <v>161053</v>
      </c>
      <c r="CP30">
        <v>29132</v>
      </c>
      <c r="CQ30">
        <v>190185</v>
      </c>
      <c r="CR30">
        <v>0</v>
      </c>
      <c r="CS30">
        <v>0</v>
      </c>
      <c r="CT30">
        <v>154031</v>
      </c>
      <c r="CU30">
        <v>5623</v>
      </c>
      <c r="CV30">
        <v>159654</v>
      </c>
      <c r="CW30">
        <v>0</v>
      </c>
      <c r="CX30">
        <v>318057</v>
      </c>
      <c r="CY30">
        <v>57330</v>
      </c>
      <c r="CZ30">
        <v>375387</v>
      </c>
      <c r="DA30">
        <v>0</v>
      </c>
      <c r="DB30">
        <v>0</v>
      </c>
      <c r="DC30">
        <v>304154</v>
      </c>
      <c r="DD30">
        <v>11066</v>
      </c>
      <c r="DE30">
        <v>315220</v>
      </c>
      <c r="DF30">
        <v>0</v>
      </c>
      <c r="DG30">
        <v>38319</v>
      </c>
      <c r="DH30">
        <v>6911</v>
      </c>
      <c r="DI30">
        <v>45230</v>
      </c>
      <c r="DJ30">
        <v>0</v>
      </c>
      <c r="DK30">
        <v>0</v>
      </c>
      <c r="DL30">
        <v>36615</v>
      </c>
      <c r="DM30">
        <v>1334</v>
      </c>
      <c r="DN30">
        <v>37949</v>
      </c>
      <c r="DO30">
        <v>0</v>
      </c>
      <c r="DP30">
        <v>5890</v>
      </c>
      <c r="DQ30">
        <v>0</v>
      </c>
      <c r="DR30">
        <v>5890</v>
      </c>
      <c r="DS30">
        <v>0</v>
      </c>
      <c r="DT30">
        <v>0</v>
      </c>
      <c r="DU30">
        <v>5890</v>
      </c>
      <c r="DV30">
        <v>0</v>
      </c>
      <c r="DW30">
        <v>5890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35453</v>
      </c>
      <c r="ER30">
        <v>3754</v>
      </c>
      <c r="ES30">
        <v>39207</v>
      </c>
      <c r="ET30">
        <v>0</v>
      </c>
      <c r="EU30">
        <v>0</v>
      </c>
      <c r="EV30">
        <v>34204</v>
      </c>
      <c r="EW30">
        <v>1343</v>
      </c>
      <c r="EX30">
        <v>35547</v>
      </c>
      <c r="EY30">
        <v>0</v>
      </c>
      <c r="EZ30">
        <v>65453</v>
      </c>
      <c r="FA30">
        <v>0</v>
      </c>
      <c r="FB30">
        <v>65453</v>
      </c>
      <c r="FC30">
        <v>0</v>
      </c>
      <c r="FD30">
        <v>0</v>
      </c>
      <c r="FE30">
        <v>65453</v>
      </c>
      <c r="FF30">
        <v>0</v>
      </c>
      <c r="FG30">
        <v>65453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  <c r="IP30">
        <v>0</v>
      </c>
      <c r="IQ30">
        <v>0</v>
      </c>
      <c r="IR30">
        <v>0</v>
      </c>
      <c r="IS30">
        <v>0</v>
      </c>
      <c r="IT30">
        <v>0</v>
      </c>
      <c r="IU30">
        <v>0</v>
      </c>
      <c r="IV30">
        <v>0</v>
      </c>
    </row>
    <row r="31" spans="1:256" ht="13.5">
      <c r="A31">
        <v>473502</v>
      </c>
      <c r="B31" t="s">
        <v>34</v>
      </c>
      <c r="C31">
        <v>3157083</v>
      </c>
      <c r="D31">
        <v>249968</v>
      </c>
      <c r="E31">
        <v>3407051</v>
      </c>
      <c r="F31">
        <v>0</v>
      </c>
      <c r="G31">
        <v>0</v>
      </c>
      <c r="H31">
        <v>3093871</v>
      </c>
      <c r="I31">
        <v>71424</v>
      </c>
      <c r="J31">
        <v>3165295</v>
      </c>
      <c r="K31">
        <v>0</v>
      </c>
      <c r="L31">
        <v>3157083</v>
      </c>
      <c r="M31">
        <v>249968</v>
      </c>
      <c r="N31">
        <v>3407051</v>
      </c>
      <c r="O31">
        <v>0</v>
      </c>
      <c r="P31">
        <v>0</v>
      </c>
      <c r="Q31">
        <v>3093871</v>
      </c>
      <c r="R31">
        <v>71424</v>
      </c>
      <c r="S31">
        <v>3165295</v>
      </c>
      <c r="T31">
        <v>0</v>
      </c>
      <c r="U31">
        <v>1302581</v>
      </c>
      <c r="V31">
        <v>70382</v>
      </c>
      <c r="W31">
        <v>1372963</v>
      </c>
      <c r="X31">
        <v>0</v>
      </c>
      <c r="Y31">
        <v>0</v>
      </c>
      <c r="Z31">
        <v>1280372</v>
      </c>
      <c r="AA31">
        <v>21844</v>
      </c>
      <c r="AB31">
        <v>1302216</v>
      </c>
      <c r="AC31">
        <v>0</v>
      </c>
      <c r="AD31">
        <v>40739</v>
      </c>
      <c r="AE31">
        <v>2457</v>
      </c>
      <c r="AF31">
        <v>43196</v>
      </c>
      <c r="AG31">
        <v>0</v>
      </c>
      <c r="AH31">
        <v>0</v>
      </c>
      <c r="AI31">
        <v>39948</v>
      </c>
      <c r="AJ31">
        <v>767</v>
      </c>
      <c r="AK31">
        <v>40715</v>
      </c>
      <c r="AL31">
        <v>0</v>
      </c>
      <c r="AM31">
        <v>1061700</v>
      </c>
      <c r="AN31">
        <v>64029</v>
      </c>
      <c r="AO31">
        <v>1125729</v>
      </c>
      <c r="AP31">
        <v>0</v>
      </c>
      <c r="AQ31">
        <v>0</v>
      </c>
      <c r="AR31">
        <v>1041075</v>
      </c>
      <c r="AS31">
        <v>19999</v>
      </c>
      <c r="AT31">
        <v>1061074</v>
      </c>
      <c r="AU31">
        <v>0</v>
      </c>
      <c r="AV31">
        <v>12320</v>
      </c>
      <c r="AW31">
        <v>0</v>
      </c>
      <c r="AX31">
        <v>12320</v>
      </c>
      <c r="AY31">
        <v>0</v>
      </c>
      <c r="AZ31">
        <v>0</v>
      </c>
      <c r="BA31">
        <v>12320</v>
      </c>
      <c r="BB31">
        <v>0</v>
      </c>
      <c r="BC31">
        <v>12320</v>
      </c>
      <c r="BD31">
        <v>0</v>
      </c>
      <c r="BE31">
        <v>73178</v>
      </c>
      <c r="BF31">
        <v>1424</v>
      </c>
      <c r="BG31">
        <v>74602</v>
      </c>
      <c r="BH31">
        <v>0</v>
      </c>
      <c r="BI31">
        <v>0</v>
      </c>
      <c r="BJ31">
        <v>72433</v>
      </c>
      <c r="BK31">
        <v>394</v>
      </c>
      <c r="BL31">
        <v>72827</v>
      </c>
      <c r="BM31">
        <v>0</v>
      </c>
      <c r="BN31">
        <v>126964</v>
      </c>
      <c r="BO31">
        <v>2472</v>
      </c>
      <c r="BP31">
        <v>129436</v>
      </c>
      <c r="BQ31">
        <v>0</v>
      </c>
      <c r="BR31">
        <v>0</v>
      </c>
      <c r="BS31">
        <v>126916</v>
      </c>
      <c r="BT31">
        <v>684</v>
      </c>
      <c r="BU31">
        <v>127600</v>
      </c>
      <c r="BV31">
        <v>0</v>
      </c>
      <c r="BW31">
        <v>1533608</v>
      </c>
      <c r="BX31">
        <v>166828</v>
      </c>
      <c r="BY31">
        <v>1700436</v>
      </c>
      <c r="BZ31">
        <v>0</v>
      </c>
      <c r="CA31">
        <v>0</v>
      </c>
      <c r="CB31">
        <v>1494772</v>
      </c>
      <c r="CC31">
        <v>42243</v>
      </c>
      <c r="CD31">
        <v>1537015</v>
      </c>
      <c r="CE31">
        <v>0</v>
      </c>
      <c r="CF31">
        <v>1519655</v>
      </c>
      <c r="CG31">
        <v>166828</v>
      </c>
      <c r="CH31">
        <v>1686483</v>
      </c>
      <c r="CI31">
        <v>0</v>
      </c>
      <c r="CJ31">
        <v>0</v>
      </c>
      <c r="CK31">
        <v>1480819</v>
      </c>
      <c r="CL31">
        <v>42243</v>
      </c>
      <c r="CM31">
        <v>1523062</v>
      </c>
      <c r="CN31">
        <v>0</v>
      </c>
      <c r="CO31">
        <v>607505</v>
      </c>
      <c r="CP31">
        <v>66692</v>
      </c>
      <c r="CQ31">
        <v>674197</v>
      </c>
      <c r="CR31">
        <v>0</v>
      </c>
      <c r="CS31">
        <v>0</v>
      </c>
      <c r="CT31">
        <v>591980</v>
      </c>
      <c r="CU31">
        <v>16887</v>
      </c>
      <c r="CV31">
        <v>608867</v>
      </c>
      <c r="CW31">
        <v>0</v>
      </c>
      <c r="CX31">
        <v>773813</v>
      </c>
      <c r="CY31">
        <v>84949</v>
      </c>
      <c r="CZ31">
        <v>858762</v>
      </c>
      <c r="DA31">
        <v>0</v>
      </c>
      <c r="DB31">
        <v>0</v>
      </c>
      <c r="DC31">
        <v>754038</v>
      </c>
      <c r="DD31">
        <v>21511</v>
      </c>
      <c r="DE31">
        <v>775549</v>
      </c>
      <c r="DF31">
        <v>0</v>
      </c>
      <c r="DG31">
        <v>138337</v>
      </c>
      <c r="DH31">
        <v>15187</v>
      </c>
      <c r="DI31">
        <v>153524</v>
      </c>
      <c r="DJ31">
        <v>0</v>
      </c>
      <c r="DK31">
        <v>0</v>
      </c>
      <c r="DL31">
        <v>134801</v>
      </c>
      <c r="DM31">
        <v>3845</v>
      </c>
      <c r="DN31">
        <v>138646</v>
      </c>
      <c r="DO31">
        <v>0</v>
      </c>
      <c r="DP31">
        <v>13953</v>
      </c>
      <c r="DQ31">
        <v>0</v>
      </c>
      <c r="DR31">
        <v>13953</v>
      </c>
      <c r="DS31">
        <v>0</v>
      </c>
      <c r="DT31">
        <v>0</v>
      </c>
      <c r="DU31">
        <v>13953</v>
      </c>
      <c r="DV31">
        <v>0</v>
      </c>
      <c r="DW31">
        <v>13953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81054</v>
      </c>
      <c r="ER31">
        <v>6448</v>
      </c>
      <c r="ES31">
        <v>87502</v>
      </c>
      <c r="ET31">
        <v>0</v>
      </c>
      <c r="EU31">
        <v>0</v>
      </c>
      <c r="EV31">
        <v>78887</v>
      </c>
      <c r="EW31">
        <v>1737</v>
      </c>
      <c r="EX31">
        <v>80624</v>
      </c>
      <c r="EY31">
        <v>0</v>
      </c>
      <c r="EZ31">
        <v>239840</v>
      </c>
      <c r="FA31">
        <v>0</v>
      </c>
      <c r="FB31">
        <v>239840</v>
      </c>
      <c r="FC31">
        <v>0</v>
      </c>
      <c r="FD31">
        <v>0</v>
      </c>
      <c r="FE31">
        <v>239840</v>
      </c>
      <c r="FF31">
        <v>0</v>
      </c>
      <c r="FG31">
        <v>239840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6310</v>
      </c>
      <c r="FT31">
        <v>6310</v>
      </c>
      <c r="FU31">
        <v>0</v>
      </c>
      <c r="FV31">
        <v>0</v>
      </c>
      <c r="FW31">
        <v>0</v>
      </c>
      <c r="FX31">
        <v>5600</v>
      </c>
      <c r="FY31">
        <v>5600</v>
      </c>
      <c r="FZ31">
        <v>0</v>
      </c>
      <c r="GA31">
        <v>0</v>
      </c>
      <c r="GB31">
        <v>2054</v>
      </c>
      <c r="GC31">
        <v>2054</v>
      </c>
      <c r="GD31">
        <v>0</v>
      </c>
      <c r="GE31">
        <v>0</v>
      </c>
      <c r="GF31">
        <v>0</v>
      </c>
      <c r="GG31">
        <v>1823</v>
      </c>
      <c r="GH31">
        <v>1823</v>
      </c>
      <c r="GI31">
        <v>0</v>
      </c>
      <c r="GJ31">
        <v>0</v>
      </c>
      <c r="GK31">
        <v>4256</v>
      </c>
      <c r="GL31">
        <v>4256</v>
      </c>
      <c r="GM31">
        <v>0</v>
      </c>
      <c r="GN31">
        <v>0</v>
      </c>
      <c r="GO31">
        <v>0</v>
      </c>
      <c r="GP31">
        <v>3777</v>
      </c>
      <c r="GQ31">
        <v>3777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  <c r="IP31">
        <v>0</v>
      </c>
      <c r="IQ31">
        <v>0</v>
      </c>
      <c r="IR31">
        <v>0</v>
      </c>
      <c r="IS31">
        <v>0</v>
      </c>
      <c r="IT31">
        <v>0</v>
      </c>
      <c r="IU31">
        <v>0</v>
      </c>
      <c r="IV31">
        <v>0</v>
      </c>
    </row>
    <row r="32" spans="1:256" ht="13.5">
      <c r="A32">
        <v>473537</v>
      </c>
      <c r="B32" t="s">
        <v>35</v>
      </c>
      <c r="C32">
        <v>65368</v>
      </c>
      <c r="D32">
        <v>1530</v>
      </c>
      <c r="E32">
        <v>66898</v>
      </c>
      <c r="F32">
        <v>0</v>
      </c>
      <c r="G32">
        <v>0</v>
      </c>
      <c r="H32">
        <v>64265</v>
      </c>
      <c r="I32">
        <v>235</v>
      </c>
      <c r="J32">
        <v>64500</v>
      </c>
      <c r="K32">
        <v>0</v>
      </c>
      <c r="L32">
        <v>65368</v>
      </c>
      <c r="M32">
        <v>1530</v>
      </c>
      <c r="N32">
        <v>66898</v>
      </c>
      <c r="O32">
        <v>0</v>
      </c>
      <c r="P32">
        <v>0</v>
      </c>
      <c r="Q32">
        <v>64265</v>
      </c>
      <c r="R32">
        <v>235</v>
      </c>
      <c r="S32">
        <v>64500</v>
      </c>
      <c r="T32">
        <v>0</v>
      </c>
      <c r="U32">
        <v>34760</v>
      </c>
      <c r="V32">
        <v>174</v>
      </c>
      <c r="W32">
        <v>34934</v>
      </c>
      <c r="X32">
        <v>0</v>
      </c>
      <c r="Y32">
        <v>0</v>
      </c>
      <c r="Z32">
        <v>34415</v>
      </c>
      <c r="AA32">
        <v>32</v>
      </c>
      <c r="AB32">
        <v>34447</v>
      </c>
      <c r="AC32">
        <v>0</v>
      </c>
      <c r="AD32">
        <v>734</v>
      </c>
      <c r="AE32">
        <v>5</v>
      </c>
      <c r="AF32">
        <v>739</v>
      </c>
      <c r="AG32">
        <v>0</v>
      </c>
      <c r="AH32">
        <v>0</v>
      </c>
      <c r="AI32">
        <v>726</v>
      </c>
      <c r="AJ32">
        <v>1</v>
      </c>
      <c r="AK32">
        <v>727</v>
      </c>
      <c r="AL32">
        <v>0</v>
      </c>
      <c r="AM32">
        <v>29976</v>
      </c>
      <c r="AN32">
        <v>169</v>
      </c>
      <c r="AO32">
        <v>30145</v>
      </c>
      <c r="AP32">
        <v>0</v>
      </c>
      <c r="AQ32">
        <v>0</v>
      </c>
      <c r="AR32">
        <v>29639</v>
      </c>
      <c r="AS32">
        <v>31</v>
      </c>
      <c r="AT32">
        <v>29670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3210</v>
      </c>
      <c r="BF32">
        <v>0</v>
      </c>
      <c r="BG32">
        <v>3210</v>
      </c>
      <c r="BH32">
        <v>0</v>
      </c>
      <c r="BI32">
        <v>0</v>
      </c>
      <c r="BJ32">
        <v>3210</v>
      </c>
      <c r="BK32">
        <v>0</v>
      </c>
      <c r="BL32">
        <v>3210</v>
      </c>
      <c r="BM32">
        <v>0</v>
      </c>
      <c r="BN32">
        <v>840</v>
      </c>
      <c r="BO32">
        <v>0</v>
      </c>
      <c r="BP32">
        <v>840</v>
      </c>
      <c r="BQ32">
        <v>0</v>
      </c>
      <c r="BR32">
        <v>0</v>
      </c>
      <c r="BS32">
        <v>840</v>
      </c>
      <c r="BT32">
        <v>0</v>
      </c>
      <c r="BU32">
        <v>840</v>
      </c>
      <c r="BV32">
        <v>0</v>
      </c>
      <c r="BW32">
        <v>25324</v>
      </c>
      <c r="BX32">
        <v>1243</v>
      </c>
      <c r="BY32">
        <v>26567</v>
      </c>
      <c r="BZ32">
        <v>0</v>
      </c>
      <c r="CA32">
        <v>0</v>
      </c>
      <c r="CB32">
        <v>24633</v>
      </c>
      <c r="CC32">
        <v>161</v>
      </c>
      <c r="CD32">
        <v>24794</v>
      </c>
      <c r="CE32">
        <v>0</v>
      </c>
      <c r="CF32">
        <v>25304</v>
      </c>
      <c r="CG32">
        <v>1243</v>
      </c>
      <c r="CH32">
        <v>26547</v>
      </c>
      <c r="CI32">
        <v>0</v>
      </c>
      <c r="CJ32">
        <v>0</v>
      </c>
      <c r="CK32">
        <v>24613</v>
      </c>
      <c r="CL32">
        <v>161</v>
      </c>
      <c r="CM32">
        <v>24774</v>
      </c>
      <c r="CN32">
        <v>0</v>
      </c>
      <c r="CO32">
        <v>2583</v>
      </c>
      <c r="CP32">
        <v>105</v>
      </c>
      <c r="CQ32">
        <v>2688</v>
      </c>
      <c r="CR32">
        <v>0</v>
      </c>
      <c r="CS32">
        <v>0</v>
      </c>
      <c r="CT32">
        <v>2513</v>
      </c>
      <c r="CU32">
        <v>14</v>
      </c>
      <c r="CV32">
        <v>2527</v>
      </c>
      <c r="CW32">
        <v>0</v>
      </c>
      <c r="CX32">
        <v>14777</v>
      </c>
      <c r="CY32">
        <v>707</v>
      </c>
      <c r="CZ32">
        <v>15484</v>
      </c>
      <c r="DA32">
        <v>0</v>
      </c>
      <c r="DB32">
        <v>0</v>
      </c>
      <c r="DC32">
        <v>14374</v>
      </c>
      <c r="DD32">
        <v>91</v>
      </c>
      <c r="DE32">
        <v>14465</v>
      </c>
      <c r="DF32">
        <v>0</v>
      </c>
      <c r="DG32">
        <v>7944</v>
      </c>
      <c r="DH32">
        <v>431</v>
      </c>
      <c r="DI32">
        <v>8375</v>
      </c>
      <c r="DJ32">
        <v>0</v>
      </c>
      <c r="DK32">
        <v>0</v>
      </c>
      <c r="DL32">
        <v>7726</v>
      </c>
      <c r="DM32">
        <v>56</v>
      </c>
      <c r="DN32">
        <v>7782</v>
      </c>
      <c r="DO32">
        <v>0</v>
      </c>
      <c r="DP32">
        <v>20</v>
      </c>
      <c r="DQ32">
        <v>0</v>
      </c>
      <c r="DR32">
        <v>20</v>
      </c>
      <c r="DS32">
        <v>0</v>
      </c>
      <c r="DT32">
        <v>0</v>
      </c>
      <c r="DU32">
        <v>20</v>
      </c>
      <c r="DV32">
        <v>0</v>
      </c>
      <c r="DW32">
        <v>20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1610</v>
      </c>
      <c r="ER32">
        <v>113</v>
      </c>
      <c r="ES32">
        <v>1723</v>
      </c>
      <c r="ET32">
        <v>0</v>
      </c>
      <c r="EU32">
        <v>0</v>
      </c>
      <c r="EV32">
        <v>1543</v>
      </c>
      <c r="EW32">
        <v>42</v>
      </c>
      <c r="EX32">
        <v>1585</v>
      </c>
      <c r="EY32">
        <v>0</v>
      </c>
      <c r="EZ32">
        <v>3674</v>
      </c>
      <c r="FA32">
        <v>0</v>
      </c>
      <c r="FB32">
        <v>3674</v>
      </c>
      <c r="FC32">
        <v>0</v>
      </c>
      <c r="FD32">
        <v>0</v>
      </c>
      <c r="FE32">
        <v>3674</v>
      </c>
      <c r="FF32">
        <v>0</v>
      </c>
      <c r="FG32">
        <v>3674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0</v>
      </c>
      <c r="FY32">
        <v>0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0</v>
      </c>
      <c r="GM32">
        <v>0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0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0</v>
      </c>
      <c r="IM32">
        <v>0</v>
      </c>
      <c r="IN32">
        <v>0</v>
      </c>
      <c r="IO32">
        <v>0</v>
      </c>
      <c r="IP32">
        <v>0</v>
      </c>
      <c r="IQ32">
        <v>0</v>
      </c>
      <c r="IR32">
        <v>0</v>
      </c>
      <c r="IS32">
        <v>0</v>
      </c>
      <c r="IT32">
        <v>0</v>
      </c>
      <c r="IU32">
        <v>0</v>
      </c>
      <c r="IV32">
        <v>0</v>
      </c>
    </row>
    <row r="33" spans="1:256" ht="13.5">
      <c r="A33">
        <v>473545</v>
      </c>
      <c r="B33" t="s">
        <v>36</v>
      </c>
      <c r="C33">
        <v>75452</v>
      </c>
      <c r="D33">
        <v>17104</v>
      </c>
      <c r="E33">
        <v>92556</v>
      </c>
      <c r="F33">
        <v>0</v>
      </c>
      <c r="G33">
        <v>0</v>
      </c>
      <c r="H33">
        <v>69908</v>
      </c>
      <c r="I33">
        <v>5970</v>
      </c>
      <c r="J33">
        <v>75878</v>
      </c>
      <c r="K33">
        <v>0</v>
      </c>
      <c r="L33">
        <v>75452</v>
      </c>
      <c r="M33">
        <v>17104</v>
      </c>
      <c r="N33">
        <v>92556</v>
      </c>
      <c r="O33">
        <v>0</v>
      </c>
      <c r="P33">
        <v>0</v>
      </c>
      <c r="Q33">
        <v>69908</v>
      </c>
      <c r="R33">
        <v>5970</v>
      </c>
      <c r="S33">
        <v>75878</v>
      </c>
      <c r="T33">
        <v>0</v>
      </c>
      <c r="U33">
        <v>31052</v>
      </c>
      <c r="V33">
        <v>3398</v>
      </c>
      <c r="W33">
        <v>34450</v>
      </c>
      <c r="X33">
        <v>0</v>
      </c>
      <c r="Y33">
        <v>0</v>
      </c>
      <c r="Z33">
        <v>29312</v>
      </c>
      <c r="AA33">
        <v>918</v>
      </c>
      <c r="AB33">
        <v>30230</v>
      </c>
      <c r="AC33">
        <v>0</v>
      </c>
      <c r="AD33">
        <v>1089</v>
      </c>
      <c r="AE33">
        <v>135</v>
      </c>
      <c r="AF33">
        <v>1224</v>
      </c>
      <c r="AG33">
        <v>0</v>
      </c>
      <c r="AH33">
        <v>0</v>
      </c>
      <c r="AI33">
        <v>1008</v>
      </c>
      <c r="AJ33">
        <v>53</v>
      </c>
      <c r="AK33">
        <v>1061</v>
      </c>
      <c r="AL33">
        <v>0</v>
      </c>
      <c r="AM33">
        <v>26734</v>
      </c>
      <c r="AN33">
        <v>3098</v>
      </c>
      <c r="AO33">
        <v>29832</v>
      </c>
      <c r="AP33">
        <v>0</v>
      </c>
      <c r="AQ33">
        <v>0</v>
      </c>
      <c r="AR33">
        <v>25335</v>
      </c>
      <c r="AS33">
        <v>700</v>
      </c>
      <c r="AT33">
        <v>26035</v>
      </c>
      <c r="AU33">
        <v>0</v>
      </c>
      <c r="AV33">
        <v>247</v>
      </c>
      <c r="AW33">
        <v>0</v>
      </c>
      <c r="AX33">
        <v>247</v>
      </c>
      <c r="AY33">
        <v>0</v>
      </c>
      <c r="AZ33">
        <v>0</v>
      </c>
      <c r="BA33">
        <v>247</v>
      </c>
      <c r="BB33">
        <v>0</v>
      </c>
      <c r="BC33">
        <v>247</v>
      </c>
      <c r="BD33">
        <v>0</v>
      </c>
      <c r="BE33">
        <v>2419</v>
      </c>
      <c r="BF33">
        <v>150</v>
      </c>
      <c r="BG33">
        <v>2569</v>
      </c>
      <c r="BH33">
        <v>0</v>
      </c>
      <c r="BI33">
        <v>0</v>
      </c>
      <c r="BJ33">
        <v>2159</v>
      </c>
      <c r="BK33">
        <v>150</v>
      </c>
      <c r="BL33">
        <v>2309</v>
      </c>
      <c r="BM33">
        <v>0</v>
      </c>
      <c r="BN33">
        <v>810</v>
      </c>
      <c r="BO33">
        <v>15</v>
      </c>
      <c r="BP33">
        <v>825</v>
      </c>
      <c r="BQ33">
        <v>0</v>
      </c>
      <c r="BR33">
        <v>0</v>
      </c>
      <c r="BS33">
        <v>810</v>
      </c>
      <c r="BT33">
        <v>15</v>
      </c>
      <c r="BU33">
        <v>825</v>
      </c>
      <c r="BV33">
        <v>0</v>
      </c>
      <c r="BW33">
        <v>37450</v>
      </c>
      <c r="BX33">
        <v>13310</v>
      </c>
      <c r="BY33">
        <v>50760</v>
      </c>
      <c r="BZ33">
        <v>0</v>
      </c>
      <c r="CA33">
        <v>0</v>
      </c>
      <c r="CB33">
        <v>33840</v>
      </c>
      <c r="CC33">
        <v>4824</v>
      </c>
      <c r="CD33">
        <v>38664</v>
      </c>
      <c r="CE33">
        <v>0</v>
      </c>
      <c r="CF33">
        <v>36448</v>
      </c>
      <c r="CG33">
        <v>13310</v>
      </c>
      <c r="CH33">
        <v>49758</v>
      </c>
      <c r="CI33">
        <v>0</v>
      </c>
      <c r="CJ33">
        <v>0</v>
      </c>
      <c r="CK33">
        <v>32838</v>
      </c>
      <c r="CL33">
        <v>4824</v>
      </c>
      <c r="CM33">
        <v>37662</v>
      </c>
      <c r="CN33">
        <v>0</v>
      </c>
      <c r="CO33">
        <v>1191</v>
      </c>
      <c r="CP33">
        <v>157</v>
      </c>
      <c r="CQ33">
        <v>1348</v>
      </c>
      <c r="CR33">
        <v>0</v>
      </c>
      <c r="CS33">
        <v>0</v>
      </c>
      <c r="CT33">
        <v>1129</v>
      </c>
      <c r="CU33">
        <v>65</v>
      </c>
      <c r="CV33">
        <v>1194</v>
      </c>
      <c r="CW33">
        <v>0</v>
      </c>
      <c r="CX33">
        <v>27936</v>
      </c>
      <c r="CY33">
        <v>13153</v>
      </c>
      <c r="CZ33">
        <v>41089</v>
      </c>
      <c r="DA33">
        <v>0</v>
      </c>
      <c r="DB33">
        <v>0</v>
      </c>
      <c r="DC33">
        <v>24388</v>
      </c>
      <c r="DD33">
        <v>4759</v>
      </c>
      <c r="DE33">
        <v>29147</v>
      </c>
      <c r="DF33">
        <v>0</v>
      </c>
      <c r="DG33">
        <v>7321</v>
      </c>
      <c r="DH33">
        <v>0</v>
      </c>
      <c r="DI33">
        <v>7321</v>
      </c>
      <c r="DJ33">
        <v>0</v>
      </c>
      <c r="DK33">
        <v>0</v>
      </c>
      <c r="DL33">
        <v>7321</v>
      </c>
      <c r="DM33">
        <v>0</v>
      </c>
      <c r="DN33">
        <v>7321</v>
      </c>
      <c r="DO33">
        <v>0</v>
      </c>
      <c r="DP33">
        <v>1002</v>
      </c>
      <c r="DQ33">
        <v>0</v>
      </c>
      <c r="DR33">
        <v>1002</v>
      </c>
      <c r="DS33">
        <v>0</v>
      </c>
      <c r="DT33">
        <v>0</v>
      </c>
      <c r="DU33">
        <v>1002</v>
      </c>
      <c r="DV33">
        <v>0</v>
      </c>
      <c r="DW33">
        <v>1002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2022</v>
      </c>
      <c r="ER33">
        <v>396</v>
      </c>
      <c r="ES33">
        <v>2418</v>
      </c>
      <c r="ET33">
        <v>0</v>
      </c>
      <c r="EU33">
        <v>0</v>
      </c>
      <c r="EV33">
        <v>1828</v>
      </c>
      <c r="EW33">
        <v>228</v>
      </c>
      <c r="EX33">
        <v>2056</v>
      </c>
      <c r="EY33">
        <v>0</v>
      </c>
      <c r="EZ33">
        <v>4928</v>
      </c>
      <c r="FA33">
        <v>0</v>
      </c>
      <c r="FB33">
        <v>4928</v>
      </c>
      <c r="FC33">
        <v>0</v>
      </c>
      <c r="FD33">
        <v>0</v>
      </c>
      <c r="FE33">
        <v>4928</v>
      </c>
      <c r="FF33">
        <v>0</v>
      </c>
      <c r="FG33">
        <v>4928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  <c r="IT33">
        <v>0</v>
      </c>
      <c r="IU33">
        <v>0</v>
      </c>
      <c r="IV33">
        <v>0</v>
      </c>
    </row>
    <row r="34" spans="1:256" ht="13.5">
      <c r="A34">
        <v>473553</v>
      </c>
      <c r="B34" t="s">
        <v>37</v>
      </c>
      <c r="C34">
        <v>56872</v>
      </c>
      <c r="D34">
        <v>5488</v>
      </c>
      <c r="E34">
        <v>62360</v>
      </c>
      <c r="F34">
        <v>0</v>
      </c>
      <c r="G34">
        <v>0</v>
      </c>
      <c r="H34">
        <v>52984</v>
      </c>
      <c r="I34">
        <v>2227</v>
      </c>
      <c r="J34">
        <v>55211</v>
      </c>
      <c r="K34">
        <v>0</v>
      </c>
      <c r="L34">
        <v>56872</v>
      </c>
      <c r="M34">
        <v>5488</v>
      </c>
      <c r="N34">
        <v>62360</v>
      </c>
      <c r="O34">
        <v>0</v>
      </c>
      <c r="P34">
        <v>0</v>
      </c>
      <c r="Q34">
        <v>52984</v>
      </c>
      <c r="R34">
        <v>2227</v>
      </c>
      <c r="S34">
        <v>55211</v>
      </c>
      <c r="T34">
        <v>0</v>
      </c>
      <c r="U34">
        <v>24132</v>
      </c>
      <c r="V34">
        <v>130</v>
      </c>
      <c r="W34">
        <v>24262</v>
      </c>
      <c r="X34">
        <v>0</v>
      </c>
      <c r="Y34">
        <v>0</v>
      </c>
      <c r="Z34">
        <v>23508</v>
      </c>
      <c r="AA34">
        <v>130</v>
      </c>
      <c r="AB34">
        <v>23638</v>
      </c>
      <c r="AC34">
        <v>0</v>
      </c>
      <c r="AD34">
        <v>606</v>
      </c>
      <c r="AE34">
        <v>3</v>
      </c>
      <c r="AF34">
        <v>609</v>
      </c>
      <c r="AG34">
        <v>0</v>
      </c>
      <c r="AH34">
        <v>0</v>
      </c>
      <c r="AI34">
        <v>567</v>
      </c>
      <c r="AJ34">
        <v>3</v>
      </c>
      <c r="AK34">
        <v>570</v>
      </c>
      <c r="AL34">
        <v>0</v>
      </c>
      <c r="AM34">
        <v>18823</v>
      </c>
      <c r="AN34">
        <v>127</v>
      </c>
      <c r="AO34">
        <v>18950</v>
      </c>
      <c r="AP34">
        <v>0</v>
      </c>
      <c r="AQ34">
        <v>0</v>
      </c>
      <c r="AR34">
        <v>18368</v>
      </c>
      <c r="AS34">
        <v>127</v>
      </c>
      <c r="AT34">
        <v>18495</v>
      </c>
      <c r="AU34">
        <v>0</v>
      </c>
      <c r="AV34">
        <v>1165</v>
      </c>
      <c r="AW34">
        <v>0</v>
      </c>
      <c r="AX34">
        <v>1165</v>
      </c>
      <c r="AY34">
        <v>0</v>
      </c>
      <c r="AZ34">
        <v>0</v>
      </c>
      <c r="BA34">
        <v>1165</v>
      </c>
      <c r="BB34">
        <v>0</v>
      </c>
      <c r="BC34">
        <v>1165</v>
      </c>
      <c r="BD34">
        <v>0</v>
      </c>
      <c r="BE34">
        <v>3346</v>
      </c>
      <c r="BF34">
        <v>0</v>
      </c>
      <c r="BG34">
        <v>3346</v>
      </c>
      <c r="BH34">
        <v>0</v>
      </c>
      <c r="BI34">
        <v>0</v>
      </c>
      <c r="BJ34">
        <v>3216</v>
      </c>
      <c r="BK34">
        <v>0</v>
      </c>
      <c r="BL34">
        <v>3216</v>
      </c>
      <c r="BM34">
        <v>0</v>
      </c>
      <c r="BN34">
        <v>1357</v>
      </c>
      <c r="BO34">
        <v>0</v>
      </c>
      <c r="BP34">
        <v>1357</v>
      </c>
      <c r="BQ34">
        <v>0</v>
      </c>
      <c r="BR34">
        <v>0</v>
      </c>
      <c r="BS34">
        <v>1357</v>
      </c>
      <c r="BT34">
        <v>0</v>
      </c>
      <c r="BU34">
        <v>1357</v>
      </c>
      <c r="BV34">
        <v>0</v>
      </c>
      <c r="BW34">
        <v>26408</v>
      </c>
      <c r="BX34">
        <v>5358</v>
      </c>
      <c r="BY34">
        <v>31766</v>
      </c>
      <c r="BZ34">
        <v>0</v>
      </c>
      <c r="CA34">
        <v>0</v>
      </c>
      <c r="CB34">
        <v>23162</v>
      </c>
      <c r="CC34">
        <v>2097</v>
      </c>
      <c r="CD34">
        <v>25259</v>
      </c>
      <c r="CE34">
        <v>0</v>
      </c>
      <c r="CF34">
        <v>25895</v>
      </c>
      <c r="CG34">
        <v>5358</v>
      </c>
      <c r="CH34">
        <v>31253</v>
      </c>
      <c r="CI34">
        <v>0</v>
      </c>
      <c r="CJ34">
        <v>0</v>
      </c>
      <c r="CK34">
        <v>22649</v>
      </c>
      <c r="CL34">
        <v>2097</v>
      </c>
      <c r="CM34">
        <v>24746</v>
      </c>
      <c r="CN34">
        <v>0</v>
      </c>
      <c r="CO34">
        <v>1048</v>
      </c>
      <c r="CP34">
        <v>207</v>
      </c>
      <c r="CQ34">
        <v>1255</v>
      </c>
      <c r="CR34">
        <v>0</v>
      </c>
      <c r="CS34">
        <v>0</v>
      </c>
      <c r="CT34">
        <v>1026</v>
      </c>
      <c r="CU34">
        <v>56</v>
      </c>
      <c r="CV34">
        <v>1082</v>
      </c>
      <c r="CW34">
        <v>0</v>
      </c>
      <c r="CX34">
        <v>14963</v>
      </c>
      <c r="CY34">
        <v>5151</v>
      </c>
      <c r="CZ34">
        <v>20114</v>
      </c>
      <c r="DA34">
        <v>0</v>
      </c>
      <c r="DB34">
        <v>0</v>
      </c>
      <c r="DC34">
        <v>11850</v>
      </c>
      <c r="DD34">
        <v>2041</v>
      </c>
      <c r="DE34">
        <v>13891</v>
      </c>
      <c r="DF34">
        <v>0</v>
      </c>
      <c r="DG34">
        <v>9884</v>
      </c>
      <c r="DH34">
        <v>0</v>
      </c>
      <c r="DI34">
        <v>9884</v>
      </c>
      <c r="DJ34">
        <v>0</v>
      </c>
      <c r="DK34">
        <v>0</v>
      </c>
      <c r="DL34">
        <v>9773</v>
      </c>
      <c r="DM34">
        <v>0</v>
      </c>
      <c r="DN34">
        <v>9773</v>
      </c>
      <c r="DO34">
        <v>0</v>
      </c>
      <c r="DP34">
        <v>513</v>
      </c>
      <c r="DQ34">
        <v>0</v>
      </c>
      <c r="DR34">
        <v>513</v>
      </c>
      <c r="DS34">
        <v>0</v>
      </c>
      <c r="DT34">
        <v>0</v>
      </c>
      <c r="DU34">
        <v>513</v>
      </c>
      <c r="DV34">
        <v>0</v>
      </c>
      <c r="DW34">
        <v>513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1942</v>
      </c>
      <c r="ER34">
        <v>0</v>
      </c>
      <c r="ES34">
        <v>1942</v>
      </c>
      <c r="ET34">
        <v>0</v>
      </c>
      <c r="EU34">
        <v>0</v>
      </c>
      <c r="EV34">
        <v>1924</v>
      </c>
      <c r="EW34">
        <v>0</v>
      </c>
      <c r="EX34">
        <v>1924</v>
      </c>
      <c r="EY34">
        <v>0</v>
      </c>
      <c r="EZ34">
        <v>4368</v>
      </c>
      <c r="FA34">
        <v>0</v>
      </c>
      <c r="FB34">
        <v>4368</v>
      </c>
      <c r="FC34">
        <v>0</v>
      </c>
      <c r="FD34">
        <v>0</v>
      </c>
      <c r="FE34">
        <v>4368</v>
      </c>
      <c r="FF34">
        <v>0</v>
      </c>
      <c r="FG34">
        <v>4368</v>
      </c>
      <c r="FH34">
        <v>0</v>
      </c>
      <c r="FI34">
        <v>22</v>
      </c>
      <c r="FJ34">
        <v>0</v>
      </c>
      <c r="FK34">
        <v>22</v>
      </c>
      <c r="FL34">
        <v>0</v>
      </c>
      <c r="FM34">
        <v>0</v>
      </c>
      <c r="FN34">
        <v>22</v>
      </c>
      <c r="FO34">
        <v>0</v>
      </c>
      <c r="FP34">
        <v>22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0</v>
      </c>
      <c r="IE34">
        <v>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0</v>
      </c>
      <c r="IM34">
        <v>0</v>
      </c>
      <c r="IN34">
        <v>0</v>
      </c>
      <c r="IO34">
        <v>0</v>
      </c>
      <c r="IP34">
        <v>0</v>
      </c>
      <c r="IQ34">
        <v>0</v>
      </c>
      <c r="IR34">
        <v>0</v>
      </c>
      <c r="IS34">
        <v>0</v>
      </c>
      <c r="IT34">
        <v>0</v>
      </c>
      <c r="IU34">
        <v>0</v>
      </c>
      <c r="IV34">
        <v>0</v>
      </c>
    </row>
    <row r="35" spans="1:256" ht="13.5">
      <c r="A35">
        <v>473561</v>
      </c>
      <c r="B35" t="s">
        <v>38</v>
      </c>
      <c r="C35">
        <v>26920</v>
      </c>
      <c r="D35">
        <v>2299</v>
      </c>
      <c r="E35">
        <v>29219</v>
      </c>
      <c r="F35">
        <v>0</v>
      </c>
      <c r="G35">
        <v>0</v>
      </c>
      <c r="H35">
        <v>25669</v>
      </c>
      <c r="I35">
        <v>358</v>
      </c>
      <c r="J35">
        <v>26027</v>
      </c>
      <c r="K35">
        <v>0</v>
      </c>
      <c r="L35">
        <v>26920</v>
      </c>
      <c r="M35">
        <v>2299</v>
      </c>
      <c r="N35">
        <v>29219</v>
      </c>
      <c r="O35">
        <v>0</v>
      </c>
      <c r="P35">
        <v>0</v>
      </c>
      <c r="Q35">
        <v>25669</v>
      </c>
      <c r="R35">
        <v>358</v>
      </c>
      <c r="S35">
        <v>26027</v>
      </c>
      <c r="T35">
        <v>0</v>
      </c>
      <c r="U35">
        <v>14943</v>
      </c>
      <c r="V35">
        <v>1296</v>
      </c>
      <c r="W35">
        <v>16239</v>
      </c>
      <c r="X35">
        <v>0</v>
      </c>
      <c r="Y35">
        <v>0</v>
      </c>
      <c r="Z35">
        <v>14267</v>
      </c>
      <c r="AA35">
        <v>285</v>
      </c>
      <c r="AB35">
        <v>14552</v>
      </c>
      <c r="AC35">
        <v>0</v>
      </c>
      <c r="AD35">
        <v>432</v>
      </c>
      <c r="AE35">
        <v>59</v>
      </c>
      <c r="AF35">
        <v>491</v>
      </c>
      <c r="AG35">
        <v>0</v>
      </c>
      <c r="AH35">
        <v>0</v>
      </c>
      <c r="AI35">
        <v>410</v>
      </c>
      <c r="AJ35">
        <v>18</v>
      </c>
      <c r="AK35">
        <v>428</v>
      </c>
      <c r="AL35">
        <v>0</v>
      </c>
      <c r="AM35">
        <v>11848</v>
      </c>
      <c r="AN35">
        <v>1237</v>
      </c>
      <c r="AO35">
        <v>13085</v>
      </c>
      <c r="AP35">
        <v>0</v>
      </c>
      <c r="AQ35">
        <v>0</v>
      </c>
      <c r="AR35">
        <v>11248</v>
      </c>
      <c r="AS35">
        <v>267</v>
      </c>
      <c r="AT35">
        <v>11515</v>
      </c>
      <c r="AU35">
        <v>0</v>
      </c>
      <c r="AV35">
        <v>155</v>
      </c>
      <c r="AW35">
        <v>0</v>
      </c>
      <c r="AX35">
        <v>155</v>
      </c>
      <c r="AY35">
        <v>0</v>
      </c>
      <c r="AZ35">
        <v>0</v>
      </c>
      <c r="BA35">
        <v>155</v>
      </c>
      <c r="BB35">
        <v>0</v>
      </c>
      <c r="BC35">
        <v>155</v>
      </c>
      <c r="BD35">
        <v>0</v>
      </c>
      <c r="BE35">
        <v>2194</v>
      </c>
      <c r="BF35">
        <v>0</v>
      </c>
      <c r="BG35">
        <v>2194</v>
      </c>
      <c r="BH35">
        <v>0</v>
      </c>
      <c r="BI35">
        <v>0</v>
      </c>
      <c r="BJ35">
        <v>2140</v>
      </c>
      <c r="BK35">
        <v>0</v>
      </c>
      <c r="BL35">
        <v>2140</v>
      </c>
      <c r="BM35">
        <v>0</v>
      </c>
      <c r="BN35">
        <v>469</v>
      </c>
      <c r="BO35">
        <v>0</v>
      </c>
      <c r="BP35">
        <v>469</v>
      </c>
      <c r="BQ35">
        <v>0</v>
      </c>
      <c r="BR35">
        <v>0</v>
      </c>
      <c r="BS35">
        <v>469</v>
      </c>
      <c r="BT35">
        <v>0</v>
      </c>
      <c r="BU35">
        <v>469</v>
      </c>
      <c r="BV35">
        <v>0</v>
      </c>
      <c r="BW35">
        <v>8740</v>
      </c>
      <c r="BX35">
        <v>963</v>
      </c>
      <c r="BY35">
        <v>9703</v>
      </c>
      <c r="BZ35">
        <v>0</v>
      </c>
      <c r="CA35">
        <v>0</v>
      </c>
      <c r="CB35">
        <v>8216</v>
      </c>
      <c r="CC35">
        <v>62</v>
      </c>
      <c r="CD35">
        <v>8278</v>
      </c>
      <c r="CE35">
        <v>0</v>
      </c>
      <c r="CF35">
        <v>8740</v>
      </c>
      <c r="CG35">
        <v>963</v>
      </c>
      <c r="CH35">
        <v>9703</v>
      </c>
      <c r="CI35">
        <v>0</v>
      </c>
      <c r="CJ35">
        <v>0</v>
      </c>
      <c r="CK35">
        <v>8216</v>
      </c>
      <c r="CL35">
        <v>62</v>
      </c>
      <c r="CM35">
        <v>8278</v>
      </c>
      <c r="CN35">
        <v>0</v>
      </c>
      <c r="CO35">
        <v>305</v>
      </c>
      <c r="CP35">
        <v>10</v>
      </c>
      <c r="CQ35">
        <v>315</v>
      </c>
      <c r="CR35">
        <v>0</v>
      </c>
      <c r="CS35">
        <v>0</v>
      </c>
      <c r="CT35">
        <v>305</v>
      </c>
      <c r="CU35">
        <v>10</v>
      </c>
      <c r="CV35">
        <v>315</v>
      </c>
      <c r="CW35">
        <v>0</v>
      </c>
      <c r="CX35">
        <v>5003</v>
      </c>
      <c r="CY35">
        <v>600</v>
      </c>
      <c r="CZ35">
        <v>5603</v>
      </c>
      <c r="DA35">
        <v>0</v>
      </c>
      <c r="DB35">
        <v>0</v>
      </c>
      <c r="DC35">
        <v>4596</v>
      </c>
      <c r="DD35">
        <v>52</v>
      </c>
      <c r="DE35">
        <v>4648</v>
      </c>
      <c r="DF35">
        <v>0</v>
      </c>
      <c r="DG35">
        <v>3432</v>
      </c>
      <c r="DH35">
        <v>353</v>
      </c>
      <c r="DI35">
        <v>3785</v>
      </c>
      <c r="DJ35">
        <v>0</v>
      </c>
      <c r="DK35">
        <v>0</v>
      </c>
      <c r="DL35">
        <v>3315</v>
      </c>
      <c r="DM35">
        <v>0</v>
      </c>
      <c r="DN35">
        <v>3315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556</v>
      </c>
      <c r="ER35">
        <v>40</v>
      </c>
      <c r="ES35">
        <v>596</v>
      </c>
      <c r="ET35">
        <v>0</v>
      </c>
      <c r="EU35">
        <v>0</v>
      </c>
      <c r="EV35">
        <v>505</v>
      </c>
      <c r="EW35">
        <v>11</v>
      </c>
      <c r="EX35">
        <v>516</v>
      </c>
      <c r="EY35">
        <v>0</v>
      </c>
      <c r="EZ35">
        <v>2681</v>
      </c>
      <c r="FA35">
        <v>0</v>
      </c>
      <c r="FB35">
        <v>2681</v>
      </c>
      <c r="FC35">
        <v>0</v>
      </c>
      <c r="FD35">
        <v>0</v>
      </c>
      <c r="FE35">
        <v>2681</v>
      </c>
      <c r="FF35">
        <v>0</v>
      </c>
      <c r="FG35">
        <v>2681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  <c r="IP35">
        <v>0</v>
      </c>
      <c r="IQ35">
        <v>0</v>
      </c>
      <c r="IR35">
        <v>0</v>
      </c>
      <c r="IS35">
        <v>0</v>
      </c>
      <c r="IT35">
        <v>0</v>
      </c>
      <c r="IU35">
        <v>0</v>
      </c>
      <c r="IV35">
        <v>0</v>
      </c>
    </row>
    <row r="36" spans="1:256" ht="13.5">
      <c r="A36">
        <v>473570</v>
      </c>
      <c r="B36" t="s">
        <v>39</v>
      </c>
      <c r="C36">
        <v>178730</v>
      </c>
      <c r="D36">
        <v>17387</v>
      </c>
      <c r="E36">
        <v>196117</v>
      </c>
      <c r="F36">
        <v>0</v>
      </c>
      <c r="G36">
        <v>0</v>
      </c>
      <c r="H36">
        <v>175574</v>
      </c>
      <c r="I36">
        <v>3936</v>
      </c>
      <c r="J36">
        <v>179510</v>
      </c>
      <c r="K36">
        <v>0</v>
      </c>
      <c r="L36">
        <v>178730</v>
      </c>
      <c r="M36">
        <v>17387</v>
      </c>
      <c r="N36">
        <v>196117</v>
      </c>
      <c r="O36">
        <v>0</v>
      </c>
      <c r="P36">
        <v>0</v>
      </c>
      <c r="Q36">
        <v>175574</v>
      </c>
      <c r="R36">
        <v>3936</v>
      </c>
      <c r="S36">
        <v>179510</v>
      </c>
      <c r="T36">
        <v>0</v>
      </c>
      <c r="U36">
        <v>76709</v>
      </c>
      <c r="V36">
        <v>3896</v>
      </c>
      <c r="W36">
        <v>80605</v>
      </c>
      <c r="X36">
        <v>0</v>
      </c>
      <c r="Y36">
        <v>0</v>
      </c>
      <c r="Z36">
        <v>76041</v>
      </c>
      <c r="AA36">
        <v>1018</v>
      </c>
      <c r="AB36">
        <v>77059</v>
      </c>
      <c r="AC36">
        <v>0</v>
      </c>
      <c r="AD36">
        <v>1374</v>
      </c>
      <c r="AE36">
        <v>109</v>
      </c>
      <c r="AF36">
        <v>1483</v>
      </c>
      <c r="AG36">
        <v>0</v>
      </c>
      <c r="AH36">
        <v>0</v>
      </c>
      <c r="AI36">
        <v>1355</v>
      </c>
      <c r="AJ36">
        <v>29</v>
      </c>
      <c r="AK36">
        <v>1384</v>
      </c>
      <c r="AL36">
        <v>0</v>
      </c>
      <c r="AM36">
        <v>47779</v>
      </c>
      <c r="AN36">
        <v>3787</v>
      </c>
      <c r="AO36">
        <v>51566</v>
      </c>
      <c r="AP36">
        <v>0</v>
      </c>
      <c r="AQ36">
        <v>0</v>
      </c>
      <c r="AR36">
        <v>47130</v>
      </c>
      <c r="AS36">
        <v>989</v>
      </c>
      <c r="AT36">
        <v>48119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4808</v>
      </c>
      <c r="BF36">
        <v>0</v>
      </c>
      <c r="BG36">
        <v>4808</v>
      </c>
      <c r="BH36">
        <v>0</v>
      </c>
      <c r="BI36">
        <v>0</v>
      </c>
      <c r="BJ36">
        <v>4808</v>
      </c>
      <c r="BK36">
        <v>0</v>
      </c>
      <c r="BL36">
        <v>4808</v>
      </c>
      <c r="BM36">
        <v>0</v>
      </c>
      <c r="BN36">
        <v>22748</v>
      </c>
      <c r="BO36">
        <v>0</v>
      </c>
      <c r="BP36">
        <v>22748</v>
      </c>
      <c r="BQ36">
        <v>0</v>
      </c>
      <c r="BR36">
        <v>0</v>
      </c>
      <c r="BS36">
        <v>22748</v>
      </c>
      <c r="BT36">
        <v>0</v>
      </c>
      <c r="BU36">
        <v>22748</v>
      </c>
      <c r="BV36">
        <v>0</v>
      </c>
      <c r="BW36">
        <v>87932</v>
      </c>
      <c r="BX36">
        <v>13153</v>
      </c>
      <c r="BY36">
        <v>101085</v>
      </c>
      <c r="BZ36">
        <v>0</v>
      </c>
      <c r="CA36">
        <v>0</v>
      </c>
      <c r="CB36">
        <v>85544</v>
      </c>
      <c r="CC36">
        <v>2735</v>
      </c>
      <c r="CD36">
        <v>88279</v>
      </c>
      <c r="CE36">
        <v>0</v>
      </c>
      <c r="CF36">
        <v>73590</v>
      </c>
      <c r="CG36">
        <v>13153</v>
      </c>
      <c r="CH36">
        <v>86743</v>
      </c>
      <c r="CI36">
        <v>0</v>
      </c>
      <c r="CJ36">
        <v>0</v>
      </c>
      <c r="CK36">
        <v>71202</v>
      </c>
      <c r="CL36">
        <v>2735</v>
      </c>
      <c r="CM36">
        <v>73937</v>
      </c>
      <c r="CN36">
        <v>0</v>
      </c>
      <c r="CO36">
        <v>14791</v>
      </c>
      <c r="CP36">
        <v>2644</v>
      </c>
      <c r="CQ36">
        <v>17435</v>
      </c>
      <c r="CR36">
        <v>0</v>
      </c>
      <c r="CS36">
        <v>0</v>
      </c>
      <c r="CT36">
        <v>14313</v>
      </c>
      <c r="CU36">
        <v>550</v>
      </c>
      <c r="CV36">
        <v>14863</v>
      </c>
      <c r="CW36">
        <v>0</v>
      </c>
      <c r="CX36">
        <v>20326</v>
      </c>
      <c r="CY36">
        <v>3633</v>
      </c>
      <c r="CZ36">
        <v>23959</v>
      </c>
      <c r="DA36">
        <v>0</v>
      </c>
      <c r="DB36">
        <v>0</v>
      </c>
      <c r="DC36">
        <v>19666</v>
      </c>
      <c r="DD36">
        <v>755</v>
      </c>
      <c r="DE36">
        <v>20421</v>
      </c>
      <c r="DF36">
        <v>0</v>
      </c>
      <c r="DG36">
        <v>38473</v>
      </c>
      <c r="DH36">
        <v>6876</v>
      </c>
      <c r="DI36">
        <v>45349</v>
      </c>
      <c r="DJ36">
        <v>0</v>
      </c>
      <c r="DK36">
        <v>0</v>
      </c>
      <c r="DL36">
        <v>37223</v>
      </c>
      <c r="DM36">
        <v>1430</v>
      </c>
      <c r="DN36">
        <v>38653</v>
      </c>
      <c r="DO36">
        <v>0</v>
      </c>
      <c r="DP36">
        <v>14342</v>
      </c>
      <c r="DQ36">
        <v>0</v>
      </c>
      <c r="DR36">
        <v>14342</v>
      </c>
      <c r="DS36">
        <v>0</v>
      </c>
      <c r="DT36">
        <v>0</v>
      </c>
      <c r="DU36">
        <v>14342</v>
      </c>
      <c r="DV36">
        <v>0</v>
      </c>
      <c r="DW36">
        <v>14342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3893</v>
      </c>
      <c r="ER36">
        <v>338</v>
      </c>
      <c r="ES36">
        <v>4231</v>
      </c>
      <c r="ET36">
        <v>0</v>
      </c>
      <c r="EU36">
        <v>0</v>
      </c>
      <c r="EV36">
        <v>3793</v>
      </c>
      <c r="EW36">
        <v>183</v>
      </c>
      <c r="EX36">
        <v>3976</v>
      </c>
      <c r="EY36">
        <v>0</v>
      </c>
      <c r="EZ36">
        <v>10129</v>
      </c>
      <c r="FA36">
        <v>0</v>
      </c>
      <c r="FB36">
        <v>10129</v>
      </c>
      <c r="FC36">
        <v>0</v>
      </c>
      <c r="FD36">
        <v>0</v>
      </c>
      <c r="FE36">
        <v>10129</v>
      </c>
      <c r="FF36">
        <v>0</v>
      </c>
      <c r="FG36">
        <v>10129</v>
      </c>
      <c r="FH36">
        <v>0</v>
      </c>
      <c r="FI36">
        <v>67</v>
      </c>
      <c r="FJ36">
        <v>0</v>
      </c>
      <c r="FK36">
        <v>67</v>
      </c>
      <c r="FL36">
        <v>0</v>
      </c>
      <c r="FM36">
        <v>0</v>
      </c>
      <c r="FN36">
        <v>67</v>
      </c>
      <c r="FO36">
        <v>0</v>
      </c>
      <c r="FP36">
        <v>67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0</v>
      </c>
      <c r="IM36">
        <v>0</v>
      </c>
      <c r="IN36">
        <v>0</v>
      </c>
      <c r="IO36">
        <v>0</v>
      </c>
      <c r="IP36">
        <v>0</v>
      </c>
      <c r="IQ36">
        <v>0</v>
      </c>
      <c r="IR36">
        <v>0</v>
      </c>
      <c r="IS36">
        <v>0</v>
      </c>
      <c r="IT36">
        <v>0</v>
      </c>
      <c r="IU36">
        <v>0</v>
      </c>
      <c r="IV36">
        <v>0</v>
      </c>
    </row>
    <row r="37" spans="1:256" ht="13.5">
      <c r="A37">
        <v>473588</v>
      </c>
      <c r="B37" t="s">
        <v>40</v>
      </c>
      <c r="C37">
        <v>75473</v>
      </c>
      <c r="D37">
        <v>2723</v>
      </c>
      <c r="E37">
        <v>78196</v>
      </c>
      <c r="F37">
        <v>0</v>
      </c>
      <c r="G37">
        <v>0</v>
      </c>
      <c r="H37">
        <v>74722</v>
      </c>
      <c r="I37">
        <v>910</v>
      </c>
      <c r="J37">
        <v>75632</v>
      </c>
      <c r="K37">
        <v>0</v>
      </c>
      <c r="L37">
        <v>75473</v>
      </c>
      <c r="M37">
        <v>2723</v>
      </c>
      <c r="N37">
        <v>78196</v>
      </c>
      <c r="O37">
        <v>0</v>
      </c>
      <c r="P37">
        <v>0</v>
      </c>
      <c r="Q37">
        <v>74722</v>
      </c>
      <c r="R37">
        <v>910</v>
      </c>
      <c r="S37">
        <v>75632</v>
      </c>
      <c r="T37">
        <v>0</v>
      </c>
      <c r="U37">
        <v>33482</v>
      </c>
      <c r="V37">
        <v>805</v>
      </c>
      <c r="W37">
        <v>34287</v>
      </c>
      <c r="X37">
        <v>0</v>
      </c>
      <c r="Y37">
        <v>0</v>
      </c>
      <c r="Z37">
        <v>32990</v>
      </c>
      <c r="AA37">
        <v>413</v>
      </c>
      <c r="AB37">
        <v>33403</v>
      </c>
      <c r="AC37">
        <v>0</v>
      </c>
      <c r="AD37">
        <v>900</v>
      </c>
      <c r="AE37">
        <v>0</v>
      </c>
      <c r="AF37">
        <v>900</v>
      </c>
      <c r="AG37">
        <v>0</v>
      </c>
      <c r="AH37">
        <v>0</v>
      </c>
      <c r="AI37">
        <v>887</v>
      </c>
      <c r="AJ37">
        <v>0</v>
      </c>
      <c r="AK37">
        <v>887</v>
      </c>
      <c r="AL37">
        <v>0</v>
      </c>
      <c r="AM37">
        <v>21795</v>
      </c>
      <c r="AN37">
        <v>805</v>
      </c>
      <c r="AO37">
        <v>22600</v>
      </c>
      <c r="AP37">
        <v>0</v>
      </c>
      <c r="AQ37">
        <v>0</v>
      </c>
      <c r="AR37">
        <v>21316</v>
      </c>
      <c r="AS37">
        <v>413</v>
      </c>
      <c r="AT37">
        <v>21729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2775</v>
      </c>
      <c r="BF37">
        <v>0</v>
      </c>
      <c r="BG37">
        <v>2775</v>
      </c>
      <c r="BH37">
        <v>0</v>
      </c>
      <c r="BI37">
        <v>0</v>
      </c>
      <c r="BJ37">
        <v>2775</v>
      </c>
      <c r="BK37">
        <v>0</v>
      </c>
      <c r="BL37">
        <v>2775</v>
      </c>
      <c r="BM37">
        <v>0</v>
      </c>
      <c r="BN37">
        <v>8012</v>
      </c>
      <c r="BO37">
        <v>0</v>
      </c>
      <c r="BP37">
        <v>8012</v>
      </c>
      <c r="BQ37">
        <v>0</v>
      </c>
      <c r="BR37">
        <v>0</v>
      </c>
      <c r="BS37">
        <v>8012</v>
      </c>
      <c r="BT37">
        <v>0</v>
      </c>
      <c r="BU37">
        <v>8012</v>
      </c>
      <c r="BV37">
        <v>0</v>
      </c>
      <c r="BW37">
        <v>36493</v>
      </c>
      <c r="BX37">
        <v>1658</v>
      </c>
      <c r="BY37">
        <v>38151</v>
      </c>
      <c r="BZ37">
        <v>0</v>
      </c>
      <c r="CA37">
        <v>0</v>
      </c>
      <c r="CB37">
        <v>36285</v>
      </c>
      <c r="CC37">
        <v>433</v>
      </c>
      <c r="CD37">
        <v>36718</v>
      </c>
      <c r="CE37">
        <v>0</v>
      </c>
      <c r="CF37">
        <v>22129</v>
      </c>
      <c r="CG37">
        <v>1658</v>
      </c>
      <c r="CH37">
        <v>23787</v>
      </c>
      <c r="CI37">
        <v>0</v>
      </c>
      <c r="CJ37">
        <v>0</v>
      </c>
      <c r="CK37">
        <v>21921</v>
      </c>
      <c r="CL37">
        <v>433</v>
      </c>
      <c r="CM37">
        <v>22354</v>
      </c>
      <c r="CN37">
        <v>0</v>
      </c>
      <c r="CO37">
        <v>2036</v>
      </c>
      <c r="CP37">
        <v>817</v>
      </c>
      <c r="CQ37">
        <v>2853</v>
      </c>
      <c r="CR37">
        <v>0</v>
      </c>
      <c r="CS37">
        <v>0</v>
      </c>
      <c r="CT37">
        <v>2017</v>
      </c>
      <c r="CU37">
        <v>214</v>
      </c>
      <c r="CV37">
        <v>2231</v>
      </c>
      <c r="CW37">
        <v>0</v>
      </c>
      <c r="CX37">
        <v>5222</v>
      </c>
      <c r="CY37">
        <v>841</v>
      </c>
      <c r="CZ37">
        <v>6063</v>
      </c>
      <c r="DA37">
        <v>0</v>
      </c>
      <c r="DB37">
        <v>0</v>
      </c>
      <c r="DC37">
        <v>5173</v>
      </c>
      <c r="DD37">
        <v>219</v>
      </c>
      <c r="DE37">
        <v>5392</v>
      </c>
      <c r="DF37">
        <v>0</v>
      </c>
      <c r="DG37">
        <v>14871</v>
      </c>
      <c r="DH37">
        <v>0</v>
      </c>
      <c r="DI37">
        <v>14871</v>
      </c>
      <c r="DJ37">
        <v>0</v>
      </c>
      <c r="DK37">
        <v>0</v>
      </c>
      <c r="DL37">
        <v>14731</v>
      </c>
      <c r="DM37">
        <v>0</v>
      </c>
      <c r="DN37">
        <v>14731</v>
      </c>
      <c r="DO37">
        <v>0</v>
      </c>
      <c r="DP37">
        <v>14364</v>
      </c>
      <c r="DQ37">
        <v>0</v>
      </c>
      <c r="DR37">
        <v>14364</v>
      </c>
      <c r="DS37">
        <v>0</v>
      </c>
      <c r="DT37">
        <v>0</v>
      </c>
      <c r="DU37">
        <v>14364</v>
      </c>
      <c r="DV37">
        <v>0</v>
      </c>
      <c r="DW37">
        <v>14364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1779</v>
      </c>
      <c r="ER37">
        <v>260</v>
      </c>
      <c r="ES37">
        <v>2039</v>
      </c>
      <c r="ET37">
        <v>0</v>
      </c>
      <c r="EU37">
        <v>0</v>
      </c>
      <c r="EV37">
        <v>1728</v>
      </c>
      <c r="EW37">
        <v>64</v>
      </c>
      <c r="EX37">
        <v>1792</v>
      </c>
      <c r="EY37">
        <v>0</v>
      </c>
      <c r="EZ37">
        <v>3719</v>
      </c>
      <c r="FA37">
        <v>0</v>
      </c>
      <c r="FB37">
        <v>3719</v>
      </c>
      <c r="FC37">
        <v>0</v>
      </c>
      <c r="FD37">
        <v>0</v>
      </c>
      <c r="FE37">
        <v>3719</v>
      </c>
      <c r="FF37">
        <v>0</v>
      </c>
      <c r="FG37">
        <v>3719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  <c r="IP37">
        <v>0</v>
      </c>
      <c r="IQ37">
        <v>0</v>
      </c>
      <c r="IR37">
        <v>0</v>
      </c>
      <c r="IS37">
        <v>0</v>
      </c>
      <c r="IT37">
        <v>0</v>
      </c>
      <c r="IU37">
        <v>0</v>
      </c>
      <c r="IV37">
        <v>0</v>
      </c>
    </row>
    <row r="38" spans="1:256" ht="13.5">
      <c r="A38">
        <v>473596</v>
      </c>
      <c r="B38" t="s">
        <v>41</v>
      </c>
      <c r="C38">
        <v>72099</v>
      </c>
      <c r="D38">
        <v>11011</v>
      </c>
      <c r="E38">
        <v>83110</v>
      </c>
      <c r="F38">
        <v>0</v>
      </c>
      <c r="G38">
        <v>0</v>
      </c>
      <c r="H38">
        <v>67860</v>
      </c>
      <c r="I38">
        <v>2466</v>
      </c>
      <c r="J38">
        <v>70326</v>
      </c>
      <c r="K38">
        <v>0</v>
      </c>
      <c r="L38">
        <v>72099</v>
      </c>
      <c r="M38">
        <v>11011</v>
      </c>
      <c r="N38">
        <v>83110</v>
      </c>
      <c r="O38">
        <v>0</v>
      </c>
      <c r="P38">
        <v>0</v>
      </c>
      <c r="Q38">
        <v>67860</v>
      </c>
      <c r="R38">
        <v>2466</v>
      </c>
      <c r="S38">
        <v>70326</v>
      </c>
      <c r="T38">
        <v>0</v>
      </c>
      <c r="U38">
        <v>31447</v>
      </c>
      <c r="V38">
        <v>3830</v>
      </c>
      <c r="W38">
        <v>35277</v>
      </c>
      <c r="X38">
        <v>0</v>
      </c>
      <c r="Y38">
        <v>0</v>
      </c>
      <c r="Z38">
        <v>29862</v>
      </c>
      <c r="AA38">
        <v>1870</v>
      </c>
      <c r="AB38">
        <v>31732</v>
      </c>
      <c r="AC38">
        <v>0</v>
      </c>
      <c r="AD38">
        <v>482</v>
      </c>
      <c r="AE38">
        <v>451</v>
      </c>
      <c r="AF38">
        <v>933</v>
      </c>
      <c r="AG38">
        <v>0</v>
      </c>
      <c r="AH38">
        <v>0</v>
      </c>
      <c r="AI38">
        <v>454</v>
      </c>
      <c r="AJ38">
        <v>220</v>
      </c>
      <c r="AK38">
        <v>674</v>
      </c>
      <c r="AL38">
        <v>0</v>
      </c>
      <c r="AM38">
        <v>26235</v>
      </c>
      <c r="AN38">
        <v>3379</v>
      </c>
      <c r="AO38">
        <v>29614</v>
      </c>
      <c r="AP38">
        <v>0</v>
      </c>
      <c r="AQ38">
        <v>0</v>
      </c>
      <c r="AR38">
        <v>24678</v>
      </c>
      <c r="AS38">
        <v>1650</v>
      </c>
      <c r="AT38">
        <v>26328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2968</v>
      </c>
      <c r="BF38">
        <v>0</v>
      </c>
      <c r="BG38">
        <v>2968</v>
      </c>
      <c r="BH38">
        <v>0</v>
      </c>
      <c r="BI38">
        <v>0</v>
      </c>
      <c r="BJ38">
        <v>2968</v>
      </c>
      <c r="BK38">
        <v>0</v>
      </c>
      <c r="BL38">
        <v>2968</v>
      </c>
      <c r="BM38">
        <v>0</v>
      </c>
      <c r="BN38">
        <v>1762</v>
      </c>
      <c r="BO38">
        <v>0</v>
      </c>
      <c r="BP38">
        <v>1762</v>
      </c>
      <c r="BQ38">
        <v>0</v>
      </c>
      <c r="BR38">
        <v>0</v>
      </c>
      <c r="BS38">
        <v>1762</v>
      </c>
      <c r="BT38">
        <v>0</v>
      </c>
      <c r="BU38">
        <v>1762</v>
      </c>
      <c r="BV38">
        <v>0</v>
      </c>
      <c r="BW38">
        <v>30535</v>
      </c>
      <c r="BX38">
        <v>6862</v>
      </c>
      <c r="BY38">
        <v>37397</v>
      </c>
      <c r="BZ38">
        <v>0</v>
      </c>
      <c r="CA38">
        <v>0</v>
      </c>
      <c r="CB38">
        <v>28001</v>
      </c>
      <c r="CC38">
        <v>508</v>
      </c>
      <c r="CD38">
        <v>28509</v>
      </c>
      <c r="CE38">
        <v>0</v>
      </c>
      <c r="CF38">
        <v>30506</v>
      </c>
      <c r="CG38">
        <v>6862</v>
      </c>
      <c r="CH38">
        <v>37368</v>
      </c>
      <c r="CI38">
        <v>0</v>
      </c>
      <c r="CJ38">
        <v>0</v>
      </c>
      <c r="CK38">
        <v>27972</v>
      </c>
      <c r="CL38">
        <v>508</v>
      </c>
      <c r="CM38">
        <v>28480</v>
      </c>
      <c r="CN38">
        <v>0</v>
      </c>
      <c r="CO38">
        <v>1567</v>
      </c>
      <c r="CP38">
        <v>308</v>
      </c>
      <c r="CQ38">
        <v>1875</v>
      </c>
      <c r="CR38">
        <v>0</v>
      </c>
      <c r="CS38">
        <v>0</v>
      </c>
      <c r="CT38">
        <v>1437</v>
      </c>
      <c r="CU38">
        <v>23</v>
      </c>
      <c r="CV38">
        <v>1460</v>
      </c>
      <c r="CW38">
        <v>0</v>
      </c>
      <c r="CX38">
        <v>16918</v>
      </c>
      <c r="CY38">
        <v>3778</v>
      </c>
      <c r="CZ38">
        <v>20696</v>
      </c>
      <c r="DA38">
        <v>0</v>
      </c>
      <c r="DB38">
        <v>0</v>
      </c>
      <c r="DC38">
        <v>15513</v>
      </c>
      <c r="DD38">
        <v>280</v>
      </c>
      <c r="DE38">
        <v>15793</v>
      </c>
      <c r="DF38">
        <v>0</v>
      </c>
      <c r="DG38">
        <v>12021</v>
      </c>
      <c r="DH38">
        <v>2776</v>
      </c>
      <c r="DI38">
        <v>14797</v>
      </c>
      <c r="DJ38">
        <v>0</v>
      </c>
      <c r="DK38">
        <v>0</v>
      </c>
      <c r="DL38">
        <v>11022</v>
      </c>
      <c r="DM38">
        <v>205</v>
      </c>
      <c r="DN38">
        <v>11227</v>
      </c>
      <c r="DO38">
        <v>0</v>
      </c>
      <c r="DP38">
        <v>29</v>
      </c>
      <c r="DQ38">
        <v>0</v>
      </c>
      <c r="DR38">
        <v>29</v>
      </c>
      <c r="DS38">
        <v>0</v>
      </c>
      <c r="DT38">
        <v>0</v>
      </c>
      <c r="DU38">
        <v>29</v>
      </c>
      <c r="DV38">
        <v>0</v>
      </c>
      <c r="DW38">
        <v>29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3025</v>
      </c>
      <c r="ER38">
        <v>319</v>
      </c>
      <c r="ES38">
        <v>3344</v>
      </c>
      <c r="ET38">
        <v>0</v>
      </c>
      <c r="EU38">
        <v>0</v>
      </c>
      <c r="EV38">
        <v>2905</v>
      </c>
      <c r="EW38">
        <v>88</v>
      </c>
      <c r="EX38">
        <v>2993</v>
      </c>
      <c r="EY38">
        <v>0</v>
      </c>
      <c r="EZ38">
        <v>7092</v>
      </c>
      <c r="FA38">
        <v>0</v>
      </c>
      <c r="FB38">
        <v>7092</v>
      </c>
      <c r="FC38">
        <v>0</v>
      </c>
      <c r="FD38">
        <v>0</v>
      </c>
      <c r="FE38">
        <v>7092</v>
      </c>
      <c r="FF38">
        <v>0</v>
      </c>
      <c r="FG38">
        <v>7092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1899</v>
      </c>
      <c r="HL38">
        <v>0</v>
      </c>
      <c r="HM38">
        <v>1899</v>
      </c>
      <c r="HN38">
        <v>0</v>
      </c>
      <c r="HO38">
        <v>0</v>
      </c>
      <c r="HP38">
        <v>1899</v>
      </c>
      <c r="HQ38">
        <v>0</v>
      </c>
      <c r="HR38">
        <v>1899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  <c r="IP38">
        <v>0</v>
      </c>
      <c r="IQ38">
        <v>0</v>
      </c>
      <c r="IR38">
        <v>0</v>
      </c>
      <c r="IS38">
        <v>0</v>
      </c>
      <c r="IT38">
        <v>0</v>
      </c>
      <c r="IU38">
        <v>0</v>
      </c>
      <c r="IV38">
        <v>0</v>
      </c>
    </row>
    <row r="39" spans="1:256" ht="13.5">
      <c r="A39">
        <v>473600</v>
      </c>
      <c r="B39" t="s">
        <v>42</v>
      </c>
      <c r="C39">
        <v>114902</v>
      </c>
      <c r="D39">
        <v>26343</v>
      </c>
      <c r="E39">
        <v>141245</v>
      </c>
      <c r="F39">
        <v>0</v>
      </c>
      <c r="G39">
        <v>0</v>
      </c>
      <c r="H39">
        <v>109272</v>
      </c>
      <c r="I39">
        <v>4706</v>
      </c>
      <c r="J39">
        <v>113978</v>
      </c>
      <c r="K39">
        <v>0</v>
      </c>
      <c r="L39">
        <v>114902</v>
      </c>
      <c r="M39">
        <v>26343</v>
      </c>
      <c r="N39">
        <v>141245</v>
      </c>
      <c r="O39">
        <v>0</v>
      </c>
      <c r="P39">
        <v>0</v>
      </c>
      <c r="Q39">
        <v>109272</v>
      </c>
      <c r="R39">
        <v>4706</v>
      </c>
      <c r="S39">
        <v>113978</v>
      </c>
      <c r="T39">
        <v>0</v>
      </c>
      <c r="U39">
        <v>50000</v>
      </c>
      <c r="V39">
        <v>6517</v>
      </c>
      <c r="W39">
        <v>56517</v>
      </c>
      <c r="X39">
        <v>0</v>
      </c>
      <c r="Y39">
        <v>0</v>
      </c>
      <c r="Z39">
        <v>48815</v>
      </c>
      <c r="AA39">
        <v>2562</v>
      </c>
      <c r="AB39">
        <v>51377</v>
      </c>
      <c r="AC39">
        <v>0</v>
      </c>
      <c r="AD39">
        <v>1552</v>
      </c>
      <c r="AE39">
        <v>241</v>
      </c>
      <c r="AF39">
        <v>1793</v>
      </c>
      <c r="AG39">
        <v>0</v>
      </c>
      <c r="AH39">
        <v>0</v>
      </c>
      <c r="AI39">
        <v>1505</v>
      </c>
      <c r="AJ39">
        <v>103</v>
      </c>
      <c r="AK39">
        <v>1608</v>
      </c>
      <c r="AL39">
        <v>0</v>
      </c>
      <c r="AM39">
        <v>37258</v>
      </c>
      <c r="AN39">
        <v>5794</v>
      </c>
      <c r="AO39">
        <v>43052</v>
      </c>
      <c r="AP39">
        <v>0</v>
      </c>
      <c r="AQ39">
        <v>0</v>
      </c>
      <c r="AR39">
        <v>36120</v>
      </c>
      <c r="AS39">
        <v>2459</v>
      </c>
      <c r="AT39">
        <v>38579</v>
      </c>
      <c r="AU39">
        <v>0</v>
      </c>
      <c r="AV39">
        <v>288</v>
      </c>
      <c r="AW39">
        <v>0</v>
      </c>
      <c r="AX39">
        <v>288</v>
      </c>
      <c r="AY39">
        <v>0</v>
      </c>
      <c r="AZ39">
        <v>0</v>
      </c>
      <c r="BA39">
        <v>288</v>
      </c>
      <c r="BB39">
        <v>0</v>
      </c>
      <c r="BC39">
        <v>288</v>
      </c>
      <c r="BD39">
        <v>0</v>
      </c>
      <c r="BE39">
        <v>6961</v>
      </c>
      <c r="BF39">
        <v>434</v>
      </c>
      <c r="BG39">
        <v>7395</v>
      </c>
      <c r="BH39">
        <v>0</v>
      </c>
      <c r="BI39">
        <v>0</v>
      </c>
      <c r="BJ39">
        <v>6961</v>
      </c>
      <c r="BK39">
        <v>0</v>
      </c>
      <c r="BL39">
        <v>6961</v>
      </c>
      <c r="BM39">
        <v>0</v>
      </c>
      <c r="BN39">
        <v>4229</v>
      </c>
      <c r="BO39">
        <v>48</v>
      </c>
      <c r="BP39">
        <v>4277</v>
      </c>
      <c r="BQ39">
        <v>0</v>
      </c>
      <c r="BR39">
        <v>0</v>
      </c>
      <c r="BS39">
        <v>4229</v>
      </c>
      <c r="BT39">
        <v>0</v>
      </c>
      <c r="BU39">
        <v>4229</v>
      </c>
      <c r="BV39">
        <v>0</v>
      </c>
      <c r="BW39">
        <v>51126</v>
      </c>
      <c r="BX39">
        <v>19067</v>
      </c>
      <c r="BY39">
        <v>70193</v>
      </c>
      <c r="BZ39">
        <v>0</v>
      </c>
      <c r="CA39">
        <v>0</v>
      </c>
      <c r="CB39">
        <v>46939</v>
      </c>
      <c r="CC39">
        <v>1965</v>
      </c>
      <c r="CD39">
        <v>48904</v>
      </c>
      <c r="CE39">
        <v>0</v>
      </c>
      <c r="CF39">
        <v>51089</v>
      </c>
      <c r="CG39">
        <v>19067</v>
      </c>
      <c r="CH39">
        <v>70156</v>
      </c>
      <c r="CI39">
        <v>0</v>
      </c>
      <c r="CJ39">
        <v>0</v>
      </c>
      <c r="CK39">
        <v>46902</v>
      </c>
      <c r="CL39">
        <v>1965</v>
      </c>
      <c r="CM39">
        <v>48867</v>
      </c>
      <c r="CN39">
        <v>0</v>
      </c>
      <c r="CO39">
        <v>3840</v>
      </c>
      <c r="CP39">
        <v>1334</v>
      </c>
      <c r="CQ39">
        <v>5174</v>
      </c>
      <c r="CR39">
        <v>0</v>
      </c>
      <c r="CS39">
        <v>0</v>
      </c>
      <c r="CT39">
        <v>3525</v>
      </c>
      <c r="CU39">
        <v>138</v>
      </c>
      <c r="CV39">
        <v>3663</v>
      </c>
      <c r="CW39">
        <v>0</v>
      </c>
      <c r="CX39">
        <v>29587</v>
      </c>
      <c r="CY39">
        <v>10678</v>
      </c>
      <c r="CZ39">
        <v>40265</v>
      </c>
      <c r="DA39">
        <v>0</v>
      </c>
      <c r="DB39">
        <v>0</v>
      </c>
      <c r="DC39">
        <v>27162</v>
      </c>
      <c r="DD39">
        <v>1100</v>
      </c>
      <c r="DE39">
        <v>28262</v>
      </c>
      <c r="DF39">
        <v>0</v>
      </c>
      <c r="DG39">
        <v>17662</v>
      </c>
      <c r="DH39">
        <v>7055</v>
      </c>
      <c r="DI39">
        <v>24717</v>
      </c>
      <c r="DJ39">
        <v>0</v>
      </c>
      <c r="DK39">
        <v>0</v>
      </c>
      <c r="DL39">
        <v>16215</v>
      </c>
      <c r="DM39">
        <v>727</v>
      </c>
      <c r="DN39">
        <v>16942</v>
      </c>
      <c r="DO39">
        <v>0</v>
      </c>
      <c r="DP39">
        <v>37</v>
      </c>
      <c r="DQ39">
        <v>0</v>
      </c>
      <c r="DR39">
        <v>37</v>
      </c>
      <c r="DS39">
        <v>0</v>
      </c>
      <c r="DT39">
        <v>0</v>
      </c>
      <c r="DU39">
        <v>37</v>
      </c>
      <c r="DV39">
        <v>0</v>
      </c>
      <c r="DW39">
        <v>37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3789</v>
      </c>
      <c r="ER39">
        <v>759</v>
      </c>
      <c r="ES39">
        <v>4548</v>
      </c>
      <c r="ET39">
        <v>0</v>
      </c>
      <c r="EU39">
        <v>0</v>
      </c>
      <c r="EV39">
        <v>3531</v>
      </c>
      <c r="EW39">
        <v>179</v>
      </c>
      <c r="EX39">
        <v>3710</v>
      </c>
      <c r="EY39">
        <v>0</v>
      </c>
      <c r="EZ39">
        <v>9987</v>
      </c>
      <c r="FA39">
        <v>0</v>
      </c>
      <c r="FB39">
        <v>9987</v>
      </c>
      <c r="FC39">
        <v>0</v>
      </c>
      <c r="FD39">
        <v>0</v>
      </c>
      <c r="FE39">
        <v>9987</v>
      </c>
      <c r="FF39">
        <v>0</v>
      </c>
      <c r="FG39">
        <v>9987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3954</v>
      </c>
      <c r="HL39">
        <v>0</v>
      </c>
      <c r="HM39">
        <v>3954</v>
      </c>
      <c r="HN39">
        <v>0</v>
      </c>
      <c r="HO39">
        <v>0</v>
      </c>
      <c r="HP39">
        <v>3954</v>
      </c>
      <c r="HQ39">
        <v>0</v>
      </c>
      <c r="HR39">
        <v>3954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  <c r="IP39">
        <v>0</v>
      </c>
      <c r="IQ39">
        <v>0</v>
      </c>
      <c r="IR39">
        <v>0</v>
      </c>
      <c r="IS39">
        <v>0</v>
      </c>
      <c r="IT39">
        <v>0</v>
      </c>
      <c r="IU39">
        <v>0</v>
      </c>
      <c r="IV39">
        <v>0</v>
      </c>
    </row>
    <row r="40" spans="1:256" ht="13.5">
      <c r="A40">
        <v>473618</v>
      </c>
      <c r="B40" t="s">
        <v>127</v>
      </c>
      <c r="C40">
        <v>654908</v>
      </c>
      <c r="D40">
        <v>137479</v>
      </c>
      <c r="E40">
        <v>792387</v>
      </c>
      <c r="F40">
        <v>0</v>
      </c>
      <c r="G40">
        <v>0</v>
      </c>
      <c r="H40">
        <v>622662</v>
      </c>
      <c r="I40">
        <v>38075</v>
      </c>
      <c r="J40">
        <v>660737</v>
      </c>
      <c r="K40">
        <v>0</v>
      </c>
      <c r="L40">
        <v>654908</v>
      </c>
      <c r="M40">
        <v>137479</v>
      </c>
      <c r="N40">
        <v>792387</v>
      </c>
      <c r="O40">
        <v>0</v>
      </c>
      <c r="P40">
        <v>0</v>
      </c>
      <c r="Q40">
        <v>622662</v>
      </c>
      <c r="R40">
        <v>38075</v>
      </c>
      <c r="S40">
        <v>660737</v>
      </c>
      <c r="T40">
        <v>0</v>
      </c>
      <c r="U40">
        <v>252494</v>
      </c>
      <c r="V40">
        <v>25384</v>
      </c>
      <c r="W40">
        <v>277878</v>
      </c>
      <c r="X40">
        <v>0</v>
      </c>
      <c r="Y40">
        <v>0</v>
      </c>
      <c r="Z40">
        <v>244358</v>
      </c>
      <c r="AA40">
        <v>6047</v>
      </c>
      <c r="AB40">
        <v>250405</v>
      </c>
      <c r="AC40">
        <v>0</v>
      </c>
      <c r="AD40">
        <v>8550</v>
      </c>
      <c r="AE40">
        <v>898</v>
      </c>
      <c r="AF40">
        <v>9448</v>
      </c>
      <c r="AG40">
        <v>0</v>
      </c>
      <c r="AH40">
        <v>0</v>
      </c>
      <c r="AI40">
        <v>8276</v>
      </c>
      <c r="AJ40">
        <v>220</v>
      </c>
      <c r="AK40">
        <v>8496</v>
      </c>
      <c r="AL40">
        <v>0</v>
      </c>
      <c r="AM40">
        <v>199980</v>
      </c>
      <c r="AN40">
        <v>21013</v>
      </c>
      <c r="AO40">
        <v>220993</v>
      </c>
      <c r="AP40">
        <v>0</v>
      </c>
      <c r="AQ40">
        <v>0</v>
      </c>
      <c r="AR40">
        <v>193681</v>
      </c>
      <c r="AS40">
        <v>5156</v>
      </c>
      <c r="AT40">
        <v>198837</v>
      </c>
      <c r="AU40">
        <v>0</v>
      </c>
      <c r="AV40">
        <v>4031</v>
      </c>
      <c r="AW40">
        <v>0</v>
      </c>
      <c r="AX40">
        <v>4031</v>
      </c>
      <c r="AY40">
        <v>0</v>
      </c>
      <c r="AZ40">
        <v>0</v>
      </c>
      <c r="BA40">
        <v>4031</v>
      </c>
      <c r="BB40">
        <v>0</v>
      </c>
      <c r="BC40">
        <v>4031</v>
      </c>
      <c r="BD40">
        <v>0</v>
      </c>
      <c r="BE40">
        <v>19148</v>
      </c>
      <c r="BF40">
        <v>3022</v>
      </c>
      <c r="BG40">
        <v>22170</v>
      </c>
      <c r="BH40">
        <v>0</v>
      </c>
      <c r="BI40">
        <v>0</v>
      </c>
      <c r="BJ40">
        <v>17854</v>
      </c>
      <c r="BK40">
        <v>671</v>
      </c>
      <c r="BL40">
        <v>18525</v>
      </c>
      <c r="BM40">
        <v>0</v>
      </c>
      <c r="BN40">
        <v>24816</v>
      </c>
      <c r="BO40">
        <v>451</v>
      </c>
      <c r="BP40">
        <v>25267</v>
      </c>
      <c r="BQ40">
        <v>0</v>
      </c>
      <c r="BR40">
        <v>0</v>
      </c>
      <c r="BS40">
        <v>24547</v>
      </c>
      <c r="BT40">
        <v>0</v>
      </c>
      <c r="BU40">
        <v>24547</v>
      </c>
      <c r="BV40">
        <v>0</v>
      </c>
      <c r="BW40">
        <v>324699</v>
      </c>
      <c r="BX40">
        <v>105477</v>
      </c>
      <c r="BY40">
        <v>430176</v>
      </c>
      <c r="BZ40">
        <v>0</v>
      </c>
      <c r="CA40">
        <v>0</v>
      </c>
      <c r="CB40">
        <v>302764</v>
      </c>
      <c r="CC40">
        <v>30534</v>
      </c>
      <c r="CD40">
        <v>333298</v>
      </c>
      <c r="CE40">
        <v>0</v>
      </c>
      <c r="CF40">
        <v>296264</v>
      </c>
      <c r="CG40">
        <v>105477</v>
      </c>
      <c r="CH40">
        <v>401741</v>
      </c>
      <c r="CI40">
        <v>0</v>
      </c>
      <c r="CJ40">
        <v>0</v>
      </c>
      <c r="CK40">
        <v>274329</v>
      </c>
      <c r="CL40">
        <v>30534</v>
      </c>
      <c r="CM40">
        <v>304863</v>
      </c>
      <c r="CN40">
        <v>0</v>
      </c>
      <c r="CO40">
        <v>58838</v>
      </c>
      <c r="CP40">
        <v>20948</v>
      </c>
      <c r="CQ40">
        <v>79786</v>
      </c>
      <c r="CR40">
        <v>0</v>
      </c>
      <c r="CS40">
        <v>0</v>
      </c>
      <c r="CT40">
        <v>54482</v>
      </c>
      <c r="CU40">
        <v>6064</v>
      </c>
      <c r="CV40">
        <v>60546</v>
      </c>
      <c r="CW40">
        <v>0</v>
      </c>
      <c r="CX40">
        <v>174411</v>
      </c>
      <c r="CY40">
        <v>62094</v>
      </c>
      <c r="CZ40">
        <v>236505</v>
      </c>
      <c r="DA40">
        <v>0</v>
      </c>
      <c r="DB40">
        <v>0</v>
      </c>
      <c r="DC40">
        <v>161497</v>
      </c>
      <c r="DD40">
        <v>17975</v>
      </c>
      <c r="DE40">
        <v>179472</v>
      </c>
      <c r="DF40">
        <v>0</v>
      </c>
      <c r="DG40">
        <v>63015</v>
      </c>
      <c r="DH40">
        <v>22435</v>
      </c>
      <c r="DI40">
        <v>85450</v>
      </c>
      <c r="DJ40">
        <v>0</v>
      </c>
      <c r="DK40">
        <v>0</v>
      </c>
      <c r="DL40">
        <v>58350</v>
      </c>
      <c r="DM40">
        <v>6495</v>
      </c>
      <c r="DN40">
        <v>64845</v>
      </c>
      <c r="DO40">
        <v>0</v>
      </c>
      <c r="DP40">
        <v>28435</v>
      </c>
      <c r="DQ40">
        <v>0</v>
      </c>
      <c r="DR40">
        <v>28435</v>
      </c>
      <c r="DS40">
        <v>0</v>
      </c>
      <c r="DT40">
        <v>0</v>
      </c>
      <c r="DU40">
        <v>28435</v>
      </c>
      <c r="DV40">
        <v>0</v>
      </c>
      <c r="DW40">
        <v>28435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20896</v>
      </c>
      <c r="ER40">
        <v>6618</v>
      </c>
      <c r="ES40">
        <v>27514</v>
      </c>
      <c r="ET40">
        <v>0</v>
      </c>
      <c r="EU40">
        <v>0</v>
      </c>
      <c r="EV40">
        <v>18721</v>
      </c>
      <c r="EW40">
        <v>1494</v>
      </c>
      <c r="EX40">
        <v>20215</v>
      </c>
      <c r="EY40">
        <v>0</v>
      </c>
      <c r="EZ40">
        <v>56755</v>
      </c>
      <c r="FA40">
        <v>0</v>
      </c>
      <c r="FB40">
        <v>56755</v>
      </c>
      <c r="FC40">
        <v>0</v>
      </c>
      <c r="FD40">
        <v>0</v>
      </c>
      <c r="FE40">
        <v>56755</v>
      </c>
      <c r="FF40">
        <v>0</v>
      </c>
      <c r="FG40">
        <v>56755</v>
      </c>
      <c r="FH40">
        <v>0</v>
      </c>
      <c r="FI40">
        <v>64</v>
      </c>
      <c r="FJ40">
        <v>0</v>
      </c>
      <c r="FK40">
        <v>64</v>
      </c>
      <c r="FL40">
        <v>0</v>
      </c>
      <c r="FM40">
        <v>0</v>
      </c>
      <c r="FN40">
        <v>64</v>
      </c>
      <c r="FO40">
        <v>0</v>
      </c>
      <c r="FP40">
        <v>64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  <c r="IP40">
        <v>0</v>
      </c>
      <c r="IQ40">
        <v>0</v>
      </c>
      <c r="IR40">
        <v>0</v>
      </c>
      <c r="IS40">
        <v>0</v>
      </c>
      <c r="IT40">
        <v>0</v>
      </c>
      <c r="IU40">
        <v>0</v>
      </c>
      <c r="IV40">
        <v>0</v>
      </c>
    </row>
    <row r="41" spans="1:256" ht="13.5">
      <c r="A41">
        <v>473626</v>
      </c>
      <c r="B41" t="s">
        <v>128</v>
      </c>
      <c r="C41">
        <v>1716192</v>
      </c>
      <c r="D41">
        <v>311201</v>
      </c>
      <c r="E41">
        <v>2027393</v>
      </c>
      <c r="F41">
        <v>0</v>
      </c>
      <c r="G41">
        <v>0</v>
      </c>
      <c r="H41">
        <v>1617486</v>
      </c>
      <c r="I41">
        <v>47907</v>
      </c>
      <c r="J41">
        <v>1665393</v>
      </c>
      <c r="K41">
        <v>0</v>
      </c>
      <c r="L41">
        <v>1716192</v>
      </c>
      <c r="M41">
        <v>311201</v>
      </c>
      <c r="N41">
        <v>2027393</v>
      </c>
      <c r="O41">
        <v>0</v>
      </c>
      <c r="P41">
        <v>0</v>
      </c>
      <c r="Q41">
        <v>1617486</v>
      </c>
      <c r="R41">
        <v>47907</v>
      </c>
      <c r="S41">
        <v>1665393</v>
      </c>
      <c r="T41">
        <v>0</v>
      </c>
      <c r="U41">
        <v>683789</v>
      </c>
      <c r="V41">
        <v>77381</v>
      </c>
      <c r="W41">
        <v>761170</v>
      </c>
      <c r="X41">
        <v>0</v>
      </c>
      <c r="Y41">
        <v>0</v>
      </c>
      <c r="Z41">
        <v>650362</v>
      </c>
      <c r="AA41">
        <v>15034</v>
      </c>
      <c r="AB41">
        <v>665396</v>
      </c>
      <c r="AC41">
        <v>0</v>
      </c>
      <c r="AD41">
        <v>28006</v>
      </c>
      <c r="AE41">
        <v>3353</v>
      </c>
      <c r="AF41">
        <v>31359</v>
      </c>
      <c r="AG41">
        <v>0</v>
      </c>
      <c r="AH41">
        <v>0</v>
      </c>
      <c r="AI41">
        <v>26547</v>
      </c>
      <c r="AJ41">
        <v>655</v>
      </c>
      <c r="AK41">
        <v>27202</v>
      </c>
      <c r="AL41">
        <v>0</v>
      </c>
      <c r="AM41">
        <v>609385</v>
      </c>
      <c r="AN41">
        <v>72708</v>
      </c>
      <c r="AO41">
        <v>682093</v>
      </c>
      <c r="AP41">
        <v>0</v>
      </c>
      <c r="AQ41">
        <v>0</v>
      </c>
      <c r="AR41">
        <v>577645</v>
      </c>
      <c r="AS41">
        <v>14214</v>
      </c>
      <c r="AT41">
        <v>591859</v>
      </c>
      <c r="AU41">
        <v>0</v>
      </c>
      <c r="AV41">
        <v>11327</v>
      </c>
      <c r="AW41">
        <v>0</v>
      </c>
      <c r="AX41">
        <v>11327</v>
      </c>
      <c r="AY41">
        <v>0</v>
      </c>
      <c r="AZ41">
        <v>0</v>
      </c>
      <c r="BA41">
        <v>11327</v>
      </c>
      <c r="BB41">
        <v>0</v>
      </c>
      <c r="BC41">
        <v>11327</v>
      </c>
      <c r="BD41">
        <v>0</v>
      </c>
      <c r="BE41">
        <v>29299</v>
      </c>
      <c r="BF41">
        <v>1227</v>
      </c>
      <c r="BG41">
        <v>30526</v>
      </c>
      <c r="BH41">
        <v>0</v>
      </c>
      <c r="BI41">
        <v>0</v>
      </c>
      <c r="BJ41">
        <v>29093</v>
      </c>
      <c r="BK41">
        <v>165</v>
      </c>
      <c r="BL41">
        <v>29258</v>
      </c>
      <c r="BM41">
        <v>0</v>
      </c>
      <c r="BN41">
        <v>17099</v>
      </c>
      <c r="BO41">
        <v>93</v>
      </c>
      <c r="BP41">
        <v>17192</v>
      </c>
      <c r="BQ41">
        <v>0</v>
      </c>
      <c r="BR41">
        <v>0</v>
      </c>
      <c r="BS41">
        <v>17077</v>
      </c>
      <c r="BT41">
        <v>0</v>
      </c>
      <c r="BU41">
        <v>17077</v>
      </c>
      <c r="BV41">
        <v>0</v>
      </c>
      <c r="BW41">
        <v>858293</v>
      </c>
      <c r="BX41">
        <v>220098</v>
      </c>
      <c r="BY41">
        <v>1078391</v>
      </c>
      <c r="BZ41">
        <v>0</v>
      </c>
      <c r="CA41">
        <v>0</v>
      </c>
      <c r="CB41">
        <v>798789</v>
      </c>
      <c r="CC41">
        <v>29977</v>
      </c>
      <c r="CD41">
        <v>828766</v>
      </c>
      <c r="CE41">
        <v>0</v>
      </c>
      <c r="CF41">
        <v>844459</v>
      </c>
      <c r="CG41">
        <v>220098</v>
      </c>
      <c r="CH41">
        <v>1064557</v>
      </c>
      <c r="CI41">
        <v>0</v>
      </c>
      <c r="CJ41">
        <v>0</v>
      </c>
      <c r="CK41">
        <v>784955</v>
      </c>
      <c r="CL41">
        <v>29977</v>
      </c>
      <c r="CM41">
        <v>814932</v>
      </c>
      <c r="CN41">
        <v>0</v>
      </c>
      <c r="CO41">
        <v>220239</v>
      </c>
      <c r="CP41">
        <v>56450</v>
      </c>
      <c r="CQ41">
        <v>276689</v>
      </c>
      <c r="CR41">
        <v>0</v>
      </c>
      <c r="CS41">
        <v>0</v>
      </c>
      <c r="CT41">
        <v>204720</v>
      </c>
      <c r="CU41">
        <v>7688</v>
      </c>
      <c r="CV41">
        <v>212408</v>
      </c>
      <c r="CW41">
        <v>0</v>
      </c>
      <c r="CX41">
        <v>506766</v>
      </c>
      <c r="CY41">
        <v>133824</v>
      </c>
      <c r="CZ41">
        <v>640590</v>
      </c>
      <c r="DA41">
        <v>0</v>
      </c>
      <c r="DB41">
        <v>0</v>
      </c>
      <c r="DC41">
        <v>471057</v>
      </c>
      <c r="DD41">
        <v>18227</v>
      </c>
      <c r="DE41">
        <v>489284</v>
      </c>
      <c r="DF41">
        <v>0</v>
      </c>
      <c r="DG41">
        <v>117454</v>
      </c>
      <c r="DH41">
        <v>29824</v>
      </c>
      <c r="DI41">
        <v>147278</v>
      </c>
      <c r="DJ41">
        <v>0</v>
      </c>
      <c r="DK41">
        <v>0</v>
      </c>
      <c r="DL41">
        <v>109178</v>
      </c>
      <c r="DM41">
        <v>4062</v>
      </c>
      <c r="DN41">
        <v>113240</v>
      </c>
      <c r="DO41">
        <v>0</v>
      </c>
      <c r="DP41">
        <v>13834</v>
      </c>
      <c r="DQ41">
        <v>0</v>
      </c>
      <c r="DR41">
        <v>13834</v>
      </c>
      <c r="DS41">
        <v>0</v>
      </c>
      <c r="DT41">
        <v>0</v>
      </c>
      <c r="DU41">
        <v>13834</v>
      </c>
      <c r="DV41">
        <v>0</v>
      </c>
      <c r="DW41">
        <v>13834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67846</v>
      </c>
      <c r="ER41">
        <v>13722</v>
      </c>
      <c r="ES41">
        <v>81568</v>
      </c>
      <c r="ET41">
        <v>0</v>
      </c>
      <c r="EU41">
        <v>0</v>
      </c>
      <c r="EV41">
        <v>62071</v>
      </c>
      <c r="EW41">
        <v>2896</v>
      </c>
      <c r="EX41">
        <v>64967</v>
      </c>
      <c r="EY41">
        <v>0</v>
      </c>
      <c r="EZ41">
        <v>105925</v>
      </c>
      <c r="FA41">
        <v>0</v>
      </c>
      <c r="FB41">
        <v>105925</v>
      </c>
      <c r="FC41">
        <v>0</v>
      </c>
      <c r="FD41">
        <v>0</v>
      </c>
      <c r="FE41">
        <v>105925</v>
      </c>
      <c r="FF41">
        <v>0</v>
      </c>
      <c r="FG41">
        <v>105925</v>
      </c>
      <c r="FH41">
        <v>0</v>
      </c>
      <c r="FI41">
        <v>339</v>
      </c>
      <c r="FJ41">
        <v>0</v>
      </c>
      <c r="FK41">
        <v>339</v>
      </c>
      <c r="FL41">
        <v>0</v>
      </c>
      <c r="FM41">
        <v>0</v>
      </c>
      <c r="FN41">
        <v>339</v>
      </c>
      <c r="FO41">
        <v>0</v>
      </c>
      <c r="FP41">
        <v>339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  <c r="IS41">
        <v>0</v>
      </c>
      <c r="IT41">
        <v>0</v>
      </c>
      <c r="IU41">
        <v>0</v>
      </c>
      <c r="IV41">
        <v>0</v>
      </c>
    </row>
    <row r="42" spans="1:256" ht="13.5">
      <c r="A42">
        <v>473758</v>
      </c>
      <c r="B42" t="s">
        <v>43</v>
      </c>
      <c r="C42">
        <v>96704</v>
      </c>
      <c r="D42">
        <v>10261</v>
      </c>
      <c r="E42">
        <v>106965</v>
      </c>
      <c r="F42">
        <v>0</v>
      </c>
      <c r="G42">
        <v>0</v>
      </c>
      <c r="H42">
        <v>84837</v>
      </c>
      <c r="I42">
        <v>3537</v>
      </c>
      <c r="J42">
        <v>88374</v>
      </c>
      <c r="K42">
        <v>0</v>
      </c>
      <c r="L42">
        <v>96704</v>
      </c>
      <c r="M42">
        <v>10261</v>
      </c>
      <c r="N42">
        <v>106965</v>
      </c>
      <c r="O42">
        <v>0</v>
      </c>
      <c r="P42">
        <v>0</v>
      </c>
      <c r="Q42">
        <v>84837</v>
      </c>
      <c r="R42">
        <v>3537</v>
      </c>
      <c r="S42">
        <v>88374</v>
      </c>
      <c r="T42">
        <v>0</v>
      </c>
      <c r="U42">
        <v>32935</v>
      </c>
      <c r="V42">
        <v>1548</v>
      </c>
      <c r="W42">
        <v>34483</v>
      </c>
      <c r="X42">
        <v>0</v>
      </c>
      <c r="Y42">
        <v>0</v>
      </c>
      <c r="Z42">
        <v>24762</v>
      </c>
      <c r="AA42">
        <v>845</v>
      </c>
      <c r="AB42">
        <v>25607</v>
      </c>
      <c r="AC42">
        <v>0</v>
      </c>
      <c r="AD42">
        <v>2346</v>
      </c>
      <c r="AE42">
        <v>62</v>
      </c>
      <c r="AF42">
        <v>2408</v>
      </c>
      <c r="AG42">
        <v>0</v>
      </c>
      <c r="AH42">
        <v>0</v>
      </c>
      <c r="AI42">
        <v>1947</v>
      </c>
      <c r="AJ42">
        <v>62</v>
      </c>
      <c r="AK42">
        <v>2009</v>
      </c>
      <c r="AL42">
        <v>0</v>
      </c>
      <c r="AM42">
        <v>25695</v>
      </c>
      <c r="AN42">
        <v>933</v>
      </c>
      <c r="AO42">
        <v>26628</v>
      </c>
      <c r="AP42">
        <v>0</v>
      </c>
      <c r="AQ42">
        <v>0</v>
      </c>
      <c r="AR42">
        <v>17921</v>
      </c>
      <c r="AS42">
        <v>378</v>
      </c>
      <c r="AT42">
        <v>18299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3105</v>
      </c>
      <c r="BF42">
        <v>405</v>
      </c>
      <c r="BG42">
        <v>3510</v>
      </c>
      <c r="BH42">
        <v>0</v>
      </c>
      <c r="BI42">
        <v>0</v>
      </c>
      <c r="BJ42">
        <v>3105</v>
      </c>
      <c r="BK42">
        <v>257</v>
      </c>
      <c r="BL42">
        <v>3362</v>
      </c>
      <c r="BM42">
        <v>0</v>
      </c>
      <c r="BN42">
        <v>1789</v>
      </c>
      <c r="BO42">
        <v>148</v>
      </c>
      <c r="BP42">
        <v>1937</v>
      </c>
      <c r="BQ42">
        <v>0</v>
      </c>
      <c r="BR42">
        <v>0</v>
      </c>
      <c r="BS42">
        <v>1789</v>
      </c>
      <c r="BT42">
        <v>148</v>
      </c>
      <c r="BU42">
        <v>1937</v>
      </c>
      <c r="BV42">
        <v>0</v>
      </c>
      <c r="BW42">
        <v>55105</v>
      </c>
      <c r="BX42">
        <v>8575</v>
      </c>
      <c r="BY42">
        <v>63680</v>
      </c>
      <c r="BZ42">
        <v>0</v>
      </c>
      <c r="CA42">
        <v>0</v>
      </c>
      <c r="CB42">
        <v>51984</v>
      </c>
      <c r="CC42">
        <v>2554</v>
      </c>
      <c r="CD42">
        <v>54538</v>
      </c>
      <c r="CE42">
        <v>0</v>
      </c>
      <c r="CF42">
        <v>46253</v>
      </c>
      <c r="CG42">
        <v>8575</v>
      </c>
      <c r="CH42">
        <v>54828</v>
      </c>
      <c r="CI42">
        <v>0</v>
      </c>
      <c r="CJ42">
        <v>0</v>
      </c>
      <c r="CK42">
        <v>43132</v>
      </c>
      <c r="CL42">
        <v>2554</v>
      </c>
      <c r="CM42">
        <v>45686</v>
      </c>
      <c r="CN42">
        <v>0</v>
      </c>
      <c r="CO42">
        <v>7379</v>
      </c>
      <c r="CP42">
        <v>1985</v>
      </c>
      <c r="CQ42">
        <v>9364</v>
      </c>
      <c r="CR42">
        <v>0</v>
      </c>
      <c r="CS42">
        <v>0</v>
      </c>
      <c r="CT42">
        <v>6656</v>
      </c>
      <c r="CU42">
        <v>587</v>
      </c>
      <c r="CV42">
        <v>7243</v>
      </c>
      <c r="CW42">
        <v>0</v>
      </c>
      <c r="CX42">
        <v>22346</v>
      </c>
      <c r="CY42">
        <v>6590</v>
      </c>
      <c r="CZ42">
        <v>28936</v>
      </c>
      <c r="DA42">
        <v>0</v>
      </c>
      <c r="DB42">
        <v>0</v>
      </c>
      <c r="DC42">
        <v>19953</v>
      </c>
      <c r="DD42">
        <v>1967</v>
      </c>
      <c r="DE42">
        <v>21920</v>
      </c>
      <c r="DF42">
        <v>0</v>
      </c>
      <c r="DG42">
        <v>16528</v>
      </c>
      <c r="DH42">
        <v>0</v>
      </c>
      <c r="DI42">
        <v>16528</v>
      </c>
      <c r="DJ42">
        <v>0</v>
      </c>
      <c r="DK42">
        <v>0</v>
      </c>
      <c r="DL42">
        <v>16523</v>
      </c>
      <c r="DM42">
        <v>0</v>
      </c>
      <c r="DN42">
        <v>16523</v>
      </c>
      <c r="DO42">
        <v>0</v>
      </c>
      <c r="DP42">
        <v>8852</v>
      </c>
      <c r="DQ42">
        <v>0</v>
      </c>
      <c r="DR42">
        <v>8852</v>
      </c>
      <c r="DS42">
        <v>0</v>
      </c>
      <c r="DT42">
        <v>0</v>
      </c>
      <c r="DU42">
        <v>8852</v>
      </c>
      <c r="DV42">
        <v>0</v>
      </c>
      <c r="DW42">
        <v>8852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2192</v>
      </c>
      <c r="ER42">
        <v>138</v>
      </c>
      <c r="ES42">
        <v>2330</v>
      </c>
      <c r="ET42">
        <v>0</v>
      </c>
      <c r="EU42">
        <v>0</v>
      </c>
      <c r="EV42">
        <v>1971</v>
      </c>
      <c r="EW42">
        <v>138</v>
      </c>
      <c r="EX42">
        <v>2109</v>
      </c>
      <c r="EY42">
        <v>0</v>
      </c>
      <c r="EZ42">
        <v>6472</v>
      </c>
      <c r="FA42">
        <v>0</v>
      </c>
      <c r="FB42">
        <v>6472</v>
      </c>
      <c r="FC42">
        <v>0</v>
      </c>
      <c r="FD42">
        <v>0</v>
      </c>
      <c r="FE42">
        <v>6120</v>
      </c>
      <c r="FF42">
        <v>0</v>
      </c>
      <c r="FG42">
        <v>6120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  <c r="IT42">
        <v>0</v>
      </c>
      <c r="IU42">
        <v>0</v>
      </c>
      <c r="IV42">
        <v>0</v>
      </c>
    </row>
    <row r="43" spans="1:256" ht="13.5">
      <c r="A43">
        <v>473812</v>
      </c>
      <c r="B43" t="s">
        <v>44</v>
      </c>
      <c r="C43">
        <v>485233</v>
      </c>
      <c r="D43">
        <v>48401</v>
      </c>
      <c r="E43">
        <v>533634</v>
      </c>
      <c r="F43">
        <v>0</v>
      </c>
      <c r="G43">
        <v>0</v>
      </c>
      <c r="H43">
        <v>472140</v>
      </c>
      <c r="I43">
        <v>19000</v>
      </c>
      <c r="J43">
        <v>491140</v>
      </c>
      <c r="K43">
        <v>0</v>
      </c>
      <c r="L43">
        <v>485233</v>
      </c>
      <c r="M43">
        <v>48401</v>
      </c>
      <c r="N43">
        <v>533634</v>
      </c>
      <c r="O43">
        <v>0</v>
      </c>
      <c r="P43">
        <v>0</v>
      </c>
      <c r="Q43">
        <v>472140</v>
      </c>
      <c r="R43">
        <v>19000</v>
      </c>
      <c r="S43">
        <v>491140</v>
      </c>
      <c r="T43">
        <v>0</v>
      </c>
      <c r="U43">
        <v>157284</v>
      </c>
      <c r="V43">
        <v>10955</v>
      </c>
      <c r="W43">
        <v>168239</v>
      </c>
      <c r="X43">
        <v>0</v>
      </c>
      <c r="Y43">
        <v>0</v>
      </c>
      <c r="Z43">
        <v>151133</v>
      </c>
      <c r="AA43">
        <v>1866</v>
      </c>
      <c r="AB43">
        <v>152999</v>
      </c>
      <c r="AC43">
        <v>0</v>
      </c>
      <c r="AD43">
        <v>5506</v>
      </c>
      <c r="AE43">
        <v>265</v>
      </c>
      <c r="AF43">
        <v>5771</v>
      </c>
      <c r="AG43">
        <v>0</v>
      </c>
      <c r="AH43">
        <v>0</v>
      </c>
      <c r="AI43">
        <v>5311</v>
      </c>
      <c r="AJ43">
        <v>113</v>
      </c>
      <c r="AK43">
        <v>5424</v>
      </c>
      <c r="AL43">
        <v>0</v>
      </c>
      <c r="AM43">
        <v>135619</v>
      </c>
      <c r="AN43">
        <v>3524</v>
      </c>
      <c r="AO43">
        <v>139143</v>
      </c>
      <c r="AP43">
        <v>0</v>
      </c>
      <c r="AQ43">
        <v>0</v>
      </c>
      <c r="AR43">
        <v>130811</v>
      </c>
      <c r="AS43">
        <v>1504</v>
      </c>
      <c r="AT43">
        <v>132315</v>
      </c>
      <c r="AU43">
        <v>0</v>
      </c>
      <c r="AV43">
        <v>2023</v>
      </c>
      <c r="AW43">
        <v>0</v>
      </c>
      <c r="AX43">
        <v>2023</v>
      </c>
      <c r="AY43">
        <v>0</v>
      </c>
      <c r="AZ43">
        <v>0</v>
      </c>
      <c r="BA43">
        <v>2023</v>
      </c>
      <c r="BB43">
        <v>0</v>
      </c>
      <c r="BC43">
        <v>2023</v>
      </c>
      <c r="BD43">
        <v>0</v>
      </c>
      <c r="BE43">
        <v>10587</v>
      </c>
      <c r="BF43">
        <v>490</v>
      </c>
      <c r="BG43">
        <v>11077</v>
      </c>
      <c r="BH43">
        <v>0</v>
      </c>
      <c r="BI43">
        <v>0</v>
      </c>
      <c r="BJ43">
        <v>9835</v>
      </c>
      <c r="BK43">
        <v>230</v>
      </c>
      <c r="BL43">
        <v>10065</v>
      </c>
      <c r="BM43">
        <v>0</v>
      </c>
      <c r="BN43">
        <v>5572</v>
      </c>
      <c r="BO43">
        <v>6676</v>
      </c>
      <c r="BP43">
        <v>12248</v>
      </c>
      <c r="BQ43">
        <v>0</v>
      </c>
      <c r="BR43">
        <v>0</v>
      </c>
      <c r="BS43">
        <v>5176</v>
      </c>
      <c r="BT43">
        <v>19</v>
      </c>
      <c r="BU43">
        <v>5195</v>
      </c>
      <c r="BV43">
        <v>0</v>
      </c>
      <c r="BW43">
        <v>296189</v>
      </c>
      <c r="BX43">
        <v>37078</v>
      </c>
      <c r="BY43">
        <v>333267</v>
      </c>
      <c r="BZ43">
        <v>0</v>
      </c>
      <c r="CA43">
        <v>0</v>
      </c>
      <c r="CB43">
        <v>289373</v>
      </c>
      <c r="CC43">
        <v>16983</v>
      </c>
      <c r="CD43">
        <v>306356</v>
      </c>
      <c r="CE43">
        <v>0</v>
      </c>
      <c r="CF43">
        <v>277364</v>
      </c>
      <c r="CG43">
        <v>37078</v>
      </c>
      <c r="CH43">
        <v>314442</v>
      </c>
      <c r="CI43">
        <v>0</v>
      </c>
      <c r="CJ43">
        <v>0</v>
      </c>
      <c r="CK43">
        <v>270548</v>
      </c>
      <c r="CL43">
        <v>16983</v>
      </c>
      <c r="CM43">
        <v>287531</v>
      </c>
      <c r="CN43">
        <v>0</v>
      </c>
      <c r="CO43">
        <v>43039</v>
      </c>
      <c r="CP43">
        <v>4446</v>
      </c>
      <c r="CQ43">
        <v>47485</v>
      </c>
      <c r="CR43">
        <v>0</v>
      </c>
      <c r="CS43">
        <v>0</v>
      </c>
      <c r="CT43">
        <v>41981</v>
      </c>
      <c r="CU43">
        <v>2036</v>
      </c>
      <c r="CV43">
        <v>44017</v>
      </c>
      <c r="CW43">
        <v>0</v>
      </c>
      <c r="CX43">
        <v>156651</v>
      </c>
      <c r="CY43">
        <v>27067</v>
      </c>
      <c r="CZ43">
        <v>183718</v>
      </c>
      <c r="DA43">
        <v>0</v>
      </c>
      <c r="DB43">
        <v>0</v>
      </c>
      <c r="DC43">
        <v>152802</v>
      </c>
      <c r="DD43">
        <v>12398</v>
      </c>
      <c r="DE43">
        <v>165200</v>
      </c>
      <c r="DF43">
        <v>0</v>
      </c>
      <c r="DG43">
        <v>77674</v>
      </c>
      <c r="DH43">
        <v>5565</v>
      </c>
      <c r="DI43">
        <v>83239</v>
      </c>
      <c r="DJ43">
        <v>0</v>
      </c>
      <c r="DK43">
        <v>0</v>
      </c>
      <c r="DL43">
        <v>75765</v>
      </c>
      <c r="DM43">
        <v>2549</v>
      </c>
      <c r="DN43">
        <v>78314</v>
      </c>
      <c r="DO43">
        <v>0</v>
      </c>
      <c r="DP43">
        <v>18825</v>
      </c>
      <c r="DQ43">
        <v>0</v>
      </c>
      <c r="DR43">
        <v>18825</v>
      </c>
      <c r="DS43">
        <v>0</v>
      </c>
      <c r="DT43">
        <v>0</v>
      </c>
      <c r="DU43">
        <v>18825</v>
      </c>
      <c r="DV43">
        <v>0</v>
      </c>
      <c r="DW43">
        <v>18825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11625</v>
      </c>
      <c r="ER43">
        <v>368</v>
      </c>
      <c r="ES43">
        <v>11993</v>
      </c>
      <c r="ET43">
        <v>0</v>
      </c>
      <c r="EU43">
        <v>0</v>
      </c>
      <c r="EV43">
        <v>11499</v>
      </c>
      <c r="EW43">
        <v>151</v>
      </c>
      <c r="EX43">
        <v>11650</v>
      </c>
      <c r="EY43">
        <v>0</v>
      </c>
      <c r="EZ43">
        <v>20135</v>
      </c>
      <c r="FA43">
        <v>0</v>
      </c>
      <c r="FB43">
        <v>20135</v>
      </c>
      <c r="FC43">
        <v>0</v>
      </c>
      <c r="FD43">
        <v>0</v>
      </c>
      <c r="FE43">
        <v>20135</v>
      </c>
      <c r="FF43">
        <v>0</v>
      </c>
      <c r="FG43">
        <v>20135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5881</v>
      </c>
      <c r="HL43">
        <v>0</v>
      </c>
      <c r="HM43">
        <v>5881</v>
      </c>
      <c r="HN43">
        <v>0</v>
      </c>
      <c r="HO43">
        <v>0</v>
      </c>
      <c r="HP43">
        <v>5881</v>
      </c>
      <c r="HQ43">
        <v>0</v>
      </c>
      <c r="HR43">
        <v>5881</v>
      </c>
      <c r="HS43">
        <v>0</v>
      </c>
      <c r="HT43">
        <v>5881</v>
      </c>
      <c r="HU43">
        <v>0</v>
      </c>
      <c r="HV43">
        <v>5881</v>
      </c>
      <c r="HW43">
        <v>0</v>
      </c>
      <c r="HX43">
        <v>0</v>
      </c>
      <c r="HY43">
        <v>5881</v>
      </c>
      <c r="HZ43">
        <v>0</v>
      </c>
      <c r="IA43">
        <v>5881</v>
      </c>
      <c r="IB43">
        <v>0</v>
      </c>
      <c r="IC43">
        <v>5881</v>
      </c>
      <c r="ID43">
        <v>0</v>
      </c>
      <c r="IE43">
        <v>5881</v>
      </c>
      <c r="IF43">
        <v>0</v>
      </c>
      <c r="IG43">
        <v>0</v>
      </c>
      <c r="IH43">
        <v>5881</v>
      </c>
      <c r="II43">
        <v>0</v>
      </c>
      <c r="IJ43">
        <v>5881</v>
      </c>
      <c r="IK43">
        <v>0</v>
      </c>
      <c r="IL43">
        <v>0</v>
      </c>
      <c r="IM43">
        <v>0</v>
      </c>
      <c r="IN43">
        <v>0</v>
      </c>
      <c r="IO43">
        <v>0</v>
      </c>
      <c r="IP43">
        <v>0</v>
      </c>
      <c r="IQ43">
        <v>0</v>
      </c>
      <c r="IR43">
        <v>0</v>
      </c>
      <c r="IS43">
        <v>0</v>
      </c>
      <c r="IT43">
        <v>0</v>
      </c>
      <c r="IU43">
        <v>0</v>
      </c>
      <c r="IV43">
        <v>0</v>
      </c>
    </row>
    <row r="44" spans="1:256" ht="13.5">
      <c r="A44">
        <v>473821</v>
      </c>
      <c r="B44" t="s">
        <v>45</v>
      </c>
      <c r="C44">
        <v>148661</v>
      </c>
      <c r="D44">
        <v>31349</v>
      </c>
      <c r="E44">
        <v>180010</v>
      </c>
      <c r="F44">
        <v>0</v>
      </c>
      <c r="G44">
        <v>0</v>
      </c>
      <c r="H44">
        <v>137111</v>
      </c>
      <c r="I44">
        <v>4519</v>
      </c>
      <c r="J44">
        <v>141630</v>
      </c>
      <c r="K44">
        <v>0</v>
      </c>
      <c r="L44">
        <v>148661</v>
      </c>
      <c r="M44">
        <v>31349</v>
      </c>
      <c r="N44">
        <v>180010</v>
      </c>
      <c r="O44">
        <v>0</v>
      </c>
      <c r="P44">
        <v>0</v>
      </c>
      <c r="Q44">
        <v>137111</v>
      </c>
      <c r="R44">
        <v>4519</v>
      </c>
      <c r="S44">
        <v>141630</v>
      </c>
      <c r="T44">
        <v>0</v>
      </c>
      <c r="U44">
        <v>53968</v>
      </c>
      <c r="V44">
        <v>816</v>
      </c>
      <c r="W44">
        <v>54784</v>
      </c>
      <c r="X44">
        <v>0</v>
      </c>
      <c r="Y44">
        <v>0</v>
      </c>
      <c r="Z44">
        <v>53478</v>
      </c>
      <c r="AA44">
        <v>569</v>
      </c>
      <c r="AB44">
        <v>54047</v>
      </c>
      <c r="AC44">
        <v>0</v>
      </c>
      <c r="AD44">
        <v>1629</v>
      </c>
      <c r="AE44">
        <v>0</v>
      </c>
      <c r="AF44">
        <v>1629</v>
      </c>
      <c r="AG44">
        <v>0</v>
      </c>
      <c r="AH44">
        <v>0</v>
      </c>
      <c r="AI44">
        <v>1614</v>
      </c>
      <c r="AJ44">
        <v>0</v>
      </c>
      <c r="AK44">
        <v>1614</v>
      </c>
      <c r="AL44">
        <v>0</v>
      </c>
      <c r="AM44">
        <v>43793</v>
      </c>
      <c r="AN44">
        <v>816</v>
      </c>
      <c r="AO44">
        <v>44609</v>
      </c>
      <c r="AP44">
        <v>0</v>
      </c>
      <c r="AQ44">
        <v>0</v>
      </c>
      <c r="AR44">
        <v>43319</v>
      </c>
      <c r="AS44">
        <v>569</v>
      </c>
      <c r="AT44">
        <v>43888</v>
      </c>
      <c r="AU44">
        <v>0</v>
      </c>
      <c r="AV44">
        <v>681</v>
      </c>
      <c r="AW44">
        <v>0</v>
      </c>
      <c r="AX44">
        <v>681</v>
      </c>
      <c r="AY44">
        <v>0</v>
      </c>
      <c r="AZ44">
        <v>0</v>
      </c>
      <c r="BA44">
        <v>681</v>
      </c>
      <c r="BB44">
        <v>0</v>
      </c>
      <c r="BC44">
        <v>681</v>
      </c>
      <c r="BD44">
        <v>0</v>
      </c>
      <c r="BE44">
        <v>5417</v>
      </c>
      <c r="BF44">
        <v>0</v>
      </c>
      <c r="BG44">
        <v>5417</v>
      </c>
      <c r="BH44">
        <v>0</v>
      </c>
      <c r="BI44">
        <v>0</v>
      </c>
      <c r="BJ44">
        <v>5417</v>
      </c>
      <c r="BK44">
        <v>0</v>
      </c>
      <c r="BL44">
        <v>5417</v>
      </c>
      <c r="BM44">
        <v>0</v>
      </c>
      <c r="BN44">
        <v>3129</v>
      </c>
      <c r="BO44">
        <v>0</v>
      </c>
      <c r="BP44">
        <v>3129</v>
      </c>
      <c r="BQ44">
        <v>0</v>
      </c>
      <c r="BR44">
        <v>0</v>
      </c>
      <c r="BS44">
        <v>3128</v>
      </c>
      <c r="BT44">
        <v>0</v>
      </c>
      <c r="BU44">
        <v>3128</v>
      </c>
      <c r="BV44">
        <v>0</v>
      </c>
      <c r="BW44">
        <v>83231</v>
      </c>
      <c r="BX44">
        <v>30239</v>
      </c>
      <c r="BY44">
        <v>113470</v>
      </c>
      <c r="BZ44">
        <v>0</v>
      </c>
      <c r="CA44">
        <v>0</v>
      </c>
      <c r="CB44">
        <v>72453</v>
      </c>
      <c r="CC44">
        <v>3899</v>
      </c>
      <c r="CD44">
        <v>76352</v>
      </c>
      <c r="CE44">
        <v>0</v>
      </c>
      <c r="CF44">
        <v>69874</v>
      </c>
      <c r="CG44">
        <v>30239</v>
      </c>
      <c r="CH44">
        <v>100113</v>
      </c>
      <c r="CI44">
        <v>0</v>
      </c>
      <c r="CJ44">
        <v>0</v>
      </c>
      <c r="CK44">
        <v>59096</v>
      </c>
      <c r="CL44">
        <v>3899</v>
      </c>
      <c r="CM44">
        <v>62995</v>
      </c>
      <c r="CN44">
        <v>0</v>
      </c>
      <c r="CO44">
        <v>7240</v>
      </c>
      <c r="CP44">
        <v>2949</v>
      </c>
      <c r="CQ44">
        <v>10189</v>
      </c>
      <c r="CR44">
        <v>0</v>
      </c>
      <c r="CS44">
        <v>0</v>
      </c>
      <c r="CT44">
        <v>5851</v>
      </c>
      <c r="CU44">
        <v>335</v>
      </c>
      <c r="CV44">
        <v>6186</v>
      </c>
      <c r="CW44">
        <v>0</v>
      </c>
      <c r="CX44">
        <v>29725</v>
      </c>
      <c r="CY44">
        <v>13880</v>
      </c>
      <c r="CZ44">
        <v>43605</v>
      </c>
      <c r="DA44">
        <v>0</v>
      </c>
      <c r="DB44">
        <v>0</v>
      </c>
      <c r="DC44">
        <v>29725</v>
      </c>
      <c r="DD44">
        <v>2040</v>
      </c>
      <c r="DE44">
        <v>31765</v>
      </c>
      <c r="DF44">
        <v>0</v>
      </c>
      <c r="DG44">
        <v>32909</v>
      </c>
      <c r="DH44">
        <v>13410</v>
      </c>
      <c r="DI44">
        <v>46319</v>
      </c>
      <c r="DJ44">
        <v>0</v>
      </c>
      <c r="DK44">
        <v>0</v>
      </c>
      <c r="DL44">
        <v>23520</v>
      </c>
      <c r="DM44">
        <v>1524</v>
      </c>
      <c r="DN44">
        <v>25044</v>
      </c>
      <c r="DO44">
        <v>0</v>
      </c>
      <c r="DP44">
        <v>13357</v>
      </c>
      <c r="DQ44">
        <v>0</v>
      </c>
      <c r="DR44">
        <v>13357</v>
      </c>
      <c r="DS44">
        <v>0</v>
      </c>
      <c r="DT44">
        <v>0</v>
      </c>
      <c r="DU44">
        <v>13357</v>
      </c>
      <c r="DV44">
        <v>0</v>
      </c>
      <c r="DW44">
        <v>13357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3936</v>
      </c>
      <c r="ER44">
        <v>294</v>
      </c>
      <c r="ES44">
        <v>4230</v>
      </c>
      <c r="ET44">
        <v>0</v>
      </c>
      <c r="EU44">
        <v>0</v>
      </c>
      <c r="EV44">
        <v>3654</v>
      </c>
      <c r="EW44">
        <v>51</v>
      </c>
      <c r="EX44">
        <v>3705</v>
      </c>
      <c r="EY44">
        <v>0</v>
      </c>
      <c r="EZ44">
        <v>7514</v>
      </c>
      <c r="FA44">
        <v>0</v>
      </c>
      <c r="FB44">
        <v>7514</v>
      </c>
      <c r="FC44">
        <v>0</v>
      </c>
      <c r="FD44">
        <v>0</v>
      </c>
      <c r="FE44">
        <v>7514</v>
      </c>
      <c r="FF44">
        <v>0</v>
      </c>
      <c r="FG44">
        <v>7514</v>
      </c>
      <c r="FH44">
        <v>0</v>
      </c>
      <c r="FI44">
        <v>12</v>
      </c>
      <c r="FJ44">
        <v>0</v>
      </c>
      <c r="FK44">
        <v>12</v>
      </c>
      <c r="FL44">
        <v>0</v>
      </c>
      <c r="FM44">
        <v>0</v>
      </c>
      <c r="FN44">
        <v>12</v>
      </c>
      <c r="FO44">
        <v>0</v>
      </c>
      <c r="FP44">
        <v>12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  <c r="IP44">
        <v>0</v>
      </c>
      <c r="IQ44">
        <v>0</v>
      </c>
      <c r="IR44">
        <v>0</v>
      </c>
      <c r="IS44">
        <v>0</v>
      </c>
      <c r="IT44">
        <v>0</v>
      </c>
      <c r="IU44">
        <v>0</v>
      </c>
      <c r="IV44">
        <v>0</v>
      </c>
    </row>
    <row r="45" spans="2:256" ht="13.5">
      <c r="B45" t="s">
        <v>129</v>
      </c>
      <c r="C45">
        <v>136731129</v>
      </c>
      <c r="D45">
        <v>15756102</v>
      </c>
      <c r="E45">
        <v>152487231</v>
      </c>
      <c r="F45">
        <v>0</v>
      </c>
      <c r="G45">
        <v>0</v>
      </c>
      <c r="H45">
        <v>131688854</v>
      </c>
      <c r="I45">
        <v>3922286</v>
      </c>
      <c r="J45">
        <v>135611140</v>
      </c>
      <c r="K45">
        <v>0</v>
      </c>
      <c r="L45">
        <v>136731129</v>
      </c>
      <c r="M45">
        <v>15756102</v>
      </c>
      <c r="N45">
        <v>152487231</v>
      </c>
      <c r="O45">
        <v>0</v>
      </c>
      <c r="P45">
        <v>0</v>
      </c>
      <c r="Q45">
        <v>131688854</v>
      </c>
      <c r="R45">
        <v>3922286</v>
      </c>
      <c r="S45">
        <v>135611140</v>
      </c>
      <c r="T45">
        <v>0</v>
      </c>
      <c r="U45">
        <v>56878009</v>
      </c>
      <c r="V45">
        <v>4107549</v>
      </c>
      <c r="W45">
        <v>60985558</v>
      </c>
      <c r="X45">
        <v>0</v>
      </c>
      <c r="Y45">
        <v>0</v>
      </c>
      <c r="Z45">
        <v>55236873</v>
      </c>
      <c r="AA45">
        <v>1081604</v>
      </c>
      <c r="AB45">
        <v>56318477</v>
      </c>
      <c r="AC45">
        <v>0</v>
      </c>
      <c r="AD45">
        <v>1492970</v>
      </c>
      <c r="AE45">
        <v>129968</v>
      </c>
      <c r="AF45">
        <v>1622938</v>
      </c>
      <c r="AG45">
        <v>0</v>
      </c>
      <c r="AH45">
        <v>0</v>
      </c>
      <c r="AI45">
        <v>1439657</v>
      </c>
      <c r="AJ45">
        <v>35920</v>
      </c>
      <c r="AK45">
        <v>1475577</v>
      </c>
      <c r="AL45">
        <v>0</v>
      </c>
      <c r="AM45">
        <v>43821486</v>
      </c>
      <c r="AN45">
        <v>3668428</v>
      </c>
      <c r="AO45">
        <v>47489914</v>
      </c>
      <c r="AP45">
        <v>0</v>
      </c>
      <c r="AQ45">
        <v>0</v>
      </c>
      <c r="AR45">
        <v>42263762</v>
      </c>
      <c r="AS45">
        <v>995156</v>
      </c>
      <c r="AT45">
        <v>43258918</v>
      </c>
      <c r="AU45">
        <v>0</v>
      </c>
      <c r="AV45">
        <v>582411</v>
      </c>
      <c r="AW45">
        <v>0</v>
      </c>
      <c r="AX45">
        <v>582411</v>
      </c>
      <c r="AY45">
        <v>0</v>
      </c>
      <c r="AZ45">
        <v>0</v>
      </c>
      <c r="BA45">
        <v>582411</v>
      </c>
      <c r="BB45">
        <v>0</v>
      </c>
      <c r="BC45">
        <v>582411</v>
      </c>
      <c r="BD45">
        <v>0</v>
      </c>
      <c r="BE45">
        <v>2881466</v>
      </c>
      <c r="BF45">
        <v>104594</v>
      </c>
      <c r="BG45">
        <v>2986060</v>
      </c>
      <c r="BH45">
        <v>0</v>
      </c>
      <c r="BI45">
        <v>0</v>
      </c>
      <c r="BJ45">
        <v>2861288</v>
      </c>
      <c r="BK45">
        <v>19172</v>
      </c>
      <c r="BL45">
        <v>2880460</v>
      </c>
      <c r="BM45">
        <v>0</v>
      </c>
      <c r="BN45">
        <v>8682087</v>
      </c>
      <c r="BO45">
        <v>204559</v>
      </c>
      <c r="BP45">
        <v>8886646</v>
      </c>
      <c r="BQ45">
        <v>0</v>
      </c>
      <c r="BR45">
        <v>0</v>
      </c>
      <c r="BS45">
        <v>8672166</v>
      </c>
      <c r="BT45">
        <v>31356</v>
      </c>
      <c r="BU45">
        <v>8703522</v>
      </c>
      <c r="BV45">
        <v>0</v>
      </c>
      <c r="BW45">
        <v>68383909</v>
      </c>
      <c r="BX45">
        <v>11138134</v>
      </c>
      <c r="BY45">
        <v>79522043</v>
      </c>
      <c r="BZ45">
        <v>0</v>
      </c>
      <c r="CA45">
        <v>0</v>
      </c>
      <c r="CB45">
        <v>65152431</v>
      </c>
      <c r="CC45">
        <v>2710014</v>
      </c>
      <c r="CD45">
        <v>67862445</v>
      </c>
      <c r="CE45">
        <v>0</v>
      </c>
      <c r="CF45">
        <v>66042701</v>
      </c>
      <c r="CG45">
        <v>11138134</v>
      </c>
      <c r="CH45">
        <v>77180835</v>
      </c>
      <c r="CI45">
        <v>0</v>
      </c>
      <c r="CJ45">
        <v>0</v>
      </c>
      <c r="CK45">
        <v>62811223</v>
      </c>
      <c r="CL45">
        <v>2710014</v>
      </c>
      <c r="CM45">
        <v>65521237</v>
      </c>
      <c r="CN45">
        <v>0</v>
      </c>
      <c r="CO45">
        <v>22886142</v>
      </c>
      <c r="CP45">
        <v>3701531</v>
      </c>
      <c r="CQ45">
        <v>26587673</v>
      </c>
      <c r="CR45">
        <v>0</v>
      </c>
      <c r="CS45">
        <v>0</v>
      </c>
      <c r="CT45">
        <v>21774435</v>
      </c>
      <c r="CU45">
        <v>908777</v>
      </c>
      <c r="CV45">
        <v>22683212</v>
      </c>
      <c r="CW45">
        <v>0</v>
      </c>
      <c r="CX45">
        <v>35011964</v>
      </c>
      <c r="CY45">
        <v>6117384</v>
      </c>
      <c r="CZ45">
        <v>41129348</v>
      </c>
      <c r="DA45">
        <v>0</v>
      </c>
      <c r="DB45">
        <v>0</v>
      </c>
      <c r="DC45">
        <v>33299697</v>
      </c>
      <c r="DD45">
        <v>1475680</v>
      </c>
      <c r="DE45">
        <v>34775377</v>
      </c>
      <c r="DF45">
        <v>0</v>
      </c>
      <c r="DG45">
        <v>8144595</v>
      </c>
      <c r="DH45">
        <v>1319219</v>
      </c>
      <c r="DI45">
        <v>9463814</v>
      </c>
      <c r="DJ45">
        <v>0</v>
      </c>
      <c r="DK45">
        <v>0</v>
      </c>
      <c r="DL45">
        <v>7737091</v>
      </c>
      <c r="DM45">
        <v>325557</v>
      </c>
      <c r="DN45">
        <v>8062648</v>
      </c>
      <c r="DO45">
        <v>0</v>
      </c>
      <c r="DP45">
        <v>2341208</v>
      </c>
      <c r="DQ45">
        <v>0</v>
      </c>
      <c r="DR45">
        <v>2341208</v>
      </c>
      <c r="DS45">
        <v>0</v>
      </c>
      <c r="DT45">
        <v>0</v>
      </c>
      <c r="DU45">
        <v>2341208</v>
      </c>
      <c r="DV45">
        <v>0</v>
      </c>
      <c r="DW45">
        <v>2341208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2890834</v>
      </c>
      <c r="ER45">
        <v>461222</v>
      </c>
      <c r="ES45">
        <v>3352056</v>
      </c>
      <c r="ET45">
        <v>0</v>
      </c>
      <c r="EU45">
        <v>0</v>
      </c>
      <c r="EV45">
        <v>2722303</v>
      </c>
      <c r="EW45">
        <v>124130</v>
      </c>
      <c r="EX45">
        <v>2846433</v>
      </c>
      <c r="EY45">
        <v>0</v>
      </c>
      <c r="EZ45">
        <v>8539004</v>
      </c>
      <c r="FA45">
        <v>5847</v>
      </c>
      <c r="FB45">
        <v>8544851</v>
      </c>
      <c r="FC45">
        <v>0</v>
      </c>
      <c r="FD45">
        <v>0</v>
      </c>
      <c r="FE45">
        <v>8538652</v>
      </c>
      <c r="FF45">
        <v>89</v>
      </c>
      <c r="FG45">
        <v>8538741</v>
      </c>
      <c r="FH45">
        <v>0</v>
      </c>
      <c r="FI45">
        <v>39373</v>
      </c>
      <c r="FJ45">
        <v>0</v>
      </c>
      <c r="FK45">
        <v>39373</v>
      </c>
      <c r="FL45">
        <v>0</v>
      </c>
      <c r="FM45">
        <v>0</v>
      </c>
      <c r="FN45">
        <v>38595</v>
      </c>
      <c r="FO45">
        <v>0</v>
      </c>
      <c r="FP45">
        <v>38595</v>
      </c>
      <c r="FQ45">
        <v>0</v>
      </c>
      <c r="FR45">
        <v>0</v>
      </c>
      <c r="FS45">
        <v>43350</v>
      </c>
      <c r="FT45">
        <v>43350</v>
      </c>
      <c r="FU45">
        <v>0</v>
      </c>
      <c r="FV45">
        <v>0</v>
      </c>
      <c r="FW45">
        <v>0</v>
      </c>
      <c r="FX45">
        <v>6449</v>
      </c>
      <c r="FY45">
        <v>6449</v>
      </c>
      <c r="FZ45">
        <v>0</v>
      </c>
      <c r="GA45">
        <v>0</v>
      </c>
      <c r="GB45">
        <v>38700</v>
      </c>
      <c r="GC45">
        <v>38700</v>
      </c>
      <c r="GD45">
        <v>0</v>
      </c>
      <c r="GE45">
        <v>0</v>
      </c>
      <c r="GF45">
        <v>0</v>
      </c>
      <c r="GG45">
        <v>2672</v>
      </c>
      <c r="GH45">
        <v>2672</v>
      </c>
      <c r="GI45">
        <v>0</v>
      </c>
      <c r="GJ45">
        <v>0</v>
      </c>
      <c r="GK45">
        <v>4650</v>
      </c>
      <c r="GL45">
        <v>4650</v>
      </c>
      <c r="GM45">
        <v>0</v>
      </c>
      <c r="GN45">
        <v>0</v>
      </c>
      <c r="GO45">
        <v>0</v>
      </c>
      <c r="GP45">
        <v>3777</v>
      </c>
      <c r="GQ45">
        <v>3777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810975</v>
      </c>
      <c r="HL45">
        <v>9808</v>
      </c>
      <c r="HM45">
        <v>820783</v>
      </c>
      <c r="HN45">
        <v>0</v>
      </c>
      <c r="HO45">
        <v>0</v>
      </c>
      <c r="HP45">
        <v>803160</v>
      </c>
      <c r="HQ45">
        <v>472</v>
      </c>
      <c r="HR45">
        <v>803632</v>
      </c>
      <c r="HS45">
        <v>0</v>
      </c>
      <c r="HT45">
        <v>805122</v>
      </c>
      <c r="HU45">
        <v>9808</v>
      </c>
      <c r="HV45">
        <v>814930</v>
      </c>
      <c r="HW45">
        <v>0</v>
      </c>
      <c r="HX45">
        <v>0</v>
      </c>
      <c r="HY45">
        <v>797307</v>
      </c>
      <c r="HZ45">
        <v>472</v>
      </c>
      <c r="IA45">
        <v>797779</v>
      </c>
      <c r="IB45">
        <v>0</v>
      </c>
      <c r="IC45">
        <v>58807</v>
      </c>
      <c r="ID45">
        <v>0</v>
      </c>
      <c r="IE45">
        <v>58807</v>
      </c>
      <c r="IF45">
        <v>0</v>
      </c>
      <c r="IG45">
        <v>0</v>
      </c>
      <c r="IH45">
        <v>58807</v>
      </c>
      <c r="II45">
        <v>0</v>
      </c>
      <c r="IJ45">
        <v>58807</v>
      </c>
      <c r="IK45">
        <v>0</v>
      </c>
      <c r="IL45">
        <v>746315</v>
      </c>
      <c r="IM45">
        <v>9808</v>
      </c>
      <c r="IN45">
        <v>756123</v>
      </c>
      <c r="IO45">
        <v>0</v>
      </c>
      <c r="IP45">
        <v>0</v>
      </c>
      <c r="IQ45">
        <v>738500</v>
      </c>
      <c r="IR45">
        <v>472</v>
      </c>
      <c r="IS45">
        <v>738972</v>
      </c>
      <c r="IT45">
        <v>0</v>
      </c>
      <c r="IU45">
        <v>0</v>
      </c>
      <c r="IV45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9">
    <tabColor indexed="12"/>
  </sheetPr>
  <dimension ref="A1:CU45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sheetData>
    <row r="1" spans="2:99" ht="13.5">
      <c r="B1" t="s">
        <v>119</v>
      </c>
      <c r="C1">
        <v>6</v>
      </c>
      <c r="D1">
        <v>6</v>
      </c>
      <c r="E1">
        <v>6</v>
      </c>
      <c r="F1">
        <v>6</v>
      </c>
      <c r="G1">
        <v>6</v>
      </c>
      <c r="H1">
        <v>6</v>
      </c>
      <c r="I1">
        <v>6</v>
      </c>
      <c r="J1">
        <v>6</v>
      </c>
      <c r="K1">
        <v>6</v>
      </c>
      <c r="L1">
        <v>6</v>
      </c>
      <c r="M1">
        <v>6</v>
      </c>
      <c r="N1">
        <v>6</v>
      </c>
      <c r="O1">
        <v>6</v>
      </c>
      <c r="P1">
        <v>6</v>
      </c>
      <c r="Q1">
        <v>6</v>
      </c>
      <c r="R1">
        <v>6</v>
      </c>
      <c r="S1">
        <v>6</v>
      </c>
      <c r="T1">
        <v>6</v>
      </c>
      <c r="U1">
        <v>6</v>
      </c>
      <c r="V1">
        <v>6</v>
      </c>
      <c r="W1">
        <v>6</v>
      </c>
      <c r="X1">
        <v>6</v>
      </c>
      <c r="Y1">
        <v>6</v>
      </c>
      <c r="Z1">
        <v>6</v>
      </c>
      <c r="AA1">
        <v>6</v>
      </c>
      <c r="AB1">
        <v>6</v>
      </c>
      <c r="AC1">
        <v>6</v>
      </c>
      <c r="AD1">
        <v>6</v>
      </c>
      <c r="AE1">
        <v>6</v>
      </c>
      <c r="AF1">
        <v>6</v>
      </c>
      <c r="AG1">
        <v>6</v>
      </c>
      <c r="AH1">
        <v>6</v>
      </c>
      <c r="AI1">
        <v>6</v>
      </c>
      <c r="AJ1">
        <v>6</v>
      </c>
      <c r="AK1">
        <v>6</v>
      </c>
      <c r="AL1">
        <v>6</v>
      </c>
      <c r="AM1">
        <v>6</v>
      </c>
      <c r="AN1">
        <v>6</v>
      </c>
      <c r="AO1">
        <v>6</v>
      </c>
      <c r="AP1">
        <v>6</v>
      </c>
      <c r="AQ1">
        <v>6</v>
      </c>
      <c r="AR1">
        <v>6</v>
      </c>
      <c r="AS1">
        <v>6</v>
      </c>
      <c r="AT1">
        <v>6</v>
      </c>
      <c r="AU1">
        <v>6</v>
      </c>
      <c r="AV1">
        <v>6</v>
      </c>
      <c r="AW1">
        <v>6</v>
      </c>
      <c r="AX1">
        <v>6</v>
      </c>
      <c r="AY1">
        <v>6</v>
      </c>
      <c r="AZ1">
        <v>6</v>
      </c>
      <c r="BA1">
        <v>6</v>
      </c>
      <c r="BB1">
        <v>6</v>
      </c>
      <c r="BC1">
        <v>6</v>
      </c>
      <c r="BD1">
        <v>6</v>
      </c>
      <c r="BE1">
        <v>6</v>
      </c>
      <c r="BF1">
        <v>6</v>
      </c>
      <c r="BG1">
        <v>6</v>
      </c>
      <c r="BH1">
        <v>6</v>
      </c>
      <c r="BI1">
        <v>6</v>
      </c>
      <c r="BJ1">
        <v>6</v>
      </c>
      <c r="BK1">
        <v>6</v>
      </c>
      <c r="BL1">
        <v>6</v>
      </c>
      <c r="BM1">
        <v>6</v>
      </c>
      <c r="BN1">
        <v>6</v>
      </c>
      <c r="BO1">
        <v>6</v>
      </c>
      <c r="BP1">
        <v>6</v>
      </c>
      <c r="BQ1">
        <v>6</v>
      </c>
      <c r="BR1">
        <v>6</v>
      </c>
      <c r="BS1">
        <v>6</v>
      </c>
      <c r="BT1">
        <v>6</v>
      </c>
      <c r="BU1">
        <v>6</v>
      </c>
      <c r="BV1">
        <v>6</v>
      </c>
      <c r="BW1">
        <v>6</v>
      </c>
      <c r="BX1">
        <v>6</v>
      </c>
      <c r="BY1">
        <v>6</v>
      </c>
      <c r="BZ1">
        <v>6</v>
      </c>
      <c r="CA1">
        <v>6</v>
      </c>
      <c r="CB1">
        <v>6</v>
      </c>
      <c r="CC1">
        <v>6</v>
      </c>
      <c r="CD1">
        <v>6</v>
      </c>
      <c r="CE1">
        <v>6</v>
      </c>
      <c r="CF1">
        <v>6</v>
      </c>
      <c r="CG1">
        <v>6</v>
      </c>
      <c r="CH1">
        <v>6</v>
      </c>
      <c r="CI1">
        <v>6</v>
      </c>
      <c r="CJ1">
        <v>6</v>
      </c>
      <c r="CK1">
        <v>6</v>
      </c>
      <c r="CL1">
        <v>6</v>
      </c>
      <c r="CM1">
        <v>6</v>
      </c>
      <c r="CN1">
        <v>6</v>
      </c>
      <c r="CO1">
        <v>6</v>
      </c>
      <c r="CP1">
        <v>6</v>
      </c>
      <c r="CQ1">
        <v>6</v>
      </c>
      <c r="CR1">
        <v>6</v>
      </c>
      <c r="CS1">
        <v>6</v>
      </c>
      <c r="CT1">
        <v>6</v>
      </c>
      <c r="CU1">
        <v>6</v>
      </c>
    </row>
    <row r="2" spans="2:99" ht="13.5">
      <c r="B2" t="s">
        <v>120</v>
      </c>
      <c r="C2">
        <v>29</v>
      </c>
      <c r="D2">
        <v>29</v>
      </c>
      <c r="E2">
        <v>29</v>
      </c>
      <c r="F2">
        <v>29</v>
      </c>
      <c r="G2">
        <v>29</v>
      </c>
      <c r="H2">
        <v>29</v>
      </c>
      <c r="I2">
        <v>29</v>
      </c>
      <c r="J2">
        <v>30</v>
      </c>
      <c r="K2">
        <v>30</v>
      </c>
      <c r="L2">
        <v>30</v>
      </c>
      <c r="M2">
        <v>30</v>
      </c>
      <c r="N2">
        <v>30</v>
      </c>
      <c r="O2">
        <v>30</v>
      </c>
      <c r="P2">
        <v>30</v>
      </c>
      <c r="Q2">
        <v>30</v>
      </c>
      <c r="R2">
        <v>30</v>
      </c>
      <c r="S2">
        <v>31</v>
      </c>
      <c r="T2">
        <v>31</v>
      </c>
      <c r="U2">
        <v>31</v>
      </c>
      <c r="V2">
        <v>31</v>
      </c>
      <c r="W2">
        <v>31</v>
      </c>
      <c r="X2">
        <v>31</v>
      </c>
      <c r="Y2">
        <v>31</v>
      </c>
      <c r="Z2">
        <v>31</v>
      </c>
      <c r="AA2">
        <v>31</v>
      </c>
      <c r="AB2">
        <v>32</v>
      </c>
      <c r="AC2">
        <v>32</v>
      </c>
      <c r="AD2">
        <v>32</v>
      </c>
      <c r="AE2">
        <v>32</v>
      </c>
      <c r="AF2">
        <v>32</v>
      </c>
      <c r="AG2">
        <v>32</v>
      </c>
      <c r="AH2">
        <v>32</v>
      </c>
      <c r="AI2">
        <v>32</v>
      </c>
      <c r="AJ2">
        <v>32</v>
      </c>
      <c r="AK2">
        <v>33</v>
      </c>
      <c r="AL2">
        <v>33</v>
      </c>
      <c r="AM2">
        <v>33</v>
      </c>
      <c r="AN2">
        <v>33</v>
      </c>
      <c r="AO2">
        <v>33</v>
      </c>
      <c r="AP2">
        <v>33</v>
      </c>
      <c r="AQ2">
        <v>33</v>
      </c>
      <c r="AR2">
        <v>33</v>
      </c>
      <c r="AS2">
        <v>33</v>
      </c>
      <c r="AT2">
        <v>34</v>
      </c>
      <c r="AU2">
        <v>34</v>
      </c>
      <c r="AV2">
        <v>34</v>
      </c>
      <c r="AW2">
        <v>34</v>
      </c>
      <c r="AX2">
        <v>34</v>
      </c>
      <c r="AY2">
        <v>34</v>
      </c>
      <c r="AZ2">
        <v>34</v>
      </c>
      <c r="BA2">
        <v>34</v>
      </c>
      <c r="BB2">
        <v>34</v>
      </c>
      <c r="BC2">
        <v>35</v>
      </c>
      <c r="BD2">
        <v>35</v>
      </c>
      <c r="BE2">
        <v>35</v>
      </c>
      <c r="BF2">
        <v>35</v>
      </c>
      <c r="BG2">
        <v>35</v>
      </c>
      <c r="BH2">
        <v>35</v>
      </c>
      <c r="BI2">
        <v>35</v>
      </c>
      <c r="BJ2">
        <v>35</v>
      </c>
      <c r="BK2">
        <v>35</v>
      </c>
      <c r="BL2">
        <v>36</v>
      </c>
      <c r="BM2">
        <v>36</v>
      </c>
      <c r="BN2">
        <v>36</v>
      </c>
      <c r="BO2">
        <v>36</v>
      </c>
      <c r="BP2">
        <v>36</v>
      </c>
      <c r="BQ2">
        <v>36</v>
      </c>
      <c r="BR2">
        <v>36</v>
      </c>
      <c r="BS2">
        <v>36</v>
      </c>
      <c r="BT2">
        <v>36</v>
      </c>
      <c r="BU2">
        <v>37</v>
      </c>
      <c r="BV2">
        <v>37</v>
      </c>
      <c r="BW2">
        <v>37</v>
      </c>
      <c r="BX2">
        <v>37</v>
      </c>
      <c r="BY2">
        <v>37</v>
      </c>
      <c r="BZ2">
        <v>37</v>
      </c>
      <c r="CA2">
        <v>37</v>
      </c>
      <c r="CB2">
        <v>37</v>
      </c>
      <c r="CC2">
        <v>37</v>
      </c>
      <c r="CD2">
        <v>38</v>
      </c>
      <c r="CE2">
        <v>38</v>
      </c>
      <c r="CF2">
        <v>38</v>
      </c>
      <c r="CG2">
        <v>38</v>
      </c>
      <c r="CH2">
        <v>38</v>
      </c>
      <c r="CI2">
        <v>38</v>
      </c>
      <c r="CJ2">
        <v>38</v>
      </c>
      <c r="CK2">
        <v>38</v>
      </c>
      <c r="CL2">
        <v>38</v>
      </c>
      <c r="CM2">
        <v>39</v>
      </c>
      <c r="CN2">
        <v>39</v>
      </c>
      <c r="CO2">
        <v>39</v>
      </c>
      <c r="CP2">
        <v>39</v>
      </c>
      <c r="CQ2">
        <v>39</v>
      </c>
      <c r="CR2">
        <v>39</v>
      </c>
      <c r="CS2">
        <v>39</v>
      </c>
      <c r="CT2">
        <v>39</v>
      </c>
      <c r="CU2">
        <v>39</v>
      </c>
    </row>
    <row r="3" spans="2:99" ht="13.5">
      <c r="B3" t="s">
        <v>121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</v>
      </c>
      <c r="K3">
        <v>2</v>
      </c>
      <c r="L3">
        <v>3</v>
      </c>
      <c r="M3">
        <v>4</v>
      </c>
      <c r="N3">
        <v>5</v>
      </c>
      <c r="O3">
        <v>6</v>
      </c>
      <c r="P3">
        <v>7</v>
      </c>
      <c r="Q3">
        <v>8</v>
      </c>
      <c r="R3">
        <v>9</v>
      </c>
      <c r="S3">
        <v>1</v>
      </c>
      <c r="T3">
        <v>2</v>
      </c>
      <c r="U3">
        <v>3</v>
      </c>
      <c r="V3">
        <v>4</v>
      </c>
      <c r="W3">
        <v>5</v>
      </c>
      <c r="X3">
        <v>6</v>
      </c>
      <c r="Y3">
        <v>7</v>
      </c>
      <c r="Z3">
        <v>8</v>
      </c>
      <c r="AA3">
        <v>9</v>
      </c>
      <c r="AB3">
        <v>1</v>
      </c>
      <c r="AC3">
        <v>2</v>
      </c>
      <c r="AD3">
        <v>3</v>
      </c>
      <c r="AE3">
        <v>4</v>
      </c>
      <c r="AF3">
        <v>5</v>
      </c>
      <c r="AG3">
        <v>6</v>
      </c>
      <c r="AH3">
        <v>7</v>
      </c>
      <c r="AI3">
        <v>8</v>
      </c>
      <c r="AJ3">
        <v>9</v>
      </c>
      <c r="AK3">
        <v>1</v>
      </c>
      <c r="AL3">
        <v>2</v>
      </c>
      <c r="AM3">
        <v>3</v>
      </c>
      <c r="AN3">
        <v>4</v>
      </c>
      <c r="AO3">
        <v>5</v>
      </c>
      <c r="AP3">
        <v>6</v>
      </c>
      <c r="AQ3">
        <v>7</v>
      </c>
      <c r="AR3">
        <v>8</v>
      </c>
      <c r="AS3">
        <v>9</v>
      </c>
      <c r="AT3">
        <v>1</v>
      </c>
      <c r="AU3">
        <v>2</v>
      </c>
      <c r="AV3">
        <v>3</v>
      </c>
      <c r="AW3">
        <v>4</v>
      </c>
      <c r="AX3">
        <v>5</v>
      </c>
      <c r="AY3">
        <v>6</v>
      </c>
      <c r="AZ3">
        <v>7</v>
      </c>
      <c r="BA3">
        <v>8</v>
      </c>
      <c r="BB3">
        <v>9</v>
      </c>
      <c r="BC3">
        <v>1</v>
      </c>
      <c r="BD3">
        <v>2</v>
      </c>
      <c r="BE3">
        <v>3</v>
      </c>
      <c r="BF3">
        <v>4</v>
      </c>
      <c r="BG3">
        <v>5</v>
      </c>
      <c r="BH3">
        <v>6</v>
      </c>
      <c r="BI3">
        <v>7</v>
      </c>
      <c r="BJ3">
        <v>8</v>
      </c>
      <c r="BK3">
        <v>9</v>
      </c>
      <c r="BL3">
        <v>1</v>
      </c>
      <c r="BM3">
        <v>2</v>
      </c>
      <c r="BN3">
        <v>3</v>
      </c>
      <c r="BO3">
        <v>4</v>
      </c>
      <c r="BP3">
        <v>5</v>
      </c>
      <c r="BQ3">
        <v>6</v>
      </c>
      <c r="BR3">
        <v>7</v>
      </c>
      <c r="BS3">
        <v>8</v>
      </c>
      <c r="BT3">
        <v>9</v>
      </c>
      <c r="BU3">
        <v>1</v>
      </c>
      <c r="BV3">
        <v>2</v>
      </c>
      <c r="BW3">
        <v>3</v>
      </c>
      <c r="BX3">
        <v>4</v>
      </c>
      <c r="BY3">
        <v>5</v>
      </c>
      <c r="BZ3">
        <v>6</v>
      </c>
      <c r="CA3">
        <v>7</v>
      </c>
      <c r="CB3">
        <v>8</v>
      </c>
      <c r="CC3">
        <v>9</v>
      </c>
      <c r="CD3">
        <v>1</v>
      </c>
      <c r="CE3">
        <v>2</v>
      </c>
      <c r="CF3">
        <v>3</v>
      </c>
      <c r="CG3">
        <v>4</v>
      </c>
      <c r="CH3">
        <v>5</v>
      </c>
      <c r="CI3">
        <v>6</v>
      </c>
      <c r="CJ3">
        <v>7</v>
      </c>
      <c r="CK3">
        <v>8</v>
      </c>
      <c r="CL3">
        <v>9</v>
      </c>
      <c r="CM3">
        <v>1</v>
      </c>
      <c r="CN3">
        <v>2</v>
      </c>
      <c r="CO3">
        <v>3</v>
      </c>
      <c r="CP3">
        <v>4</v>
      </c>
      <c r="CQ3">
        <v>5</v>
      </c>
      <c r="CR3">
        <v>6</v>
      </c>
      <c r="CS3">
        <v>7</v>
      </c>
      <c r="CT3">
        <v>8</v>
      </c>
      <c r="CU3">
        <v>9</v>
      </c>
    </row>
    <row r="4" spans="1:99" ht="13.5">
      <c r="A4">
        <v>472018</v>
      </c>
      <c r="B4" t="s">
        <v>12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39926030</v>
      </c>
      <c r="BV4">
        <v>3302889</v>
      </c>
      <c r="BW4">
        <v>43228919</v>
      </c>
      <c r="BX4">
        <v>0</v>
      </c>
      <c r="BY4">
        <v>0</v>
      </c>
      <c r="BZ4">
        <v>38779133</v>
      </c>
      <c r="CA4">
        <v>840448</v>
      </c>
      <c r="CB4">
        <v>39619581</v>
      </c>
      <c r="CC4">
        <v>0</v>
      </c>
      <c r="CD4">
        <v>7135372</v>
      </c>
      <c r="CE4">
        <v>2770946</v>
      </c>
      <c r="CF4">
        <v>9906318</v>
      </c>
      <c r="CG4">
        <v>0</v>
      </c>
      <c r="CH4">
        <v>0</v>
      </c>
      <c r="CI4">
        <v>6515887</v>
      </c>
      <c r="CJ4">
        <v>198578</v>
      </c>
      <c r="CK4">
        <v>6714465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</row>
    <row r="5" spans="1:99" ht="13.5">
      <c r="A5">
        <v>472051</v>
      </c>
      <c r="B5" t="s">
        <v>13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8699393</v>
      </c>
      <c r="BV5">
        <v>1141993</v>
      </c>
      <c r="BW5">
        <v>9841386</v>
      </c>
      <c r="BX5">
        <v>0</v>
      </c>
      <c r="BY5">
        <v>0</v>
      </c>
      <c r="BZ5">
        <v>8316004</v>
      </c>
      <c r="CA5">
        <v>310022</v>
      </c>
      <c r="CB5">
        <v>8626026</v>
      </c>
      <c r="CC5">
        <v>0</v>
      </c>
      <c r="CD5">
        <v>2018442</v>
      </c>
      <c r="CE5">
        <v>594425</v>
      </c>
      <c r="CF5">
        <v>2612867</v>
      </c>
      <c r="CG5">
        <v>0</v>
      </c>
      <c r="CH5">
        <v>0</v>
      </c>
      <c r="CI5">
        <v>1889283</v>
      </c>
      <c r="CJ5">
        <v>76318</v>
      </c>
      <c r="CK5">
        <v>1965601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</row>
    <row r="6" spans="1:99" ht="13.5">
      <c r="A6">
        <v>472077</v>
      </c>
      <c r="B6" t="s">
        <v>14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4337152</v>
      </c>
      <c r="BV6">
        <v>658312</v>
      </c>
      <c r="BW6">
        <v>4995464</v>
      </c>
      <c r="BX6">
        <v>0</v>
      </c>
      <c r="BY6">
        <v>0</v>
      </c>
      <c r="BZ6">
        <v>4130036</v>
      </c>
      <c r="CA6">
        <v>179457</v>
      </c>
      <c r="CB6">
        <v>4309493</v>
      </c>
      <c r="CC6">
        <v>0</v>
      </c>
      <c r="CD6">
        <v>1196737</v>
      </c>
      <c r="CE6">
        <v>402820</v>
      </c>
      <c r="CF6">
        <v>1599557</v>
      </c>
      <c r="CG6">
        <v>0</v>
      </c>
      <c r="CH6">
        <v>0</v>
      </c>
      <c r="CI6">
        <v>1084186</v>
      </c>
      <c r="CJ6">
        <v>82849</v>
      </c>
      <c r="CK6">
        <v>1167035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</row>
    <row r="7" spans="1:99" ht="13.5">
      <c r="A7">
        <v>472085</v>
      </c>
      <c r="B7" t="s">
        <v>15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12937811</v>
      </c>
      <c r="BV7">
        <v>772042</v>
      </c>
      <c r="BW7">
        <v>13709853</v>
      </c>
      <c r="BX7">
        <v>0</v>
      </c>
      <c r="BY7">
        <v>0</v>
      </c>
      <c r="BZ7">
        <v>12670948</v>
      </c>
      <c r="CA7">
        <v>270226</v>
      </c>
      <c r="CB7">
        <v>12941174</v>
      </c>
      <c r="CC7">
        <v>0</v>
      </c>
      <c r="CD7">
        <v>2266537</v>
      </c>
      <c r="CE7">
        <v>438591</v>
      </c>
      <c r="CF7">
        <v>2705128</v>
      </c>
      <c r="CG7">
        <v>0</v>
      </c>
      <c r="CH7">
        <v>0</v>
      </c>
      <c r="CI7">
        <v>2139753</v>
      </c>
      <c r="CJ7">
        <v>67219</v>
      </c>
      <c r="CK7">
        <v>2206972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</row>
    <row r="8" spans="1:99" ht="13.5">
      <c r="A8">
        <v>472093</v>
      </c>
      <c r="B8" t="s">
        <v>16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5972090</v>
      </c>
      <c r="BV8">
        <v>907533</v>
      </c>
      <c r="BW8">
        <v>6879623</v>
      </c>
      <c r="BX8">
        <v>0</v>
      </c>
      <c r="BY8">
        <v>0</v>
      </c>
      <c r="BZ8">
        <v>5724676</v>
      </c>
      <c r="CA8">
        <v>183471</v>
      </c>
      <c r="CB8">
        <v>5908147</v>
      </c>
      <c r="CC8">
        <v>0</v>
      </c>
      <c r="CD8">
        <v>1122147</v>
      </c>
      <c r="CE8">
        <v>456520</v>
      </c>
      <c r="CF8">
        <v>1578667</v>
      </c>
      <c r="CG8">
        <v>0</v>
      </c>
      <c r="CH8">
        <v>0</v>
      </c>
      <c r="CI8">
        <v>1014386</v>
      </c>
      <c r="CJ8">
        <v>86081</v>
      </c>
      <c r="CK8">
        <v>1100467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</row>
    <row r="9" spans="1:99" ht="13.5">
      <c r="A9">
        <v>472107</v>
      </c>
      <c r="B9" t="s">
        <v>17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4366519</v>
      </c>
      <c r="BV9">
        <v>462864</v>
      </c>
      <c r="BW9">
        <v>4829383</v>
      </c>
      <c r="BX9">
        <v>0</v>
      </c>
      <c r="BY9">
        <v>0</v>
      </c>
      <c r="BZ9">
        <v>4177462</v>
      </c>
      <c r="CA9">
        <v>169233</v>
      </c>
      <c r="CB9">
        <v>4346695</v>
      </c>
      <c r="CC9">
        <v>0</v>
      </c>
      <c r="CD9">
        <v>1163907</v>
      </c>
      <c r="CE9">
        <v>448711</v>
      </c>
      <c r="CF9">
        <v>1612618</v>
      </c>
      <c r="CG9">
        <v>0</v>
      </c>
      <c r="CH9">
        <v>0</v>
      </c>
      <c r="CI9">
        <v>1083021</v>
      </c>
      <c r="CJ9">
        <v>63729</v>
      </c>
      <c r="CK9">
        <v>1146750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</row>
    <row r="10" spans="1:99" ht="13.5">
      <c r="A10">
        <v>472115</v>
      </c>
      <c r="B10" t="s">
        <v>122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12162924</v>
      </c>
      <c r="BV10">
        <v>1820939</v>
      </c>
      <c r="BW10">
        <v>13983863</v>
      </c>
      <c r="BX10">
        <v>0</v>
      </c>
      <c r="BY10">
        <v>0</v>
      </c>
      <c r="BZ10">
        <v>11572430</v>
      </c>
      <c r="CA10">
        <v>367721</v>
      </c>
      <c r="CB10">
        <v>11940151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3183495</v>
      </c>
      <c r="CN10">
        <v>1692143</v>
      </c>
      <c r="CO10">
        <v>4875638</v>
      </c>
      <c r="CP10">
        <v>0</v>
      </c>
      <c r="CQ10">
        <v>0</v>
      </c>
      <c r="CR10">
        <v>2839164</v>
      </c>
      <c r="CS10">
        <v>187054</v>
      </c>
      <c r="CT10">
        <v>3026218</v>
      </c>
      <c r="CU10">
        <v>0</v>
      </c>
    </row>
    <row r="11" spans="1:99" ht="13.5">
      <c r="A11">
        <v>472123</v>
      </c>
      <c r="B11" t="s">
        <v>123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4586899</v>
      </c>
      <c r="BV11">
        <v>535250</v>
      </c>
      <c r="BW11">
        <v>5122149</v>
      </c>
      <c r="BX11">
        <v>0</v>
      </c>
      <c r="BY11">
        <v>0</v>
      </c>
      <c r="BZ11">
        <v>4415694</v>
      </c>
      <c r="CA11">
        <v>118197</v>
      </c>
      <c r="CB11">
        <v>4533891</v>
      </c>
      <c r="CC11">
        <v>0</v>
      </c>
      <c r="CD11">
        <v>1195755</v>
      </c>
      <c r="CE11">
        <v>397433</v>
      </c>
      <c r="CF11">
        <v>1593188</v>
      </c>
      <c r="CG11">
        <v>0</v>
      </c>
      <c r="CH11">
        <v>0</v>
      </c>
      <c r="CI11">
        <v>1104972</v>
      </c>
      <c r="CJ11">
        <v>37684</v>
      </c>
      <c r="CK11">
        <v>1142656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</row>
    <row r="12" spans="1:99" ht="13.5">
      <c r="A12">
        <v>472131</v>
      </c>
      <c r="B12" t="s">
        <v>124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9174010</v>
      </c>
      <c r="BV12">
        <v>1629557</v>
      </c>
      <c r="BW12">
        <v>10803567</v>
      </c>
      <c r="BX12">
        <v>0</v>
      </c>
      <c r="BY12">
        <v>0</v>
      </c>
      <c r="BZ12">
        <v>8699471</v>
      </c>
      <c r="CA12">
        <v>460811</v>
      </c>
      <c r="CB12">
        <v>9160282</v>
      </c>
      <c r="CC12">
        <v>0</v>
      </c>
      <c r="CD12">
        <v>2482589</v>
      </c>
      <c r="CE12">
        <v>1396679</v>
      </c>
      <c r="CF12">
        <v>3879268</v>
      </c>
      <c r="CG12">
        <v>0</v>
      </c>
      <c r="CH12">
        <v>0</v>
      </c>
      <c r="CI12">
        <v>2185322</v>
      </c>
      <c r="CJ12">
        <v>169885</v>
      </c>
      <c r="CK12">
        <v>2355207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</row>
    <row r="13" spans="1:99" ht="13.5">
      <c r="A13">
        <v>472140</v>
      </c>
      <c r="B13" t="s">
        <v>125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4531819</v>
      </c>
      <c r="BV13">
        <v>709769</v>
      </c>
      <c r="BW13">
        <v>5241588</v>
      </c>
      <c r="BX13">
        <v>0</v>
      </c>
      <c r="BY13">
        <v>0</v>
      </c>
      <c r="BZ13">
        <v>4340330</v>
      </c>
      <c r="CA13">
        <v>144847</v>
      </c>
      <c r="CB13">
        <v>4485177</v>
      </c>
      <c r="CC13">
        <v>0</v>
      </c>
      <c r="CD13">
        <v>1524144</v>
      </c>
      <c r="CE13">
        <v>383129</v>
      </c>
      <c r="CF13">
        <v>1907273</v>
      </c>
      <c r="CG13">
        <v>0</v>
      </c>
      <c r="CH13">
        <v>0</v>
      </c>
      <c r="CI13">
        <v>1313185</v>
      </c>
      <c r="CJ13">
        <v>81747</v>
      </c>
      <c r="CK13">
        <v>1394932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</row>
    <row r="14" spans="1:99" ht="13.5">
      <c r="A14">
        <v>472158</v>
      </c>
      <c r="B14" t="s">
        <v>126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2578850</v>
      </c>
      <c r="BV14">
        <v>319816</v>
      </c>
      <c r="BW14">
        <v>2898666</v>
      </c>
      <c r="BX14">
        <v>0</v>
      </c>
      <c r="BY14">
        <v>0</v>
      </c>
      <c r="BZ14">
        <v>2476746</v>
      </c>
      <c r="CA14">
        <v>77355</v>
      </c>
      <c r="CB14">
        <v>2554101</v>
      </c>
      <c r="CC14">
        <v>0</v>
      </c>
      <c r="CD14">
        <v>847213</v>
      </c>
      <c r="CE14">
        <v>245528</v>
      </c>
      <c r="CF14">
        <v>1092741</v>
      </c>
      <c r="CG14">
        <v>0</v>
      </c>
      <c r="CH14">
        <v>0</v>
      </c>
      <c r="CI14">
        <v>794125</v>
      </c>
      <c r="CJ14">
        <v>28305</v>
      </c>
      <c r="CK14">
        <v>822430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</row>
    <row r="15" spans="1:99" ht="13.5">
      <c r="A15">
        <v>473014</v>
      </c>
      <c r="B15" t="s">
        <v>18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656331</v>
      </c>
      <c r="BV15">
        <v>53505</v>
      </c>
      <c r="BW15">
        <v>709836</v>
      </c>
      <c r="BX15">
        <v>0</v>
      </c>
      <c r="BY15">
        <v>0</v>
      </c>
      <c r="BZ15">
        <v>637535</v>
      </c>
      <c r="CA15">
        <v>7700</v>
      </c>
      <c r="CB15">
        <v>645235</v>
      </c>
      <c r="CC15">
        <v>0</v>
      </c>
      <c r="CD15">
        <v>121377</v>
      </c>
      <c r="CE15">
        <v>25479</v>
      </c>
      <c r="CF15">
        <v>146856</v>
      </c>
      <c r="CG15">
        <v>0</v>
      </c>
      <c r="CH15">
        <v>0</v>
      </c>
      <c r="CI15">
        <v>114966</v>
      </c>
      <c r="CJ15">
        <v>3493</v>
      </c>
      <c r="CK15">
        <v>118459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</row>
    <row r="16" spans="1:99" ht="13.5">
      <c r="A16">
        <v>473022</v>
      </c>
      <c r="B16" t="s">
        <v>19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200777</v>
      </c>
      <c r="BV16">
        <v>42455</v>
      </c>
      <c r="BW16">
        <v>243232</v>
      </c>
      <c r="BX16">
        <v>0</v>
      </c>
      <c r="BY16">
        <v>0</v>
      </c>
      <c r="BZ16">
        <v>189345</v>
      </c>
      <c r="CA16">
        <v>2372</v>
      </c>
      <c r="CB16">
        <v>191717</v>
      </c>
      <c r="CC16">
        <v>0</v>
      </c>
      <c r="CD16">
        <v>82289</v>
      </c>
      <c r="CE16">
        <v>25748</v>
      </c>
      <c r="CF16">
        <v>108037</v>
      </c>
      <c r="CG16">
        <v>0</v>
      </c>
      <c r="CH16">
        <v>0</v>
      </c>
      <c r="CI16">
        <v>73616</v>
      </c>
      <c r="CJ16">
        <v>2278</v>
      </c>
      <c r="CK16">
        <v>75894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</row>
    <row r="17" spans="1:99" ht="13.5">
      <c r="A17">
        <v>473031</v>
      </c>
      <c r="B17" t="s">
        <v>20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247728</v>
      </c>
      <c r="BV17">
        <v>12694</v>
      </c>
      <c r="BW17">
        <v>260422</v>
      </c>
      <c r="BX17">
        <v>0</v>
      </c>
      <c r="BY17">
        <v>0</v>
      </c>
      <c r="BZ17">
        <v>242097</v>
      </c>
      <c r="CA17">
        <v>1159</v>
      </c>
      <c r="CB17">
        <v>243256</v>
      </c>
      <c r="CC17">
        <v>0</v>
      </c>
      <c r="CD17">
        <v>41703</v>
      </c>
      <c r="CE17">
        <v>18937</v>
      </c>
      <c r="CF17">
        <v>60640</v>
      </c>
      <c r="CG17">
        <v>0</v>
      </c>
      <c r="CH17">
        <v>0</v>
      </c>
      <c r="CI17">
        <v>39559</v>
      </c>
      <c r="CJ17">
        <v>2151</v>
      </c>
      <c r="CK17">
        <v>41710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</row>
    <row r="18" spans="1:99" ht="13.5">
      <c r="A18">
        <v>473065</v>
      </c>
      <c r="B18" t="s">
        <v>21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537045</v>
      </c>
      <c r="BV18">
        <v>57109</v>
      </c>
      <c r="BW18">
        <v>594154</v>
      </c>
      <c r="BX18">
        <v>0</v>
      </c>
      <c r="BY18">
        <v>0</v>
      </c>
      <c r="BZ18">
        <v>513320</v>
      </c>
      <c r="CA18">
        <v>10114</v>
      </c>
      <c r="CB18">
        <v>523434</v>
      </c>
      <c r="CC18">
        <v>0</v>
      </c>
      <c r="CD18">
        <v>241600</v>
      </c>
      <c r="CE18">
        <v>76312</v>
      </c>
      <c r="CF18">
        <v>317912</v>
      </c>
      <c r="CG18">
        <v>0</v>
      </c>
      <c r="CH18">
        <v>0</v>
      </c>
      <c r="CI18">
        <v>216326</v>
      </c>
      <c r="CJ18">
        <v>10862</v>
      </c>
      <c r="CK18">
        <v>227188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</row>
    <row r="19" spans="1:99" ht="13.5">
      <c r="A19">
        <v>473081</v>
      </c>
      <c r="B19" t="s">
        <v>22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889195</v>
      </c>
      <c r="BV19">
        <v>197514</v>
      </c>
      <c r="BW19">
        <v>1086709</v>
      </c>
      <c r="BX19">
        <v>0</v>
      </c>
      <c r="BY19">
        <v>0</v>
      </c>
      <c r="BZ19">
        <v>842230</v>
      </c>
      <c r="CA19">
        <v>30782</v>
      </c>
      <c r="CB19">
        <v>873012</v>
      </c>
      <c r="CC19">
        <v>0</v>
      </c>
      <c r="CD19">
        <v>317716</v>
      </c>
      <c r="CE19">
        <v>109288</v>
      </c>
      <c r="CF19">
        <v>427004</v>
      </c>
      <c r="CG19">
        <v>0</v>
      </c>
      <c r="CH19">
        <v>0</v>
      </c>
      <c r="CI19">
        <v>297544</v>
      </c>
      <c r="CJ19">
        <v>15747</v>
      </c>
      <c r="CK19">
        <v>313291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</row>
    <row r="20" spans="1:99" ht="13.5">
      <c r="A20">
        <v>473111</v>
      </c>
      <c r="B20" t="s">
        <v>23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1378110</v>
      </c>
      <c r="BV20">
        <v>154707</v>
      </c>
      <c r="BW20">
        <v>1532817</v>
      </c>
      <c r="BX20">
        <v>0</v>
      </c>
      <c r="BY20">
        <v>0</v>
      </c>
      <c r="BZ20">
        <v>1328367</v>
      </c>
      <c r="CA20">
        <v>47269</v>
      </c>
      <c r="CB20">
        <v>1375636</v>
      </c>
      <c r="CC20">
        <v>0</v>
      </c>
      <c r="CD20">
        <v>226603</v>
      </c>
      <c r="CE20">
        <v>40287</v>
      </c>
      <c r="CF20">
        <v>266890</v>
      </c>
      <c r="CG20">
        <v>0</v>
      </c>
      <c r="CH20">
        <v>0</v>
      </c>
      <c r="CI20">
        <v>218524</v>
      </c>
      <c r="CJ20">
        <v>6553</v>
      </c>
      <c r="CK20">
        <v>225077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</row>
    <row r="21" spans="1:99" ht="13.5">
      <c r="A21">
        <v>473138</v>
      </c>
      <c r="B21" t="s">
        <v>24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562697</v>
      </c>
      <c r="BV21">
        <v>86995</v>
      </c>
      <c r="BW21">
        <v>649692</v>
      </c>
      <c r="BX21">
        <v>0</v>
      </c>
      <c r="BY21">
        <v>0</v>
      </c>
      <c r="BZ21">
        <v>544009</v>
      </c>
      <c r="CA21">
        <v>27090</v>
      </c>
      <c r="CB21">
        <v>571099</v>
      </c>
      <c r="CC21">
        <v>0</v>
      </c>
      <c r="CD21">
        <v>112595</v>
      </c>
      <c r="CE21">
        <v>31666</v>
      </c>
      <c r="CF21">
        <v>144261</v>
      </c>
      <c r="CG21">
        <v>0</v>
      </c>
      <c r="CH21">
        <v>0</v>
      </c>
      <c r="CI21">
        <v>104094</v>
      </c>
      <c r="CJ21">
        <v>6096</v>
      </c>
      <c r="CK21">
        <v>110190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</row>
    <row r="22" spans="1:99" ht="13.5">
      <c r="A22">
        <v>473146</v>
      </c>
      <c r="B22" t="s">
        <v>25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1107777</v>
      </c>
      <c r="BV22">
        <v>257402</v>
      </c>
      <c r="BW22">
        <v>1365179</v>
      </c>
      <c r="BX22">
        <v>0</v>
      </c>
      <c r="BY22">
        <v>0</v>
      </c>
      <c r="BZ22">
        <v>1061707</v>
      </c>
      <c r="CA22">
        <v>34704</v>
      </c>
      <c r="CB22">
        <v>1096411</v>
      </c>
      <c r="CC22">
        <v>0</v>
      </c>
      <c r="CD22">
        <v>262177</v>
      </c>
      <c r="CE22">
        <v>123260</v>
      </c>
      <c r="CF22">
        <v>385437</v>
      </c>
      <c r="CG22">
        <v>0</v>
      </c>
      <c r="CH22">
        <v>0</v>
      </c>
      <c r="CI22">
        <v>248192</v>
      </c>
      <c r="CJ22">
        <v>10905</v>
      </c>
      <c r="CK22">
        <v>259097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</row>
    <row r="23" spans="1:99" ht="13.5">
      <c r="A23">
        <v>473154</v>
      </c>
      <c r="B23" t="s">
        <v>26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284942</v>
      </c>
      <c r="BV23">
        <v>24001</v>
      </c>
      <c r="BW23">
        <v>308943</v>
      </c>
      <c r="BX23">
        <v>0</v>
      </c>
      <c r="BY23">
        <v>0</v>
      </c>
      <c r="BZ23">
        <v>279388</v>
      </c>
      <c r="CA23">
        <v>2784</v>
      </c>
      <c r="CB23">
        <v>282172</v>
      </c>
      <c r="CC23">
        <v>0</v>
      </c>
      <c r="CD23">
        <v>159897</v>
      </c>
      <c r="CE23">
        <v>18978</v>
      </c>
      <c r="CF23">
        <v>178875</v>
      </c>
      <c r="CG23">
        <v>0</v>
      </c>
      <c r="CH23">
        <v>0</v>
      </c>
      <c r="CI23">
        <v>133608</v>
      </c>
      <c r="CJ23">
        <v>3305</v>
      </c>
      <c r="CK23">
        <v>136913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</row>
    <row r="24" spans="1:99" ht="13.5">
      <c r="A24">
        <v>473243</v>
      </c>
      <c r="B24" t="s">
        <v>27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2968318</v>
      </c>
      <c r="BV24">
        <v>335733</v>
      </c>
      <c r="BW24">
        <v>3304051</v>
      </c>
      <c r="BX24">
        <v>0</v>
      </c>
      <c r="BY24">
        <v>0</v>
      </c>
      <c r="BZ24">
        <v>2823743</v>
      </c>
      <c r="CA24">
        <v>79181</v>
      </c>
      <c r="CB24">
        <v>2902924</v>
      </c>
      <c r="CC24">
        <v>0</v>
      </c>
      <c r="CD24">
        <v>838895</v>
      </c>
      <c r="CE24">
        <v>285929</v>
      </c>
      <c r="CF24">
        <v>1124824</v>
      </c>
      <c r="CG24">
        <v>0</v>
      </c>
      <c r="CH24">
        <v>0</v>
      </c>
      <c r="CI24">
        <v>775223</v>
      </c>
      <c r="CJ24">
        <v>30117</v>
      </c>
      <c r="CK24">
        <v>805340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</row>
    <row r="25" spans="1:99" ht="13.5">
      <c r="A25">
        <v>473251</v>
      </c>
      <c r="B25" t="s">
        <v>28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1686165</v>
      </c>
      <c r="BV25">
        <v>165719</v>
      </c>
      <c r="BW25">
        <v>1851884</v>
      </c>
      <c r="BX25">
        <v>0</v>
      </c>
      <c r="BY25">
        <v>0</v>
      </c>
      <c r="BZ25">
        <v>1616915</v>
      </c>
      <c r="CA25">
        <v>53013</v>
      </c>
      <c r="CB25">
        <v>1669928</v>
      </c>
      <c r="CC25">
        <v>0</v>
      </c>
      <c r="CD25">
        <v>397924</v>
      </c>
      <c r="CE25">
        <v>124123</v>
      </c>
      <c r="CF25">
        <v>522047</v>
      </c>
      <c r="CG25">
        <v>0</v>
      </c>
      <c r="CH25">
        <v>0</v>
      </c>
      <c r="CI25">
        <v>358515</v>
      </c>
      <c r="CJ25">
        <v>14545</v>
      </c>
      <c r="CK25">
        <v>373060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</row>
    <row r="26" spans="1:99" ht="13.5">
      <c r="A26">
        <v>473260</v>
      </c>
      <c r="B26" t="s">
        <v>29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3516258</v>
      </c>
      <c r="BV26">
        <v>422440</v>
      </c>
      <c r="BW26">
        <v>3938698</v>
      </c>
      <c r="BX26">
        <v>0</v>
      </c>
      <c r="BY26">
        <v>0</v>
      </c>
      <c r="BZ26">
        <v>3369667</v>
      </c>
      <c r="CA26">
        <v>88671</v>
      </c>
      <c r="CB26">
        <v>3458338</v>
      </c>
      <c r="CC26">
        <v>0</v>
      </c>
      <c r="CD26">
        <v>753172</v>
      </c>
      <c r="CE26">
        <v>207953</v>
      </c>
      <c r="CF26">
        <v>961125</v>
      </c>
      <c r="CG26">
        <v>0</v>
      </c>
      <c r="CH26">
        <v>0</v>
      </c>
      <c r="CI26">
        <v>681588</v>
      </c>
      <c r="CJ26">
        <v>40361</v>
      </c>
      <c r="CK26">
        <v>721949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</row>
    <row r="27" spans="1:99" ht="13.5">
      <c r="A27">
        <v>473278</v>
      </c>
      <c r="B27" t="s">
        <v>30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1624993</v>
      </c>
      <c r="BV27">
        <v>216364</v>
      </c>
      <c r="BW27">
        <v>1841357</v>
      </c>
      <c r="BX27">
        <v>0</v>
      </c>
      <c r="BY27">
        <v>0</v>
      </c>
      <c r="BZ27">
        <v>1564997</v>
      </c>
      <c r="CA27">
        <v>50516</v>
      </c>
      <c r="CB27">
        <v>1615513</v>
      </c>
      <c r="CC27">
        <v>0</v>
      </c>
      <c r="CD27">
        <v>411360</v>
      </c>
      <c r="CE27">
        <v>107430</v>
      </c>
      <c r="CF27">
        <v>518790</v>
      </c>
      <c r="CG27">
        <v>0</v>
      </c>
      <c r="CH27">
        <v>0</v>
      </c>
      <c r="CI27">
        <v>385579</v>
      </c>
      <c r="CJ27">
        <v>17177</v>
      </c>
      <c r="CK27">
        <v>402756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</row>
    <row r="28" spans="1:99" ht="13.5">
      <c r="A28">
        <v>473286</v>
      </c>
      <c r="B28" t="s">
        <v>31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1406965</v>
      </c>
      <c r="BV28">
        <v>194631</v>
      </c>
      <c r="BW28">
        <v>1601596</v>
      </c>
      <c r="BX28">
        <v>0</v>
      </c>
      <c r="BY28">
        <v>0</v>
      </c>
      <c r="BZ28">
        <v>1357037</v>
      </c>
      <c r="CA28">
        <v>50865</v>
      </c>
      <c r="CB28">
        <v>1407902</v>
      </c>
      <c r="CC28">
        <v>0</v>
      </c>
      <c r="CD28">
        <v>344435</v>
      </c>
      <c r="CE28">
        <v>88022</v>
      </c>
      <c r="CF28">
        <v>432457</v>
      </c>
      <c r="CG28">
        <v>0</v>
      </c>
      <c r="CH28">
        <v>0</v>
      </c>
      <c r="CI28">
        <v>323892</v>
      </c>
      <c r="CJ28">
        <v>10322</v>
      </c>
      <c r="CK28">
        <v>334214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</row>
    <row r="29" spans="1:99" ht="13.5">
      <c r="A29">
        <v>473294</v>
      </c>
      <c r="B29" t="s">
        <v>32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3142126</v>
      </c>
      <c r="BV29">
        <v>290632</v>
      </c>
      <c r="BW29">
        <v>3432758</v>
      </c>
      <c r="BX29">
        <v>0</v>
      </c>
      <c r="BY29">
        <v>0</v>
      </c>
      <c r="BZ29">
        <v>3047467</v>
      </c>
      <c r="CA29">
        <v>82653</v>
      </c>
      <c r="CB29">
        <v>3130120</v>
      </c>
      <c r="CC29">
        <v>0</v>
      </c>
      <c r="CD29">
        <v>651141</v>
      </c>
      <c r="CE29">
        <v>187513</v>
      </c>
      <c r="CF29">
        <v>838654</v>
      </c>
      <c r="CG29">
        <v>0</v>
      </c>
      <c r="CH29">
        <v>0</v>
      </c>
      <c r="CI29">
        <v>603150</v>
      </c>
      <c r="CJ29">
        <v>27410</v>
      </c>
      <c r="CK29">
        <v>630560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</row>
    <row r="30" spans="1:99" ht="13.5">
      <c r="A30">
        <v>473481</v>
      </c>
      <c r="B30" t="s">
        <v>33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1122849</v>
      </c>
      <c r="BV30">
        <v>120501</v>
      </c>
      <c r="BW30">
        <v>1243350</v>
      </c>
      <c r="BX30">
        <v>0</v>
      </c>
      <c r="BY30">
        <v>0</v>
      </c>
      <c r="BZ30">
        <v>1091165</v>
      </c>
      <c r="CA30">
        <v>26827</v>
      </c>
      <c r="CB30">
        <v>1117992</v>
      </c>
      <c r="CC30">
        <v>0</v>
      </c>
      <c r="CD30">
        <v>319083</v>
      </c>
      <c r="CE30">
        <v>90577</v>
      </c>
      <c r="CF30">
        <v>409660</v>
      </c>
      <c r="CG30">
        <v>0</v>
      </c>
      <c r="CH30">
        <v>0</v>
      </c>
      <c r="CI30">
        <v>301270</v>
      </c>
      <c r="CJ30">
        <v>12165</v>
      </c>
      <c r="CK30">
        <v>313435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</row>
    <row r="31" spans="1:99" ht="13.5">
      <c r="A31">
        <v>473502</v>
      </c>
      <c r="B31" t="s">
        <v>34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3157083</v>
      </c>
      <c r="BV31">
        <v>249968</v>
      </c>
      <c r="BW31">
        <v>3407051</v>
      </c>
      <c r="BX31">
        <v>0</v>
      </c>
      <c r="BY31">
        <v>0</v>
      </c>
      <c r="BZ31">
        <v>3093871</v>
      </c>
      <c r="CA31">
        <v>71424</v>
      </c>
      <c r="CB31">
        <v>3165295</v>
      </c>
      <c r="CC31">
        <v>0</v>
      </c>
      <c r="CD31">
        <v>670548</v>
      </c>
      <c r="CE31">
        <v>187318</v>
      </c>
      <c r="CF31">
        <v>857866</v>
      </c>
      <c r="CG31">
        <v>0</v>
      </c>
      <c r="CH31">
        <v>0</v>
      </c>
      <c r="CI31">
        <v>636648</v>
      </c>
      <c r="CJ31">
        <v>24873</v>
      </c>
      <c r="CK31">
        <v>661521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</row>
    <row r="32" spans="1:99" ht="13.5">
      <c r="A32">
        <v>473537</v>
      </c>
      <c r="B32" t="s">
        <v>35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65368</v>
      </c>
      <c r="BV32">
        <v>1530</v>
      </c>
      <c r="BW32">
        <v>66898</v>
      </c>
      <c r="BX32">
        <v>0</v>
      </c>
      <c r="BY32">
        <v>0</v>
      </c>
      <c r="BZ32">
        <v>64265</v>
      </c>
      <c r="CA32">
        <v>235</v>
      </c>
      <c r="CB32">
        <v>64500</v>
      </c>
      <c r="CC32">
        <v>0</v>
      </c>
      <c r="CD32">
        <v>14822</v>
      </c>
      <c r="CE32">
        <v>2196</v>
      </c>
      <c r="CF32">
        <v>17018</v>
      </c>
      <c r="CG32">
        <v>0</v>
      </c>
      <c r="CH32">
        <v>0</v>
      </c>
      <c r="CI32">
        <v>13905</v>
      </c>
      <c r="CJ32">
        <v>671</v>
      </c>
      <c r="CK32">
        <v>14576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</row>
    <row r="33" spans="1:99" ht="13.5">
      <c r="A33">
        <v>473545</v>
      </c>
      <c r="B33" t="s">
        <v>36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75452</v>
      </c>
      <c r="BV33">
        <v>17104</v>
      </c>
      <c r="BW33">
        <v>92556</v>
      </c>
      <c r="BX33">
        <v>0</v>
      </c>
      <c r="BY33">
        <v>0</v>
      </c>
      <c r="BZ33">
        <v>69908</v>
      </c>
      <c r="CA33">
        <v>5970</v>
      </c>
      <c r="CB33">
        <v>75878</v>
      </c>
      <c r="CC33">
        <v>0</v>
      </c>
      <c r="CD33">
        <v>32006</v>
      </c>
      <c r="CE33">
        <v>4257</v>
      </c>
      <c r="CF33">
        <v>36263</v>
      </c>
      <c r="CG33">
        <v>0</v>
      </c>
      <c r="CH33">
        <v>0</v>
      </c>
      <c r="CI33">
        <v>31071</v>
      </c>
      <c r="CJ33">
        <v>798</v>
      </c>
      <c r="CK33">
        <v>31869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</row>
    <row r="34" spans="1:99" ht="13.5">
      <c r="A34">
        <v>473553</v>
      </c>
      <c r="B34" t="s">
        <v>37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56872</v>
      </c>
      <c r="BV34">
        <v>5488</v>
      </c>
      <c r="BW34">
        <v>62360</v>
      </c>
      <c r="BX34">
        <v>0</v>
      </c>
      <c r="BY34">
        <v>0</v>
      </c>
      <c r="BZ34">
        <v>52984</v>
      </c>
      <c r="CA34">
        <v>2227</v>
      </c>
      <c r="CB34">
        <v>55211</v>
      </c>
      <c r="CC34">
        <v>0</v>
      </c>
      <c r="CD34">
        <v>9203</v>
      </c>
      <c r="CE34">
        <v>12</v>
      </c>
      <c r="CF34">
        <v>9215</v>
      </c>
      <c r="CG34">
        <v>0</v>
      </c>
      <c r="CH34">
        <v>0</v>
      </c>
      <c r="CI34">
        <v>9013</v>
      </c>
      <c r="CJ34">
        <v>12</v>
      </c>
      <c r="CK34">
        <v>9025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</row>
    <row r="35" spans="1:99" ht="13.5">
      <c r="A35">
        <v>473561</v>
      </c>
      <c r="B35" t="s">
        <v>38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26920</v>
      </c>
      <c r="BV35">
        <v>2299</v>
      </c>
      <c r="BW35">
        <v>29219</v>
      </c>
      <c r="BX35">
        <v>0</v>
      </c>
      <c r="BY35">
        <v>0</v>
      </c>
      <c r="BZ35">
        <v>25669</v>
      </c>
      <c r="CA35">
        <v>358</v>
      </c>
      <c r="CB35">
        <v>26027</v>
      </c>
      <c r="CC35">
        <v>0</v>
      </c>
      <c r="CD35">
        <v>9933</v>
      </c>
      <c r="CE35">
        <v>6382</v>
      </c>
      <c r="CF35">
        <v>16315</v>
      </c>
      <c r="CG35">
        <v>0</v>
      </c>
      <c r="CH35">
        <v>0</v>
      </c>
      <c r="CI35">
        <v>7533</v>
      </c>
      <c r="CJ35">
        <v>238</v>
      </c>
      <c r="CK35">
        <v>7771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</row>
    <row r="36" spans="1:99" ht="13.5">
      <c r="A36">
        <v>473570</v>
      </c>
      <c r="B36" t="s">
        <v>39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178730</v>
      </c>
      <c r="BV36">
        <v>17387</v>
      </c>
      <c r="BW36">
        <v>196117</v>
      </c>
      <c r="BX36">
        <v>0</v>
      </c>
      <c r="BY36">
        <v>0</v>
      </c>
      <c r="BZ36">
        <v>175574</v>
      </c>
      <c r="CA36">
        <v>3936</v>
      </c>
      <c r="CB36">
        <v>179510</v>
      </c>
      <c r="CC36">
        <v>0</v>
      </c>
      <c r="CD36">
        <v>31772</v>
      </c>
      <c r="CE36">
        <v>6331</v>
      </c>
      <c r="CF36">
        <v>38103</v>
      </c>
      <c r="CG36">
        <v>0</v>
      </c>
      <c r="CH36">
        <v>0</v>
      </c>
      <c r="CI36">
        <v>30841</v>
      </c>
      <c r="CJ36">
        <v>441</v>
      </c>
      <c r="CK36">
        <v>31282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</row>
    <row r="37" spans="1:99" ht="13.5">
      <c r="A37">
        <v>473588</v>
      </c>
      <c r="B37" t="s">
        <v>40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75473</v>
      </c>
      <c r="BV37">
        <v>2723</v>
      </c>
      <c r="BW37">
        <v>78196</v>
      </c>
      <c r="BX37">
        <v>0</v>
      </c>
      <c r="BY37">
        <v>0</v>
      </c>
      <c r="BZ37">
        <v>74722</v>
      </c>
      <c r="CA37">
        <v>910</v>
      </c>
      <c r="CB37">
        <v>75632</v>
      </c>
      <c r="CC37">
        <v>0</v>
      </c>
      <c r="CD37">
        <v>10896</v>
      </c>
      <c r="CE37">
        <v>0</v>
      </c>
      <c r="CF37">
        <v>10896</v>
      </c>
      <c r="CG37">
        <v>0</v>
      </c>
      <c r="CH37">
        <v>0</v>
      </c>
      <c r="CI37">
        <v>9336</v>
      </c>
      <c r="CJ37">
        <v>0</v>
      </c>
      <c r="CK37">
        <v>9336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</row>
    <row r="38" spans="1:99" ht="13.5">
      <c r="A38">
        <v>473596</v>
      </c>
      <c r="B38" t="s">
        <v>41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1899</v>
      </c>
      <c r="BD38">
        <v>0</v>
      </c>
      <c r="BE38">
        <v>1899</v>
      </c>
      <c r="BF38">
        <v>0</v>
      </c>
      <c r="BG38">
        <v>0</v>
      </c>
      <c r="BH38">
        <v>1899</v>
      </c>
      <c r="BI38">
        <v>0</v>
      </c>
      <c r="BJ38">
        <v>1899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73998</v>
      </c>
      <c r="BV38">
        <v>11011</v>
      </c>
      <c r="BW38">
        <v>85009</v>
      </c>
      <c r="BX38">
        <v>0</v>
      </c>
      <c r="BY38">
        <v>0</v>
      </c>
      <c r="BZ38">
        <v>69759</v>
      </c>
      <c r="CA38">
        <v>2466</v>
      </c>
      <c r="CB38">
        <v>72225</v>
      </c>
      <c r="CC38">
        <v>0</v>
      </c>
      <c r="CD38">
        <v>20786</v>
      </c>
      <c r="CE38">
        <v>1852</v>
      </c>
      <c r="CF38">
        <v>22638</v>
      </c>
      <c r="CG38">
        <v>0</v>
      </c>
      <c r="CH38">
        <v>0</v>
      </c>
      <c r="CI38">
        <v>20419</v>
      </c>
      <c r="CJ38">
        <v>129</v>
      </c>
      <c r="CK38">
        <v>20548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</row>
    <row r="39" spans="1:99" ht="13.5">
      <c r="A39">
        <v>473600</v>
      </c>
      <c r="B39" t="s">
        <v>42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3954</v>
      </c>
      <c r="BD39">
        <v>0</v>
      </c>
      <c r="BE39">
        <v>3954</v>
      </c>
      <c r="BF39">
        <v>0</v>
      </c>
      <c r="BG39">
        <v>0</v>
      </c>
      <c r="BH39">
        <v>3954</v>
      </c>
      <c r="BI39">
        <v>0</v>
      </c>
      <c r="BJ39">
        <v>3954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118856</v>
      </c>
      <c r="BV39">
        <v>26343</v>
      </c>
      <c r="BW39">
        <v>145199</v>
      </c>
      <c r="BX39">
        <v>0</v>
      </c>
      <c r="BY39">
        <v>0</v>
      </c>
      <c r="BZ39">
        <v>113226</v>
      </c>
      <c r="CA39">
        <v>4706</v>
      </c>
      <c r="CB39">
        <v>117932</v>
      </c>
      <c r="CC39">
        <v>0</v>
      </c>
      <c r="CD39">
        <v>29926</v>
      </c>
      <c r="CE39">
        <v>9952</v>
      </c>
      <c r="CF39">
        <v>39878</v>
      </c>
      <c r="CG39">
        <v>0</v>
      </c>
      <c r="CH39">
        <v>0</v>
      </c>
      <c r="CI39">
        <v>28241</v>
      </c>
      <c r="CJ39">
        <v>1997</v>
      </c>
      <c r="CK39">
        <v>30238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</row>
    <row r="40" spans="1:99" ht="13.5">
      <c r="A40">
        <v>473618</v>
      </c>
      <c r="B40" t="s">
        <v>127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654908</v>
      </c>
      <c r="BV40">
        <v>137479</v>
      </c>
      <c r="BW40">
        <v>792387</v>
      </c>
      <c r="BX40">
        <v>0</v>
      </c>
      <c r="BY40">
        <v>0</v>
      </c>
      <c r="BZ40">
        <v>622662</v>
      </c>
      <c r="CA40">
        <v>38075</v>
      </c>
      <c r="CB40">
        <v>660737</v>
      </c>
      <c r="CC40">
        <v>0</v>
      </c>
      <c r="CD40">
        <v>183871</v>
      </c>
      <c r="CE40">
        <v>86423</v>
      </c>
      <c r="CF40">
        <v>270294</v>
      </c>
      <c r="CG40">
        <v>0</v>
      </c>
      <c r="CH40">
        <v>0</v>
      </c>
      <c r="CI40">
        <v>165329</v>
      </c>
      <c r="CJ40">
        <v>14548</v>
      </c>
      <c r="CK40">
        <v>179877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</row>
    <row r="41" spans="1:99" ht="13.5">
      <c r="A41">
        <v>473626</v>
      </c>
      <c r="B41" t="s">
        <v>128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1716192</v>
      </c>
      <c r="BV41">
        <v>311201</v>
      </c>
      <c r="BW41">
        <v>2027393</v>
      </c>
      <c r="BX41">
        <v>0</v>
      </c>
      <c r="BY41">
        <v>0</v>
      </c>
      <c r="BZ41">
        <v>1617486</v>
      </c>
      <c r="CA41">
        <v>47907</v>
      </c>
      <c r="CB41">
        <v>1665393</v>
      </c>
      <c r="CC41">
        <v>0</v>
      </c>
      <c r="CD41">
        <v>530886</v>
      </c>
      <c r="CE41">
        <v>148566</v>
      </c>
      <c r="CF41">
        <v>679452</v>
      </c>
      <c r="CG41">
        <v>0</v>
      </c>
      <c r="CH41">
        <v>0</v>
      </c>
      <c r="CI41">
        <v>484076</v>
      </c>
      <c r="CJ41">
        <v>16782</v>
      </c>
      <c r="CK41">
        <v>500858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</row>
    <row r="42" spans="1:99" ht="13.5">
      <c r="A42">
        <v>473758</v>
      </c>
      <c r="B42" t="s">
        <v>43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96704</v>
      </c>
      <c r="BV42">
        <v>10261</v>
      </c>
      <c r="BW42">
        <v>106965</v>
      </c>
      <c r="BX42">
        <v>0</v>
      </c>
      <c r="BY42">
        <v>0</v>
      </c>
      <c r="BZ42">
        <v>84837</v>
      </c>
      <c r="CA42">
        <v>3537</v>
      </c>
      <c r="CB42">
        <v>88374</v>
      </c>
      <c r="CC42">
        <v>0</v>
      </c>
      <c r="CD42">
        <v>34750</v>
      </c>
      <c r="CE42">
        <v>2199</v>
      </c>
      <c r="CF42">
        <v>36949</v>
      </c>
      <c r="CG42">
        <v>0</v>
      </c>
      <c r="CH42">
        <v>0</v>
      </c>
      <c r="CI42">
        <v>33639</v>
      </c>
      <c r="CJ42">
        <v>735</v>
      </c>
      <c r="CK42">
        <v>34374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</row>
    <row r="43" spans="1:99" ht="13.5">
      <c r="A43">
        <v>473812</v>
      </c>
      <c r="B43" t="s">
        <v>44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491114</v>
      </c>
      <c r="BV43">
        <v>48401</v>
      </c>
      <c r="BW43">
        <v>539515</v>
      </c>
      <c r="BX43">
        <v>0</v>
      </c>
      <c r="BY43">
        <v>0</v>
      </c>
      <c r="BZ43">
        <v>478021</v>
      </c>
      <c r="CA43">
        <v>19000</v>
      </c>
      <c r="CB43">
        <v>497021</v>
      </c>
      <c r="CC43">
        <v>0</v>
      </c>
      <c r="CD43">
        <v>138151</v>
      </c>
      <c r="CE43">
        <v>14680</v>
      </c>
      <c r="CF43">
        <v>152831</v>
      </c>
      <c r="CG43">
        <v>0</v>
      </c>
      <c r="CH43">
        <v>0</v>
      </c>
      <c r="CI43">
        <v>129682</v>
      </c>
      <c r="CJ43">
        <v>4758</v>
      </c>
      <c r="CK43">
        <v>134440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</row>
    <row r="44" spans="1:99" ht="13.5">
      <c r="A44">
        <v>473821</v>
      </c>
      <c r="B44" t="s">
        <v>45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148661</v>
      </c>
      <c r="BV44">
        <v>31349</v>
      </c>
      <c r="BW44">
        <v>180010</v>
      </c>
      <c r="BX44">
        <v>0</v>
      </c>
      <c r="BY44">
        <v>0</v>
      </c>
      <c r="BZ44">
        <v>137111</v>
      </c>
      <c r="CA44">
        <v>4519</v>
      </c>
      <c r="CB44">
        <v>141630</v>
      </c>
      <c r="CC44">
        <v>0</v>
      </c>
      <c r="CD44">
        <v>37522</v>
      </c>
      <c r="CE44">
        <v>7066</v>
      </c>
      <c r="CF44">
        <v>44588</v>
      </c>
      <c r="CG44">
        <v>0</v>
      </c>
      <c r="CH44">
        <v>0</v>
      </c>
      <c r="CI44">
        <v>35550</v>
      </c>
      <c r="CJ44">
        <v>134</v>
      </c>
      <c r="CK44">
        <v>35684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</row>
    <row r="45" spans="2:99" ht="13.5">
      <c r="B45" t="s">
        <v>129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5853</v>
      </c>
      <c r="BD45">
        <v>0</v>
      </c>
      <c r="BE45">
        <v>5853</v>
      </c>
      <c r="BF45">
        <v>0</v>
      </c>
      <c r="BG45">
        <v>0</v>
      </c>
      <c r="BH45">
        <v>5853</v>
      </c>
      <c r="BI45">
        <v>0</v>
      </c>
      <c r="BJ45">
        <v>5853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137542104</v>
      </c>
      <c r="BV45">
        <v>15765910</v>
      </c>
      <c r="BW45">
        <v>153308014</v>
      </c>
      <c r="BX45">
        <v>0</v>
      </c>
      <c r="BY45">
        <v>0</v>
      </c>
      <c r="BZ45">
        <v>132492014</v>
      </c>
      <c r="CA45">
        <v>3922758</v>
      </c>
      <c r="CB45">
        <v>136414772</v>
      </c>
      <c r="CC45">
        <v>0</v>
      </c>
      <c r="CD45">
        <v>27989882</v>
      </c>
      <c r="CE45">
        <v>9573518</v>
      </c>
      <c r="CF45">
        <v>37563400</v>
      </c>
      <c r="CG45">
        <v>0</v>
      </c>
      <c r="CH45">
        <v>0</v>
      </c>
      <c r="CI45">
        <v>25635049</v>
      </c>
      <c r="CJ45">
        <v>1171998</v>
      </c>
      <c r="CK45">
        <v>26807047</v>
      </c>
      <c r="CL45">
        <v>0</v>
      </c>
      <c r="CM45">
        <v>3183495</v>
      </c>
      <c r="CN45">
        <v>1692143</v>
      </c>
      <c r="CO45">
        <v>4875638</v>
      </c>
      <c r="CP45">
        <v>0</v>
      </c>
      <c r="CQ45">
        <v>0</v>
      </c>
      <c r="CR45">
        <v>2839164</v>
      </c>
      <c r="CS45">
        <v>187054</v>
      </c>
      <c r="CT45">
        <v>3026218</v>
      </c>
      <c r="CU45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3" customWidth="1"/>
    <col min="2" max="2" width="9.00390625" style="3" customWidth="1"/>
    <col min="3" max="3" width="9.875" style="9" bestFit="1" customWidth="1"/>
    <col min="4" max="4" width="9.125" style="9" bestFit="1" customWidth="1"/>
    <col min="5" max="5" width="9.875" style="9" bestFit="1" customWidth="1"/>
    <col min="6" max="8" width="9.125" style="9" bestFit="1" customWidth="1"/>
    <col min="9" max="11" width="5.625" style="3" customWidth="1"/>
    <col min="12" max="16384" width="9.00390625" style="3" customWidth="1"/>
  </cols>
  <sheetData>
    <row r="1" spans="2:11" s="2" customFormat="1" ht="14.25" thickBot="1">
      <c r="B1" s="3" t="s">
        <v>116</v>
      </c>
      <c r="C1" s="8"/>
      <c r="D1" s="8"/>
      <c r="E1" s="8"/>
      <c r="F1" s="8"/>
      <c r="G1" s="8"/>
      <c r="H1" s="8"/>
      <c r="K1" s="81" t="s">
        <v>64</v>
      </c>
    </row>
    <row r="2" spans="2:11" s="84" customFormat="1" ht="15" customHeight="1">
      <c r="B2" s="85"/>
      <c r="C2" s="331" t="s">
        <v>5</v>
      </c>
      <c r="D2" s="331"/>
      <c r="E2" s="332"/>
      <c r="F2" s="333" t="s">
        <v>6</v>
      </c>
      <c r="G2" s="331"/>
      <c r="H2" s="332"/>
      <c r="I2" s="334" t="s">
        <v>7</v>
      </c>
      <c r="J2" s="335"/>
      <c r="K2" s="336"/>
    </row>
    <row r="3" spans="2:11" ht="12" customHeight="1">
      <c r="B3" s="4" t="s">
        <v>2</v>
      </c>
      <c r="C3" s="337" t="s">
        <v>1</v>
      </c>
      <c r="D3" s="339" t="s">
        <v>3</v>
      </c>
      <c r="E3" s="341" t="s">
        <v>0</v>
      </c>
      <c r="F3" s="337" t="s">
        <v>1</v>
      </c>
      <c r="G3" s="339" t="s">
        <v>3</v>
      </c>
      <c r="H3" s="341" t="s">
        <v>0</v>
      </c>
      <c r="I3" s="345" t="s">
        <v>4</v>
      </c>
      <c r="J3" s="347" t="s">
        <v>117</v>
      </c>
      <c r="K3" s="343" t="s">
        <v>0</v>
      </c>
    </row>
    <row r="4" spans="2:11" ht="11.25" customHeight="1" thickBot="1">
      <c r="B4" s="83"/>
      <c r="C4" s="338"/>
      <c r="D4" s="340"/>
      <c r="E4" s="342"/>
      <c r="F4" s="338"/>
      <c r="G4" s="340"/>
      <c r="H4" s="342"/>
      <c r="I4" s="346"/>
      <c r="J4" s="348"/>
      <c r="K4" s="344"/>
    </row>
    <row r="5" spans="1:11" ht="14.25" thickTop="1">
      <c r="A5" s="5"/>
      <c r="B5" s="78" t="str">
        <f>+'帳票61_06(1)'!B4</f>
        <v>那覇市</v>
      </c>
      <c r="C5" s="86">
        <f>'1普通税'!C5+'2目的税'!C5</f>
        <v>39926030</v>
      </c>
      <c r="D5" s="87">
        <f>'1普通税'!D5+'2目的税'!D5</f>
        <v>3302889</v>
      </c>
      <c r="E5" s="88">
        <f>SUM(C5:D5)</f>
        <v>43228919</v>
      </c>
      <c r="F5" s="86">
        <f>'1普通税'!F5+'2目的税'!F5</f>
        <v>38779133</v>
      </c>
      <c r="G5" s="87">
        <f>'1普通税'!G5+'2目的税'!G5</f>
        <v>840448</v>
      </c>
      <c r="H5" s="88">
        <f>SUM(F5:G5)</f>
        <v>39619581</v>
      </c>
      <c r="I5" s="107">
        <f>IF(C5=0,"－",(F5/C5)*100)</f>
        <v>97.12744542845859</v>
      </c>
      <c r="J5" s="210">
        <f aca="true" t="shared" si="0" ref="J5:K36">IF(D5=0,"－",(G5/D5)*100)</f>
        <v>25.445844531862864</v>
      </c>
      <c r="K5" s="108">
        <f>IF(E5=0,"－",(H5/E5)*100)</f>
        <v>91.65064016520978</v>
      </c>
    </row>
    <row r="6" spans="1:11" ht="13.5">
      <c r="A6" s="5"/>
      <c r="B6" s="75" t="str">
        <f>+'帳票61_06(1)'!B5</f>
        <v>宜野湾市</v>
      </c>
      <c r="C6" s="89">
        <f>'1普通税'!C6+'2目的税'!C6</f>
        <v>8699393</v>
      </c>
      <c r="D6" s="90">
        <f>'1普通税'!D6+'2目的税'!D6</f>
        <v>1141993</v>
      </c>
      <c r="E6" s="91">
        <f aca="true" t="shared" si="1" ref="E6:E45">SUM(C6:D6)</f>
        <v>9841386</v>
      </c>
      <c r="F6" s="89">
        <f>'1普通税'!F6+'2目的税'!F6</f>
        <v>8316004</v>
      </c>
      <c r="G6" s="90">
        <f>'1普通税'!G6+'2目的税'!G6</f>
        <v>310022</v>
      </c>
      <c r="H6" s="91">
        <f aca="true" t="shared" si="2" ref="H6:H45">SUM(F6:G6)</f>
        <v>8626026</v>
      </c>
      <c r="I6" s="109">
        <f aca="true" t="shared" si="3" ref="I6:K48">IF(C6=0,"－",(F6/C6)*100)</f>
        <v>95.59292240274695</v>
      </c>
      <c r="J6" s="155">
        <f t="shared" si="0"/>
        <v>27.147451867042964</v>
      </c>
      <c r="K6" s="110">
        <f t="shared" si="0"/>
        <v>87.65051995724993</v>
      </c>
    </row>
    <row r="7" spans="1:11" ht="13.5">
      <c r="A7" s="5"/>
      <c r="B7" s="75" t="str">
        <f>+'帳票61_06(1)'!B6</f>
        <v>石垣市</v>
      </c>
      <c r="C7" s="89">
        <f>'1普通税'!C7+'2目的税'!C7</f>
        <v>4337152</v>
      </c>
      <c r="D7" s="90">
        <f>'1普通税'!D7+'2目的税'!D7</f>
        <v>658312</v>
      </c>
      <c r="E7" s="91">
        <f t="shared" si="1"/>
        <v>4995464</v>
      </c>
      <c r="F7" s="89">
        <f>'1普通税'!F7+'2目的税'!F7</f>
        <v>4130036</v>
      </c>
      <c r="G7" s="90">
        <f>'1普通税'!G7+'2目的税'!G7</f>
        <v>179457</v>
      </c>
      <c r="H7" s="91">
        <f t="shared" si="2"/>
        <v>4309493</v>
      </c>
      <c r="I7" s="109">
        <f t="shared" si="3"/>
        <v>95.22460822216976</v>
      </c>
      <c r="J7" s="155">
        <f t="shared" si="0"/>
        <v>27.26017450692073</v>
      </c>
      <c r="K7" s="110">
        <f t="shared" si="0"/>
        <v>86.26812244067818</v>
      </c>
    </row>
    <row r="8" spans="1:11" ht="13.5">
      <c r="A8" s="5"/>
      <c r="B8" s="75" t="str">
        <f>+'帳票61_06(1)'!B7</f>
        <v>浦添市</v>
      </c>
      <c r="C8" s="89">
        <f>'1普通税'!C8+'2目的税'!C8</f>
        <v>12937811</v>
      </c>
      <c r="D8" s="90">
        <f>'1普通税'!D8+'2目的税'!D8</f>
        <v>772042</v>
      </c>
      <c r="E8" s="91">
        <f t="shared" si="1"/>
        <v>13709853</v>
      </c>
      <c r="F8" s="89">
        <f>'1普通税'!F8+'2目的税'!F8</f>
        <v>12670948</v>
      </c>
      <c r="G8" s="90">
        <f>'1普通税'!G8+'2目的税'!G8</f>
        <v>270226</v>
      </c>
      <c r="H8" s="91">
        <f t="shared" si="2"/>
        <v>12941174</v>
      </c>
      <c r="I8" s="109">
        <f t="shared" si="3"/>
        <v>97.93734040480263</v>
      </c>
      <c r="J8" s="155">
        <f t="shared" si="0"/>
        <v>35.001463650941275</v>
      </c>
      <c r="K8" s="110">
        <f t="shared" si="0"/>
        <v>94.39323674732326</v>
      </c>
    </row>
    <row r="9" spans="1:11" ht="13.5">
      <c r="A9" s="5"/>
      <c r="B9" s="76" t="str">
        <f>+'帳票61_06(1)'!B8</f>
        <v>名護市</v>
      </c>
      <c r="C9" s="92">
        <f>'1普通税'!C9+'2目的税'!C9</f>
        <v>5972090</v>
      </c>
      <c r="D9" s="93">
        <f>'1普通税'!D9+'2目的税'!D9</f>
        <v>907533</v>
      </c>
      <c r="E9" s="94">
        <f t="shared" si="1"/>
        <v>6879623</v>
      </c>
      <c r="F9" s="92">
        <f>'1普通税'!F9+'2目的税'!F9</f>
        <v>5724676</v>
      </c>
      <c r="G9" s="93">
        <f>'1普通税'!G9+'2目的税'!G9</f>
        <v>183471</v>
      </c>
      <c r="H9" s="94">
        <f t="shared" si="2"/>
        <v>5908147</v>
      </c>
      <c r="I9" s="111">
        <f t="shared" si="3"/>
        <v>95.85716223298711</v>
      </c>
      <c r="J9" s="204">
        <f t="shared" si="0"/>
        <v>20.216454938828672</v>
      </c>
      <c r="K9" s="112">
        <f t="shared" si="0"/>
        <v>85.87893551725145</v>
      </c>
    </row>
    <row r="10" spans="1:11" ht="13.5">
      <c r="A10" s="5"/>
      <c r="B10" s="77" t="str">
        <f>+'帳票61_06(1)'!B9</f>
        <v>糸満市</v>
      </c>
      <c r="C10" s="95">
        <f>'1普通税'!C10+'2目的税'!C10</f>
        <v>4366519</v>
      </c>
      <c r="D10" s="96">
        <f>'1普通税'!D10+'2目的税'!D10</f>
        <v>462864</v>
      </c>
      <c r="E10" s="97">
        <f t="shared" si="1"/>
        <v>4829383</v>
      </c>
      <c r="F10" s="95">
        <f>'1普通税'!F10+'2目的税'!F10</f>
        <v>4177462</v>
      </c>
      <c r="G10" s="96">
        <f>'1普通税'!G10+'2目的税'!G10</f>
        <v>169233</v>
      </c>
      <c r="H10" s="97">
        <f t="shared" si="2"/>
        <v>4346695</v>
      </c>
      <c r="I10" s="113">
        <f t="shared" si="3"/>
        <v>95.67030396524096</v>
      </c>
      <c r="J10" s="207">
        <f t="shared" si="0"/>
        <v>36.56214352379965</v>
      </c>
      <c r="K10" s="114">
        <f t="shared" si="0"/>
        <v>90.00518285669204</v>
      </c>
    </row>
    <row r="11" spans="1:11" ht="13.5">
      <c r="A11" s="5"/>
      <c r="B11" s="75" t="str">
        <f>+'帳票61_06(1)'!B10</f>
        <v>沖縄市</v>
      </c>
      <c r="C11" s="89">
        <f>'1普通税'!C11+'2目的税'!C11</f>
        <v>12162924</v>
      </c>
      <c r="D11" s="90">
        <f>'1普通税'!D11+'2目的税'!D11</f>
        <v>1820939</v>
      </c>
      <c r="E11" s="91">
        <f t="shared" si="1"/>
        <v>13983863</v>
      </c>
      <c r="F11" s="89">
        <f>'1普通税'!F11+'2目的税'!F11</f>
        <v>11572430</v>
      </c>
      <c r="G11" s="90">
        <f>'1普通税'!G11+'2目的税'!G11</f>
        <v>367721</v>
      </c>
      <c r="H11" s="91">
        <f t="shared" si="2"/>
        <v>11940151</v>
      </c>
      <c r="I11" s="109">
        <f t="shared" si="3"/>
        <v>95.14513122009149</v>
      </c>
      <c r="J11" s="155">
        <f t="shared" si="0"/>
        <v>20.194031760536735</v>
      </c>
      <c r="K11" s="110">
        <f t="shared" si="0"/>
        <v>85.38521151129699</v>
      </c>
    </row>
    <row r="12" spans="1:11" ht="13.5">
      <c r="A12" s="5"/>
      <c r="B12" s="75" t="str">
        <f>+'帳票61_06(1)'!B11</f>
        <v>豊見城市</v>
      </c>
      <c r="C12" s="89">
        <f>'1普通税'!C12+'2目的税'!C12</f>
        <v>4586899</v>
      </c>
      <c r="D12" s="90">
        <f>'1普通税'!D12+'2目的税'!D12</f>
        <v>535250</v>
      </c>
      <c r="E12" s="91">
        <f t="shared" si="1"/>
        <v>5122149</v>
      </c>
      <c r="F12" s="89">
        <f>'1普通税'!F12+'2目的税'!F12</f>
        <v>4415694</v>
      </c>
      <c r="G12" s="90">
        <f>'1普通税'!G12+'2目的税'!G12</f>
        <v>118197</v>
      </c>
      <c r="H12" s="91">
        <f t="shared" si="2"/>
        <v>4533891</v>
      </c>
      <c r="I12" s="109">
        <f t="shared" si="3"/>
        <v>96.26752191404258</v>
      </c>
      <c r="J12" s="155">
        <f t="shared" si="0"/>
        <v>22.082578234469874</v>
      </c>
      <c r="K12" s="110">
        <f t="shared" si="0"/>
        <v>88.51540632652429</v>
      </c>
    </row>
    <row r="13" spans="1:11" ht="13.5">
      <c r="A13" s="5"/>
      <c r="B13" s="75" t="str">
        <f>+'帳票61_06(1)'!B12</f>
        <v>うるま市</v>
      </c>
      <c r="C13" s="89">
        <f>'1普通税'!C13+'2目的税'!C13</f>
        <v>9174010</v>
      </c>
      <c r="D13" s="90">
        <f>'1普通税'!D13+'2目的税'!D13</f>
        <v>1629557</v>
      </c>
      <c r="E13" s="91">
        <f t="shared" si="1"/>
        <v>10803567</v>
      </c>
      <c r="F13" s="89">
        <f>'1普通税'!F13+'2目的税'!F13</f>
        <v>8699471</v>
      </c>
      <c r="G13" s="90">
        <f>'1普通税'!G13+'2目的税'!G13</f>
        <v>460811</v>
      </c>
      <c r="H13" s="91">
        <f t="shared" si="2"/>
        <v>9160282</v>
      </c>
      <c r="I13" s="109">
        <f t="shared" si="3"/>
        <v>94.82735466824214</v>
      </c>
      <c r="J13" s="155">
        <f t="shared" si="0"/>
        <v>28.278298948732694</v>
      </c>
      <c r="K13" s="110">
        <f t="shared" si="0"/>
        <v>84.7894218640936</v>
      </c>
    </row>
    <row r="14" spans="1:11" ht="13.5">
      <c r="A14" s="5"/>
      <c r="B14" s="76" t="str">
        <f>+'帳票61_06(1)'!B13</f>
        <v>宮古島市</v>
      </c>
      <c r="C14" s="92">
        <f>'1普通税'!C14+'2目的税'!C14</f>
        <v>4531819</v>
      </c>
      <c r="D14" s="93">
        <f>'1普通税'!D14+'2目的税'!D14</f>
        <v>709769</v>
      </c>
      <c r="E14" s="94">
        <f t="shared" si="1"/>
        <v>5241588</v>
      </c>
      <c r="F14" s="92">
        <f>'1普通税'!F14+'2目的税'!F14</f>
        <v>4340330</v>
      </c>
      <c r="G14" s="93">
        <f>'1普通税'!G14+'2目的税'!G14</f>
        <v>144847</v>
      </c>
      <c r="H14" s="94">
        <f t="shared" si="2"/>
        <v>4485177</v>
      </c>
      <c r="I14" s="111">
        <f t="shared" si="3"/>
        <v>95.77456645995791</v>
      </c>
      <c r="J14" s="204">
        <f t="shared" si="0"/>
        <v>20.40762557958998</v>
      </c>
      <c r="K14" s="112">
        <f t="shared" si="0"/>
        <v>85.5690489218153</v>
      </c>
    </row>
    <row r="15" spans="1:11" ht="13.5">
      <c r="A15" s="5"/>
      <c r="B15" s="77" t="str">
        <f>+'帳票61_06(1)'!B14</f>
        <v>南城市</v>
      </c>
      <c r="C15" s="95">
        <f>'1普通税'!C15+'2目的税'!C15</f>
        <v>2578850</v>
      </c>
      <c r="D15" s="96">
        <f>'1普通税'!D15+'2目的税'!D15</f>
        <v>319816</v>
      </c>
      <c r="E15" s="97">
        <f t="shared" si="1"/>
        <v>2898666</v>
      </c>
      <c r="F15" s="95">
        <f>'1普通税'!F15+'2目的税'!F15</f>
        <v>2476746</v>
      </c>
      <c r="G15" s="96">
        <f>'1普通税'!G15+'2目的税'!G15</f>
        <v>77355</v>
      </c>
      <c r="H15" s="97">
        <f t="shared" si="2"/>
        <v>2554101</v>
      </c>
      <c r="I15" s="113">
        <f t="shared" si="3"/>
        <v>96.04071582294434</v>
      </c>
      <c r="J15" s="207">
        <f t="shared" si="0"/>
        <v>24.187345223503513</v>
      </c>
      <c r="K15" s="114">
        <f t="shared" si="0"/>
        <v>88.11298024677558</v>
      </c>
    </row>
    <row r="16" spans="1:11" ht="13.5">
      <c r="A16" s="5"/>
      <c r="B16" s="78" t="str">
        <f>+'帳票61_06(1)'!B15</f>
        <v>国頭村</v>
      </c>
      <c r="C16" s="86">
        <f>'1普通税'!C16+'2目的税'!C16</f>
        <v>656331</v>
      </c>
      <c r="D16" s="87">
        <f>'1普通税'!D16+'2目的税'!D16</f>
        <v>53505</v>
      </c>
      <c r="E16" s="88">
        <f t="shared" si="1"/>
        <v>709836</v>
      </c>
      <c r="F16" s="86">
        <f>'1普通税'!F16+'2目的税'!F16</f>
        <v>637535</v>
      </c>
      <c r="G16" s="87">
        <f>'1普通税'!G16+'2目的税'!G16</f>
        <v>7700</v>
      </c>
      <c r="H16" s="88">
        <f t="shared" si="2"/>
        <v>645235</v>
      </c>
      <c r="I16" s="107">
        <f t="shared" si="3"/>
        <v>97.13620109365549</v>
      </c>
      <c r="J16" s="210">
        <f t="shared" si="0"/>
        <v>14.391178394542568</v>
      </c>
      <c r="K16" s="108">
        <f t="shared" si="0"/>
        <v>90.89916544103144</v>
      </c>
    </row>
    <row r="17" spans="1:11" ht="13.5">
      <c r="A17" s="5"/>
      <c r="B17" s="75" t="str">
        <f>+'帳票61_06(1)'!B16</f>
        <v>大宜味村</v>
      </c>
      <c r="C17" s="89">
        <f>'1普通税'!C17+'2目的税'!C17</f>
        <v>200777</v>
      </c>
      <c r="D17" s="90">
        <f>'1普通税'!D17+'2目的税'!D17</f>
        <v>42455</v>
      </c>
      <c r="E17" s="91">
        <f t="shared" si="1"/>
        <v>243232</v>
      </c>
      <c r="F17" s="89">
        <f>'1普通税'!F17+'2目的税'!F17</f>
        <v>189345</v>
      </c>
      <c r="G17" s="90">
        <f>'1普通税'!G17+'2目的税'!G17</f>
        <v>2372</v>
      </c>
      <c r="H17" s="91">
        <f t="shared" si="2"/>
        <v>191717</v>
      </c>
      <c r="I17" s="109">
        <f t="shared" si="3"/>
        <v>94.30612072099892</v>
      </c>
      <c r="J17" s="155">
        <f t="shared" si="0"/>
        <v>5.587092215286774</v>
      </c>
      <c r="K17" s="110">
        <f t="shared" si="0"/>
        <v>78.820632153664</v>
      </c>
    </row>
    <row r="18" spans="1:11" ht="13.5">
      <c r="A18" s="5"/>
      <c r="B18" s="75" t="str">
        <f>+'帳票61_06(1)'!B17</f>
        <v>東村</v>
      </c>
      <c r="C18" s="89">
        <f>'1普通税'!C18+'2目的税'!C18</f>
        <v>247728</v>
      </c>
      <c r="D18" s="90">
        <f>'1普通税'!D18+'2目的税'!D18</f>
        <v>12694</v>
      </c>
      <c r="E18" s="91">
        <f t="shared" si="1"/>
        <v>260422</v>
      </c>
      <c r="F18" s="89">
        <f>'1普通税'!F18+'2目的税'!F18</f>
        <v>242097</v>
      </c>
      <c r="G18" s="90">
        <f>'1普通税'!G18+'2目的税'!G18</f>
        <v>1159</v>
      </c>
      <c r="H18" s="91">
        <f t="shared" si="2"/>
        <v>243256</v>
      </c>
      <c r="I18" s="109">
        <f t="shared" si="3"/>
        <v>97.72694245301298</v>
      </c>
      <c r="J18" s="155">
        <f t="shared" si="0"/>
        <v>9.13029777847802</v>
      </c>
      <c r="K18" s="110">
        <f t="shared" si="0"/>
        <v>93.4083909961524</v>
      </c>
    </row>
    <row r="19" spans="1:11" ht="13.5">
      <c r="A19" s="5"/>
      <c r="B19" s="76" t="str">
        <f>+'帳票61_06(1)'!B18</f>
        <v>今帰仁村</v>
      </c>
      <c r="C19" s="92">
        <f>'1普通税'!C19+'2目的税'!C19</f>
        <v>537045</v>
      </c>
      <c r="D19" s="93">
        <f>'1普通税'!D19+'2目的税'!D19</f>
        <v>57109</v>
      </c>
      <c r="E19" s="94">
        <f t="shared" si="1"/>
        <v>594154</v>
      </c>
      <c r="F19" s="92">
        <f>'1普通税'!F19+'2目的税'!F19</f>
        <v>513320</v>
      </c>
      <c r="G19" s="93">
        <f>'1普通税'!G19+'2目的税'!G19</f>
        <v>10114</v>
      </c>
      <c r="H19" s="94">
        <f t="shared" si="2"/>
        <v>523434</v>
      </c>
      <c r="I19" s="111">
        <f t="shared" si="3"/>
        <v>95.58230688303587</v>
      </c>
      <c r="J19" s="204">
        <f t="shared" si="0"/>
        <v>17.70999317095379</v>
      </c>
      <c r="K19" s="112">
        <f t="shared" si="0"/>
        <v>88.0973619633967</v>
      </c>
    </row>
    <row r="20" spans="1:11" ht="13.5">
      <c r="A20" s="5"/>
      <c r="B20" s="77" t="str">
        <f>+'帳票61_06(1)'!B19</f>
        <v>本部町</v>
      </c>
      <c r="C20" s="95">
        <f>'1普通税'!C20+'2目的税'!C20</f>
        <v>889195</v>
      </c>
      <c r="D20" s="96">
        <f>'1普通税'!D20+'2目的税'!D20</f>
        <v>197514</v>
      </c>
      <c r="E20" s="97">
        <f t="shared" si="1"/>
        <v>1086709</v>
      </c>
      <c r="F20" s="95">
        <f>'1普通税'!F20+'2目的税'!F20</f>
        <v>842230</v>
      </c>
      <c r="G20" s="96">
        <f>'1普通税'!G20+'2目的税'!G20</f>
        <v>30782</v>
      </c>
      <c r="H20" s="97">
        <f t="shared" si="2"/>
        <v>873012</v>
      </c>
      <c r="I20" s="113">
        <f t="shared" si="3"/>
        <v>94.71825640045209</v>
      </c>
      <c r="J20" s="207">
        <f t="shared" si="0"/>
        <v>15.584718045303116</v>
      </c>
      <c r="K20" s="114">
        <f t="shared" si="0"/>
        <v>80.33539797682728</v>
      </c>
    </row>
    <row r="21" spans="1:11" ht="13.5">
      <c r="A21" s="5"/>
      <c r="B21" s="75" t="str">
        <f>+'帳票61_06(1)'!B20</f>
        <v>恩納村</v>
      </c>
      <c r="C21" s="89">
        <f>'1普通税'!C21+'2目的税'!C21</f>
        <v>1378110</v>
      </c>
      <c r="D21" s="90">
        <f>'1普通税'!D21+'2目的税'!D21</f>
        <v>154707</v>
      </c>
      <c r="E21" s="91">
        <f t="shared" si="1"/>
        <v>1532817</v>
      </c>
      <c r="F21" s="89">
        <f>'1普通税'!F21+'2目的税'!F21</f>
        <v>1328367</v>
      </c>
      <c r="G21" s="90">
        <f>'1普通税'!G21+'2目的税'!G21</f>
        <v>47269</v>
      </c>
      <c r="H21" s="91">
        <f t="shared" si="2"/>
        <v>1375636</v>
      </c>
      <c r="I21" s="109">
        <f t="shared" si="3"/>
        <v>96.39049132507564</v>
      </c>
      <c r="J21" s="155">
        <f t="shared" si="0"/>
        <v>30.553885732384444</v>
      </c>
      <c r="K21" s="110">
        <f t="shared" si="0"/>
        <v>89.74561216374818</v>
      </c>
    </row>
    <row r="22" spans="1:11" ht="13.5">
      <c r="A22" s="5"/>
      <c r="B22" s="75" t="str">
        <f>+'帳票61_06(1)'!B21</f>
        <v>宜野座村</v>
      </c>
      <c r="C22" s="89">
        <f>'1普通税'!C22+'2目的税'!C22</f>
        <v>562697</v>
      </c>
      <c r="D22" s="90">
        <f>'1普通税'!D22+'2目的税'!D22</f>
        <v>86995</v>
      </c>
      <c r="E22" s="91">
        <f t="shared" si="1"/>
        <v>649692</v>
      </c>
      <c r="F22" s="89">
        <f>'1普通税'!F22+'2目的税'!F22</f>
        <v>544009</v>
      </c>
      <c r="G22" s="90">
        <f>'1普通税'!G22+'2目的税'!G22</f>
        <v>27090</v>
      </c>
      <c r="H22" s="91">
        <f t="shared" si="2"/>
        <v>571099</v>
      </c>
      <c r="I22" s="109">
        <f t="shared" si="3"/>
        <v>96.67885202871173</v>
      </c>
      <c r="J22" s="155">
        <f t="shared" si="0"/>
        <v>31.139720673601936</v>
      </c>
      <c r="K22" s="110">
        <f t="shared" si="0"/>
        <v>87.90303713144074</v>
      </c>
    </row>
    <row r="23" spans="1:11" ht="13.5">
      <c r="A23" s="5"/>
      <c r="B23" s="75" t="str">
        <f>+'帳票61_06(1)'!B22</f>
        <v>金武町</v>
      </c>
      <c r="C23" s="89">
        <f>'1普通税'!C23+'2目的税'!C23</f>
        <v>1107777</v>
      </c>
      <c r="D23" s="90">
        <f>'1普通税'!D23+'2目的税'!D23</f>
        <v>257402</v>
      </c>
      <c r="E23" s="91">
        <f t="shared" si="1"/>
        <v>1365179</v>
      </c>
      <c r="F23" s="89">
        <f>'1普通税'!F23+'2目的税'!F23</f>
        <v>1061707</v>
      </c>
      <c r="G23" s="90">
        <f>'1普通税'!G23+'2目的税'!G23</f>
        <v>34704</v>
      </c>
      <c r="H23" s="91">
        <f t="shared" si="2"/>
        <v>1096411</v>
      </c>
      <c r="I23" s="109">
        <f t="shared" si="3"/>
        <v>95.84122075110784</v>
      </c>
      <c r="J23" s="155">
        <f t="shared" si="0"/>
        <v>13.48241272406586</v>
      </c>
      <c r="K23" s="110">
        <f t="shared" si="0"/>
        <v>80.3126183452866</v>
      </c>
    </row>
    <row r="24" spans="1:11" ht="13.5">
      <c r="A24" s="5"/>
      <c r="B24" s="76" t="str">
        <f>+'帳票61_06(1)'!B23</f>
        <v>伊江村</v>
      </c>
      <c r="C24" s="92">
        <f>'1普通税'!C24+'2目的税'!C24</f>
        <v>284942</v>
      </c>
      <c r="D24" s="93">
        <f>'1普通税'!D24+'2目的税'!D24</f>
        <v>24001</v>
      </c>
      <c r="E24" s="94">
        <f t="shared" si="1"/>
        <v>308943</v>
      </c>
      <c r="F24" s="92">
        <f>'1普通税'!F24+'2目的税'!F24</f>
        <v>279388</v>
      </c>
      <c r="G24" s="93">
        <f>'1普通税'!G24+'2目的税'!G24</f>
        <v>2784</v>
      </c>
      <c r="H24" s="94">
        <f t="shared" si="2"/>
        <v>282172</v>
      </c>
      <c r="I24" s="111">
        <f t="shared" si="3"/>
        <v>98.05083139726682</v>
      </c>
      <c r="J24" s="204">
        <f t="shared" si="0"/>
        <v>11.599516686804716</v>
      </c>
      <c r="K24" s="112">
        <f t="shared" si="0"/>
        <v>91.3346474916085</v>
      </c>
    </row>
    <row r="25" spans="1:11" ht="13.5">
      <c r="A25" s="5"/>
      <c r="B25" s="77" t="str">
        <f>+'帳票61_06(1)'!B24</f>
        <v>読谷村</v>
      </c>
      <c r="C25" s="95">
        <f>'1普通税'!C25+'2目的税'!C25</f>
        <v>2968318</v>
      </c>
      <c r="D25" s="96">
        <f>'1普通税'!D25+'2目的税'!D25</f>
        <v>335733</v>
      </c>
      <c r="E25" s="97">
        <f t="shared" si="1"/>
        <v>3304051</v>
      </c>
      <c r="F25" s="95">
        <f>'1普通税'!F25+'2目的税'!F25</f>
        <v>2823743</v>
      </c>
      <c r="G25" s="96">
        <f>'1普通税'!G25+'2目的税'!G25</f>
        <v>79181</v>
      </c>
      <c r="H25" s="97">
        <f t="shared" si="2"/>
        <v>2902924</v>
      </c>
      <c r="I25" s="113">
        <f t="shared" si="3"/>
        <v>95.12939651344634</v>
      </c>
      <c r="J25" s="207">
        <f t="shared" si="0"/>
        <v>23.584515075968106</v>
      </c>
      <c r="K25" s="114">
        <f t="shared" si="0"/>
        <v>87.85953969838843</v>
      </c>
    </row>
    <row r="26" spans="1:11" ht="13.5">
      <c r="A26" s="5"/>
      <c r="B26" s="75" t="str">
        <f>+'帳票61_06(1)'!B25</f>
        <v>嘉手納町</v>
      </c>
      <c r="C26" s="89">
        <f>'1普通税'!C26+'2目的税'!C26</f>
        <v>1686165</v>
      </c>
      <c r="D26" s="90">
        <f>'1普通税'!D26+'2目的税'!D26</f>
        <v>165719</v>
      </c>
      <c r="E26" s="91">
        <f t="shared" si="1"/>
        <v>1851884</v>
      </c>
      <c r="F26" s="89">
        <f>'1普通税'!F26+'2目的税'!F26</f>
        <v>1616915</v>
      </c>
      <c r="G26" s="90">
        <f>'1普通税'!G26+'2目的税'!G26</f>
        <v>53013</v>
      </c>
      <c r="H26" s="91">
        <f t="shared" si="2"/>
        <v>1669928</v>
      </c>
      <c r="I26" s="109">
        <f t="shared" si="3"/>
        <v>95.89304724033532</v>
      </c>
      <c r="J26" s="155">
        <f t="shared" si="0"/>
        <v>31.989693396653372</v>
      </c>
      <c r="K26" s="110">
        <f t="shared" si="0"/>
        <v>90.17454656987155</v>
      </c>
    </row>
    <row r="27" spans="1:11" ht="13.5">
      <c r="A27" s="5"/>
      <c r="B27" s="75" t="str">
        <f>+'帳票61_06(1)'!B26</f>
        <v>北谷町</v>
      </c>
      <c r="C27" s="89">
        <f>'1普通税'!C27+'2目的税'!C27</f>
        <v>3516258</v>
      </c>
      <c r="D27" s="90">
        <f>'1普通税'!D27+'2目的税'!D27</f>
        <v>422440</v>
      </c>
      <c r="E27" s="91">
        <f t="shared" si="1"/>
        <v>3938698</v>
      </c>
      <c r="F27" s="89">
        <f>'1普通税'!F27+'2目的税'!F27</f>
        <v>3369667</v>
      </c>
      <c r="G27" s="90">
        <f>'1普通税'!G27+'2目的税'!G27</f>
        <v>88671</v>
      </c>
      <c r="H27" s="91">
        <f t="shared" si="2"/>
        <v>3458338</v>
      </c>
      <c r="I27" s="109">
        <f t="shared" si="3"/>
        <v>95.83105107759442</v>
      </c>
      <c r="J27" s="155">
        <f t="shared" si="0"/>
        <v>20.990199791686393</v>
      </c>
      <c r="K27" s="110">
        <f t="shared" si="0"/>
        <v>87.80409160590632</v>
      </c>
    </row>
    <row r="28" spans="1:11" ht="13.5">
      <c r="A28" s="5"/>
      <c r="B28" s="75" t="str">
        <f>+'帳票61_06(1)'!B27</f>
        <v>北中城村</v>
      </c>
      <c r="C28" s="89">
        <f>'1普通税'!C28+'2目的税'!C28</f>
        <v>1624993</v>
      </c>
      <c r="D28" s="90">
        <f>'1普通税'!D28+'2目的税'!D28</f>
        <v>216364</v>
      </c>
      <c r="E28" s="91">
        <f t="shared" si="1"/>
        <v>1841357</v>
      </c>
      <c r="F28" s="89">
        <f>'1普通税'!F28+'2目的税'!F28</f>
        <v>1564997</v>
      </c>
      <c r="G28" s="90">
        <f>'1普通税'!G28+'2目的税'!G28</f>
        <v>50516</v>
      </c>
      <c r="H28" s="91">
        <f t="shared" si="2"/>
        <v>1615513</v>
      </c>
      <c r="I28" s="109">
        <f t="shared" si="3"/>
        <v>96.30792255720486</v>
      </c>
      <c r="J28" s="155">
        <f t="shared" si="0"/>
        <v>23.347691852618734</v>
      </c>
      <c r="K28" s="110">
        <f t="shared" si="0"/>
        <v>87.73491506535669</v>
      </c>
    </row>
    <row r="29" spans="1:11" ht="13.5">
      <c r="A29" s="5"/>
      <c r="B29" s="76" t="str">
        <f>+'帳票61_06(1)'!B28</f>
        <v>中城村</v>
      </c>
      <c r="C29" s="92">
        <f>'1普通税'!C29+'2目的税'!C29</f>
        <v>1406965</v>
      </c>
      <c r="D29" s="93">
        <f>'1普通税'!D29+'2目的税'!D29</f>
        <v>194631</v>
      </c>
      <c r="E29" s="94">
        <f t="shared" si="1"/>
        <v>1601596</v>
      </c>
      <c r="F29" s="92">
        <f>'1普通税'!F29+'2目的税'!F29</f>
        <v>1357037</v>
      </c>
      <c r="G29" s="93">
        <f>'1普通税'!G29+'2目的税'!G29</f>
        <v>50865</v>
      </c>
      <c r="H29" s="94">
        <f t="shared" si="2"/>
        <v>1407902</v>
      </c>
      <c r="I29" s="111">
        <f t="shared" si="3"/>
        <v>96.45136872630093</v>
      </c>
      <c r="J29" s="204">
        <f t="shared" si="0"/>
        <v>26.13406908457543</v>
      </c>
      <c r="K29" s="112">
        <f t="shared" si="0"/>
        <v>87.90618857689455</v>
      </c>
    </row>
    <row r="30" spans="1:11" ht="13.5">
      <c r="A30" s="5"/>
      <c r="B30" s="77" t="str">
        <f>+'帳票61_06(1)'!B29</f>
        <v>西原町</v>
      </c>
      <c r="C30" s="95">
        <f>'1普通税'!C30+'2目的税'!C30</f>
        <v>3142126</v>
      </c>
      <c r="D30" s="96">
        <f>'1普通税'!D30+'2目的税'!D30</f>
        <v>290632</v>
      </c>
      <c r="E30" s="97">
        <f t="shared" si="1"/>
        <v>3432758</v>
      </c>
      <c r="F30" s="95">
        <f>'1普通税'!F30+'2目的税'!F30</f>
        <v>3047467</v>
      </c>
      <c r="G30" s="96">
        <f>'1普通税'!G30+'2目的税'!G30</f>
        <v>82653</v>
      </c>
      <c r="H30" s="97">
        <f t="shared" si="2"/>
        <v>3130120</v>
      </c>
      <c r="I30" s="113">
        <f t="shared" si="3"/>
        <v>96.98742189205653</v>
      </c>
      <c r="J30" s="207">
        <f t="shared" si="0"/>
        <v>28.43905695174654</v>
      </c>
      <c r="K30" s="114">
        <f t="shared" si="0"/>
        <v>91.18382361937543</v>
      </c>
    </row>
    <row r="31" spans="1:11" ht="13.5">
      <c r="A31" s="5"/>
      <c r="B31" s="75" t="str">
        <f>+'帳票61_06(1)'!B30</f>
        <v>与那原町</v>
      </c>
      <c r="C31" s="89">
        <f>'1普通税'!C31+'2目的税'!C31</f>
        <v>1122849</v>
      </c>
      <c r="D31" s="90">
        <f>'1普通税'!D31+'2目的税'!D31</f>
        <v>120501</v>
      </c>
      <c r="E31" s="91">
        <f t="shared" si="1"/>
        <v>1243350</v>
      </c>
      <c r="F31" s="89">
        <f>'1普通税'!F31+'2目的税'!F31</f>
        <v>1091165</v>
      </c>
      <c r="G31" s="90">
        <f>'1普通税'!G31+'2目的税'!G31</f>
        <v>26827</v>
      </c>
      <c r="H31" s="91">
        <f t="shared" si="2"/>
        <v>1117992</v>
      </c>
      <c r="I31" s="109">
        <f t="shared" si="3"/>
        <v>97.17824925702388</v>
      </c>
      <c r="J31" s="155">
        <f t="shared" si="0"/>
        <v>22.262885785180206</v>
      </c>
      <c r="K31" s="110">
        <f t="shared" si="0"/>
        <v>89.91772228254314</v>
      </c>
    </row>
    <row r="32" spans="1:11" ht="13.5">
      <c r="A32" s="5"/>
      <c r="B32" s="75" t="str">
        <f>+'帳票61_06(1)'!B31</f>
        <v>南風原町</v>
      </c>
      <c r="C32" s="89">
        <f>'1普通税'!C32+'2目的税'!C32</f>
        <v>3157083</v>
      </c>
      <c r="D32" s="90">
        <f>'1普通税'!D32+'2目的税'!D32</f>
        <v>249968</v>
      </c>
      <c r="E32" s="91">
        <f t="shared" si="1"/>
        <v>3407051</v>
      </c>
      <c r="F32" s="89">
        <f>'1普通税'!F32+'2目的税'!F32</f>
        <v>3093871</v>
      </c>
      <c r="G32" s="90">
        <f>'1普通税'!G32+'2目的税'!G32</f>
        <v>71424</v>
      </c>
      <c r="H32" s="91">
        <f t="shared" si="2"/>
        <v>3165295</v>
      </c>
      <c r="I32" s="109">
        <f t="shared" si="3"/>
        <v>97.99777199395771</v>
      </c>
      <c r="J32" s="155">
        <f t="shared" si="0"/>
        <v>28.573257376944248</v>
      </c>
      <c r="K32" s="110">
        <f t="shared" si="0"/>
        <v>92.90424475594877</v>
      </c>
    </row>
    <row r="33" spans="1:11" ht="13.5">
      <c r="A33" s="5"/>
      <c r="B33" s="75" t="str">
        <f>+'帳票61_06(1)'!B32</f>
        <v>渡嘉敷村</v>
      </c>
      <c r="C33" s="89">
        <f>'1普通税'!C33+'2目的税'!C33</f>
        <v>65368</v>
      </c>
      <c r="D33" s="90">
        <f>'1普通税'!D33+'2目的税'!D33</f>
        <v>1530</v>
      </c>
      <c r="E33" s="91">
        <f t="shared" si="1"/>
        <v>66898</v>
      </c>
      <c r="F33" s="89">
        <f>'1普通税'!F33+'2目的税'!F33</f>
        <v>64265</v>
      </c>
      <c r="G33" s="90">
        <f>'1普通税'!G33+'2目的税'!G33</f>
        <v>235</v>
      </c>
      <c r="H33" s="91">
        <f t="shared" si="2"/>
        <v>64500</v>
      </c>
      <c r="I33" s="109">
        <f t="shared" si="3"/>
        <v>98.31263003304369</v>
      </c>
      <c r="J33" s="155">
        <f t="shared" si="0"/>
        <v>15.359477124183007</v>
      </c>
      <c r="K33" s="110">
        <f t="shared" si="0"/>
        <v>96.41543842865258</v>
      </c>
    </row>
    <row r="34" spans="1:11" ht="13.5">
      <c r="A34" s="5"/>
      <c r="B34" s="76" t="str">
        <f>+'帳票61_06(1)'!B33</f>
        <v>座間味村</v>
      </c>
      <c r="C34" s="92">
        <f>'1普通税'!C34+'2目的税'!C34</f>
        <v>75452</v>
      </c>
      <c r="D34" s="93">
        <f>'1普通税'!D34+'2目的税'!D34</f>
        <v>17104</v>
      </c>
      <c r="E34" s="94">
        <f t="shared" si="1"/>
        <v>92556</v>
      </c>
      <c r="F34" s="92">
        <f>'1普通税'!F34+'2目的税'!F34</f>
        <v>69908</v>
      </c>
      <c r="G34" s="93">
        <f>'1普通税'!G34+'2目的税'!G34</f>
        <v>5970</v>
      </c>
      <c r="H34" s="94">
        <f t="shared" si="2"/>
        <v>75878</v>
      </c>
      <c r="I34" s="111">
        <f t="shared" si="3"/>
        <v>92.65228224566611</v>
      </c>
      <c r="J34" s="204">
        <f t="shared" si="0"/>
        <v>34.904115996258184</v>
      </c>
      <c r="K34" s="112">
        <f t="shared" si="0"/>
        <v>81.98063874843338</v>
      </c>
    </row>
    <row r="35" spans="1:11" ht="13.5">
      <c r="A35" s="5"/>
      <c r="B35" s="77" t="str">
        <f>+'帳票61_06(1)'!B34</f>
        <v>粟国村</v>
      </c>
      <c r="C35" s="95">
        <f>'1普通税'!C35+'2目的税'!C35</f>
        <v>56872</v>
      </c>
      <c r="D35" s="96">
        <f>'1普通税'!D35+'2目的税'!D35</f>
        <v>5488</v>
      </c>
      <c r="E35" s="97">
        <f t="shared" si="1"/>
        <v>62360</v>
      </c>
      <c r="F35" s="95">
        <f>'1普通税'!F35+'2目的税'!F35</f>
        <v>52984</v>
      </c>
      <c r="G35" s="96">
        <f>'1普通税'!G35+'2目的税'!G35</f>
        <v>2227</v>
      </c>
      <c r="H35" s="97">
        <f t="shared" si="2"/>
        <v>55211</v>
      </c>
      <c r="I35" s="113">
        <f t="shared" si="3"/>
        <v>93.16359544239697</v>
      </c>
      <c r="J35" s="207">
        <f t="shared" si="0"/>
        <v>40.57944606413994</v>
      </c>
      <c r="K35" s="114">
        <f t="shared" si="0"/>
        <v>88.53592046183451</v>
      </c>
    </row>
    <row r="36" spans="1:11" ht="13.5">
      <c r="A36" s="5"/>
      <c r="B36" s="75" t="str">
        <f>+'帳票61_06(1)'!B35</f>
        <v>渡名喜村</v>
      </c>
      <c r="C36" s="89">
        <f>'1普通税'!C36+'2目的税'!C36</f>
        <v>26920</v>
      </c>
      <c r="D36" s="90">
        <f>'1普通税'!D36+'2目的税'!D36</f>
        <v>2299</v>
      </c>
      <c r="E36" s="91">
        <f t="shared" si="1"/>
        <v>29219</v>
      </c>
      <c r="F36" s="89">
        <f>'1普通税'!F36+'2目的税'!F36</f>
        <v>25669</v>
      </c>
      <c r="G36" s="90">
        <f>'1普通税'!G36+'2目的税'!G36</f>
        <v>358</v>
      </c>
      <c r="H36" s="91">
        <f t="shared" si="2"/>
        <v>26027</v>
      </c>
      <c r="I36" s="109">
        <f t="shared" si="3"/>
        <v>95.35289747399703</v>
      </c>
      <c r="J36" s="155">
        <f t="shared" si="0"/>
        <v>15.57198782079165</v>
      </c>
      <c r="K36" s="110">
        <f t="shared" si="0"/>
        <v>89.07560149217974</v>
      </c>
    </row>
    <row r="37" spans="1:11" ht="13.5">
      <c r="A37" s="5"/>
      <c r="B37" s="75" t="str">
        <f>+'帳票61_06(1)'!B36</f>
        <v>南大東村</v>
      </c>
      <c r="C37" s="89">
        <f>'1普通税'!C37+'2目的税'!C37</f>
        <v>178730</v>
      </c>
      <c r="D37" s="90">
        <f>'1普通税'!D37+'2目的税'!D37</f>
        <v>17387</v>
      </c>
      <c r="E37" s="91">
        <f t="shared" si="1"/>
        <v>196117</v>
      </c>
      <c r="F37" s="89">
        <f>'1普通税'!F37+'2目的税'!F37</f>
        <v>175574</v>
      </c>
      <c r="G37" s="90">
        <f>'1普通税'!G37+'2目的税'!G37</f>
        <v>3936</v>
      </c>
      <c r="H37" s="91">
        <f t="shared" si="2"/>
        <v>179510</v>
      </c>
      <c r="I37" s="109">
        <f t="shared" si="3"/>
        <v>98.23420802327533</v>
      </c>
      <c r="J37" s="155">
        <f t="shared" si="3"/>
        <v>22.637602806694655</v>
      </c>
      <c r="K37" s="110">
        <f t="shared" si="3"/>
        <v>91.53209563678824</v>
      </c>
    </row>
    <row r="38" spans="1:11" ht="13.5">
      <c r="A38" s="5"/>
      <c r="B38" s="75" t="str">
        <f>+'帳票61_06(1)'!B37</f>
        <v>北大東村</v>
      </c>
      <c r="C38" s="89">
        <f>'1普通税'!C38+'2目的税'!C38</f>
        <v>75473</v>
      </c>
      <c r="D38" s="90">
        <f>'1普通税'!D38+'2目的税'!D38</f>
        <v>2723</v>
      </c>
      <c r="E38" s="91">
        <f t="shared" si="1"/>
        <v>78196</v>
      </c>
      <c r="F38" s="89">
        <f>'1普通税'!F38+'2目的税'!F38</f>
        <v>74722</v>
      </c>
      <c r="G38" s="90">
        <f>'1普通税'!G38+'2目的税'!G38</f>
        <v>910</v>
      </c>
      <c r="H38" s="91">
        <f t="shared" si="2"/>
        <v>75632</v>
      </c>
      <c r="I38" s="109">
        <f t="shared" si="3"/>
        <v>99.00494216474766</v>
      </c>
      <c r="J38" s="155">
        <f t="shared" si="3"/>
        <v>33.41902313624679</v>
      </c>
      <c r="K38" s="110">
        <f t="shared" si="3"/>
        <v>96.72105990076219</v>
      </c>
    </row>
    <row r="39" spans="1:11" ht="13.5">
      <c r="A39" s="5"/>
      <c r="B39" s="76" t="str">
        <f>+'帳票61_06(1)'!B38</f>
        <v>伊平屋村</v>
      </c>
      <c r="C39" s="92">
        <f>'1普通税'!C39+'2目的税'!C39</f>
        <v>73998</v>
      </c>
      <c r="D39" s="93">
        <f>'1普通税'!D39+'2目的税'!D39</f>
        <v>11011</v>
      </c>
      <c r="E39" s="94">
        <f t="shared" si="1"/>
        <v>85009</v>
      </c>
      <c r="F39" s="92">
        <f>'1普通税'!F39+'2目的税'!F39</f>
        <v>69759</v>
      </c>
      <c r="G39" s="93">
        <f>'1普通税'!G39+'2目的税'!G39</f>
        <v>2466</v>
      </c>
      <c r="H39" s="94">
        <f t="shared" si="2"/>
        <v>72225</v>
      </c>
      <c r="I39" s="111">
        <f t="shared" si="3"/>
        <v>94.2714667963999</v>
      </c>
      <c r="J39" s="204">
        <f t="shared" si="3"/>
        <v>22.39578603214967</v>
      </c>
      <c r="K39" s="112">
        <f t="shared" si="3"/>
        <v>84.96159230199154</v>
      </c>
    </row>
    <row r="40" spans="1:11" ht="13.5">
      <c r="A40" s="5"/>
      <c r="B40" s="77" t="str">
        <f>+'帳票61_06(1)'!B39</f>
        <v>伊是名村</v>
      </c>
      <c r="C40" s="95">
        <f>'1普通税'!C40+'2目的税'!C40</f>
        <v>118856</v>
      </c>
      <c r="D40" s="96">
        <f>'1普通税'!D40+'2目的税'!D40</f>
        <v>26343</v>
      </c>
      <c r="E40" s="97">
        <f t="shared" si="1"/>
        <v>145199</v>
      </c>
      <c r="F40" s="95">
        <f>'1普通税'!F40+'2目的税'!F40</f>
        <v>113226</v>
      </c>
      <c r="G40" s="96">
        <f>'1普通税'!G40+'2目的税'!G40</f>
        <v>4706</v>
      </c>
      <c r="H40" s="97">
        <f t="shared" si="2"/>
        <v>117932</v>
      </c>
      <c r="I40" s="113">
        <f t="shared" si="3"/>
        <v>95.26317560745777</v>
      </c>
      <c r="J40" s="207">
        <f t="shared" si="3"/>
        <v>17.86432828455377</v>
      </c>
      <c r="K40" s="114">
        <f t="shared" si="3"/>
        <v>81.22094504783091</v>
      </c>
    </row>
    <row r="41" spans="1:11" ht="13.5">
      <c r="A41" s="5"/>
      <c r="B41" s="75" t="str">
        <f>+'帳票61_06(1)'!B40</f>
        <v>久米島町</v>
      </c>
      <c r="C41" s="89">
        <f>'1普通税'!C41+'2目的税'!C41</f>
        <v>654908</v>
      </c>
      <c r="D41" s="90">
        <f>'1普通税'!D41+'2目的税'!D41</f>
        <v>137479</v>
      </c>
      <c r="E41" s="91">
        <f t="shared" si="1"/>
        <v>792387</v>
      </c>
      <c r="F41" s="89">
        <f>'1普通税'!F41+'2目的税'!F41</f>
        <v>622662</v>
      </c>
      <c r="G41" s="90">
        <f>'1普通税'!G41+'2目的税'!G41</f>
        <v>38075</v>
      </c>
      <c r="H41" s="91">
        <f t="shared" si="2"/>
        <v>660737</v>
      </c>
      <c r="I41" s="109">
        <f t="shared" si="3"/>
        <v>95.07625498543307</v>
      </c>
      <c r="J41" s="155">
        <f t="shared" si="3"/>
        <v>27.695138893940165</v>
      </c>
      <c r="K41" s="110">
        <f t="shared" si="3"/>
        <v>83.38564363120547</v>
      </c>
    </row>
    <row r="42" spans="1:11" ht="13.5">
      <c r="A42" s="5"/>
      <c r="B42" s="75" t="str">
        <f>+'帳票61_06(1)'!B41</f>
        <v>八重瀬町</v>
      </c>
      <c r="C42" s="89">
        <f>'1普通税'!C42+'2目的税'!C42</f>
        <v>1716192</v>
      </c>
      <c r="D42" s="90">
        <f>'1普通税'!D42+'2目的税'!D42</f>
        <v>311201</v>
      </c>
      <c r="E42" s="91">
        <f t="shared" si="1"/>
        <v>2027393</v>
      </c>
      <c r="F42" s="89">
        <f>'1普通税'!F42+'2目的税'!F42</f>
        <v>1617486</v>
      </c>
      <c r="G42" s="90">
        <f>'1普通税'!G42+'2目的税'!G42</f>
        <v>47907</v>
      </c>
      <c r="H42" s="91">
        <f t="shared" si="2"/>
        <v>1665393</v>
      </c>
      <c r="I42" s="109">
        <f t="shared" si="3"/>
        <v>94.24854561727359</v>
      </c>
      <c r="J42" s="155">
        <f t="shared" si="3"/>
        <v>15.394230738333103</v>
      </c>
      <c r="K42" s="110">
        <f t="shared" si="3"/>
        <v>82.14455707403548</v>
      </c>
    </row>
    <row r="43" spans="1:11" ht="13.5">
      <c r="A43" s="5"/>
      <c r="B43" s="75" t="str">
        <f>+'帳票61_06(1)'!B42</f>
        <v>多良間村</v>
      </c>
      <c r="C43" s="89">
        <f>'1普通税'!C43+'2目的税'!C43</f>
        <v>96704</v>
      </c>
      <c r="D43" s="90">
        <f>'1普通税'!D43+'2目的税'!D43</f>
        <v>10261</v>
      </c>
      <c r="E43" s="91">
        <f t="shared" si="1"/>
        <v>106965</v>
      </c>
      <c r="F43" s="89">
        <f>'1普通税'!F43+'2目的税'!F43</f>
        <v>84837</v>
      </c>
      <c r="G43" s="90">
        <f>'1普通税'!G43+'2目的税'!G43</f>
        <v>3537</v>
      </c>
      <c r="H43" s="91">
        <f t="shared" si="2"/>
        <v>88374</v>
      </c>
      <c r="I43" s="109">
        <f t="shared" si="3"/>
        <v>87.72853242885506</v>
      </c>
      <c r="J43" s="155">
        <f t="shared" si="3"/>
        <v>34.47032452977293</v>
      </c>
      <c r="K43" s="110">
        <f t="shared" si="3"/>
        <v>82.6195484504277</v>
      </c>
    </row>
    <row r="44" spans="1:11" ht="13.5">
      <c r="A44" s="5"/>
      <c r="B44" s="76" t="str">
        <f>+'帳票61_06(1)'!B43</f>
        <v>竹富町</v>
      </c>
      <c r="C44" s="92">
        <f>'1普通税'!C44+'2目的税'!C44</f>
        <v>491114</v>
      </c>
      <c r="D44" s="93">
        <f>'1普通税'!D44+'2目的税'!D44</f>
        <v>48401</v>
      </c>
      <c r="E44" s="94">
        <f t="shared" si="1"/>
        <v>539515</v>
      </c>
      <c r="F44" s="92">
        <f>'1普通税'!F44+'2目的税'!F44</f>
        <v>478021</v>
      </c>
      <c r="G44" s="93">
        <f>'1普通税'!G44+'2目的税'!G44</f>
        <v>19000</v>
      </c>
      <c r="H44" s="94">
        <f t="shared" si="2"/>
        <v>497021</v>
      </c>
      <c r="I44" s="111">
        <f t="shared" si="3"/>
        <v>97.33402020712096</v>
      </c>
      <c r="J44" s="204">
        <f t="shared" si="3"/>
        <v>39.25538728538667</v>
      </c>
      <c r="K44" s="112">
        <f t="shared" si="3"/>
        <v>92.12366662650714</v>
      </c>
    </row>
    <row r="45" spans="1:11" ht="14.25" thickBot="1">
      <c r="A45" s="5"/>
      <c r="B45" s="77" t="str">
        <f>+'帳票61_06(1)'!B44</f>
        <v>与那国町</v>
      </c>
      <c r="C45" s="95">
        <f>'1普通税'!C45+'2目的税'!C45</f>
        <v>148661</v>
      </c>
      <c r="D45" s="96">
        <f>'1普通税'!D45+'2目的税'!D45</f>
        <v>31349</v>
      </c>
      <c r="E45" s="97">
        <f t="shared" si="1"/>
        <v>180010</v>
      </c>
      <c r="F45" s="95">
        <f>'1普通税'!F45+'2目的税'!F45</f>
        <v>137111</v>
      </c>
      <c r="G45" s="96">
        <f>'1普通税'!G45+'2目的税'!G45</f>
        <v>4519</v>
      </c>
      <c r="H45" s="97">
        <f t="shared" si="2"/>
        <v>141630</v>
      </c>
      <c r="I45" s="113">
        <f t="shared" si="3"/>
        <v>92.23064556272324</v>
      </c>
      <c r="J45" s="207">
        <f t="shared" si="3"/>
        <v>14.415132859102364</v>
      </c>
      <c r="K45" s="114">
        <f t="shared" si="3"/>
        <v>78.67896227987335</v>
      </c>
    </row>
    <row r="46" spans="1:11" ht="14.25" thickTop="1">
      <c r="A46" s="6"/>
      <c r="B46" s="79" t="s">
        <v>65</v>
      </c>
      <c r="C46" s="98">
        <f aca="true" t="shared" si="4" ref="C46:H46">SUM(C5:C15)</f>
        <v>109273497</v>
      </c>
      <c r="D46" s="99">
        <f t="shared" si="4"/>
        <v>12260964</v>
      </c>
      <c r="E46" s="100">
        <f t="shared" si="4"/>
        <v>121534461</v>
      </c>
      <c r="F46" s="98">
        <f t="shared" si="4"/>
        <v>105302930</v>
      </c>
      <c r="G46" s="99">
        <f t="shared" si="4"/>
        <v>3121788</v>
      </c>
      <c r="H46" s="100">
        <f t="shared" si="4"/>
        <v>108424718</v>
      </c>
      <c r="I46" s="115">
        <f t="shared" si="3"/>
        <v>96.36639522939402</v>
      </c>
      <c r="J46" s="219">
        <f t="shared" si="3"/>
        <v>25.461195383984492</v>
      </c>
      <c r="K46" s="116">
        <f t="shared" si="3"/>
        <v>89.21314753681261</v>
      </c>
    </row>
    <row r="47" spans="1:11" ht="14.25" thickBot="1">
      <c r="A47" s="6"/>
      <c r="B47" s="80" t="s">
        <v>66</v>
      </c>
      <c r="C47" s="101">
        <f aca="true" t="shared" si="5" ref="C47:H47">SUM(C16:C45)</f>
        <v>28268607</v>
      </c>
      <c r="D47" s="102">
        <f t="shared" si="5"/>
        <v>3504946</v>
      </c>
      <c r="E47" s="103">
        <f t="shared" si="5"/>
        <v>31773553</v>
      </c>
      <c r="F47" s="101">
        <f t="shared" si="5"/>
        <v>27189084</v>
      </c>
      <c r="G47" s="102">
        <f t="shared" si="5"/>
        <v>800970</v>
      </c>
      <c r="H47" s="103">
        <f t="shared" si="5"/>
        <v>27990054</v>
      </c>
      <c r="I47" s="117">
        <f t="shared" si="3"/>
        <v>96.18119492057036</v>
      </c>
      <c r="J47" s="216">
        <f t="shared" si="3"/>
        <v>22.85256320639462</v>
      </c>
      <c r="K47" s="118">
        <f t="shared" si="3"/>
        <v>88.09230116631905</v>
      </c>
    </row>
    <row r="48" spans="2:11" ht="14.25" thickBot="1">
      <c r="B48" s="82" t="s">
        <v>114</v>
      </c>
      <c r="C48" s="104">
        <f aca="true" t="shared" si="6" ref="C48:H48">SUM(C46:C47)</f>
        <v>137542104</v>
      </c>
      <c r="D48" s="105">
        <f t="shared" si="6"/>
        <v>15765910</v>
      </c>
      <c r="E48" s="106">
        <f t="shared" si="6"/>
        <v>153308014</v>
      </c>
      <c r="F48" s="104">
        <f t="shared" si="6"/>
        <v>132492014</v>
      </c>
      <c r="G48" s="105">
        <f t="shared" si="6"/>
        <v>3922758</v>
      </c>
      <c r="H48" s="106">
        <f t="shared" si="6"/>
        <v>136414772</v>
      </c>
      <c r="I48" s="119">
        <f t="shared" si="3"/>
        <v>96.32833157765276</v>
      </c>
      <c r="J48" s="224">
        <f t="shared" si="3"/>
        <v>24.88126597196102</v>
      </c>
      <c r="K48" s="120">
        <f t="shared" si="3"/>
        <v>88.98084871153571</v>
      </c>
    </row>
  </sheetData>
  <sheetProtection/>
  <mergeCells count="12"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9.00390625" style="2" customWidth="1"/>
    <col min="3" max="3" width="9.875" style="8" bestFit="1" customWidth="1"/>
    <col min="4" max="4" width="9.125" style="8" bestFit="1" customWidth="1"/>
    <col min="5" max="5" width="9.875" style="8" bestFit="1" customWidth="1"/>
    <col min="6" max="8" width="9.125" style="8" bestFit="1" customWidth="1"/>
    <col min="9" max="11" width="5.625" style="2" customWidth="1"/>
    <col min="12" max="16384" width="9.00390625" style="2" customWidth="1"/>
  </cols>
  <sheetData>
    <row r="1" spans="2:11" ht="14.25" thickBot="1">
      <c r="B1" s="3" t="s">
        <v>118</v>
      </c>
      <c r="K1" s="81" t="s">
        <v>48</v>
      </c>
    </row>
    <row r="2" spans="2:11" ht="15" customHeight="1">
      <c r="B2" s="85"/>
      <c r="C2" s="331" t="s">
        <v>5</v>
      </c>
      <c r="D2" s="331"/>
      <c r="E2" s="332"/>
      <c r="F2" s="333" t="s">
        <v>6</v>
      </c>
      <c r="G2" s="331"/>
      <c r="H2" s="332"/>
      <c r="I2" s="334" t="s">
        <v>7</v>
      </c>
      <c r="J2" s="335"/>
      <c r="K2" s="336"/>
    </row>
    <row r="3" spans="2:11" ht="12" customHeight="1">
      <c r="B3" s="4" t="s">
        <v>2</v>
      </c>
      <c r="C3" s="337" t="s">
        <v>1</v>
      </c>
      <c r="D3" s="339" t="s">
        <v>3</v>
      </c>
      <c r="E3" s="341" t="s">
        <v>0</v>
      </c>
      <c r="F3" s="337" t="s">
        <v>1</v>
      </c>
      <c r="G3" s="339" t="s">
        <v>3</v>
      </c>
      <c r="H3" s="341" t="s">
        <v>0</v>
      </c>
      <c r="I3" s="345" t="s">
        <v>4</v>
      </c>
      <c r="J3" s="347" t="s">
        <v>117</v>
      </c>
      <c r="K3" s="343" t="s">
        <v>0</v>
      </c>
    </row>
    <row r="4" spans="2:11" ht="11.25" customHeight="1" thickBot="1">
      <c r="B4" s="83"/>
      <c r="C4" s="338"/>
      <c r="D4" s="340"/>
      <c r="E4" s="342"/>
      <c r="F4" s="338"/>
      <c r="G4" s="340"/>
      <c r="H4" s="342"/>
      <c r="I4" s="346"/>
      <c r="J4" s="348"/>
      <c r="K4" s="344"/>
    </row>
    <row r="5" spans="1:11" ht="14.25" thickTop="1">
      <c r="A5" s="5"/>
      <c r="B5" s="74" t="str">
        <f>+'帳票61_06(1)'!B4</f>
        <v>那覇市</v>
      </c>
      <c r="C5" s="121">
        <f>'(1)市町村民税'!C5+'(2)固定資産税'!C5+'(3)軽自動車'!C5+'(4)たばこ税'!C5+'(5)鉱産税'!C5+'(6)特土地'!C5</f>
        <v>39158505</v>
      </c>
      <c r="D5" s="122">
        <f>'(1)市町村民税'!D5+'(2)固定資産税'!D5+'(3)軽自動車'!D5+'(4)たばこ税'!D5+'(5)鉱産税'!D5+'(6)特土地'!D5</f>
        <v>3293081</v>
      </c>
      <c r="E5" s="123">
        <f>SUM(C5:D5)</f>
        <v>42451586</v>
      </c>
      <c r="F5" s="121">
        <f>'(1)市町村民税'!F5+'(2)固定資産税'!F5+'(3)軽自動車'!F5+'(4)たばこ税'!F5+'(5)鉱産税'!F5+'(6)特土地'!F5</f>
        <v>38019423</v>
      </c>
      <c r="G5" s="122">
        <f>'(1)市町村民税'!G5+'(2)固定資産税'!G5+'(3)軽自動車'!G5+'(4)たばこ税'!G5+'(5)鉱産税'!G5+'(6)特土地'!G5</f>
        <v>839976</v>
      </c>
      <c r="H5" s="123">
        <f aca="true" t="shared" si="0" ref="H5:H36">SUM(F5:G5)</f>
        <v>38859399</v>
      </c>
      <c r="I5" s="124">
        <f>IF(C5=0,"－",(F5/C5)*100)</f>
        <v>97.09109936653608</v>
      </c>
      <c r="J5" s="240">
        <f aca="true" t="shared" si="1" ref="J5:K36">IF(D5=0,"－",(G5/D5)*100)</f>
        <v>25.507298484306943</v>
      </c>
      <c r="K5" s="125">
        <f>IF(E5=0,"－",(H5/E5)*100)</f>
        <v>91.53815595959124</v>
      </c>
    </row>
    <row r="6" spans="1:11" ht="13.5">
      <c r="A6" s="5"/>
      <c r="B6" s="75" t="str">
        <f>+'帳票61_06(1)'!B5</f>
        <v>宜野湾市</v>
      </c>
      <c r="C6" s="89">
        <f>'(1)市町村民税'!C6+'(2)固定資産税'!C6+'(3)軽自動車'!C6+'(4)たばこ税'!C6+'(5)鉱産税'!C6+'(6)特土地'!C6</f>
        <v>8696535</v>
      </c>
      <c r="D6" s="90">
        <f>'(1)市町村民税'!D6+'(2)固定資産税'!D6+'(3)軽自動車'!D6+'(4)たばこ税'!D6+'(5)鉱産税'!D6+'(6)特土地'!D6</f>
        <v>1141993</v>
      </c>
      <c r="E6" s="91">
        <f aca="true" t="shared" si="2" ref="E6:E45">SUM(C6:D6)</f>
        <v>9838528</v>
      </c>
      <c r="F6" s="89">
        <f>'(1)市町村民税'!F6+'(2)固定資産税'!F6+'(3)軽自動車'!F6+'(4)たばこ税'!F6+'(5)鉱産税'!F6+'(6)特土地'!F6</f>
        <v>8313146</v>
      </c>
      <c r="G6" s="90">
        <f>'(1)市町村民税'!G6+'(2)固定資産税'!G6+'(3)軽自動車'!G6+'(4)たばこ税'!G6+'(5)鉱産税'!G6+'(6)特土地'!G6</f>
        <v>310022</v>
      </c>
      <c r="H6" s="91">
        <f t="shared" si="0"/>
        <v>8623168</v>
      </c>
      <c r="I6" s="109">
        <f aca="true" t="shared" si="3" ref="I6:K48">IF(C6=0,"－",(F6/C6)*100)</f>
        <v>95.59147407559448</v>
      </c>
      <c r="J6" s="155">
        <f t="shared" si="1"/>
        <v>27.147451867042964</v>
      </c>
      <c r="K6" s="110">
        <f t="shared" si="1"/>
        <v>87.6469325492594</v>
      </c>
    </row>
    <row r="7" spans="1:11" ht="13.5">
      <c r="A7" s="5"/>
      <c r="B7" s="75" t="str">
        <f>+'帳票61_06(1)'!B6</f>
        <v>石垣市</v>
      </c>
      <c r="C7" s="89">
        <f>'(1)市町村民税'!C7+'(2)固定資産税'!C7+'(3)軽自動車'!C7+'(4)たばこ税'!C7+'(5)鉱産税'!C7+'(6)特土地'!C7</f>
        <v>4337152</v>
      </c>
      <c r="D7" s="90">
        <f>'(1)市町村民税'!D7+'(2)固定資産税'!D7+'(3)軽自動車'!D7+'(4)たばこ税'!D7+'(5)鉱産税'!D7+'(6)特土地'!D7</f>
        <v>658312</v>
      </c>
      <c r="E7" s="91">
        <f t="shared" si="2"/>
        <v>4995464</v>
      </c>
      <c r="F7" s="89">
        <f>'(1)市町村民税'!F7+'(2)固定資産税'!F7+'(3)軽自動車'!F7+'(4)たばこ税'!F7+'(5)鉱産税'!F7+'(6)特土地'!F7</f>
        <v>4130036</v>
      </c>
      <c r="G7" s="90">
        <f>'(1)市町村民税'!G7+'(2)固定資産税'!G7+'(3)軽自動車'!G7+'(4)たばこ税'!G7+'(5)鉱産税'!G7+'(6)特土地'!G7</f>
        <v>179457</v>
      </c>
      <c r="H7" s="91">
        <f t="shared" si="0"/>
        <v>4309493</v>
      </c>
      <c r="I7" s="109">
        <f t="shared" si="3"/>
        <v>95.22460822216976</v>
      </c>
      <c r="J7" s="155">
        <f t="shared" si="1"/>
        <v>27.26017450692073</v>
      </c>
      <c r="K7" s="110">
        <f t="shared" si="1"/>
        <v>86.26812244067818</v>
      </c>
    </row>
    <row r="8" spans="1:11" ht="13.5">
      <c r="A8" s="5"/>
      <c r="B8" s="75" t="str">
        <f>+'帳票61_06(1)'!B7</f>
        <v>浦添市</v>
      </c>
      <c r="C8" s="89">
        <f>'(1)市町村民税'!C8+'(2)固定資産税'!C8+'(3)軽自動車'!C8+'(4)たばこ税'!C8+'(5)鉱産税'!C8+'(6)特土地'!C8</f>
        <v>12929209</v>
      </c>
      <c r="D8" s="90">
        <f>'(1)市町村民税'!D8+'(2)固定資産税'!D8+'(3)軽自動車'!D8+'(4)たばこ税'!D8+'(5)鉱産税'!D8+'(6)特土地'!D8</f>
        <v>772042</v>
      </c>
      <c r="E8" s="91">
        <f t="shared" si="2"/>
        <v>13701251</v>
      </c>
      <c r="F8" s="89">
        <f>'(1)市町村民税'!F8+'(2)固定資産税'!F8+'(3)軽自動車'!F8+'(4)たばこ税'!F8+'(5)鉱産税'!F8+'(6)特土地'!F8</f>
        <v>12662346</v>
      </c>
      <c r="G8" s="90">
        <f>'(1)市町村民税'!G8+'(2)固定資産税'!G8+'(3)軽自動車'!G8+'(4)たばこ税'!G8+'(5)鉱産税'!G8+'(6)特土地'!G8</f>
        <v>270226</v>
      </c>
      <c r="H8" s="91">
        <f t="shared" si="0"/>
        <v>12932572</v>
      </c>
      <c r="I8" s="109">
        <f t="shared" si="3"/>
        <v>97.93596808590533</v>
      </c>
      <c r="J8" s="155">
        <f t="shared" si="1"/>
        <v>35.001463650941275</v>
      </c>
      <c r="K8" s="110">
        <f t="shared" si="1"/>
        <v>94.38971667623636</v>
      </c>
    </row>
    <row r="9" spans="1:11" ht="13.5">
      <c r="A9" s="5"/>
      <c r="B9" s="76" t="str">
        <f>+'帳票61_06(1)'!B8</f>
        <v>名護市</v>
      </c>
      <c r="C9" s="92">
        <f>'(1)市町村民税'!C9+'(2)固定資産税'!C9+'(3)軽自動車'!C9+'(4)たばこ税'!C9+'(5)鉱産税'!C9+'(6)特土地'!C9</f>
        <v>5972090</v>
      </c>
      <c r="D9" s="93">
        <f>'(1)市町村民税'!D9+'(2)固定資産税'!D9+'(3)軽自動車'!D9+'(4)たばこ税'!D9+'(5)鉱産税'!D9+'(6)特土地'!D9</f>
        <v>907533</v>
      </c>
      <c r="E9" s="94">
        <f t="shared" si="2"/>
        <v>6879623</v>
      </c>
      <c r="F9" s="92">
        <f>'(1)市町村民税'!F9+'(2)固定資産税'!F9+'(3)軽自動車'!F9+'(4)たばこ税'!F9+'(5)鉱産税'!F9+'(6)特土地'!F9</f>
        <v>5724676</v>
      </c>
      <c r="G9" s="93">
        <f>'(1)市町村民税'!G9+'(2)固定資産税'!G9+'(3)軽自動車'!G9+'(4)たばこ税'!G9+'(5)鉱産税'!G9+'(6)特土地'!G9</f>
        <v>183471</v>
      </c>
      <c r="H9" s="94">
        <f t="shared" si="0"/>
        <v>5908147</v>
      </c>
      <c r="I9" s="111">
        <f t="shared" si="3"/>
        <v>95.85716223298711</v>
      </c>
      <c r="J9" s="204">
        <f t="shared" si="1"/>
        <v>20.216454938828672</v>
      </c>
      <c r="K9" s="112">
        <f t="shared" si="1"/>
        <v>85.87893551725145</v>
      </c>
    </row>
    <row r="10" spans="1:11" ht="13.5">
      <c r="A10" s="5"/>
      <c r="B10" s="77" t="str">
        <f>+'帳票61_06(1)'!B9</f>
        <v>糸満市</v>
      </c>
      <c r="C10" s="95">
        <f>'(1)市町村民税'!C10+'(2)固定資産税'!C10+'(3)軽自動車'!C10+'(4)たばこ税'!C10+'(5)鉱産税'!C10+'(6)特土地'!C10</f>
        <v>4366519</v>
      </c>
      <c r="D10" s="96">
        <f>'(1)市町村民税'!D10+'(2)固定資産税'!D10+'(3)軽自動車'!D10+'(4)たばこ税'!D10+'(5)鉱産税'!D10+'(6)特土地'!D10</f>
        <v>462864</v>
      </c>
      <c r="E10" s="97">
        <f t="shared" si="2"/>
        <v>4829383</v>
      </c>
      <c r="F10" s="95">
        <f>'(1)市町村民税'!F10+'(2)固定資産税'!F10+'(3)軽自動車'!F10+'(4)たばこ税'!F10+'(5)鉱産税'!F10+'(6)特土地'!F10</f>
        <v>4177462</v>
      </c>
      <c r="G10" s="96">
        <f>'(1)市町村民税'!G10+'(2)固定資産税'!G10+'(3)軽自動車'!G10+'(4)たばこ税'!G10+'(5)鉱産税'!G10+'(6)特土地'!G10</f>
        <v>169233</v>
      </c>
      <c r="H10" s="97">
        <f t="shared" si="0"/>
        <v>4346695</v>
      </c>
      <c r="I10" s="113">
        <f t="shared" si="3"/>
        <v>95.67030396524096</v>
      </c>
      <c r="J10" s="207">
        <f t="shared" si="1"/>
        <v>36.56214352379965</v>
      </c>
      <c r="K10" s="114">
        <f t="shared" si="1"/>
        <v>90.00518285669204</v>
      </c>
    </row>
    <row r="11" spans="1:11" ht="13.5">
      <c r="A11" s="5"/>
      <c r="B11" s="75" t="str">
        <f>+'帳票61_06(1)'!B10</f>
        <v>沖縄市</v>
      </c>
      <c r="C11" s="89">
        <f>'(1)市町村民税'!C11+'(2)固定資産税'!C11+'(3)軽自動車'!C11+'(4)たばこ税'!C11+'(5)鉱産税'!C11+'(6)特土地'!C11</f>
        <v>12162924</v>
      </c>
      <c r="D11" s="90">
        <f>'(1)市町村民税'!D11+'(2)固定資産税'!D11+'(3)軽自動車'!D11+'(4)たばこ税'!D11+'(5)鉱産税'!D11+'(6)特土地'!D11</f>
        <v>1820939</v>
      </c>
      <c r="E11" s="91">
        <f t="shared" si="2"/>
        <v>13983863</v>
      </c>
      <c r="F11" s="89">
        <f>'(1)市町村民税'!F11+'(2)固定資産税'!F11+'(3)軽自動車'!F11+'(4)たばこ税'!F11+'(5)鉱産税'!F11+'(6)特土地'!F11</f>
        <v>11572430</v>
      </c>
      <c r="G11" s="90">
        <f>'(1)市町村民税'!G11+'(2)固定資産税'!G11+'(3)軽自動車'!G11+'(4)たばこ税'!G11+'(5)鉱産税'!G11+'(6)特土地'!G11</f>
        <v>367721</v>
      </c>
      <c r="H11" s="91">
        <f t="shared" si="0"/>
        <v>11940151</v>
      </c>
      <c r="I11" s="109">
        <f t="shared" si="3"/>
        <v>95.14513122009149</v>
      </c>
      <c r="J11" s="155">
        <f t="shared" si="1"/>
        <v>20.194031760536735</v>
      </c>
      <c r="K11" s="110">
        <f t="shared" si="1"/>
        <v>85.38521151129699</v>
      </c>
    </row>
    <row r="12" spans="1:11" ht="13.5">
      <c r="A12" s="5"/>
      <c r="B12" s="75" t="str">
        <f>+'帳票61_06(1)'!B11</f>
        <v>豊見城市</v>
      </c>
      <c r="C12" s="89">
        <f>'(1)市町村民税'!C12+'(2)固定資産税'!C12+'(3)軽自動車'!C12+'(4)たばこ税'!C12+'(5)鉱産税'!C12+'(6)特土地'!C12</f>
        <v>4586899</v>
      </c>
      <c r="D12" s="90">
        <f>'(1)市町村民税'!D12+'(2)固定資産税'!D12+'(3)軽自動車'!D12+'(4)たばこ税'!D12+'(5)鉱産税'!D12+'(6)特土地'!D12</f>
        <v>535250</v>
      </c>
      <c r="E12" s="91">
        <f t="shared" si="2"/>
        <v>5122149</v>
      </c>
      <c r="F12" s="89">
        <f>'(1)市町村民税'!F12+'(2)固定資産税'!F12+'(3)軽自動車'!F12+'(4)たばこ税'!F12+'(5)鉱産税'!F12+'(6)特土地'!F12</f>
        <v>4415694</v>
      </c>
      <c r="G12" s="90">
        <f>'(1)市町村民税'!G12+'(2)固定資産税'!G12+'(3)軽自動車'!G12+'(4)たばこ税'!G12+'(5)鉱産税'!G12+'(6)特土地'!G12</f>
        <v>118197</v>
      </c>
      <c r="H12" s="91">
        <f t="shared" si="0"/>
        <v>4533891</v>
      </c>
      <c r="I12" s="109">
        <f t="shared" si="3"/>
        <v>96.26752191404258</v>
      </c>
      <c r="J12" s="155">
        <f t="shared" si="1"/>
        <v>22.082578234469874</v>
      </c>
      <c r="K12" s="110">
        <f t="shared" si="1"/>
        <v>88.51540632652429</v>
      </c>
    </row>
    <row r="13" spans="1:11" ht="13.5">
      <c r="A13" s="5"/>
      <c r="B13" s="75" t="str">
        <f>+'帳票61_06(1)'!B12</f>
        <v>うるま市</v>
      </c>
      <c r="C13" s="89">
        <f>'(1)市町村民税'!C13+'(2)固定資産税'!C13+'(3)軽自動車'!C13+'(4)たばこ税'!C13+'(5)鉱産税'!C13+'(6)特土地'!C13</f>
        <v>9174010</v>
      </c>
      <c r="D13" s="90">
        <f>'(1)市町村民税'!D13+'(2)固定資産税'!D13+'(3)軽自動車'!D13+'(4)たばこ税'!D13+'(5)鉱産税'!D13+'(6)特土地'!D13</f>
        <v>1629557</v>
      </c>
      <c r="E13" s="91">
        <f t="shared" si="2"/>
        <v>10803567</v>
      </c>
      <c r="F13" s="89">
        <f>'(1)市町村民税'!F13+'(2)固定資産税'!F13+'(3)軽自動車'!F13+'(4)たばこ税'!F13+'(5)鉱産税'!F13+'(6)特土地'!F13</f>
        <v>8699471</v>
      </c>
      <c r="G13" s="90">
        <f>'(1)市町村民税'!G13+'(2)固定資産税'!G13+'(3)軽自動車'!G13+'(4)たばこ税'!G13+'(5)鉱産税'!G13+'(6)特土地'!G13</f>
        <v>460811</v>
      </c>
      <c r="H13" s="91">
        <f t="shared" si="0"/>
        <v>9160282</v>
      </c>
      <c r="I13" s="109">
        <f t="shared" si="3"/>
        <v>94.82735466824214</v>
      </c>
      <c r="J13" s="155">
        <f t="shared" si="1"/>
        <v>28.278298948732694</v>
      </c>
      <c r="K13" s="110">
        <f t="shared" si="1"/>
        <v>84.7894218640936</v>
      </c>
    </row>
    <row r="14" spans="1:11" ht="13.5">
      <c r="A14" s="5"/>
      <c r="B14" s="76" t="str">
        <f>+'帳票61_06(1)'!B13</f>
        <v>宮古島市</v>
      </c>
      <c r="C14" s="92">
        <f>'(1)市町村民税'!C14+'(2)固定資産税'!C14+'(3)軽自動車'!C14+'(4)たばこ税'!C14+'(5)鉱産税'!C14+'(6)特土地'!C14</f>
        <v>4531819</v>
      </c>
      <c r="D14" s="93">
        <f>'(1)市町村民税'!D14+'(2)固定資産税'!D14+'(3)軽自動車'!D14+'(4)たばこ税'!D14+'(5)鉱産税'!D14+'(6)特土地'!D14</f>
        <v>709769</v>
      </c>
      <c r="E14" s="94">
        <f t="shared" si="2"/>
        <v>5241588</v>
      </c>
      <c r="F14" s="92">
        <f>'(1)市町村民税'!F14+'(2)固定資産税'!F14+'(3)軽自動車'!F14+'(4)たばこ税'!F14+'(5)鉱産税'!F14+'(6)特土地'!F14</f>
        <v>4340330</v>
      </c>
      <c r="G14" s="93">
        <f>'(1)市町村民税'!G14+'(2)固定資産税'!G14+'(3)軽自動車'!G14+'(4)たばこ税'!G14+'(5)鉱産税'!G14+'(6)特土地'!G14</f>
        <v>144847</v>
      </c>
      <c r="H14" s="94">
        <f>SUM(F14:G14)</f>
        <v>4485177</v>
      </c>
      <c r="I14" s="111">
        <f t="shared" si="3"/>
        <v>95.77456645995791</v>
      </c>
      <c r="J14" s="204">
        <f t="shared" si="1"/>
        <v>20.40762557958998</v>
      </c>
      <c r="K14" s="112">
        <f t="shared" si="1"/>
        <v>85.5690489218153</v>
      </c>
    </row>
    <row r="15" spans="1:11" ht="13.5">
      <c r="A15" s="5"/>
      <c r="B15" s="77" t="str">
        <f>+'帳票61_06(1)'!B14</f>
        <v>南城市</v>
      </c>
      <c r="C15" s="95">
        <f>'(1)市町村民税'!C15+'(2)固定資産税'!C15+'(3)軽自動車'!C15+'(4)たばこ税'!C15+'(5)鉱産税'!C15+'(6)特土地'!C15</f>
        <v>2578850</v>
      </c>
      <c r="D15" s="96">
        <f>'(1)市町村民税'!D15+'(2)固定資産税'!D15+'(3)軽自動車'!D15+'(4)たばこ税'!D15+'(5)鉱産税'!D15+'(6)特土地'!D15</f>
        <v>319816</v>
      </c>
      <c r="E15" s="97">
        <f t="shared" si="2"/>
        <v>2898666</v>
      </c>
      <c r="F15" s="95">
        <f>'(1)市町村民税'!F15+'(2)固定資産税'!F15+'(3)軽自動車'!F15+'(4)たばこ税'!F15+'(5)鉱産税'!F15+'(6)特土地'!F15</f>
        <v>2476746</v>
      </c>
      <c r="G15" s="96">
        <f>'(1)市町村民税'!G15+'(2)固定資産税'!G15+'(3)軽自動車'!G15+'(4)たばこ税'!G15+'(5)鉱産税'!G15+'(6)特土地'!G15</f>
        <v>77355</v>
      </c>
      <c r="H15" s="97">
        <f t="shared" si="0"/>
        <v>2554101</v>
      </c>
      <c r="I15" s="113">
        <f t="shared" si="3"/>
        <v>96.04071582294434</v>
      </c>
      <c r="J15" s="207">
        <f t="shared" si="1"/>
        <v>24.187345223503513</v>
      </c>
      <c r="K15" s="114">
        <f t="shared" si="1"/>
        <v>88.11298024677558</v>
      </c>
    </row>
    <row r="16" spans="1:11" ht="13.5">
      <c r="A16" s="5"/>
      <c r="B16" s="78" t="str">
        <f>+'帳票61_06(1)'!B15</f>
        <v>国頭村</v>
      </c>
      <c r="C16" s="86">
        <f>'(1)市町村民税'!C16+'(2)固定資産税'!C16+'(3)軽自動車'!C16+'(4)たばこ税'!C16+'(5)鉱産税'!C16+'(6)特土地'!C16</f>
        <v>656331</v>
      </c>
      <c r="D16" s="87">
        <f>'(1)市町村民税'!D16+'(2)固定資産税'!D16+'(3)軽自動車'!D16+'(4)たばこ税'!D16+'(5)鉱産税'!D16+'(6)特土地'!D16</f>
        <v>53505</v>
      </c>
      <c r="E16" s="88">
        <f t="shared" si="2"/>
        <v>709836</v>
      </c>
      <c r="F16" s="86">
        <f>'(1)市町村民税'!F16+'(2)固定資産税'!F16+'(3)軽自動車'!F16+'(4)たばこ税'!F16+'(5)鉱産税'!F16+'(6)特土地'!F16</f>
        <v>637535</v>
      </c>
      <c r="G16" s="87">
        <f>'(1)市町村民税'!G16+'(2)固定資産税'!G16+'(3)軽自動車'!G16+'(4)たばこ税'!G16+'(5)鉱産税'!G16+'(6)特土地'!G16</f>
        <v>7700</v>
      </c>
      <c r="H16" s="88">
        <f t="shared" si="0"/>
        <v>645235</v>
      </c>
      <c r="I16" s="107">
        <f t="shared" si="3"/>
        <v>97.13620109365549</v>
      </c>
      <c r="J16" s="210">
        <f t="shared" si="1"/>
        <v>14.391178394542568</v>
      </c>
      <c r="K16" s="108">
        <f t="shared" si="1"/>
        <v>90.89916544103144</v>
      </c>
    </row>
    <row r="17" spans="1:11" ht="13.5">
      <c r="A17" s="5"/>
      <c r="B17" s="75" t="str">
        <f>+'帳票61_06(1)'!B16</f>
        <v>大宜味村</v>
      </c>
      <c r="C17" s="89">
        <f>'(1)市町村民税'!C17+'(2)固定資産税'!C17+'(3)軽自動車'!C17+'(4)たばこ税'!C17+'(5)鉱産税'!C17+'(6)特土地'!C17</f>
        <v>200777</v>
      </c>
      <c r="D17" s="90">
        <f>'(1)市町村民税'!D17+'(2)固定資産税'!D17+'(3)軽自動車'!D17+'(4)たばこ税'!D17+'(5)鉱産税'!D17+'(6)特土地'!D17</f>
        <v>42455</v>
      </c>
      <c r="E17" s="91">
        <f t="shared" si="2"/>
        <v>243232</v>
      </c>
      <c r="F17" s="89">
        <f>'(1)市町村民税'!F17+'(2)固定資産税'!F17+'(3)軽自動車'!F17+'(4)たばこ税'!F17+'(5)鉱産税'!F17+'(6)特土地'!F17</f>
        <v>189345</v>
      </c>
      <c r="G17" s="90">
        <f>'(1)市町村民税'!G17+'(2)固定資産税'!G17+'(3)軽自動車'!G17+'(4)たばこ税'!G17+'(5)鉱産税'!G17+'(6)特土地'!G17</f>
        <v>2372</v>
      </c>
      <c r="H17" s="91">
        <f t="shared" si="0"/>
        <v>191717</v>
      </c>
      <c r="I17" s="109">
        <f t="shared" si="3"/>
        <v>94.30612072099892</v>
      </c>
      <c r="J17" s="155">
        <f t="shared" si="1"/>
        <v>5.587092215286774</v>
      </c>
      <c r="K17" s="110">
        <f t="shared" si="1"/>
        <v>78.820632153664</v>
      </c>
    </row>
    <row r="18" spans="1:11" ht="13.5">
      <c r="A18" s="5"/>
      <c r="B18" s="75" t="str">
        <f>+'帳票61_06(1)'!B17</f>
        <v>東村</v>
      </c>
      <c r="C18" s="89">
        <f>'(1)市町村民税'!C18+'(2)固定資産税'!C18+'(3)軽自動車'!C18+'(4)たばこ税'!C18+'(5)鉱産税'!C18+'(6)特土地'!C18</f>
        <v>247728</v>
      </c>
      <c r="D18" s="90">
        <f>'(1)市町村民税'!D18+'(2)固定資産税'!D18+'(3)軽自動車'!D18+'(4)たばこ税'!D18+'(5)鉱産税'!D18+'(6)特土地'!D18</f>
        <v>12694</v>
      </c>
      <c r="E18" s="91">
        <f t="shared" si="2"/>
        <v>260422</v>
      </c>
      <c r="F18" s="89">
        <f>'(1)市町村民税'!F18+'(2)固定資産税'!F18+'(3)軽自動車'!F18+'(4)たばこ税'!F18+'(5)鉱産税'!F18+'(6)特土地'!F18</f>
        <v>242097</v>
      </c>
      <c r="G18" s="90">
        <f>'(1)市町村民税'!G18+'(2)固定資産税'!G18+'(3)軽自動車'!G18+'(4)たばこ税'!G18+'(5)鉱産税'!G18+'(6)特土地'!G18</f>
        <v>1159</v>
      </c>
      <c r="H18" s="91">
        <f t="shared" si="0"/>
        <v>243256</v>
      </c>
      <c r="I18" s="109">
        <f t="shared" si="3"/>
        <v>97.72694245301298</v>
      </c>
      <c r="J18" s="155">
        <f t="shared" si="1"/>
        <v>9.13029777847802</v>
      </c>
      <c r="K18" s="110">
        <f t="shared" si="1"/>
        <v>93.4083909961524</v>
      </c>
    </row>
    <row r="19" spans="1:11" ht="13.5">
      <c r="A19" s="5"/>
      <c r="B19" s="76" t="str">
        <f>+'帳票61_06(1)'!B18</f>
        <v>今帰仁村</v>
      </c>
      <c r="C19" s="92">
        <f>'(1)市町村民税'!C19+'(2)固定資産税'!C19+'(3)軽自動車'!C19+'(4)たばこ税'!C19+'(5)鉱産税'!C19+'(6)特土地'!C19</f>
        <v>537045</v>
      </c>
      <c r="D19" s="93">
        <f>'(1)市町村民税'!D19+'(2)固定資産税'!D19+'(3)軽自動車'!D19+'(4)たばこ税'!D19+'(5)鉱産税'!D19+'(6)特土地'!D19</f>
        <v>57109</v>
      </c>
      <c r="E19" s="94">
        <f t="shared" si="2"/>
        <v>594154</v>
      </c>
      <c r="F19" s="92">
        <f>'(1)市町村民税'!F19+'(2)固定資産税'!F19+'(3)軽自動車'!F19+'(4)たばこ税'!F19+'(5)鉱産税'!F19+'(6)特土地'!F19</f>
        <v>513320</v>
      </c>
      <c r="G19" s="93">
        <f>'(1)市町村民税'!G19+'(2)固定資産税'!G19+'(3)軽自動車'!G19+'(4)たばこ税'!G19+'(5)鉱産税'!G19+'(6)特土地'!G19</f>
        <v>10114</v>
      </c>
      <c r="H19" s="94">
        <f t="shared" si="0"/>
        <v>523434</v>
      </c>
      <c r="I19" s="111">
        <f t="shared" si="3"/>
        <v>95.58230688303587</v>
      </c>
      <c r="J19" s="204">
        <f t="shared" si="1"/>
        <v>17.70999317095379</v>
      </c>
      <c r="K19" s="112">
        <f t="shared" si="1"/>
        <v>88.0973619633967</v>
      </c>
    </row>
    <row r="20" spans="1:11" ht="13.5">
      <c r="A20" s="5"/>
      <c r="B20" s="77" t="str">
        <f>+'帳票61_06(1)'!B19</f>
        <v>本部町</v>
      </c>
      <c r="C20" s="95">
        <f>'(1)市町村民税'!C20+'(2)固定資産税'!C20+'(3)軽自動車'!C20+'(4)たばこ税'!C20+'(5)鉱産税'!C20+'(6)特土地'!C20</f>
        <v>889195</v>
      </c>
      <c r="D20" s="96">
        <f>'(1)市町村民税'!D20+'(2)固定資産税'!D20+'(3)軽自動車'!D20+'(4)たばこ税'!D20+'(5)鉱産税'!D20+'(6)特土地'!D20</f>
        <v>197514</v>
      </c>
      <c r="E20" s="97">
        <f t="shared" si="2"/>
        <v>1086709</v>
      </c>
      <c r="F20" s="95">
        <f>'(1)市町村民税'!F20+'(2)固定資産税'!F20+'(3)軽自動車'!F20+'(4)たばこ税'!F20+'(5)鉱産税'!F20+'(6)特土地'!F20</f>
        <v>842230</v>
      </c>
      <c r="G20" s="96">
        <f>'(1)市町村民税'!G20+'(2)固定資産税'!G20+'(3)軽自動車'!G20+'(4)たばこ税'!G20+'(5)鉱産税'!G20+'(6)特土地'!G20</f>
        <v>30782</v>
      </c>
      <c r="H20" s="97">
        <f t="shared" si="0"/>
        <v>873012</v>
      </c>
      <c r="I20" s="113">
        <f t="shared" si="3"/>
        <v>94.71825640045209</v>
      </c>
      <c r="J20" s="207">
        <f t="shared" si="1"/>
        <v>15.584718045303116</v>
      </c>
      <c r="K20" s="114">
        <f t="shared" si="1"/>
        <v>80.33539797682728</v>
      </c>
    </row>
    <row r="21" spans="1:11" ht="13.5">
      <c r="A21" s="5"/>
      <c r="B21" s="75" t="str">
        <f>+'帳票61_06(1)'!B20</f>
        <v>恩納村</v>
      </c>
      <c r="C21" s="89">
        <f>'(1)市町村民税'!C21+'(2)固定資産税'!C21+'(3)軽自動車'!C21+'(4)たばこ税'!C21+'(5)鉱産税'!C21+'(6)特土地'!C21</f>
        <v>1378110</v>
      </c>
      <c r="D21" s="90">
        <f>'(1)市町村民税'!D21+'(2)固定資産税'!D21+'(3)軽自動車'!D21+'(4)たばこ税'!D21+'(5)鉱産税'!D21+'(6)特土地'!D21</f>
        <v>154707</v>
      </c>
      <c r="E21" s="91">
        <f t="shared" si="2"/>
        <v>1532817</v>
      </c>
      <c r="F21" s="89">
        <f>'(1)市町村民税'!F21+'(2)固定資産税'!F21+'(3)軽自動車'!F21+'(4)たばこ税'!F21+'(5)鉱産税'!F21+'(6)特土地'!F21</f>
        <v>1328367</v>
      </c>
      <c r="G21" s="90">
        <f>'(1)市町村民税'!G21+'(2)固定資産税'!G21+'(3)軽自動車'!G21+'(4)たばこ税'!G21+'(5)鉱産税'!G21+'(6)特土地'!G21</f>
        <v>47269</v>
      </c>
      <c r="H21" s="91">
        <f t="shared" si="0"/>
        <v>1375636</v>
      </c>
      <c r="I21" s="109">
        <f t="shared" si="3"/>
        <v>96.39049132507564</v>
      </c>
      <c r="J21" s="155">
        <f t="shared" si="1"/>
        <v>30.553885732384444</v>
      </c>
      <c r="K21" s="110">
        <f t="shared" si="1"/>
        <v>89.74561216374818</v>
      </c>
    </row>
    <row r="22" spans="1:11" ht="13.5">
      <c r="A22" s="5"/>
      <c r="B22" s="75" t="str">
        <f>+'帳票61_06(1)'!B21</f>
        <v>宜野座村</v>
      </c>
      <c r="C22" s="89">
        <f>'(1)市町村民税'!C22+'(2)固定資産税'!C22+'(3)軽自動車'!C22+'(4)たばこ税'!C22+'(5)鉱産税'!C22+'(6)特土地'!C22</f>
        <v>562697</v>
      </c>
      <c r="D22" s="90">
        <f>'(1)市町村民税'!D22+'(2)固定資産税'!D22+'(3)軽自動車'!D22+'(4)たばこ税'!D22+'(5)鉱産税'!D22+'(6)特土地'!D22</f>
        <v>86995</v>
      </c>
      <c r="E22" s="91">
        <f t="shared" si="2"/>
        <v>649692</v>
      </c>
      <c r="F22" s="89">
        <f>'(1)市町村民税'!F22+'(2)固定資産税'!F22+'(3)軽自動車'!F22+'(4)たばこ税'!F22+'(5)鉱産税'!F22+'(6)特土地'!F22</f>
        <v>544009</v>
      </c>
      <c r="G22" s="90">
        <f>'(1)市町村民税'!G22+'(2)固定資産税'!G22+'(3)軽自動車'!G22+'(4)たばこ税'!G22+'(5)鉱産税'!G22+'(6)特土地'!G22</f>
        <v>27090</v>
      </c>
      <c r="H22" s="91">
        <f t="shared" si="0"/>
        <v>571099</v>
      </c>
      <c r="I22" s="109">
        <f t="shared" si="3"/>
        <v>96.67885202871173</v>
      </c>
      <c r="J22" s="155">
        <f t="shared" si="1"/>
        <v>31.139720673601936</v>
      </c>
      <c r="K22" s="110">
        <f t="shared" si="1"/>
        <v>87.90303713144074</v>
      </c>
    </row>
    <row r="23" spans="1:11" ht="13.5">
      <c r="A23" s="5"/>
      <c r="B23" s="75" t="str">
        <f>+'帳票61_06(1)'!B22</f>
        <v>金武町</v>
      </c>
      <c r="C23" s="89">
        <f>'(1)市町村民税'!C23+'(2)固定資産税'!C23+'(3)軽自動車'!C23+'(4)たばこ税'!C23+'(5)鉱産税'!C23+'(6)特土地'!C23</f>
        <v>1107777</v>
      </c>
      <c r="D23" s="90">
        <f>'(1)市町村民税'!D23+'(2)固定資産税'!D23+'(3)軽自動車'!D23+'(4)たばこ税'!D23+'(5)鉱産税'!D23+'(6)特土地'!D23</f>
        <v>257402</v>
      </c>
      <c r="E23" s="91">
        <f t="shared" si="2"/>
        <v>1365179</v>
      </c>
      <c r="F23" s="89">
        <f>'(1)市町村民税'!F23+'(2)固定資産税'!F23+'(3)軽自動車'!F23+'(4)たばこ税'!F23+'(5)鉱産税'!F23+'(6)特土地'!F23</f>
        <v>1061707</v>
      </c>
      <c r="G23" s="90">
        <f>'(1)市町村民税'!G23+'(2)固定資産税'!G23+'(3)軽自動車'!G23+'(4)たばこ税'!G23+'(5)鉱産税'!G23+'(6)特土地'!G23</f>
        <v>34704</v>
      </c>
      <c r="H23" s="91">
        <f t="shared" si="0"/>
        <v>1096411</v>
      </c>
      <c r="I23" s="109">
        <f t="shared" si="3"/>
        <v>95.84122075110784</v>
      </c>
      <c r="J23" s="155">
        <f t="shared" si="1"/>
        <v>13.48241272406586</v>
      </c>
      <c r="K23" s="110">
        <f t="shared" si="1"/>
        <v>80.3126183452866</v>
      </c>
    </row>
    <row r="24" spans="1:11" ht="13.5">
      <c r="A24" s="5"/>
      <c r="B24" s="76" t="str">
        <f>+'帳票61_06(1)'!B23</f>
        <v>伊江村</v>
      </c>
      <c r="C24" s="92">
        <f>'(1)市町村民税'!C24+'(2)固定資産税'!C24+'(3)軽自動車'!C24+'(4)たばこ税'!C24+'(5)鉱産税'!C24+'(6)特土地'!C24</f>
        <v>284942</v>
      </c>
      <c r="D24" s="93">
        <f>'(1)市町村民税'!D24+'(2)固定資産税'!D24+'(3)軽自動車'!D24+'(4)たばこ税'!D24+'(5)鉱産税'!D24+'(6)特土地'!D24</f>
        <v>24001</v>
      </c>
      <c r="E24" s="94">
        <f t="shared" si="2"/>
        <v>308943</v>
      </c>
      <c r="F24" s="92">
        <f>'(1)市町村民税'!F24+'(2)固定資産税'!F24+'(3)軽自動車'!F24+'(4)たばこ税'!F24+'(5)鉱産税'!F24+'(6)特土地'!F24</f>
        <v>279388</v>
      </c>
      <c r="G24" s="93">
        <f>'(1)市町村民税'!G24+'(2)固定資産税'!G24+'(3)軽自動車'!G24+'(4)たばこ税'!G24+'(5)鉱産税'!G24+'(6)特土地'!G24</f>
        <v>2784</v>
      </c>
      <c r="H24" s="94">
        <f t="shared" si="0"/>
        <v>282172</v>
      </c>
      <c r="I24" s="111">
        <f t="shared" si="3"/>
        <v>98.05083139726682</v>
      </c>
      <c r="J24" s="204">
        <f t="shared" si="1"/>
        <v>11.599516686804716</v>
      </c>
      <c r="K24" s="112">
        <f t="shared" si="1"/>
        <v>91.3346474916085</v>
      </c>
    </row>
    <row r="25" spans="1:11" ht="13.5">
      <c r="A25" s="5"/>
      <c r="B25" s="77" t="str">
        <f>+'帳票61_06(1)'!B24</f>
        <v>読谷村</v>
      </c>
      <c r="C25" s="95">
        <f>'(1)市町村民税'!C25+'(2)固定資産税'!C25+'(3)軽自動車'!C25+'(4)たばこ税'!C25+'(5)鉱産税'!C25+'(6)特土地'!C25</f>
        <v>2968318</v>
      </c>
      <c r="D25" s="96">
        <f>'(1)市町村民税'!D25+'(2)固定資産税'!D25+'(3)軽自動車'!D25+'(4)たばこ税'!D25+'(5)鉱産税'!D25+'(6)特土地'!D25</f>
        <v>335733</v>
      </c>
      <c r="E25" s="97">
        <f t="shared" si="2"/>
        <v>3304051</v>
      </c>
      <c r="F25" s="95">
        <f>'(1)市町村民税'!F25+'(2)固定資産税'!F25+'(3)軽自動車'!F25+'(4)たばこ税'!F25+'(5)鉱産税'!F25+'(6)特土地'!F25</f>
        <v>2823743</v>
      </c>
      <c r="G25" s="96">
        <f>'(1)市町村民税'!G25+'(2)固定資産税'!G25+'(3)軽自動車'!G25+'(4)たばこ税'!G25+'(5)鉱産税'!G25+'(6)特土地'!G25</f>
        <v>79181</v>
      </c>
      <c r="H25" s="97">
        <f t="shared" si="0"/>
        <v>2902924</v>
      </c>
      <c r="I25" s="113">
        <f t="shared" si="3"/>
        <v>95.12939651344634</v>
      </c>
      <c r="J25" s="207">
        <f t="shared" si="1"/>
        <v>23.584515075968106</v>
      </c>
      <c r="K25" s="114">
        <f t="shared" si="1"/>
        <v>87.85953969838843</v>
      </c>
    </row>
    <row r="26" spans="1:11" ht="13.5">
      <c r="A26" s="5"/>
      <c r="B26" s="75" t="str">
        <f>+'帳票61_06(1)'!B25</f>
        <v>嘉手納町</v>
      </c>
      <c r="C26" s="89">
        <f>'(1)市町村民税'!C26+'(2)固定資産税'!C26+'(3)軽自動車'!C26+'(4)たばこ税'!C26+'(5)鉱産税'!C26+'(6)特土地'!C26</f>
        <v>1686165</v>
      </c>
      <c r="D26" s="90">
        <f>'(1)市町村民税'!D26+'(2)固定資産税'!D26+'(3)軽自動車'!D26+'(4)たばこ税'!D26+'(5)鉱産税'!D26+'(6)特土地'!D26</f>
        <v>165719</v>
      </c>
      <c r="E26" s="91">
        <f t="shared" si="2"/>
        <v>1851884</v>
      </c>
      <c r="F26" s="89">
        <f>'(1)市町村民税'!F26+'(2)固定資産税'!F26+'(3)軽自動車'!F26+'(4)たばこ税'!F26+'(5)鉱産税'!F26+'(6)特土地'!F26</f>
        <v>1616915</v>
      </c>
      <c r="G26" s="90">
        <f>'(1)市町村民税'!G26+'(2)固定資産税'!G26+'(3)軽自動車'!G26+'(4)たばこ税'!G26+'(5)鉱産税'!G26+'(6)特土地'!G26</f>
        <v>53013</v>
      </c>
      <c r="H26" s="91">
        <f t="shared" si="0"/>
        <v>1669928</v>
      </c>
      <c r="I26" s="109">
        <f t="shared" si="3"/>
        <v>95.89304724033532</v>
      </c>
      <c r="J26" s="155">
        <f t="shared" si="1"/>
        <v>31.989693396653372</v>
      </c>
      <c r="K26" s="110">
        <f t="shared" si="1"/>
        <v>90.17454656987155</v>
      </c>
    </row>
    <row r="27" spans="1:11" ht="13.5">
      <c r="A27" s="5"/>
      <c r="B27" s="75" t="str">
        <f>+'帳票61_06(1)'!B26</f>
        <v>北谷町</v>
      </c>
      <c r="C27" s="89">
        <f>'(1)市町村民税'!C27+'(2)固定資産税'!C27+'(3)軽自動車'!C27+'(4)たばこ税'!C27+'(5)鉱産税'!C27+'(6)特土地'!C27</f>
        <v>3496002</v>
      </c>
      <c r="D27" s="90">
        <f>'(1)市町村民税'!D27+'(2)固定資産税'!D27+'(3)軽自動車'!D27+'(4)たばこ税'!D27+'(5)鉱産税'!D27+'(6)特土地'!D27</f>
        <v>422440</v>
      </c>
      <c r="E27" s="91">
        <f t="shared" si="2"/>
        <v>3918442</v>
      </c>
      <c r="F27" s="89">
        <f>'(1)市町村民税'!F27+'(2)固定資産税'!F27+'(3)軽自動車'!F27+'(4)たばこ税'!F27+'(5)鉱産税'!F27+'(6)特土地'!F27</f>
        <v>3349411</v>
      </c>
      <c r="G27" s="90">
        <f>'(1)市町村民税'!G27+'(2)固定資産税'!G27+'(3)軽自動車'!G27+'(4)たばこ税'!G27+'(5)鉱産税'!G27+'(6)特土地'!G27</f>
        <v>88671</v>
      </c>
      <c r="H27" s="91">
        <f t="shared" si="0"/>
        <v>3438082</v>
      </c>
      <c r="I27" s="109">
        <f t="shared" si="3"/>
        <v>95.80689599147827</v>
      </c>
      <c r="J27" s="155">
        <f t="shared" si="1"/>
        <v>20.990199791686393</v>
      </c>
      <c r="K27" s="110">
        <f t="shared" si="1"/>
        <v>87.74104605861207</v>
      </c>
    </row>
    <row r="28" spans="1:11" ht="13.5">
      <c r="A28" s="5"/>
      <c r="B28" s="75" t="str">
        <f>+'帳票61_06(1)'!B27</f>
        <v>北中城村</v>
      </c>
      <c r="C28" s="89">
        <f>'(1)市町村民税'!C28+'(2)固定資産税'!C28+'(3)軽自動車'!C28+'(4)たばこ税'!C28+'(5)鉱産税'!C28+'(6)特土地'!C28</f>
        <v>1624993</v>
      </c>
      <c r="D28" s="90">
        <f>'(1)市町村民税'!D28+'(2)固定資産税'!D28+'(3)軽自動車'!D28+'(4)たばこ税'!D28+'(5)鉱産税'!D28+'(6)特土地'!D28</f>
        <v>216364</v>
      </c>
      <c r="E28" s="91">
        <f t="shared" si="2"/>
        <v>1841357</v>
      </c>
      <c r="F28" s="89">
        <f>'(1)市町村民税'!F28+'(2)固定資産税'!F28+'(3)軽自動車'!F28+'(4)たばこ税'!F28+'(5)鉱産税'!F28+'(6)特土地'!F28</f>
        <v>1564997</v>
      </c>
      <c r="G28" s="90">
        <f>'(1)市町村民税'!G28+'(2)固定資産税'!G28+'(3)軽自動車'!G28+'(4)たばこ税'!G28+'(5)鉱産税'!G28+'(6)特土地'!G28</f>
        <v>50516</v>
      </c>
      <c r="H28" s="91">
        <f t="shared" si="0"/>
        <v>1615513</v>
      </c>
      <c r="I28" s="109">
        <f t="shared" si="3"/>
        <v>96.30792255720486</v>
      </c>
      <c r="J28" s="155">
        <f t="shared" si="1"/>
        <v>23.347691852618734</v>
      </c>
      <c r="K28" s="110">
        <f t="shared" si="1"/>
        <v>87.73491506535669</v>
      </c>
    </row>
    <row r="29" spans="1:11" ht="13.5">
      <c r="A29" s="5"/>
      <c r="B29" s="76" t="str">
        <f>+'帳票61_06(1)'!B28</f>
        <v>中城村</v>
      </c>
      <c r="C29" s="92">
        <f>'(1)市町村民税'!C29+'(2)固定資産税'!C29+'(3)軽自動車'!C29+'(4)たばこ税'!C29+'(5)鉱産税'!C29+'(6)特土地'!C29</f>
        <v>1406965</v>
      </c>
      <c r="D29" s="93">
        <f>'(1)市町村民税'!D29+'(2)固定資産税'!D29+'(3)軽自動車'!D29+'(4)たばこ税'!D29+'(5)鉱産税'!D29+'(6)特土地'!D29</f>
        <v>194631</v>
      </c>
      <c r="E29" s="94">
        <f t="shared" si="2"/>
        <v>1601596</v>
      </c>
      <c r="F29" s="92">
        <f>'(1)市町村民税'!F29+'(2)固定資産税'!F29+'(3)軽自動車'!F29+'(4)たばこ税'!F29+'(5)鉱産税'!F29+'(6)特土地'!F29</f>
        <v>1357037</v>
      </c>
      <c r="G29" s="93">
        <f>'(1)市町村民税'!G29+'(2)固定資産税'!G29+'(3)軽自動車'!G29+'(4)たばこ税'!G29+'(5)鉱産税'!G29+'(6)特土地'!G29</f>
        <v>50865</v>
      </c>
      <c r="H29" s="94">
        <f t="shared" si="0"/>
        <v>1407902</v>
      </c>
      <c r="I29" s="111">
        <f t="shared" si="3"/>
        <v>96.45136872630093</v>
      </c>
      <c r="J29" s="204">
        <f t="shared" si="1"/>
        <v>26.13406908457543</v>
      </c>
      <c r="K29" s="112">
        <f t="shared" si="1"/>
        <v>87.90618857689455</v>
      </c>
    </row>
    <row r="30" spans="1:11" ht="13.5">
      <c r="A30" s="5"/>
      <c r="B30" s="77" t="str">
        <f>+'帳票61_06(1)'!B29</f>
        <v>西原町</v>
      </c>
      <c r="C30" s="95">
        <f>'(1)市町村民税'!C30+'(2)固定資産税'!C30+'(3)軽自動車'!C30+'(4)たばこ税'!C30+'(5)鉱産税'!C30+'(6)特土地'!C30</f>
        <v>3142126</v>
      </c>
      <c r="D30" s="96">
        <f>'(1)市町村民税'!D30+'(2)固定資産税'!D30+'(3)軽自動車'!D30+'(4)たばこ税'!D30+'(5)鉱産税'!D30+'(6)特土地'!D30</f>
        <v>290632</v>
      </c>
      <c r="E30" s="97">
        <f t="shared" si="2"/>
        <v>3432758</v>
      </c>
      <c r="F30" s="95">
        <f>'(1)市町村民税'!F30+'(2)固定資産税'!F30+'(3)軽自動車'!F30+'(4)たばこ税'!F30+'(5)鉱産税'!F30+'(6)特土地'!F30</f>
        <v>3047467</v>
      </c>
      <c r="G30" s="96">
        <f>'(1)市町村民税'!G30+'(2)固定資産税'!G30+'(3)軽自動車'!G30+'(4)たばこ税'!G30+'(5)鉱産税'!G30+'(6)特土地'!G30</f>
        <v>82653</v>
      </c>
      <c r="H30" s="97">
        <f t="shared" si="0"/>
        <v>3130120</v>
      </c>
      <c r="I30" s="113">
        <f t="shared" si="3"/>
        <v>96.98742189205653</v>
      </c>
      <c r="J30" s="207">
        <f t="shared" si="1"/>
        <v>28.43905695174654</v>
      </c>
      <c r="K30" s="114">
        <f t="shared" si="1"/>
        <v>91.18382361937543</v>
      </c>
    </row>
    <row r="31" spans="1:11" ht="13.5">
      <c r="A31" s="5"/>
      <c r="B31" s="75" t="str">
        <f>+'帳票61_06(1)'!B30</f>
        <v>与那原町</v>
      </c>
      <c r="C31" s="89">
        <f>'(1)市町村民税'!C31+'(2)固定資産税'!C31+'(3)軽自動車'!C31+'(4)たばこ税'!C31+'(5)鉱産税'!C31+'(6)特土地'!C31</f>
        <v>1122849</v>
      </c>
      <c r="D31" s="90">
        <f>'(1)市町村民税'!D31+'(2)固定資産税'!D31+'(3)軽自動車'!D31+'(4)たばこ税'!D31+'(5)鉱産税'!D31+'(6)特土地'!D31</f>
        <v>120501</v>
      </c>
      <c r="E31" s="91">
        <f t="shared" si="2"/>
        <v>1243350</v>
      </c>
      <c r="F31" s="89">
        <f>'(1)市町村民税'!F31+'(2)固定資産税'!F31+'(3)軽自動車'!F31+'(4)たばこ税'!F31+'(5)鉱産税'!F31+'(6)特土地'!F31</f>
        <v>1091165</v>
      </c>
      <c r="G31" s="90">
        <f>'(1)市町村民税'!G31+'(2)固定資産税'!G31+'(3)軽自動車'!G31+'(4)たばこ税'!G31+'(5)鉱産税'!G31+'(6)特土地'!G31</f>
        <v>26827</v>
      </c>
      <c r="H31" s="91">
        <f t="shared" si="0"/>
        <v>1117992</v>
      </c>
      <c r="I31" s="109">
        <f t="shared" si="3"/>
        <v>97.17824925702388</v>
      </c>
      <c r="J31" s="155">
        <f t="shared" si="1"/>
        <v>22.262885785180206</v>
      </c>
      <c r="K31" s="110">
        <f t="shared" si="1"/>
        <v>89.91772228254314</v>
      </c>
    </row>
    <row r="32" spans="1:11" ht="13.5">
      <c r="A32" s="5"/>
      <c r="B32" s="75" t="str">
        <f>+'帳票61_06(1)'!B31</f>
        <v>南風原町</v>
      </c>
      <c r="C32" s="89">
        <f>'(1)市町村民税'!C32+'(2)固定資産税'!C32+'(3)軽自動車'!C32+'(4)たばこ税'!C32+'(5)鉱産税'!C32+'(6)特土地'!C32</f>
        <v>3157083</v>
      </c>
      <c r="D32" s="90">
        <f>'(1)市町村民税'!D32+'(2)固定資産税'!D32+'(3)軽自動車'!D32+'(4)たばこ税'!D32+'(5)鉱産税'!D32+'(6)特土地'!D32</f>
        <v>249968</v>
      </c>
      <c r="E32" s="91">
        <f t="shared" si="2"/>
        <v>3407051</v>
      </c>
      <c r="F32" s="89">
        <f>'(1)市町村民税'!F32+'(2)固定資産税'!F32+'(3)軽自動車'!F32+'(4)たばこ税'!F32+'(5)鉱産税'!F32+'(6)特土地'!F32</f>
        <v>3093871</v>
      </c>
      <c r="G32" s="90">
        <f>'(1)市町村民税'!G32+'(2)固定資産税'!G32+'(3)軽自動車'!G32+'(4)たばこ税'!G32+'(5)鉱産税'!G32+'(6)特土地'!G32</f>
        <v>71424</v>
      </c>
      <c r="H32" s="91">
        <f t="shared" si="0"/>
        <v>3165295</v>
      </c>
      <c r="I32" s="109">
        <f t="shared" si="3"/>
        <v>97.99777199395771</v>
      </c>
      <c r="J32" s="155">
        <f t="shared" si="1"/>
        <v>28.573257376944248</v>
      </c>
      <c r="K32" s="110">
        <f t="shared" si="1"/>
        <v>92.90424475594877</v>
      </c>
    </row>
    <row r="33" spans="1:11" ht="13.5">
      <c r="A33" s="5"/>
      <c r="B33" s="75" t="str">
        <f>+'帳票61_06(1)'!B32</f>
        <v>渡嘉敷村</v>
      </c>
      <c r="C33" s="89">
        <f>'(1)市町村民税'!C33+'(2)固定資産税'!C33+'(3)軽自動車'!C33+'(4)たばこ税'!C33+'(5)鉱産税'!C33+'(6)特土地'!C33</f>
        <v>65368</v>
      </c>
      <c r="D33" s="90">
        <f>'(1)市町村民税'!D33+'(2)固定資産税'!D33+'(3)軽自動車'!D33+'(4)たばこ税'!D33+'(5)鉱産税'!D33+'(6)特土地'!D33</f>
        <v>1530</v>
      </c>
      <c r="E33" s="91">
        <f t="shared" si="2"/>
        <v>66898</v>
      </c>
      <c r="F33" s="89">
        <f>'(1)市町村民税'!F33+'(2)固定資産税'!F33+'(3)軽自動車'!F33+'(4)たばこ税'!F33+'(5)鉱産税'!F33+'(6)特土地'!F33</f>
        <v>64265</v>
      </c>
      <c r="G33" s="90">
        <f>'(1)市町村民税'!G33+'(2)固定資産税'!G33+'(3)軽自動車'!G33+'(4)たばこ税'!G33+'(5)鉱産税'!G33+'(6)特土地'!G33</f>
        <v>235</v>
      </c>
      <c r="H33" s="91">
        <f t="shared" si="0"/>
        <v>64500</v>
      </c>
      <c r="I33" s="109">
        <f t="shared" si="3"/>
        <v>98.31263003304369</v>
      </c>
      <c r="J33" s="155">
        <f t="shared" si="1"/>
        <v>15.359477124183007</v>
      </c>
      <c r="K33" s="110">
        <f t="shared" si="1"/>
        <v>96.41543842865258</v>
      </c>
    </row>
    <row r="34" spans="1:11" ht="13.5">
      <c r="A34" s="5"/>
      <c r="B34" s="76" t="str">
        <f>+'帳票61_06(1)'!B33</f>
        <v>座間味村</v>
      </c>
      <c r="C34" s="92">
        <f>'(1)市町村民税'!C34+'(2)固定資産税'!C34+'(3)軽自動車'!C34+'(4)たばこ税'!C34+'(5)鉱産税'!C34+'(6)特土地'!C34</f>
        <v>75452</v>
      </c>
      <c r="D34" s="93">
        <f>'(1)市町村民税'!D34+'(2)固定資産税'!D34+'(3)軽自動車'!D34+'(4)たばこ税'!D34+'(5)鉱産税'!D34+'(6)特土地'!D34</f>
        <v>17104</v>
      </c>
      <c r="E34" s="94">
        <f t="shared" si="2"/>
        <v>92556</v>
      </c>
      <c r="F34" s="92">
        <f>'(1)市町村民税'!F34+'(2)固定資産税'!F34+'(3)軽自動車'!F34+'(4)たばこ税'!F34+'(5)鉱産税'!F34+'(6)特土地'!F34</f>
        <v>69908</v>
      </c>
      <c r="G34" s="93">
        <f>'(1)市町村民税'!G34+'(2)固定資産税'!G34+'(3)軽自動車'!G34+'(4)たばこ税'!G34+'(5)鉱産税'!G34+'(6)特土地'!G34</f>
        <v>5970</v>
      </c>
      <c r="H34" s="94">
        <f t="shared" si="0"/>
        <v>75878</v>
      </c>
      <c r="I34" s="111">
        <f t="shared" si="3"/>
        <v>92.65228224566611</v>
      </c>
      <c r="J34" s="204">
        <f t="shared" si="1"/>
        <v>34.904115996258184</v>
      </c>
      <c r="K34" s="112">
        <f t="shared" si="1"/>
        <v>81.98063874843338</v>
      </c>
    </row>
    <row r="35" spans="1:11" ht="13.5">
      <c r="A35" s="5"/>
      <c r="B35" s="77" t="str">
        <f>+'帳票61_06(1)'!B34</f>
        <v>粟国村</v>
      </c>
      <c r="C35" s="95">
        <f>'(1)市町村民税'!C35+'(2)固定資産税'!C35+'(3)軽自動車'!C35+'(4)たばこ税'!C35+'(5)鉱産税'!C35+'(6)特土地'!C35</f>
        <v>56872</v>
      </c>
      <c r="D35" s="96">
        <f>'(1)市町村民税'!D35+'(2)固定資産税'!D35+'(3)軽自動車'!D35+'(4)たばこ税'!D35+'(5)鉱産税'!D35+'(6)特土地'!D35</f>
        <v>5488</v>
      </c>
      <c r="E35" s="97">
        <f t="shared" si="2"/>
        <v>62360</v>
      </c>
      <c r="F35" s="95">
        <f>'(1)市町村民税'!F35+'(2)固定資産税'!F35+'(3)軽自動車'!F35+'(4)たばこ税'!F35+'(5)鉱産税'!F35+'(6)特土地'!F35</f>
        <v>52984</v>
      </c>
      <c r="G35" s="96">
        <f>'(1)市町村民税'!G35+'(2)固定資産税'!G35+'(3)軽自動車'!G35+'(4)たばこ税'!G35+'(5)鉱産税'!G35+'(6)特土地'!G35</f>
        <v>2227</v>
      </c>
      <c r="H35" s="97">
        <f t="shared" si="0"/>
        <v>55211</v>
      </c>
      <c r="I35" s="113">
        <f t="shared" si="3"/>
        <v>93.16359544239697</v>
      </c>
      <c r="J35" s="207">
        <f t="shared" si="1"/>
        <v>40.57944606413994</v>
      </c>
      <c r="K35" s="114">
        <f t="shared" si="1"/>
        <v>88.53592046183451</v>
      </c>
    </row>
    <row r="36" spans="1:11" ht="13.5">
      <c r="A36" s="5"/>
      <c r="B36" s="75" t="str">
        <f>+'帳票61_06(1)'!B35</f>
        <v>渡名喜村</v>
      </c>
      <c r="C36" s="89">
        <f>'(1)市町村民税'!C36+'(2)固定資産税'!C36+'(3)軽自動車'!C36+'(4)たばこ税'!C36+'(5)鉱産税'!C36+'(6)特土地'!C36</f>
        <v>26920</v>
      </c>
      <c r="D36" s="90">
        <f>'(1)市町村民税'!D36+'(2)固定資産税'!D36+'(3)軽自動車'!D36+'(4)たばこ税'!D36+'(5)鉱産税'!D36+'(6)特土地'!D36</f>
        <v>2299</v>
      </c>
      <c r="E36" s="91">
        <f t="shared" si="2"/>
        <v>29219</v>
      </c>
      <c r="F36" s="89">
        <f>'(1)市町村民税'!F36+'(2)固定資産税'!F36+'(3)軽自動車'!F36+'(4)たばこ税'!F36+'(5)鉱産税'!F36+'(6)特土地'!F36</f>
        <v>25669</v>
      </c>
      <c r="G36" s="90">
        <f>'(1)市町村民税'!G36+'(2)固定資産税'!G36+'(3)軽自動車'!G36+'(4)たばこ税'!G36+'(5)鉱産税'!G36+'(6)特土地'!G36</f>
        <v>358</v>
      </c>
      <c r="H36" s="91">
        <f t="shared" si="0"/>
        <v>26027</v>
      </c>
      <c r="I36" s="109">
        <f t="shared" si="3"/>
        <v>95.35289747399703</v>
      </c>
      <c r="J36" s="155">
        <f t="shared" si="1"/>
        <v>15.57198782079165</v>
      </c>
      <c r="K36" s="110">
        <f t="shared" si="1"/>
        <v>89.07560149217974</v>
      </c>
    </row>
    <row r="37" spans="1:11" ht="13.5">
      <c r="A37" s="5"/>
      <c r="B37" s="75" t="str">
        <f>+'帳票61_06(1)'!B36</f>
        <v>南大東村</v>
      </c>
      <c r="C37" s="89">
        <f>'(1)市町村民税'!C37+'(2)固定資産税'!C37+'(3)軽自動車'!C37+'(4)たばこ税'!C37+'(5)鉱産税'!C37+'(6)特土地'!C37</f>
        <v>178730</v>
      </c>
      <c r="D37" s="90">
        <f>'(1)市町村民税'!D37+'(2)固定資産税'!D37+'(3)軽自動車'!D37+'(4)たばこ税'!D37+'(5)鉱産税'!D37+'(6)特土地'!D37</f>
        <v>17387</v>
      </c>
      <c r="E37" s="91">
        <f t="shared" si="2"/>
        <v>196117</v>
      </c>
      <c r="F37" s="89">
        <f>'(1)市町村民税'!F37+'(2)固定資産税'!F37+'(3)軽自動車'!F37+'(4)たばこ税'!F37+'(5)鉱産税'!F37+'(6)特土地'!F37</f>
        <v>175574</v>
      </c>
      <c r="G37" s="90">
        <f>'(1)市町村民税'!G37+'(2)固定資産税'!G37+'(3)軽自動車'!G37+'(4)たばこ税'!G37+'(5)鉱産税'!G37+'(6)特土地'!G37</f>
        <v>3936</v>
      </c>
      <c r="H37" s="91">
        <f aca="true" t="shared" si="4" ref="H37:H45">SUM(F37:G37)</f>
        <v>179510</v>
      </c>
      <c r="I37" s="109">
        <f t="shared" si="3"/>
        <v>98.23420802327533</v>
      </c>
      <c r="J37" s="155">
        <f t="shared" si="3"/>
        <v>22.637602806694655</v>
      </c>
      <c r="K37" s="110">
        <f t="shared" si="3"/>
        <v>91.53209563678824</v>
      </c>
    </row>
    <row r="38" spans="1:11" ht="13.5">
      <c r="A38" s="5"/>
      <c r="B38" s="75" t="str">
        <f>+'帳票61_06(1)'!B37</f>
        <v>北大東村</v>
      </c>
      <c r="C38" s="89">
        <f>'(1)市町村民税'!C38+'(2)固定資産税'!C38+'(3)軽自動車'!C38+'(4)たばこ税'!C38+'(5)鉱産税'!C38+'(6)特土地'!C38</f>
        <v>75473</v>
      </c>
      <c r="D38" s="90">
        <f>'(1)市町村民税'!D38+'(2)固定資産税'!D38+'(3)軽自動車'!D38+'(4)たばこ税'!D38+'(5)鉱産税'!D38+'(6)特土地'!D38</f>
        <v>2723</v>
      </c>
      <c r="E38" s="91">
        <f t="shared" si="2"/>
        <v>78196</v>
      </c>
      <c r="F38" s="89">
        <f>'(1)市町村民税'!F38+'(2)固定資産税'!F38+'(3)軽自動車'!F38+'(4)たばこ税'!F38+'(5)鉱産税'!F38+'(6)特土地'!F38</f>
        <v>74722</v>
      </c>
      <c r="G38" s="90">
        <f>'(1)市町村民税'!G38+'(2)固定資産税'!G38+'(3)軽自動車'!G38+'(4)たばこ税'!G38+'(5)鉱産税'!G38+'(6)特土地'!G38</f>
        <v>910</v>
      </c>
      <c r="H38" s="91">
        <f t="shared" si="4"/>
        <v>75632</v>
      </c>
      <c r="I38" s="109">
        <f t="shared" si="3"/>
        <v>99.00494216474766</v>
      </c>
      <c r="J38" s="155">
        <f t="shared" si="3"/>
        <v>33.41902313624679</v>
      </c>
      <c r="K38" s="110">
        <f t="shared" si="3"/>
        <v>96.72105990076219</v>
      </c>
    </row>
    <row r="39" spans="1:11" ht="13.5">
      <c r="A39" s="5"/>
      <c r="B39" s="76" t="str">
        <f>+'帳票61_06(1)'!B38</f>
        <v>伊平屋村</v>
      </c>
      <c r="C39" s="92">
        <f>'(1)市町村民税'!C39+'(2)固定資産税'!C39+'(3)軽自動車'!C39+'(4)たばこ税'!C39+'(5)鉱産税'!C39+'(6)特土地'!C39</f>
        <v>72099</v>
      </c>
      <c r="D39" s="93">
        <f>'(1)市町村民税'!D39+'(2)固定資産税'!D39+'(3)軽自動車'!D39+'(4)たばこ税'!D39+'(5)鉱産税'!D39+'(6)特土地'!D39</f>
        <v>11011</v>
      </c>
      <c r="E39" s="94">
        <f t="shared" si="2"/>
        <v>83110</v>
      </c>
      <c r="F39" s="92">
        <f>'(1)市町村民税'!F39+'(2)固定資産税'!F39+'(3)軽自動車'!F39+'(4)たばこ税'!F39+'(5)鉱産税'!F39+'(6)特土地'!F39</f>
        <v>67860</v>
      </c>
      <c r="G39" s="93">
        <f>'(1)市町村民税'!G39+'(2)固定資産税'!G39+'(3)軽自動車'!G39+'(4)たばこ税'!G39+'(5)鉱産税'!G39+'(6)特土地'!G39</f>
        <v>2466</v>
      </c>
      <c r="H39" s="94">
        <f t="shared" si="4"/>
        <v>70326</v>
      </c>
      <c r="I39" s="111">
        <f t="shared" si="3"/>
        <v>94.1205841967295</v>
      </c>
      <c r="J39" s="204">
        <f t="shared" si="3"/>
        <v>22.39578603214967</v>
      </c>
      <c r="K39" s="112">
        <f t="shared" si="3"/>
        <v>84.61797617615208</v>
      </c>
    </row>
    <row r="40" spans="1:11" ht="13.5">
      <c r="A40" s="5"/>
      <c r="B40" s="77" t="str">
        <f>+'帳票61_06(1)'!B39</f>
        <v>伊是名村</v>
      </c>
      <c r="C40" s="95">
        <f>'(1)市町村民税'!C40+'(2)固定資産税'!C40+'(3)軽自動車'!C40+'(4)たばこ税'!C40+'(5)鉱産税'!C40+'(6)特土地'!C40</f>
        <v>114902</v>
      </c>
      <c r="D40" s="96">
        <f>'(1)市町村民税'!D40+'(2)固定資産税'!D40+'(3)軽自動車'!D40+'(4)たばこ税'!D40+'(5)鉱産税'!D40+'(6)特土地'!D40</f>
        <v>26343</v>
      </c>
      <c r="E40" s="97">
        <f t="shared" si="2"/>
        <v>141245</v>
      </c>
      <c r="F40" s="95">
        <f>'(1)市町村民税'!F40+'(2)固定資産税'!F40+'(3)軽自動車'!F40+'(4)たばこ税'!F40+'(5)鉱産税'!F40+'(6)特土地'!F40</f>
        <v>109272</v>
      </c>
      <c r="G40" s="96">
        <f>'(1)市町村民税'!G40+'(2)固定資産税'!G40+'(3)軽自動車'!G40+'(4)たばこ税'!G40+'(5)鉱産税'!G40+'(6)特土地'!G40</f>
        <v>4706</v>
      </c>
      <c r="H40" s="97">
        <f t="shared" si="4"/>
        <v>113978</v>
      </c>
      <c r="I40" s="113">
        <f t="shared" si="3"/>
        <v>95.10017232076031</v>
      </c>
      <c r="J40" s="207">
        <f t="shared" si="3"/>
        <v>17.86432828455377</v>
      </c>
      <c r="K40" s="114">
        <f t="shared" si="3"/>
        <v>80.6952458494106</v>
      </c>
    </row>
    <row r="41" spans="1:11" ht="13.5">
      <c r="A41" s="5"/>
      <c r="B41" s="75" t="str">
        <f>+'帳票61_06(1)'!B40</f>
        <v>久米島町</v>
      </c>
      <c r="C41" s="89">
        <f>'(1)市町村民税'!C41+'(2)固定資産税'!C41+'(3)軽自動車'!C41+'(4)たばこ税'!C41+'(5)鉱産税'!C41+'(6)特土地'!C41</f>
        <v>654908</v>
      </c>
      <c r="D41" s="90">
        <f>'(1)市町村民税'!D41+'(2)固定資産税'!D41+'(3)軽自動車'!D41+'(4)たばこ税'!D41+'(5)鉱産税'!D41+'(6)特土地'!D41</f>
        <v>137479</v>
      </c>
      <c r="E41" s="91">
        <f t="shared" si="2"/>
        <v>792387</v>
      </c>
      <c r="F41" s="89">
        <f>'(1)市町村民税'!F41+'(2)固定資産税'!F41+'(3)軽自動車'!F41+'(4)たばこ税'!F41+'(5)鉱産税'!F41+'(6)特土地'!F41</f>
        <v>622662</v>
      </c>
      <c r="G41" s="90">
        <f>'(1)市町村民税'!G41+'(2)固定資産税'!G41+'(3)軽自動車'!G41+'(4)たばこ税'!G41+'(5)鉱産税'!G41+'(6)特土地'!G41</f>
        <v>38075</v>
      </c>
      <c r="H41" s="91">
        <f t="shared" si="4"/>
        <v>660737</v>
      </c>
      <c r="I41" s="109">
        <f t="shared" si="3"/>
        <v>95.07625498543307</v>
      </c>
      <c r="J41" s="155">
        <f t="shared" si="3"/>
        <v>27.695138893940165</v>
      </c>
      <c r="K41" s="110">
        <f t="shared" si="3"/>
        <v>83.38564363120547</v>
      </c>
    </row>
    <row r="42" spans="1:11" ht="13.5">
      <c r="A42" s="5"/>
      <c r="B42" s="75" t="str">
        <f>+'帳票61_06(1)'!B41</f>
        <v>八重瀬町</v>
      </c>
      <c r="C42" s="89">
        <f>'(1)市町村民税'!C42+'(2)固定資産税'!C42+'(3)軽自動車'!C42+'(4)たばこ税'!C42+'(5)鉱産税'!C42+'(6)特土地'!C42</f>
        <v>1716192</v>
      </c>
      <c r="D42" s="90">
        <f>'(1)市町村民税'!D42+'(2)固定資産税'!D42+'(3)軽自動車'!D42+'(4)たばこ税'!D42+'(5)鉱産税'!D42+'(6)特土地'!D42</f>
        <v>311201</v>
      </c>
      <c r="E42" s="91">
        <f t="shared" si="2"/>
        <v>2027393</v>
      </c>
      <c r="F42" s="89">
        <f>'(1)市町村民税'!F42+'(2)固定資産税'!F42+'(3)軽自動車'!F42+'(4)たばこ税'!F42+'(5)鉱産税'!F42+'(6)特土地'!F42</f>
        <v>1617486</v>
      </c>
      <c r="G42" s="90">
        <f>'(1)市町村民税'!G42+'(2)固定資産税'!G42+'(3)軽自動車'!G42+'(4)たばこ税'!G42+'(5)鉱産税'!G42+'(6)特土地'!G42</f>
        <v>47907</v>
      </c>
      <c r="H42" s="91">
        <f t="shared" si="4"/>
        <v>1665393</v>
      </c>
      <c r="I42" s="109">
        <f t="shared" si="3"/>
        <v>94.24854561727359</v>
      </c>
      <c r="J42" s="155">
        <f t="shared" si="3"/>
        <v>15.394230738333103</v>
      </c>
      <c r="K42" s="110">
        <f t="shared" si="3"/>
        <v>82.14455707403548</v>
      </c>
    </row>
    <row r="43" spans="1:11" ht="13.5">
      <c r="A43" s="5"/>
      <c r="B43" s="75" t="str">
        <f>+'帳票61_06(1)'!B42</f>
        <v>多良間村</v>
      </c>
      <c r="C43" s="89">
        <f>'(1)市町村民税'!C43+'(2)固定資産税'!C43+'(3)軽自動車'!C43+'(4)たばこ税'!C43+'(5)鉱産税'!C43+'(6)特土地'!C43</f>
        <v>96704</v>
      </c>
      <c r="D43" s="90">
        <f>'(1)市町村民税'!D43+'(2)固定資産税'!D43+'(3)軽自動車'!D43+'(4)たばこ税'!D43+'(5)鉱産税'!D43+'(6)特土地'!D43</f>
        <v>10261</v>
      </c>
      <c r="E43" s="91">
        <f t="shared" si="2"/>
        <v>106965</v>
      </c>
      <c r="F43" s="89">
        <f>'(1)市町村民税'!F43+'(2)固定資産税'!F43+'(3)軽自動車'!F43+'(4)たばこ税'!F43+'(5)鉱産税'!F43+'(6)特土地'!F43</f>
        <v>84837</v>
      </c>
      <c r="G43" s="90">
        <f>'(1)市町村民税'!G43+'(2)固定資産税'!G43+'(3)軽自動車'!G43+'(4)たばこ税'!G43+'(5)鉱産税'!G43+'(6)特土地'!G43</f>
        <v>3537</v>
      </c>
      <c r="H43" s="91">
        <f t="shared" si="4"/>
        <v>88374</v>
      </c>
      <c r="I43" s="109">
        <f t="shared" si="3"/>
        <v>87.72853242885506</v>
      </c>
      <c r="J43" s="155">
        <f t="shared" si="3"/>
        <v>34.47032452977293</v>
      </c>
      <c r="K43" s="110">
        <f t="shared" si="3"/>
        <v>82.6195484504277</v>
      </c>
    </row>
    <row r="44" spans="1:11" ht="13.5">
      <c r="A44" s="5"/>
      <c r="B44" s="76" t="str">
        <f>+'帳票61_06(1)'!B43</f>
        <v>竹富町</v>
      </c>
      <c r="C44" s="92">
        <f>'(1)市町村民税'!C44+'(2)固定資産税'!C44+'(3)軽自動車'!C44+'(4)たばこ税'!C44+'(5)鉱産税'!C44+'(6)特土地'!C44</f>
        <v>485233</v>
      </c>
      <c r="D44" s="93">
        <f>'(1)市町村民税'!D44+'(2)固定資産税'!D44+'(3)軽自動車'!D44+'(4)たばこ税'!D44+'(5)鉱産税'!D44+'(6)特土地'!D44</f>
        <v>48401</v>
      </c>
      <c r="E44" s="94">
        <f t="shared" si="2"/>
        <v>533634</v>
      </c>
      <c r="F44" s="92">
        <f>'(1)市町村民税'!F44+'(2)固定資産税'!F44+'(3)軽自動車'!F44+'(4)たばこ税'!F44+'(5)鉱産税'!F44+'(6)特土地'!F44</f>
        <v>472140</v>
      </c>
      <c r="G44" s="93">
        <f>'(1)市町村民税'!G44+'(2)固定資産税'!G44+'(3)軽自動車'!G44+'(4)たばこ税'!G44+'(5)鉱産税'!G44+'(6)特土地'!G44</f>
        <v>19000</v>
      </c>
      <c r="H44" s="94">
        <f t="shared" si="4"/>
        <v>491140</v>
      </c>
      <c r="I44" s="111">
        <f t="shared" si="3"/>
        <v>97.30170866367291</v>
      </c>
      <c r="J44" s="204">
        <f t="shared" si="3"/>
        <v>39.25538728538667</v>
      </c>
      <c r="K44" s="112">
        <f t="shared" si="3"/>
        <v>92.03686421779722</v>
      </c>
    </row>
    <row r="45" spans="1:11" ht="14.25" thickBot="1">
      <c r="A45" s="5"/>
      <c r="B45" s="77" t="str">
        <f>+'帳票61_06(1)'!B44</f>
        <v>与那国町</v>
      </c>
      <c r="C45" s="95">
        <f>'(1)市町村民税'!C45+'(2)固定資産税'!C45+'(3)軽自動車'!C45+'(4)たばこ税'!C45+'(5)鉱産税'!C45+'(6)特土地'!C45</f>
        <v>148661</v>
      </c>
      <c r="D45" s="96">
        <f>'(1)市町村民税'!D45+'(2)固定資産税'!D45+'(3)軽自動車'!D45+'(4)たばこ税'!D45+'(5)鉱産税'!D45+'(6)特土地'!D45</f>
        <v>31349</v>
      </c>
      <c r="E45" s="97">
        <f t="shared" si="2"/>
        <v>180010</v>
      </c>
      <c r="F45" s="95">
        <f>'(1)市町村民税'!F45+'(2)固定資産税'!F45+'(3)軽自動車'!F45+'(4)たばこ税'!F45+'(5)鉱産税'!F45+'(6)特土地'!F45</f>
        <v>137111</v>
      </c>
      <c r="G45" s="96">
        <f>'(1)市町村民税'!G45+'(2)固定資産税'!G45+'(3)軽自動車'!G45+'(4)たばこ税'!G45+'(5)鉱産税'!G45+'(6)特土地'!G45</f>
        <v>4519</v>
      </c>
      <c r="H45" s="97">
        <f t="shared" si="4"/>
        <v>141630</v>
      </c>
      <c r="I45" s="113">
        <f t="shared" si="3"/>
        <v>92.23064556272324</v>
      </c>
      <c r="J45" s="207">
        <f t="shared" si="3"/>
        <v>14.415132859102364</v>
      </c>
      <c r="K45" s="114">
        <f t="shared" si="3"/>
        <v>78.67896227987335</v>
      </c>
    </row>
    <row r="46" spans="1:11" ht="14.25" thickTop="1">
      <c r="A46" s="7"/>
      <c r="B46" s="79" t="s">
        <v>46</v>
      </c>
      <c r="C46" s="98">
        <f aca="true" t="shared" si="5" ref="C46:H46">SUM(C5:C15)</f>
        <v>108494512</v>
      </c>
      <c r="D46" s="99">
        <f t="shared" si="5"/>
        <v>12251156</v>
      </c>
      <c r="E46" s="100">
        <f t="shared" si="5"/>
        <v>120745668</v>
      </c>
      <c r="F46" s="98">
        <f t="shared" si="5"/>
        <v>104531760</v>
      </c>
      <c r="G46" s="99">
        <f t="shared" si="5"/>
        <v>3121316</v>
      </c>
      <c r="H46" s="100">
        <f t="shared" si="5"/>
        <v>107653076</v>
      </c>
      <c r="I46" s="115">
        <f t="shared" si="3"/>
        <v>96.34750926387872</v>
      </c>
      <c r="J46" s="219">
        <f t="shared" si="3"/>
        <v>25.47772634680352</v>
      </c>
      <c r="K46" s="116">
        <f t="shared" si="3"/>
        <v>89.15688470082421</v>
      </c>
    </row>
    <row r="47" spans="1:11" ht="14.25" thickBot="1">
      <c r="A47" s="7"/>
      <c r="B47" s="80" t="s">
        <v>47</v>
      </c>
      <c r="C47" s="101">
        <f aca="true" t="shared" si="6" ref="C47:H47">SUM(C16:C45)</f>
        <v>28236617</v>
      </c>
      <c r="D47" s="102">
        <f t="shared" si="6"/>
        <v>3504946</v>
      </c>
      <c r="E47" s="103">
        <f t="shared" si="6"/>
        <v>31741563</v>
      </c>
      <c r="F47" s="101">
        <f t="shared" si="6"/>
        <v>27157094</v>
      </c>
      <c r="G47" s="102">
        <f t="shared" si="6"/>
        <v>800970</v>
      </c>
      <c r="H47" s="103">
        <f t="shared" si="6"/>
        <v>27958064</v>
      </c>
      <c r="I47" s="117">
        <f t="shared" si="3"/>
        <v>96.17686849667578</v>
      </c>
      <c r="J47" s="216">
        <f t="shared" si="3"/>
        <v>22.85256320639462</v>
      </c>
      <c r="K47" s="118">
        <f t="shared" si="3"/>
        <v>88.08030026750731</v>
      </c>
    </row>
    <row r="48" spans="2:11" ht="14.25" thickBot="1">
      <c r="B48" s="82" t="s">
        <v>115</v>
      </c>
      <c r="C48" s="104">
        <f aca="true" t="shared" si="7" ref="C48:H48">SUM(C46:C47)</f>
        <v>136731129</v>
      </c>
      <c r="D48" s="105">
        <f t="shared" si="7"/>
        <v>15756102</v>
      </c>
      <c r="E48" s="106">
        <f t="shared" si="7"/>
        <v>152487231</v>
      </c>
      <c r="F48" s="104">
        <f t="shared" si="7"/>
        <v>131688854</v>
      </c>
      <c r="G48" s="105">
        <f t="shared" si="7"/>
        <v>3922286</v>
      </c>
      <c r="H48" s="106">
        <f t="shared" si="7"/>
        <v>135611140</v>
      </c>
      <c r="I48" s="119">
        <f t="shared" si="3"/>
        <v>96.31226990014834</v>
      </c>
      <c r="J48" s="224">
        <f t="shared" si="3"/>
        <v>24.89375862126305</v>
      </c>
      <c r="K48" s="120">
        <f t="shared" si="3"/>
        <v>88.93278414898884</v>
      </c>
    </row>
  </sheetData>
  <sheetProtection/>
  <mergeCells count="12"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9.00390625" style="2" customWidth="1"/>
    <col min="3" max="3" width="9.875" style="8" bestFit="1" customWidth="1"/>
    <col min="4" max="4" width="10.125" style="8" bestFit="1" customWidth="1"/>
    <col min="5" max="5" width="9.875" style="8" bestFit="1" customWidth="1"/>
    <col min="6" max="6" width="9.375" style="8" bestFit="1" customWidth="1"/>
    <col min="7" max="8" width="9.125" style="8" bestFit="1" customWidth="1"/>
    <col min="9" max="11" width="5.625" style="2" customWidth="1"/>
    <col min="12" max="16384" width="9.00390625" style="2" customWidth="1"/>
  </cols>
  <sheetData>
    <row r="1" spans="2:11" ht="14.25" thickBot="1">
      <c r="B1" s="3" t="s">
        <v>67</v>
      </c>
      <c r="K1" s="81" t="s">
        <v>48</v>
      </c>
    </row>
    <row r="2" spans="2:11" ht="15.75" customHeight="1">
      <c r="B2" s="85"/>
      <c r="C2" s="331" t="s">
        <v>5</v>
      </c>
      <c r="D2" s="331"/>
      <c r="E2" s="332"/>
      <c r="F2" s="333" t="s">
        <v>6</v>
      </c>
      <c r="G2" s="331"/>
      <c r="H2" s="332"/>
      <c r="I2" s="334" t="s">
        <v>7</v>
      </c>
      <c r="J2" s="335"/>
      <c r="K2" s="336"/>
    </row>
    <row r="3" spans="2:11" ht="12" customHeight="1">
      <c r="B3" s="4" t="s">
        <v>2</v>
      </c>
      <c r="C3" s="337" t="s">
        <v>1</v>
      </c>
      <c r="D3" s="339" t="s">
        <v>3</v>
      </c>
      <c r="E3" s="341" t="s">
        <v>0</v>
      </c>
      <c r="F3" s="337" t="s">
        <v>1</v>
      </c>
      <c r="G3" s="339" t="s">
        <v>3</v>
      </c>
      <c r="H3" s="341" t="s">
        <v>0</v>
      </c>
      <c r="I3" s="345" t="s">
        <v>4</v>
      </c>
      <c r="J3" s="347" t="s">
        <v>117</v>
      </c>
      <c r="K3" s="343" t="s">
        <v>0</v>
      </c>
    </row>
    <row r="4" spans="2:11" ht="11.25" customHeight="1" thickBot="1">
      <c r="B4" s="83"/>
      <c r="C4" s="338"/>
      <c r="D4" s="340"/>
      <c r="E4" s="342"/>
      <c r="F4" s="338"/>
      <c r="G4" s="340"/>
      <c r="H4" s="342"/>
      <c r="I4" s="346"/>
      <c r="J4" s="348"/>
      <c r="K4" s="344"/>
    </row>
    <row r="5" spans="1:11" ht="14.25" thickTop="1">
      <c r="A5" s="5"/>
      <c r="B5" s="78" t="str">
        <f>+'帳票61_06(1)'!B4</f>
        <v>那覇市</v>
      </c>
      <c r="C5" s="86">
        <f>SUM('(ｲ)個人均等割'!C5+'(ﾛ)所得割'!C5+'(ﾊ)法人均等割'!C5+'(ﾆ)法人税割'!C5)</f>
        <v>17606851</v>
      </c>
      <c r="D5" s="87">
        <f>SUM('(ｲ)個人均等割'!D5+'(ﾛ)所得割'!D5+'(ﾊ)法人均等割'!D5+'(ﾆ)法人税割'!D5)</f>
        <v>1120240</v>
      </c>
      <c r="E5" s="88">
        <f>SUM(C5:D5)</f>
        <v>18727091</v>
      </c>
      <c r="F5" s="86">
        <f>SUM('(ｲ)個人均等割'!F5+'(ﾛ)所得割'!F5+'(ﾊ)法人均等割'!F5+'(ﾆ)法人税割'!F5)</f>
        <v>17207997</v>
      </c>
      <c r="G5" s="87">
        <f>SUM('(ｲ)個人均等割'!G5+'(ﾛ)所得割'!G5+'(ﾊ)法人均等割'!G5+'(ﾆ)法人税割'!G5)</f>
        <v>259863</v>
      </c>
      <c r="H5" s="88">
        <f>SUM(F5:G5)</f>
        <v>17467860</v>
      </c>
      <c r="I5" s="107">
        <f>IF(C5=0,"－",(F5/C5)*100)</f>
        <v>97.73466589795075</v>
      </c>
      <c r="J5" s="210">
        <f aca="true" t="shared" si="0" ref="J5:K36">IF(D5=0,"－",(G5/D5)*100)</f>
        <v>23.19708276797829</v>
      </c>
      <c r="K5" s="108">
        <f>IF(E5=0,"－",(H5/E5)*100)</f>
        <v>93.27588572085222</v>
      </c>
    </row>
    <row r="6" spans="1:11" ht="13.5">
      <c r="A6" s="5"/>
      <c r="B6" s="75" t="str">
        <f>+'帳票61_06(1)'!B5</f>
        <v>宜野湾市</v>
      </c>
      <c r="C6" s="89">
        <f>SUM('(ｲ)個人均等割'!C6+'(ﾛ)所得割'!C6+'(ﾊ)法人均等割'!C6+'(ﾆ)法人税割'!C6)</f>
        <v>3769122</v>
      </c>
      <c r="D6" s="90">
        <f>SUM('(ｲ)個人均等割'!D6+'(ﾛ)所得割'!D6+'(ﾊ)法人均等割'!D6+'(ﾆ)法人税割'!D6)</f>
        <v>327613</v>
      </c>
      <c r="E6" s="91">
        <f aca="true" t="shared" si="1" ref="E6:E45">SUM(C6:D6)</f>
        <v>4096735</v>
      </c>
      <c r="F6" s="89">
        <f>SUM('(ｲ)個人均等割'!F6+'(ﾛ)所得割'!F6+'(ﾊ)法人均等割'!F6+'(ﾆ)法人税割'!F6)</f>
        <v>3643124</v>
      </c>
      <c r="G6" s="90">
        <f>SUM('(ｲ)個人均等割'!G6+'(ﾛ)所得割'!G6+'(ﾊ)法人均等割'!G6+'(ﾆ)法人税割'!G6)</f>
        <v>73282</v>
      </c>
      <c r="H6" s="91">
        <f aca="true" t="shared" si="2" ref="H6:H45">SUM(F6:G6)</f>
        <v>3716406</v>
      </c>
      <c r="I6" s="109">
        <f aca="true" t="shared" si="3" ref="I6:K48">IF(C6=0,"－",(F6/C6)*100)</f>
        <v>96.65709945180868</v>
      </c>
      <c r="J6" s="155">
        <f t="shared" si="0"/>
        <v>22.368465231843672</v>
      </c>
      <c r="K6" s="110">
        <f t="shared" si="0"/>
        <v>90.71628992356108</v>
      </c>
    </row>
    <row r="7" spans="1:11" ht="13.5">
      <c r="A7" s="5"/>
      <c r="B7" s="75" t="str">
        <f>+'帳票61_06(1)'!B6</f>
        <v>石垣市</v>
      </c>
      <c r="C7" s="89">
        <f>SUM('(ｲ)個人均等割'!C7+'(ﾛ)所得割'!C7+'(ﾊ)法人均等割'!C7+'(ﾆ)法人税割'!C7)</f>
        <v>1750717</v>
      </c>
      <c r="D7" s="90">
        <f>SUM('(ｲ)個人均等割'!D7+'(ﾛ)所得割'!D7+'(ﾊ)法人均等割'!D7+'(ﾆ)法人税割'!D7)</f>
        <v>126322</v>
      </c>
      <c r="E7" s="91">
        <f t="shared" si="1"/>
        <v>1877039</v>
      </c>
      <c r="F7" s="89">
        <f>SUM('(ｲ)個人均等割'!F7+'(ﾛ)所得割'!F7+'(ﾊ)法人均等割'!F7+'(ﾆ)法人税割'!F7)</f>
        <v>1685690</v>
      </c>
      <c r="G7" s="90">
        <f>SUM('(ｲ)個人均等割'!G7+'(ﾛ)所得割'!G7+'(ﾊ)法人均等割'!G7+'(ﾆ)法人税割'!G7)</f>
        <v>39973</v>
      </c>
      <c r="H7" s="91">
        <f t="shared" si="2"/>
        <v>1725663</v>
      </c>
      <c r="I7" s="109">
        <f t="shared" si="3"/>
        <v>96.28569323311534</v>
      </c>
      <c r="J7" s="155">
        <f t="shared" si="0"/>
        <v>31.64373584965406</v>
      </c>
      <c r="K7" s="110">
        <f t="shared" si="0"/>
        <v>91.93538333513582</v>
      </c>
    </row>
    <row r="8" spans="1:11" ht="13.5">
      <c r="A8" s="5"/>
      <c r="B8" s="75" t="str">
        <f>+'帳票61_06(1)'!B7</f>
        <v>浦添市</v>
      </c>
      <c r="C8" s="89">
        <f>SUM('(ｲ)個人均等割'!C8+'(ﾛ)所得割'!C8+'(ﾊ)法人均等割'!C8+'(ﾆ)法人税割'!C8)</f>
        <v>5408228</v>
      </c>
      <c r="D8" s="90">
        <f>SUM('(ｲ)個人均等割'!D8+'(ﾛ)所得割'!D8+'(ﾊ)法人均等割'!D8+'(ﾆ)法人税割'!D8)</f>
        <v>250003</v>
      </c>
      <c r="E8" s="91">
        <f t="shared" si="1"/>
        <v>5658231</v>
      </c>
      <c r="F8" s="89">
        <f>SUM('(ｲ)個人均等割'!F8+'(ﾛ)所得割'!F8+'(ﾊ)法人均等割'!F8+'(ﾆ)法人税割'!F8)</f>
        <v>5308461</v>
      </c>
      <c r="G8" s="90">
        <f>SUM('(ｲ)個人均等割'!G8+'(ﾛ)所得割'!G8+'(ﾊ)法人均等割'!G8+'(ﾆ)法人税割'!G8)</f>
        <v>87452</v>
      </c>
      <c r="H8" s="91">
        <f t="shared" si="2"/>
        <v>5395913</v>
      </c>
      <c r="I8" s="109">
        <f t="shared" si="3"/>
        <v>98.15527377913801</v>
      </c>
      <c r="J8" s="155">
        <f t="shared" si="0"/>
        <v>34.980380235437174</v>
      </c>
      <c r="K8" s="110">
        <f t="shared" si="0"/>
        <v>95.36395739233693</v>
      </c>
    </row>
    <row r="9" spans="1:11" ht="13.5">
      <c r="A9" s="5"/>
      <c r="B9" s="76" t="str">
        <f>+'帳票61_06(1)'!B8</f>
        <v>名護市</v>
      </c>
      <c r="C9" s="92">
        <f>SUM('(ｲ)個人均等割'!C9+'(ﾛ)所得割'!C9+'(ﾊ)法人均等割'!C9+'(ﾆ)法人税割'!C9)</f>
        <v>2591172</v>
      </c>
      <c r="D9" s="93">
        <f>SUM('(ｲ)個人均等割'!D9+'(ﾛ)所得割'!D9+'(ﾊ)法人均等割'!D9+'(ﾆ)法人税割'!D9)</f>
        <v>175301</v>
      </c>
      <c r="E9" s="94">
        <f t="shared" si="1"/>
        <v>2766473</v>
      </c>
      <c r="F9" s="92">
        <f>SUM('(ｲ)個人均等割'!F9+'(ﾛ)所得割'!F9+'(ﾊ)法人均等割'!F9+'(ﾆ)法人税割'!F9)</f>
        <v>2520153</v>
      </c>
      <c r="G9" s="93">
        <f>SUM('(ｲ)個人均等割'!G9+'(ﾛ)所得割'!G9+'(ﾊ)法人均等割'!G9+'(ﾆ)法人税割'!G9)</f>
        <v>42474</v>
      </c>
      <c r="H9" s="94">
        <f t="shared" si="2"/>
        <v>2562627</v>
      </c>
      <c r="I9" s="111">
        <f t="shared" si="3"/>
        <v>97.25919390916543</v>
      </c>
      <c r="J9" s="204">
        <f t="shared" si="0"/>
        <v>24.229182948186264</v>
      </c>
      <c r="K9" s="112">
        <f t="shared" si="0"/>
        <v>92.6315564981115</v>
      </c>
    </row>
    <row r="10" spans="1:11" ht="13.5">
      <c r="A10" s="5"/>
      <c r="B10" s="77" t="str">
        <f>+'帳票61_06(1)'!B9</f>
        <v>糸満市</v>
      </c>
      <c r="C10" s="95">
        <f>SUM('(ｲ)個人均等割'!C10+'(ﾛ)所得割'!C10+'(ﾊ)法人均等割'!C10+'(ﾆ)法人税割'!C10)</f>
        <v>1702945</v>
      </c>
      <c r="D10" s="96">
        <f>SUM('(ｲ)個人均等割'!D10+'(ﾛ)所得割'!D10+'(ﾊ)法人均等割'!D10+'(ﾆ)法人税割'!D10)</f>
        <v>97613</v>
      </c>
      <c r="E10" s="97">
        <f t="shared" si="1"/>
        <v>1800558</v>
      </c>
      <c r="F10" s="95">
        <f>SUM('(ｲ)個人均等割'!F10+'(ﾛ)所得割'!F10+'(ﾊ)法人均等割'!F10+'(ﾆ)法人税割'!F10)</f>
        <v>1649400</v>
      </c>
      <c r="G10" s="96">
        <f>SUM('(ｲ)個人均等割'!G10+'(ﾛ)所得割'!G10+'(ﾊ)法人均等割'!G10+'(ﾆ)法人税割'!G10)</f>
        <v>45901</v>
      </c>
      <c r="H10" s="97">
        <f t="shared" si="2"/>
        <v>1695301</v>
      </c>
      <c r="I10" s="113">
        <f t="shared" si="3"/>
        <v>96.8557410838283</v>
      </c>
      <c r="J10" s="207">
        <f t="shared" si="0"/>
        <v>47.02344974542325</v>
      </c>
      <c r="K10" s="114">
        <f t="shared" si="0"/>
        <v>94.15420108655206</v>
      </c>
    </row>
    <row r="11" spans="1:11" ht="13.5">
      <c r="A11" s="5"/>
      <c r="B11" s="75" t="str">
        <f>+'帳票61_06(1)'!B10</f>
        <v>沖縄市</v>
      </c>
      <c r="C11" s="89">
        <f>SUM('(ｲ)個人均等割'!C11+'(ﾛ)所得割'!C11+'(ﾊ)法人均等割'!C11+'(ﾆ)法人税割'!C11)</f>
        <v>4948573</v>
      </c>
      <c r="D11" s="90">
        <f>SUM('(ｲ)個人均等割'!D11+'(ﾛ)所得割'!D11+'(ﾊ)法人均等割'!D11+'(ﾆ)法人税割'!D11)</f>
        <v>356217</v>
      </c>
      <c r="E11" s="91">
        <f t="shared" si="1"/>
        <v>5304790</v>
      </c>
      <c r="F11" s="89">
        <f>SUM('(ｲ)個人均等割'!F11+'(ﾛ)所得割'!F11+'(ﾊ)法人均等割'!F11+'(ﾆ)法人税割'!F11)</f>
        <v>4752339</v>
      </c>
      <c r="G11" s="90">
        <f>SUM('(ｲ)個人均等割'!G11+'(ﾛ)所得割'!G11+'(ﾊ)法人均等割'!G11+'(ﾆ)法人税割'!G11)</f>
        <v>106086</v>
      </c>
      <c r="H11" s="91">
        <f t="shared" si="2"/>
        <v>4858425</v>
      </c>
      <c r="I11" s="109">
        <f t="shared" si="3"/>
        <v>96.03453359180514</v>
      </c>
      <c r="J11" s="155">
        <f t="shared" si="0"/>
        <v>29.78128500324241</v>
      </c>
      <c r="K11" s="110">
        <f t="shared" si="0"/>
        <v>91.58562355908528</v>
      </c>
    </row>
    <row r="12" spans="1:11" ht="13.5">
      <c r="A12" s="5"/>
      <c r="B12" s="75" t="str">
        <f>+'帳票61_06(1)'!B11</f>
        <v>豊見城市</v>
      </c>
      <c r="C12" s="89">
        <f>SUM('(ｲ)個人均等割'!C12+'(ﾛ)所得割'!C12+'(ﾊ)法人均等割'!C12+'(ﾆ)法人税割'!C12)</f>
        <v>2121546</v>
      </c>
      <c r="D12" s="90">
        <f>SUM('(ｲ)個人均等割'!D12+'(ﾛ)所得割'!D12+'(ﾊ)法人均等割'!D12+'(ﾆ)法人税割'!D12)</f>
        <v>205898</v>
      </c>
      <c r="E12" s="91">
        <f t="shared" si="1"/>
        <v>2327444</v>
      </c>
      <c r="F12" s="89">
        <f>SUM('(ｲ)個人均等割'!F12+'(ﾛ)所得割'!F12+'(ﾊ)法人均等割'!F12+'(ﾆ)法人税割'!F12)</f>
        <v>2054489</v>
      </c>
      <c r="G12" s="90">
        <f>SUM('(ｲ)個人均等割'!G12+'(ﾛ)所得割'!G12+'(ﾊ)法人均等割'!G12+'(ﾆ)法人税割'!G12)</f>
        <v>36932</v>
      </c>
      <c r="H12" s="91">
        <f t="shared" si="2"/>
        <v>2091421</v>
      </c>
      <c r="I12" s="109">
        <f t="shared" si="3"/>
        <v>96.83923893236347</v>
      </c>
      <c r="J12" s="155">
        <f t="shared" si="0"/>
        <v>17.937036785204324</v>
      </c>
      <c r="K12" s="110">
        <f t="shared" si="0"/>
        <v>89.85913302317907</v>
      </c>
    </row>
    <row r="13" spans="1:11" ht="13.5">
      <c r="A13" s="5"/>
      <c r="B13" s="75" t="str">
        <f>+'帳票61_06(1)'!B12</f>
        <v>うるま市</v>
      </c>
      <c r="C13" s="89">
        <f>SUM('(ｲ)個人均等割'!C13+'(ﾛ)所得割'!C13+'(ﾊ)法人均等割'!C13+'(ﾆ)法人税割'!C13)</f>
        <v>3342114</v>
      </c>
      <c r="D13" s="90">
        <f>SUM('(ｲ)個人均等割'!D13+'(ﾛ)所得割'!D13+'(ﾊ)法人均等割'!D13+'(ﾆ)法人税割'!D13)</f>
        <v>335142</v>
      </c>
      <c r="E13" s="91">
        <f t="shared" si="1"/>
        <v>3677256</v>
      </c>
      <c r="F13" s="89">
        <f>SUM('(ｲ)個人均等割'!F13+'(ﾛ)所得割'!F13+'(ﾊ)法人均等割'!F13+'(ﾆ)法人税割'!F13)</f>
        <v>3205533</v>
      </c>
      <c r="G13" s="90">
        <f>SUM('(ｲ)個人均等割'!G13+'(ﾛ)所得割'!G13+'(ﾊ)法人均等割'!G13+'(ﾆ)法人税割'!G13)</f>
        <v>93943</v>
      </c>
      <c r="H13" s="91">
        <f t="shared" si="2"/>
        <v>3299476</v>
      </c>
      <c r="I13" s="109">
        <f t="shared" si="3"/>
        <v>95.91333509269882</v>
      </c>
      <c r="J13" s="155">
        <f t="shared" si="0"/>
        <v>28.030804852868336</v>
      </c>
      <c r="K13" s="110">
        <f t="shared" si="0"/>
        <v>89.72657873153243</v>
      </c>
    </row>
    <row r="14" spans="1:11" ht="13.5">
      <c r="A14" s="5"/>
      <c r="B14" s="76" t="str">
        <f>+'帳票61_06(1)'!B13</f>
        <v>宮古島市</v>
      </c>
      <c r="C14" s="92">
        <f>SUM('(ｲ)個人均等割'!C14+'(ﾛ)所得割'!C14+'(ﾊ)法人均等割'!C14+'(ﾆ)法人税割'!C14)</f>
        <v>1777216</v>
      </c>
      <c r="D14" s="93">
        <f>SUM('(ｲ)個人均等割'!D14+'(ﾛ)所得割'!D14+'(ﾊ)法人均等割'!D14+'(ﾆ)法人税割'!D14)</f>
        <v>130949</v>
      </c>
      <c r="E14" s="94">
        <f t="shared" si="1"/>
        <v>1908165</v>
      </c>
      <c r="F14" s="92">
        <f>SUM('(ｲ)個人均等割'!F14+'(ﾛ)所得割'!F14+'(ﾊ)法人均等割'!F14+'(ﾆ)法人税割'!F14)</f>
        <v>1745394</v>
      </c>
      <c r="G14" s="93">
        <f>SUM('(ｲ)個人均等割'!G14+'(ﾛ)所得割'!G14+'(ﾊ)法人均等割'!G14+'(ﾆ)法人税割'!G14)</f>
        <v>37641</v>
      </c>
      <c r="H14" s="94">
        <f t="shared" si="2"/>
        <v>1783035</v>
      </c>
      <c r="I14" s="111">
        <f t="shared" si="3"/>
        <v>98.20944668515251</v>
      </c>
      <c r="J14" s="204">
        <f t="shared" si="0"/>
        <v>28.74477850155404</v>
      </c>
      <c r="K14" s="112">
        <f t="shared" si="0"/>
        <v>93.44239098820071</v>
      </c>
    </row>
    <row r="15" spans="1:11" ht="13.5">
      <c r="A15" s="5"/>
      <c r="B15" s="77" t="str">
        <f>+'帳票61_06(1)'!B14</f>
        <v>南城市</v>
      </c>
      <c r="C15" s="95">
        <f>SUM('(ｲ)個人均等割'!C15+'(ﾛ)所得割'!C15+'(ﾊ)法人均等割'!C15+'(ﾆ)法人税割'!C15)</f>
        <v>1059344</v>
      </c>
      <c r="D15" s="96">
        <f>SUM('(ｲ)個人均等割'!D15+'(ﾛ)所得割'!D15+'(ﾊ)法人均等割'!D15+'(ﾆ)法人税割'!D15)</f>
        <v>83006</v>
      </c>
      <c r="E15" s="97">
        <f t="shared" si="1"/>
        <v>1142350</v>
      </c>
      <c r="F15" s="95">
        <f>SUM('(ｲ)個人均等割'!F15+'(ﾛ)所得割'!F15+'(ﾊ)法人均等割'!F15+'(ﾆ)法人税割'!F15)</f>
        <v>1024780</v>
      </c>
      <c r="G15" s="96">
        <f>SUM('(ｲ)個人均等割'!G15+'(ﾛ)所得割'!G15+'(ﾊ)法人均等割'!G15+'(ﾆ)法人税割'!G15)</f>
        <v>22817</v>
      </c>
      <c r="H15" s="97">
        <f t="shared" si="2"/>
        <v>1047597</v>
      </c>
      <c r="I15" s="113">
        <f t="shared" si="3"/>
        <v>96.73722605688049</v>
      </c>
      <c r="J15" s="207">
        <f t="shared" si="0"/>
        <v>27.48837433438547</v>
      </c>
      <c r="K15" s="114">
        <f t="shared" si="0"/>
        <v>91.70543178535475</v>
      </c>
    </row>
    <row r="16" spans="1:11" ht="13.5">
      <c r="A16" s="5"/>
      <c r="B16" s="78" t="str">
        <f>+'帳票61_06(1)'!B15</f>
        <v>国頭村</v>
      </c>
      <c r="C16" s="86">
        <f>SUM('(ｲ)個人均等割'!C16+'(ﾛ)所得割'!C16+'(ﾊ)法人均等割'!C16+'(ﾆ)法人税割'!C16)</f>
        <v>125562</v>
      </c>
      <c r="D16" s="87">
        <f>SUM('(ｲ)個人均等割'!D16+'(ﾛ)所得割'!D16+'(ﾊ)法人均等割'!D16+'(ﾆ)法人税割'!D16)</f>
        <v>10961</v>
      </c>
      <c r="E16" s="88">
        <f t="shared" si="1"/>
        <v>136523</v>
      </c>
      <c r="F16" s="86">
        <f>SUM('(ｲ)個人均等割'!F16+'(ﾛ)所得割'!F16+'(ﾊ)法人均等割'!F16+'(ﾆ)法人税割'!F16)</f>
        <v>119058</v>
      </c>
      <c r="G16" s="87">
        <f>SUM('(ｲ)個人均等割'!G16+'(ﾛ)所得割'!G16+'(ﾊ)法人均等割'!G16+'(ﾆ)法人税割'!G16)</f>
        <v>2435</v>
      </c>
      <c r="H16" s="88">
        <f t="shared" si="2"/>
        <v>121493</v>
      </c>
      <c r="I16" s="107">
        <f t="shared" si="3"/>
        <v>94.82008888039375</v>
      </c>
      <c r="J16" s="210">
        <f t="shared" si="0"/>
        <v>22.21512635708421</v>
      </c>
      <c r="K16" s="108">
        <f t="shared" si="0"/>
        <v>88.9908660079254</v>
      </c>
    </row>
    <row r="17" spans="1:11" ht="13.5">
      <c r="A17" s="5"/>
      <c r="B17" s="75" t="str">
        <f>+'帳票61_06(1)'!B16</f>
        <v>大宜味村</v>
      </c>
      <c r="C17" s="89">
        <f>SUM('(ｲ)個人均等割'!C17+'(ﾛ)所得割'!C17+'(ﾊ)法人均等割'!C17+'(ﾆ)法人税割'!C17)</f>
        <v>76961</v>
      </c>
      <c r="D17" s="90">
        <f>SUM('(ｲ)個人均等割'!D17+'(ﾛ)所得割'!D17+'(ﾊ)法人均等割'!D17+'(ﾆ)法人税割'!D17)</f>
        <v>4298</v>
      </c>
      <c r="E17" s="91">
        <f t="shared" si="1"/>
        <v>81259</v>
      </c>
      <c r="F17" s="89">
        <f>SUM('(ｲ)個人均等割'!F17+'(ﾛ)所得割'!F17+'(ﾊ)法人均等割'!F17+'(ﾆ)法人税割'!F17)</f>
        <v>76003</v>
      </c>
      <c r="G17" s="90">
        <f>SUM('(ｲ)個人均等割'!G17+'(ﾛ)所得割'!G17+'(ﾊ)法人均等割'!G17+'(ﾆ)法人税割'!G17)</f>
        <v>1035</v>
      </c>
      <c r="H17" s="91">
        <f t="shared" si="2"/>
        <v>77038</v>
      </c>
      <c r="I17" s="109">
        <f t="shared" si="3"/>
        <v>98.75521367965592</v>
      </c>
      <c r="J17" s="155">
        <f t="shared" si="0"/>
        <v>24.08096789204281</v>
      </c>
      <c r="K17" s="110">
        <f t="shared" si="0"/>
        <v>94.80549846786202</v>
      </c>
    </row>
    <row r="18" spans="1:11" ht="13.5">
      <c r="A18" s="5"/>
      <c r="B18" s="75" t="str">
        <f>+'帳票61_06(1)'!B17</f>
        <v>東村</v>
      </c>
      <c r="C18" s="89">
        <f>SUM('(ｲ)個人均等割'!C18+'(ﾛ)所得割'!C18+'(ﾊ)法人均等割'!C18+'(ﾆ)法人税割'!C18)</f>
        <v>73907</v>
      </c>
      <c r="D18" s="90">
        <f>SUM('(ｲ)個人均等割'!D18+'(ﾛ)所得割'!D18+'(ﾊ)法人均等割'!D18+'(ﾆ)法人税割'!D18)</f>
        <v>2672</v>
      </c>
      <c r="E18" s="91">
        <f t="shared" si="1"/>
        <v>76579</v>
      </c>
      <c r="F18" s="89">
        <f>SUM('(ｲ)個人均等割'!F18+'(ﾛ)所得割'!F18+'(ﾊ)法人均等割'!F18+'(ﾆ)法人税割'!F18)</f>
        <v>71421</v>
      </c>
      <c r="G18" s="90">
        <f>SUM('(ｲ)個人均等割'!G18+'(ﾛ)所得割'!G18+'(ﾊ)法人均等割'!G18+'(ﾆ)法人税割'!G18)</f>
        <v>276</v>
      </c>
      <c r="H18" s="91">
        <f t="shared" si="2"/>
        <v>71697</v>
      </c>
      <c r="I18" s="109">
        <f t="shared" si="3"/>
        <v>96.6363132044326</v>
      </c>
      <c r="J18" s="155">
        <f t="shared" si="0"/>
        <v>10.32934131736527</v>
      </c>
      <c r="K18" s="110">
        <f t="shared" si="0"/>
        <v>93.62488410660886</v>
      </c>
    </row>
    <row r="19" spans="1:11" ht="13.5">
      <c r="A19" s="5"/>
      <c r="B19" s="76" t="str">
        <f>+'帳票61_06(1)'!B18</f>
        <v>今帰仁村</v>
      </c>
      <c r="C19" s="92">
        <f>SUM('(ｲ)個人均等割'!C19+'(ﾛ)所得割'!C19+'(ﾊ)法人均等割'!C19+'(ﾆ)法人税割'!C19)</f>
        <v>197904</v>
      </c>
      <c r="D19" s="93">
        <f>SUM('(ｲ)個人均等割'!D19+'(ﾛ)所得割'!D19+'(ﾊ)法人均等割'!D19+'(ﾆ)法人税割'!D19)</f>
        <v>12553</v>
      </c>
      <c r="E19" s="94">
        <f t="shared" si="1"/>
        <v>210457</v>
      </c>
      <c r="F19" s="92">
        <f>SUM('(ｲ)個人均等割'!F19+'(ﾛ)所得割'!F19+'(ﾊ)法人均等割'!F19+'(ﾆ)法人税割'!F19)</f>
        <v>188749</v>
      </c>
      <c r="G19" s="93">
        <f>SUM('(ｲ)個人均等割'!G19+'(ﾛ)所得割'!G19+'(ﾊ)法人均等割'!G19+'(ﾆ)法人税割'!G19)</f>
        <v>3219</v>
      </c>
      <c r="H19" s="94">
        <f t="shared" si="2"/>
        <v>191968</v>
      </c>
      <c r="I19" s="111">
        <f t="shared" si="3"/>
        <v>95.3740197267362</v>
      </c>
      <c r="J19" s="204">
        <f t="shared" si="0"/>
        <v>25.643272524496137</v>
      </c>
      <c r="K19" s="112">
        <f t="shared" si="0"/>
        <v>91.21483248359522</v>
      </c>
    </row>
    <row r="20" spans="1:11" ht="13.5">
      <c r="A20" s="5"/>
      <c r="B20" s="77" t="str">
        <f>+'帳票61_06(1)'!B19</f>
        <v>本部町</v>
      </c>
      <c r="C20" s="95">
        <f>SUM('(ｲ)個人均等割'!C20+'(ﾛ)所得割'!C20+'(ﾊ)法人均等割'!C20+'(ﾆ)法人税割'!C20)</f>
        <v>328765</v>
      </c>
      <c r="D20" s="96">
        <f>SUM('(ｲ)個人均等割'!D20+'(ﾛ)所得割'!D20+'(ﾊ)法人均等割'!D20+'(ﾆ)法人税割'!D20)</f>
        <v>31649</v>
      </c>
      <c r="E20" s="97">
        <f t="shared" si="1"/>
        <v>360414</v>
      </c>
      <c r="F20" s="95">
        <f>SUM('(ｲ)個人均等割'!F20+'(ﾛ)所得割'!F20+'(ﾊ)法人均等割'!F20+'(ﾆ)法人税割'!F20)</f>
        <v>313866</v>
      </c>
      <c r="G20" s="96">
        <f>SUM('(ｲ)個人均等割'!G20+'(ﾛ)所得割'!G20+'(ﾊ)法人均等割'!G20+'(ﾆ)法人税割'!G20)</f>
        <v>6804</v>
      </c>
      <c r="H20" s="97">
        <f t="shared" si="2"/>
        <v>320670</v>
      </c>
      <c r="I20" s="113">
        <f t="shared" si="3"/>
        <v>95.46819156540386</v>
      </c>
      <c r="J20" s="207">
        <f t="shared" si="0"/>
        <v>21.498309583241177</v>
      </c>
      <c r="K20" s="114">
        <f t="shared" si="0"/>
        <v>88.97268141637117</v>
      </c>
    </row>
    <row r="21" spans="1:11" ht="13.5">
      <c r="A21" s="5"/>
      <c r="B21" s="75" t="str">
        <f>+'帳票61_06(1)'!B20</f>
        <v>恩納村</v>
      </c>
      <c r="C21" s="89">
        <f>SUM('(ｲ)個人均等割'!C21+'(ﾛ)所得割'!C21+'(ﾊ)法人均等割'!C21+'(ﾆ)法人税割'!C21)</f>
        <v>516918</v>
      </c>
      <c r="D21" s="90">
        <f>SUM('(ｲ)個人均等割'!D21+'(ﾛ)所得割'!D21+'(ﾊ)法人均等割'!D21+'(ﾆ)法人税割'!D21)</f>
        <v>47708</v>
      </c>
      <c r="E21" s="91">
        <f t="shared" si="1"/>
        <v>564626</v>
      </c>
      <c r="F21" s="89">
        <f>SUM('(ｲ)個人均等割'!F21+'(ﾛ)所得割'!F21+'(ﾊ)法人均等割'!F21+'(ﾆ)法人税割'!F21)</f>
        <v>500661</v>
      </c>
      <c r="G21" s="90">
        <f>SUM('(ｲ)個人均等割'!G21+'(ﾛ)所得割'!G21+'(ﾊ)法人均等割'!G21+'(ﾆ)法人税割'!G21)</f>
        <v>13148</v>
      </c>
      <c r="H21" s="91">
        <f t="shared" si="2"/>
        <v>513809</v>
      </c>
      <c r="I21" s="109">
        <f t="shared" si="3"/>
        <v>96.85501375459937</v>
      </c>
      <c r="J21" s="155">
        <f t="shared" si="0"/>
        <v>27.559319191749807</v>
      </c>
      <c r="K21" s="110">
        <f t="shared" si="0"/>
        <v>90.99988310846472</v>
      </c>
    </row>
    <row r="22" spans="1:11" ht="13.5">
      <c r="A22" s="5"/>
      <c r="B22" s="75" t="str">
        <f>+'帳票61_06(1)'!B21</f>
        <v>宜野座村</v>
      </c>
      <c r="C22" s="89">
        <f>SUM('(ｲ)個人均等割'!C22+'(ﾛ)所得割'!C22+'(ﾊ)法人均等割'!C22+'(ﾆ)法人税割'!C22)</f>
        <v>186053</v>
      </c>
      <c r="D22" s="90">
        <f>SUM('(ｲ)個人均等割'!D22+'(ﾛ)所得割'!D22+'(ﾊ)法人均等割'!D22+'(ﾆ)法人税割'!D22)</f>
        <v>23906</v>
      </c>
      <c r="E22" s="91">
        <f t="shared" si="1"/>
        <v>209959</v>
      </c>
      <c r="F22" s="89">
        <f>SUM('(ｲ)個人均等割'!F22+'(ﾛ)所得割'!F22+'(ﾊ)法人均等割'!F22+'(ﾆ)法人税割'!F22)</f>
        <v>178106</v>
      </c>
      <c r="G22" s="90">
        <f>SUM('(ｲ)個人均等割'!G22+'(ﾛ)所得割'!G22+'(ﾊ)法人均等割'!G22+'(ﾆ)法人税割'!G22)</f>
        <v>8105</v>
      </c>
      <c r="H22" s="91">
        <f t="shared" si="2"/>
        <v>186211</v>
      </c>
      <c r="I22" s="109">
        <f t="shared" si="3"/>
        <v>95.72863646380333</v>
      </c>
      <c r="J22" s="155">
        <f t="shared" si="0"/>
        <v>33.90362252154271</v>
      </c>
      <c r="K22" s="110">
        <f t="shared" si="0"/>
        <v>88.68922027633967</v>
      </c>
    </row>
    <row r="23" spans="1:11" ht="13.5">
      <c r="A23" s="5"/>
      <c r="B23" s="75" t="str">
        <f>+'帳票61_06(1)'!B22</f>
        <v>金武町</v>
      </c>
      <c r="C23" s="89">
        <f>SUM('(ｲ)個人均等割'!C23+'(ﾛ)所得割'!C23+'(ﾊ)法人均等割'!C23+'(ﾆ)法人税割'!C23)</f>
        <v>317676</v>
      </c>
      <c r="D23" s="90">
        <f>SUM('(ｲ)個人均等割'!D23+'(ﾛ)所得割'!D23+'(ﾊ)法人均等割'!D23+'(ﾆ)法人税割'!D23)</f>
        <v>55494</v>
      </c>
      <c r="E23" s="91">
        <f t="shared" si="1"/>
        <v>373170</v>
      </c>
      <c r="F23" s="89">
        <f>SUM('(ｲ)個人均等割'!F23+'(ﾛ)所得割'!F23+'(ﾊ)法人均等割'!F23+'(ﾆ)法人税割'!F23)</f>
        <v>305382</v>
      </c>
      <c r="G23" s="90">
        <f>SUM('(ｲ)個人均等割'!G23+'(ﾛ)所得割'!G23+'(ﾊ)法人均等割'!G23+'(ﾆ)法人税割'!G23)</f>
        <v>9542</v>
      </c>
      <c r="H23" s="91">
        <f t="shared" si="2"/>
        <v>314924</v>
      </c>
      <c r="I23" s="109">
        <f t="shared" si="3"/>
        <v>96.13001926491141</v>
      </c>
      <c r="J23" s="155">
        <f t="shared" si="0"/>
        <v>17.194651674054853</v>
      </c>
      <c r="K23" s="110">
        <f t="shared" si="0"/>
        <v>84.39156416646568</v>
      </c>
    </row>
    <row r="24" spans="1:11" ht="13.5">
      <c r="A24" s="5"/>
      <c r="B24" s="76" t="str">
        <f>+'帳票61_06(1)'!B23</f>
        <v>伊江村</v>
      </c>
      <c r="C24" s="92">
        <f>SUM('(ｲ)個人均等割'!C24+'(ﾛ)所得割'!C24+'(ﾊ)法人均等割'!C24+'(ﾆ)法人税割'!C24)</f>
        <v>96612</v>
      </c>
      <c r="D24" s="93">
        <f>SUM('(ｲ)個人均等割'!D24+'(ﾛ)所得割'!D24+'(ﾊ)法人均等割'!D24+'(ﾆ)法人税割'!D24)</f>
        <v>3363</v>
      </c>
      <c r="E24" s="94">
        <f t="shared" si="1"/>
        <v>99975</v>
      </c>
      <c r="F24" s="92">
        <f>SUM('(ｲ)個人均等割'!F24+'(ﾛ)所得割'!F24+'(ﾊ)法人均等割'!F24+'(ﾆ)法人税割'!F24)</f>
        <v>95120</v>
      </c>
      <c r="G24" s="93">
        <f>SUM('(ｲ)個人均等割'!G24+'(ﾛ)所得割'!G24+'(ﾊ)法人均等割'!G24+'(ﾆ)法人税割'!G24)</f>
        <v>890</v>
      </c>
      <c r="H24" s="94">
        <f t="shared" si="2"/>
        <v>96010</v>
      </c>
      <c r="I24" s="111">
        <f t="shared" si="3"/>
        <v>98.45567838363765</v>
      </c>
      <c r="J24" s="204">
        <f t="shared" si="0"/>
        <v>26.464466250371693</v>
      </c>
      <c r="K24" s="112">
        <f t="shared" si="0"/>
        <v>96.03400850212553</v>
      </c>
    </row>
    <row r="25" spans="1:11" ht="13.5">
      <c r="A25" s="5"/>
      <c r="B25" s="77" t="str">
        <f>+'帳票61_06(1)'!B24</f>
        <v>読谷村</v>
      </c>
      <c r="C25" s="95">
        <f>SUM('(ｲ)個人均等割'!C25+'(ﾛ)所得割'!C25+'(ﾊ)法人均等割'!C25+'(ﾆ)法人税割'!C25)</f>
        <v>1197937</v>
      </c>
      <c r="D25" s="96">
        <f>SUM('(ｲ)個人均等割'!D25+'(ﾛ)所得割'!D25+'(ﾊ)法人均等割'!D25+'(ﾆ)法人税割'!D25)</f>
        <v>78367</v>
      </c>
      <c r="E25" s="97">
        <f t="shared" si="1"/>
        <v>1276304</v>
      </c>
      <c r="F25" s="95">
        <f>SUM('(ｲ)個人均等割'!F25+'(ﾛ)所得割'!F25+'(ﾊ)法人均等割'!F25+'(ﾆ)法人税割'!F25)</f>
        <v>1151801</v>
      </c>
      <c r="G25" s="96">
        <f>SUM('(ｲ)個人均等割'!G25+'(ﾛ)所得割'!G25+'(ﾊ)法人均等割'!G25+'(ﾆ)法人税割'!G25)</f>
        <v>20299</v>
      </c>
      <c r="H25" s="97">
        <f t="shared" si="2"/>
        <v>1172100</v>
      </c>
      <c r="I25" s="113">
        <f t="shared" si="3"/>
        <v>96.14871232794378</v>
      </c>
      <c r="J25" s="207">
        <f t="shared" si="0"/>
        <v>25.90248446412393</v>
      </c>
      <c r="K25" s="114">
        <f t="shared" si="0"/>
        <v>91.83548747006984</v>
      </c>
    </row>
    <row r="26" spans="1:11" ht="13.5">
      <c r="A26" s="5"/>
      <c r="B26" s="75" t="str">
        <f>+'帳票61_06(1)'!B25</f>
        <v>嘉手納町</v>
      </c>
      <c r="C26" s="89">
        <f>SUM('(ｲ)個人均等割'!C26+'(ﾛ)所得割'!C26+'(ﾊ)法人均等割'!C26+'(ﾆ)法人税割'!C26)</f>
        <v>609496</v>
      </c>
      <c r="D26" s="90">
        <f>SUM('(ｲ)個人均等割'!D26+'(ﾛ)所得割'!D26+'(ﾊ)法人均等割'!D26+'(ﾆ)法人税割'!D26)</f>
        <v>68621</v>
      </c>
      <c r="E26" s="91">
        <f t="shared" si="1"/>
        <v>678117</v>
      </c>
      <c r="F26" s="89">
        <f>SUM('(ｲ)個人均等割'!F26+'(ﾛ)所得割'!F26+'(ﾊ)法人均等割'!F26+'(ﾆ)法人税割'!F26)</f>
        <v>576994</v>
      </c>
      <c r="G26" s="90">
        <f>SUM('(ｲ)個人均等割'!G26+'(ﾛ)所得割'!G26+'(ﾊ)法人均等割'!G26+'(ﾆ)法人税割'!G26)</f>
        <v>21375</v>
      </c>
      <c r="H26" s="91">
        <f t="shared" si="2"/>
        <v>598369</v>
      </c>
      <c r="I26" s="109">
        <f t="shared" si="3"/>
        <v>94.66739732500295</v>
      </c>
      <c r="J26" s="155">
        <f t="shared" si="0"/>
        <v>31.14935661095</v>
      </c>
      <c r="K26" s="110">
        <f t="shared" si="0"/>
        <v>88.23978752929067</v>
      </c>
    </row>
    <row r="27" spans="1:11" ht="13.5">
      <c r="A27" s="5"/>
      <c r="B27" s="75" t="str">
        <f>+'帳票61_06(1)'!B26</f>
        <v>北谷町</v>
      </c>
      <c r="C27" s="89">
        <f>SUM('(ｲ)個人均等割'!C27+'(ﾛ)所得割'!C27+'(ﾊ)法人均等割'!C27+'(ﾆ)法人税割'!C27)</f>
        <v>1343328</v>
      </c>
      <c r="D27" s="90">
        <f>SUM('(ｲ)個人均等割'!D27+'(ﾛ)所得割'!D27+'(ﾊ)法人均等割'!D27+'(ﾆ)法人税割'!D27)</f>
        <v>115527</v>
      </c>
      <c r="E27" s="91">
        <f t="shared" si="1"/>
        <v>1458855</v>
      </c>
      <c r="F27" s="89">
        <f>SUM('(ｲ)個人均等割'!F27+'(ﾛ)所得割'!F27+'(ﾊ)法人均等割'!F27+'(ﾆ)法人税割'!F27)</f>
        <v>1291450</v>
      </c>
      <c r="G27" s="90">
        <f>SUM('(ｲ)個人均等割'!G27+'(ﾛ)所得割'!G27+'(ﾊ)法人均等割'!G27+'(ﾆ)法人税割'!G27)</f>
        <v>26861</v>
      </c>
      <c r="H27" s="91">
        <f t="shared" si="2"/>
        <v>1318311</v>
      </c>
      <c r="I27" s="109">
        <f t="shared" si="3"/>
        <v>96.13809881131041</v>
      </c>
      <c r="J27" s="155">
        <f t="shared" si="0"/>
        <v>23.250841794558845</v>
      </c>
      <c r="K27" s="110">
        <f t="shared" si="0"/>
        <v>90.36614331102132</v>
      </c>
    </row>
    <row r="28" spans="1:11" ht="13.5">
      <c r="A28" s="5"/>
      <c r="B28" s="75" t="str">
        <f>+'帳票61_06(1)'!B27</f>
        <v>北中城村</v>
      </c>
      <c r="C28" s="89">
        <f>SUM('(ｲ)個人均等割'!C28+'(ﾛ)所得割'!C28+'(ﾊ)法人均等割'!C28+'(ﾆ)法人税割'!C28)</f>
        <v>624182</v>
      </c>
      <c r="D28" s="90">
        <f>SUM('(ｲ)個人均等割'!D28+'(ﾛ)所得割'!D28+'(ﾊ)法人均等割'!D28+'(ﾆ)法人税割'!D28)</f>
        <v>84057</v>
      </c>
      <c r="E28" s="91">
        <f t="shared" si="1"/>
        <v>708239</v>
      </c>
      <c r="F28" s="89">
        <f>SUM('(ｲ)個人均等割'!F28+'(ﾛ)所得割'!F28+'(ﾊ)法人均等割'!F28+'(ﾆ)法人税割'!F28)</f>
        <v>604744</v>
      </c>
      <c r="G28" s="90">
        <f>SUM('(ｲ)個人均等割'!G28+'(ﾛ)所得割'!G28+'(ﾊ)法人均等割'!G28+'(ﾆ)法人税割'!G28)</f>
        <v>20905</v>
      </c>
      <c r="H28" s="91">
        <f t="shared" si="2"/>
        <v>625649</v>
      </c>
      <c r="I28" s="109">
        <f t="shared" si="3"/>
        <v>96.88584419287965</v>
      </c>
      <c r="J28" s="155">
        <f t="shared" si="0"/>
        <v>24.870028671020854</v>
      </c>
      <c r="K28" s="110">
        <f t="shared" si="0"/>
        <v>88.33868228098142</v>
      </c>
    </row>
    <row r="29" spans="1:11" ht="13.5">
      <c r="A29" s="5"/>
      <c r="B29" s="76" t="str">
        <f>+'帳票61_06(1)'!B28</f>
        <v>中城村</v>
      </c>
      <c r="C29" s="92">
        <f>SUM('(ｲ)個人均等割'!C29+'(ﾛ)所得割'!C29+'(ﾊ)法人均等割'!C29+'(ﾆ)法人税割'!C29)</f>
        <v>564813</v>
      </c>
      <c r="D29" s="93">
        <f>SUM('(ｲ)個人均等割'!D29+'(ﾛ)所得割'!D29+'(ﾊ)法人均等割'!D29+'(ﾆ)法人税割'!D29)</f>
        <v>50917</v>
      </c>
      <c r="E29" s="94">
        <f t="shared" si="1"/>
        <v>615730</v>
      </c>
      <c r="F29" s="92">
        <f>SUM('(ｲ)個人均等割'!F29+'(ﾛ)所得割'!F29+'(ﾊ)法人均等割'!F29+'(ﾆ)法人税割'!F29)</f>
        <v>546955</v>
      </c>
      <c r="G29" s="93">
        <f>SUM('(ｲ)個人均等割'!G29+'(ﾛ)所得割'!G29+'(ﾊ)法人均等割'!G29+'(ﾆ)法人税割'!G29)</f>
        <v>12729</v>
      </c>
      <c r="H29" s="94">
        <f t="shared" si="2"/>
        <v>559684</v>
      </c>
      <c r="I29" s="111">
        <f t="shared" si="3"/>
        <v>96.83824557862513</v>
      </c>
      <c r="J29" s="204">
        <f t="shared" si="0"/>
        <v>24.99950900485103</v>
      </c>
      <c r="K29" s="112">
        <f t="shared" si="0"/>
        <v>90.89763370308415</v>
      </c>
    </row>
    <row r="30" spans="1:11" ht="13.5">
      <c r="A30" s="5"/>
      <c r="B30" s="77" t="str">
        <f>+'帳票61_06(1)'!B29</f>
        <v>西原町</v>
      </c>
      <c r="C30" s="95">
        <f>SUM('(ｲ)個人均等割'!C30+'(ﾛ)所得割'!C30+'(ﾊ)法人均等割'!C30+'(ﾆ)法人税割'!C30)</f>
        <v>1261867</v>
      </c>
      <c r="D30" s="96">
        <f>SUM('(ｲ)個人均等割'!D30+'(ﾛ)所得割'!D30+'(ﾊ)法人均等割'!D30+'(ﾆ)法人税割'!D30)</f>
        <v>79266</v>
      </c>
      <c r="E30" s="97">
        <f t="shared" si="1"/>
        <v>1341133</v>
      </c>
      <c r="F30" s="95">
        <f>SUM('(ｲ)個人均等割'!F30+'(ﾛ)所得割'!F30+'(ﾊ)法人均等割'!F30+'(ﾆ)法人税割'!F30)</f>
        <v>1234710</v>
      </c>
      <c r="G30" s="96">
        <f>SUM('(ｲ)個人均等割'!G30+'(ﾛ)所得割'!G30+'(ﾊ)法人均等割'!G30+'(ﾆ)法人税割'!G30)</f>
        <v>26723</v>
      </c>
      <c r="H30" s="97">
        <f t="shared" si="2"/>
        <v>1261433</v>
      </c>
      <c r="I30" s="113">
        <f t="shared" si="3"/>
        <v>97.84787144762483</v>
      </c>
      <c r="J30" s="207">
        <f t="shared" si="0"/>
        <v>33.71306739333384</v>
      </c>
      <c r="K30" s="114">
        <f t="shared" si="0"/>
        <v>94.05726352270804</v>
      </c>
    </row>
    <row r="31" spans="1:11" ht="13.5">
      <c r="A31" s="5"/>
      <c r="B31" s="75" t="str">
        <f>+'帳票61_06(1)'!B30</f>
        <v>与那原町</v>
      </c>
      <c r="C31" s="89">
        <f>SUM('(ｲ)個人均等割'!C31+'(ﾛ)所得割'!C31+'(ﾊ)法人均等割'!C31+'(ﾆ)法人税割'!C31)</f>
        <v>498624</v>
      </c>
      <c r="D31" s="90">
        <f>SUM('(ｲ)個人均等割'!D31+'(ﾛ)所得割'!D31+'(ﾊ)法人均等割'!D31+'(ﾆ)法人税割'!D31)</f>
        <v>23374</v>
      </c>
      <c r="E31" s="91">
        <f t="shared" si="1"/>
        <v>521998</v>
      </c>
      <c r="F31" s="89">
        <f>SUM('(ｲ)個人均等割'!F31+'(ﾛ)所得割'!F31+'(ﾊ)法人均等割'!F31+'(ﾆ)法人税割'!F31)</f>
        <v>490818</v>
      </c>
      <c r="G31" s="90">
        <f>SUM('(ｲ)個人均等割'!G31+'(ﾛ)所得割'!G31+'(ﾊ)法人均等割'!G31+'(ﾆ)法人税割'!G31)</f>
        <v>7461</v>
      </c>
      <c r="H31" s="91">
        <f t="shared" si="2"/>
        <v>498279</v>
      </c>
      <c r="I31" s="109">
        <f t="shared" si="3"/>
        <v>98.43449172121679</v>
      </c>
      <c r="J31" s="155">
        <f t="shared" si="0"/>
        <v>31.920082142551554</v>
      </c>
      <c r="K31" s="110">
        <f t="shared" si="0"/>
        <v>95.45611285866997</v>
      </c>
    </row>
    <row r="32" spans="1:11" ht="13.5">
      <c r="A32" s="5"/>
      <c r="B32" s="75" t="str">
        <f>+'帳票61_06(1)'!B31</f>
        <v>南風原町</v>
      </c>
      <c r="C32" s="89">
        <f>SUM('(ｲ)個人均等割'!C32+'(ﾛ)所得割'!C32+'(ﾊ)法人均等割'!C32+'(ﾆ)法人税割'!C32)</f>
        <v>1302581</v>
      </c>
      <c r="D32" s="90">
        <f>SUM('(ｲ)個人均等割'!D32+'(ﾛ)所得割'!D32+'(ﾊ)法人均等割'!D32+'(ﾆ)法人税割'!D32)</f>
        <v>70382</v>
      </c>
      <c r="E32" s="91">
        <f t="shared" si="1"/>
        <v>1372963</v>
      </c>
      <c r="F32" s="89">
        <f>SUM('(ｲ)個人均等割'!F32+'(ﾛ)所得割'!F32+'(ﾊ)法人均等割'!F32+'(ﾆ)法人税割'!F32)</f>
        <v>1280372</v>
      </c>
      <c r="G32" s="90">
        <f>SUM('(ｲ)個人均等割'!G32+'(ﾛ)所得割'!G32+'(ﾊ)法人均等割'!G32+'(ﾆ)法人税割'!G32)</f>
        <v>21844</v>
      </c>
      <c r="H32" s="91">
        <f t="shared" si="2"/>
        <v>1302216</v>
      </c>
      <c r="I32" s="109">
        <f t="shared" si="3"/>
        <v>98.29500046446248</v>
      </c>
      <c r="J32" s="155">
        <f t="shared" si="0"/>
        <v>31.036344519905658</v>
      </c>
      <c r="K32" s="110">
        <f t="shared" si="0"/>
        <v>94.84712989352225</v>
      </c>
    </row>
    <row r="33" spans="1:11" ht="13.5">
      <c r="A33" s="5"/>
      <c r="B33" s="75" t="str">
        <f>+'帳票61_06(1)'!B32</f>
        <v>渡嘉敷村</v>
      </c>
      <c r="C33" s="89">
        <f>SUM('(ｲ)個人均等割'!C33+'(ﾛ)所得割'!C33+'(ﾊ)法人均等割'!C33+'(ﾆ)法人税割'!C33)</f>
        <v>34760</v>
      </c>
      <c r="D33" s="90">
        <f>SUM('(ｲ)個人均等割'!D33+'(ﾛ)所得割'!D33+'(ﾊ)法人均等割'!D33+'(ﾆ)法人税割'!D33)</f>
        <v>174</v>
      </c>
      <c r="E33" s="91">
        <f t="shared" si="1"/>
        <v>34934</v>
      </c>
      <c r="F33" s="89">
        <f>SUM('(ｲ)個人均等割'!F33+'(ﾛ)所得割'!F33+'(ﾊ)法人均等割'!F33+'(ﾆ)法人税割'!F33)</f>
        <v>34415</v>
      </c>
      <c r="G33" s="90">
        <f>SUM('(ｲ)個人均等割'!G33+'(ﾛ)所得割'!G33+'(ﾊ)法人均等割'!G33+'(ﾆ)法人税割'!G33)</f>
        <v>32</v>
      </c>
      <c r="H33" s="91">
        <f t="shared" si="2"/>
        <v>34447</v>
      </c>
      <c r="I33" s="109">
        <f t="shared" si="3"/>
        <v>99.00747986191024</v>
      </c>
      <c r="J33" s="155">
        <f t="shared" si="0"/>
        <v>18.39080459770115</v>
      </c>
      <c r="K33" s="110">
        <f t="shared" si="0"/>
        <v>98.60594263468255</v>
      </c>
    </row>
    <row r="34" spans="1:11" ht="13.5">
      <c r="A34" s="5"/>
      <c r="B34" s="76" t="str">
        <f>+'帳票61_06(1)'!B33</f>
        <v>座間味村</v>
      </c>
      <c r="C34" s="92">
        <f>SUM('(ｲ)個人均等割'!C34+'(ﾛ)所得割'!C34+'(ﾊ)法人均等割'!C34+'(ﾆ)法人税割'!C34)</f>
        <v>31052</v>
      </c>
      <c r="D34" s="93">
        <f>SUM('(ｲ)個人均等割'!D34+'(ﾛ)所得割'!D34+'(ﾊ)法人均等割'!D34+'(ﾆ)法人税割'!D34)</f>
        <v>3398</v>
      </c>
      <c r="E34" s="94">
        <f t="shared" si="1"/>
        <v>34450</v>
      </c>
      <c r="F34" s="92">
        <f>SUM('(ｲ)個人均等割'!F34+'(ﾛ)所得割'!F34+'(ﾊ)法人均等割'!F34+'(ﾆ)法人税割'!F34)</f>
        <v>29312</v>
      </c>
      <c r="G34" s="93">
        <f>SUM('(ｲ)個人均等割'!G34+'(ﾛ)所得割'!G34+'(ﾊ)法人均等割'!G34+'(ﾆ)法人税割'!G34)</f>
        <v>918</v>
      </c>
      <c r="H34" s="94">
        <f t="shared" si="2"/>
        <v>30230</v>
      </c>
      <c r="I34" s="111">
        <f t="shared" si="3"/>
        <v>94.39649619992271</v>
      </c>
      <c r="J34" s="204">
        <f t="shared" si="0"/>
        <v>27.015891701000587</v>
      </c>
      <c r="K34" s="112">
        <f t="shared" si="0"/>
        <v>87.75036284470247</v>
      </c>
    </row>
    <row r="35" spans="1:11" ht="13.5">
      <c r="A35" s="5"/>
      <c r="B35" s="77" t="str">
        <f>+'帳票61_06(1)'!B34</f>
        <v>粟国村</v>
      </c>
      <c r="C35" s="95">
        <f>SUM('(ｲ)個人均等割'!C35+'(ﾛ)所得割'!C35+'(ﾊ)法人均等割'!C35+'(ﾆ)法人税割'!C35)</f>
        <v>24132</v>
      </c>
      <c r="D35" s="96">
        <f>SUM('(ｲ)個人均等割'!D35+'(ﾛ)所得割'!D35+'(ﾊ)法人均等割'!D35+'(ﾆ)法人税割'!D35)</f>
        <v>130</v>
      </c>
      <c r="E35" s="97">
        <f t="shared" si="1"/>
        <v>24262</v>
      </c>
      <c r="F35" s="95">
        <f>SUM('(ｲ)個人均等割'!F35+'(ﾛ)所得割'!F35+'(ﾊ)法人均等割'!F35+'(ﾆ)法人税割'!F35)</f>
        <v>23508</v>
      </c>
      <c r="G35" s="96">
        <f>SUM('(ｲ)個人均等割'!G35+'(ﾛ)所得割'!G35+'(ﾊ)法人均等割'!G35+'(ﾆ)法人税割'!G35)</f>
        <v>130</v>
      </c>
      <c r="H35" s="97">
        <f t="shared" si="2"/>
        <v>23638</v>
      </c>
      <c r="I35" s="113">
        <f t="shared" si="3"/>
        <v>97.41422178020885</v>
      </c>
      <c r="J35" s="207">
        <f t="shared" si="0"/>
        <v>100</v>
      </c>
      <c r="K35" s="114">
        <f t="shared" si="0"/>
        <v>97.42807682796142</v>
      </c>
    </row>
    <row r="36" spans="1:11" ht="13.5">
      <c r="A36" s="5"/>
      <c r="B36" s="75" t="str">
        <f>+'帳票61_06(1)'!B35</f>
        <v>渡名喜村</v>
      </c>
      <c r="C36" s="89">
        <f>SUM('(ｲ)個人均等割'!C36+'(ﾛ)所得割'!C36+'(ﾊ)法人均等割'!C36+'(ﾆ)法人税割'!C36)</f>
        <v>14943</v>
      </c>
      <c r="D36" s="90">
        <f>SUM('(ｲ)個人均等割'!D36+'(ﾛ)所得割'!D36+'(ﾊ)法人均等割'!D36+'(ﾆ)法人税割'!D36)</f>
        <v>1296</v>
      </c>
      <c r="E36" s="91">
        <f t="shared" si="1"/>
        <v>16239</v>
      </c>
      <c r="F36" s="89">
        <f>SUM('(ｲ)個人均等割'!F36+'(ﾛ)所得割'!F36+'(ﾊ)法人均等割'!F36+'(ﾆ)法人税割'!F36)</f>
        <v>14267</v>
      </c>
      <c r="G36" s="90">
        <f>SUM('(ｲ)個人均等割'!G36+'(ﾛ)所得割'!G36+'(ﾊ)法人均等割'!G36+'(ﾆ)法人税割'!G36)</f>
        <v>285</v>
      </c>
      <c r="H36" s="91">
        <f t="shared" si="2"/>
        <v>14552</v>
      </c>
      <c r="I36" s="109">
        <f t="shared" si="3"/>
        <v>95.47614267550023</v>
      </c>
      <c r="J36" s="155">
        <f t="shared" si="0"/>
        <v>21.99074074074074</v>
      </c>
      <c r="K36" s="110">
        <f t="shared" si="0"/>
        <v>89.61142927520167</v>
      </c>
    </row>
    <row r="37" spans="1:11" ht="13.5">
      <c r="A37" s="5"/>
      <c r="B37" s="75" t="str">
        <f>+'帳票61_06(1)'!B36</f>
        <v>南大東村</v>
      </c>
      <c r="C37" s="89">
        <f>SUM('(ｲ)個人均等割'!C37+'(ﾛ)所得割'!C37+'(ﾊ)法人均等割'!C37+'(ﾆ)法人税割'!C37)</f>
        <v>76709</v>
      </c>
      <c r="D37" s="90">
        <f>SUM('(ｲ)個人均等割'!D37+'(ﾛ)所得割'!D37+'(ﾊ)法人均等割'!D37+'(ﾆ)法人税割'!D37)</f>
        <v>3896</v>
      </c>
      <c r="E37" s="91">
        <f t="shared" si="1"/>
        <v>80605</v>
      </c>
      <c r="F37" s="89">
        <f>SUM('(ｲ)個人均等割'!F37+'(ﾛ)所得割'!F37+'(ﾊ)法人均等割'!F37+'(ﾆ)法人税割'!F37)</f>
        <v>76041</v>
      </c>
      <c r="G37" s="90">
        <f>SUM('(ｲ)個人均等割'!G37+'(ﾛ)所得割'!G37+'(ﾊ)法人均等割'!G37+'(ﾆ)法人税割'!G37)</f>
        <v>1018</v>
      </c>
      <c r="H37" s="91">
        <f t="shared" si="2"/>
        <v>77059</v>
      </c>
      <c r="I37" s="109">
        <f t="shared" si="3"/>
        <v>99.12917649819447</v>
      </c>
      <c r="J37" s="155">
        <f t="shared" si="3"/>
        <v>26.12936344969199</v>
      </c>
      <c r="K37" s="110">
        <f t="shared" si="3"/>
        <v>95.60076918305316</v>
      </c>
    </row>
    <row r="38" spans="1:11" ht="13.5">
      <c r="A38" s="5"/>
      <c r="B38" s="75" t="str">
        <f>+'帳票61_06(1)'!B37</f>
        <v>北大東村</v>
      </c>
      <c r="C38" s="89">
        <f>SUM('(ｲ)個人均等割'!C38+'(ﾛ)所得割'!C38+'(ﾊ)法人均等割'!C38+'(ﾆ)法人税割'!C38)</f>
        <v>33482</v>
      </c>
      <c r="D38" s="90">
        <f>SUM('(ｲ)個人均等割'!D38+'(ﾛ)所得割'!D38+'(ﾊ)法人均等割'!D38+'(ﾆ)法人税割'!D38)</f>
        <v>805</v>
      </c>
      <c r="E38" s="91">
        <f t="shared" si="1"/>
        <v>34287</v>
      </c>
      <c r="F38" s="89">
        <f>SUM('(ｲ)個人均等割'!F38+'(ﾛ)所得割'!F38+'(ﾊ)法人均等割'!F38+'(ﾆ)法人税割'!F38)</f>
        <v>32990</v>
      </c>
      <c r="G38" s="90">
        <f>SUM('(ｲ)個人均等割'!G38+'(ﾛ)所得割'!G38+'(ﾊ)法人均等割'!G38+'(ﾆ)法人税割'!G38)</f>
        <v>413</v>
      </c>
      <c r="H38" s="91">
        <f t="shared" si="2"/>
        <v>33403</v>
      </c>
      <c r="I38" s="109">
        <f t="shared" si="3"/>
        <v>98.53055373036258</v>
      </c>
      <c r="J38" s="155">
        <f t="shared" si="3"/>
        <v>51.30434782608696</v>
      </c>
      <c r="K38" s="110">
        <f t="shared" si="3"/>
        <v>97.42176335054103</v>
      </c>
    </row>
    <row r="39" spans="1:11" ht="13.5">
      <c r="A39" s="5"/>
      <c r="B39" s="76" t="str">
        <f>+'帳票61_06(1)'!B38</f>
        <v>伊平屋村</v>
      </c>
      <c r="C39" s="92">
        <f>SUM('(ｲ)個人均等割'!C39+'(ﾛ)所得割'!C39+'(ﾊ)法人均等割'!C39+'(ﾆ)法人税割'!C39)</f>
        <v>31447</v>
      </c>
      <c r="D39" s="93">
        <f>SUM('(ｲ)個人均等割'!D39+'(ﾛ)所得割'!D39+'(ﾊ)法人均等割'!D39+'(ﾆ)法人税割'!D39)</f>
        <v>3830</v>
      </c>
      <c r="E39" s="94">
        <f t="shared" si="1"/>
        <v>35277</v>
      </c>
      <c r="F39" s="92">
        <f>SUM('(ｲ)個人均等割'!F39+'(ﾛ)所得割'!F39+'(ﾊ)法人均等割'!F39+'(ﾆ)法人税割'!F39)</f>
        <v>29862</v>
      </c>
      <c r="G39" s="93">
        <f>SUM('(ｲ)個人均等割'!G39+'(ﾛ)所得割'!G39+'(ﾊ)法人均等割'!G39+'(ﾆ)法人税割'!G39)</f>
        <v>1870</v>
      </c>
      <c r="H39" s="94">
        <f t="shared" si="2"/>
        <v>31732</v>
      </c>
      <c r="I39" s="111">
        <f t="shared" si="3"/>
        <v>94.95977358730563</v>
      </c>
      <c r="J39" s="204">
        <f t="shared" si="3"/>
        <v>48.825065274151434</v>
      </c>
      <c r="K39" s="112">
        <f t="shared" si="3"/>
        <v>89.95095954871447</v>
      </c>
    </row>
    <row r="40" spans="1:11" ht="13.5">
      <c r="A40" s="5"/>
      <c r="B40" s="77" t="str">
        <f>+'帳票61_06(1)'!B39</f>
        <v>伊是名村</v>
      </c>
      <c r="C40" s="95">
        <f>SUM('(ｲ)個人均等割'!C40+'(ﾛ)所得割'!C40+'(ﾊ)法人均等割'!C40+'(ﾆ)法人税割'!C40)</f>
        <v>50000</v>
      </c>
      <c r="D40" s="96">
        <f>SUM('(ｲ)個人均等割'!D40+'(ﾛ)所得割'!D40+'(ﾊ)法人均等割'!D40+'(ﾆ)法人税割'!D40)</f>
        <v>6517</v>
      </c>
      <c r="E40" s="97">
        <f t="shared" si="1"/>
        <v>56517</v>
      </c>
      <c r="F40" s="95">
        <f>SUM('(ｲ)個人均等割'!F40+'(ﾛ)所得割'!F40+'(ﾊ)法人均等割'!F40+'(ﾆ)法人税割'!F40)</f>
        <v>48815</v>
      </c>
      <c r="G40" s="96">
        <f>SUM('(ｲ)個人均等割'!G40+'(ﾛ)所得割'!G40+'(ﾊ)法人均等割'!G40+'(ﾆ)法人税割'!G40)</f>
        <v>2562</v>
      </c>
      <c r="H40" s="97">
        <f t="shared" si="2"/>
        <v>51377</v>
      </c>
      <c r="I40" s="113">
        <f t="shared" si="3"/>
        <v>97.63</v>
      </c>
      <c r="J40" s="207">
        <f t="shared" si="3"/>
        <v>39.31256713211601</v>
      </c>
      <c r="K40" s="114">
        <f t="shared" si="3"/>
        <v>90.90539129819346</v>
      </c>
    </row>
    <row r="41" spans="1:11" ht="13.5">
      <c r="A41" s="5"/>
      <c r="B41" s="75" t="str">
        <f>+'帳票61_06(1)'!B40</f>
        <v>久米島町</v>
      </c>
      <c r="C41" s="89">
        <f>SUM('(ｲ)個人均等割'!C41+'(ﾛ)所得割'!C41+'(ﾊ)法人均等割'!C41+'(ﾆ)法人税割'!C41)</f>
        <v>252494</v>
      </c>
      <c r="D41" s="90">
        <f>SUM('(ｲ)個人均等割'!D41+'(ﾛ)所得割'!D41+'(ﾊ)法人均等割'!D41+'(ﾆ)法人税割'!D41)</f>
        <v>25384</v>
      </c>
      <c r="E41" s="91">
        <f t="shared" si="1"/>
        <v>277878</v>
      </c>
      <c r="F41" s="89">
        <f>SUM('(ｲ)個人均等割'!F41+'(ﾛ)所得割'!F41+'(ﾊ)法人均等割'!F41+'(ﾆ)法人税割'!F41)</f>
        <v>244358</v>
      </c>
      <c r="G41" s="90">
        <f>SUM('(ｲ)個人均等割'!G41+'(ﾛ)所得割'!G41+'(ﾊ)法人均等割'!G41+'(ﾆ)法人税割'!G41)</f>
        <v>6047</v>
      </c>
      <c r="H41" s="91">
        <f t="shared" si="2"/>
        <v>250405</v>
      </c>
      <c r="I41" s="109">
        <f t="shared" si="3"/>
        <v>96.77774521374765</v>
      </c>
      <c r="J41" s="155">
        <f t="shared" si="3"/>
        <v>23.82209265679168</v>
      </c>
      <c r="K41" s="110">
        <f t="shared" si="3"/>
        <v>90.11328712600493</v>
      </c>
    </row>
    <row r="42" spans="1:11" ht="13.5">
      <c r="A42" s="5"/>
      <c r="B42" s="75" t="str">
        <f>+'帳票61_06(1)'!B41</f>
        <v>八重瀬町</v>
      </c>
      <c r="C42" s="89">
        <f>SUM('(ｲ)個人均等割'!C42+'(ﾛ)所得割'!C42+'(ﾊ)法人均等割'!C42+'(ﾆ)法人税割'!C42)</f>
        <v>683789</v>
      </c>
      <c r="D42" s="90">
        <f>SUM('(ｲ)個人均等割'!D42+'(ﾛ)所得割'!D42+'(ﾊ)法人均等割'!D42+'(ﾆ)法人税割'!D42)</f>
        <v>77381</v>
      </c>
      <c r="E42" s="91">
        <f t="shared" si="1"/>
        <v>761170</v>
      </c>
      <c r="F42" s="89">
        <f>SUM('(ｲ)個人均等割'!F42+'(ﾛ)所得割'!F42+'(ﾊ)法人均等割'!F42+'(ﾆ)法人税割'!F42)</f>
        <v>650362</v>
      </c>
      <c r="G42" s="90">
        <f>SUM('(ｲ)個人均等割'!G42+'(ﾛ)所得割'!G42+'(ﾊ)法人均等割'!G42+'(ﾆ)法人税割'!G42)</f>
        <v>15034</v>
      </c>
      <c r="H42" s="91">
        <f t="shared" si="2"/>
        <v>665396</v>
      </c>
      <c r="I42" s="109">
        <f t="shared" si="3"/>
        <v>95.11150369485324</v>
      </c>
      <c r="J42" s="155">
        <f t="shared" si="3"/>
        <v>19.428541890128066</v>
      </c>
      <c r="K42" s="110">
        <f t="shared" si="3"/>
        <v>87.4175282788339</v>
      </c>
    </row>
    <row r="43" spans="1:11" ht="13.5">
      <c r="A43" s="5"/>
      <c r="B43" s="75" t="str">
        <f>+'帳票61_06(1)'!B42</f>
        <v>多良間村</v>
      </c>
      <c r="C43" s="89">
        <f>SUM('(ｲ)個人均等割'!C43+'(ﾛ)所得割'!C43+'(ﾊ)法人均等割'!C43+'(ﾆ)法人税割'!C43)</f>
        <v>32935</v>
      </c>
      <c r="D43" s="90">
        <f>SUM('(ｲ)個人均等割'!D43+'(ﾛ)所得割'!D43+'(ﾊ)法人均等割'!D43+'(ﾆ)法人税割'!D43)</f>
        <v>1548</v>
      </c>
      <c r="E43" s="91">
        <f t="shared" si="1"/>
        <v>34483</v>
      </c>
      <c r="F43" s="89">
        <f>SUM('(ｲ)個人均等割'!F43+'(ﾛ)所得割'!F43+'(ﾊ)法人均等割'!F43+'(ﾆ)法人税割'!F43)</f>
        <v>24762</v>
      </c>
      <c r="G43" s="90">
        <f>SUM('(ｲ)個人均等割'!G43+'(ﾛ)所得割'!G43+'(ﾊ)法人均等割'!G43+'(ﾆ)法人税割'!G43)</f>
        <v>845</v>
      </c>
      <c r="H43" s="91">
        <f t="shared" si="2"/>
        <v>25607</v>
      </c>
      <c r="I43" s="109">
        <f t="shared" si="3"/>
        <v>75.1844542280249</v>
      </c>
      <c r="J43" s="155">
        <f t="shared" si="3"/>
        <v>54.58656330749354</v>
      </c>
      <c r="K43" s="110">
        <f t="shared" si="3"/>
        <v>74.25978018153873</v>
      </c>
    </row>
    <row r="44" spans="1:11" ht="13.5">
      <c r="A44" s="5"/>
      <c r="B44" s="76" t="str">
        <f>+'帳票61_06(1)'!B43</f>
        <v>竹富町</v>
      </c>
      <c r="C44" s="92">
        <f>SUM('(ｲ)個人均等割'!C44+'(ﾛ)所得割'!C44+'(ﾊ)法人均等割'!C44+'(ﾆ)法人税割'!C44)</f>
        <v>157284</v>
      </c>
      <c r="D44" s="93">
        <f>SUM('(ｲ)個人均等割'!D44+'(ﾛ)所得割'!D44+'(ﾊ)法人均等割'!D44+'(ﾆ)法人税割'!D44)</f>
        <v>10955</v>
      </c>
      <c r="E44" s="94">
        <f t="shared" si="1"/>
        <v>168239</v>
      </c>
      <c r="F44" s="92">
        <f>SUM('(ｲ)個人均等割'!F44+'(ﾛ)所得割'!F44+'(ﾊ)法人均等割'!F44+'(ﾆ)法人税割'!F44)</f>
        <v>151133</v>
      </c>
      <c r="G44" s="93">
        <f>SUM('(ｲ)個人均等割'!G44+'(ﾛ)所得割'!G44+'(ﾊ)法人均等割'!G44+'(ﾆ)法人税割'!G44)</f>
        <v>1866</v>
      </c>
      <c r="H44" s="94">
        <f t="shared" si="2"/>
        <v>152999</v>
      </c>
      <c r="I44" s="111">
        <f t="shared" si="3"/>
        <v>96.08923984639252</v>
      </c>
      <c r="J44" s="204">
        <f t="shared" si="3"/>
        <v>17.033318119580102</v>
      </c>
      <c r="K44" s="112">
        <f t="shared" si="3"/>
        <v>90.94145828256231</v>
      </c>
    </row>
    <row r="45" spans="1:11" ht="14.25" thickBot="1">
      <c r="A45" s="5"/>
      <c r="B45" s="77" t="str">
        <f>+'帳票61_06(1)'!B44</f>
        <v>与那国町</v>
      </c>
      <c r="C45" s="95">
        <f>SUM('(ｲ)個人均等割'!C45+'(ﾛ)所得割'!C45+'(ﾊ)法人均等割'!C45+'(ﾆ)法人税割'!C45)</f>
        <v>53968</v>
      </c>
      <c r="D45" s="96">
        <f>SUM('(ｲ)個人均等割'!D45+'(ﾛ)所得割'!D45+'(ﾊ)法人均等割'!D45+'(ﾆ)法人税割'!D45)</f>
        <v>816</v>
      </c>
      <c r="E45" s="97">
        <f t="shared" si="1"/>
        <v>54784</v>
      </c>
      <c r="F45" s="95">
        <f>SUM('(ｲ)個人均等割'!F45+'(ﾛ)所得割'!F45+'(ﾊ)法人均等割'!F45+'(ﾆ)法人税割'!F45)</f>
        <v>53478</v>
      </c>
      <c r="G45" s="96">
        <f>SUM('(ｲ)個人均等割'!G45+'(ﾛ)所得割'!G45+'(ﾊ)法人均等割'!G45+'(ﾆ)法人税割'!G45)</f>
        <v>569</v>
      </c>
      <c r="H45" s="97">
        <f t="shared" si="2"/>
        <v>54047</v>
      </c>
      <c r="I45" s="113">
        <f t="shared" si="3"/>
        <v>99.09205455084495</v>
      </c>
      <c r="J45" s="207">
        <f t="shared" si="3"/>
        <v>69.73039215686273</v>
      </c>
      <c r="K45" s="114">
        <f t="shared" si="3"/>
        <v>98.65471670560748</v>
      </c>
    </row>
    <row r="46" spans="1:11" ht="14.25" thickTop="1">
      <c r="A46" s="7"/>
      <c r="B46" s="79" t="s">
        <v>65</v>
      </c>
      <c r="C46" s="98">
        <f aca="true" t="shared" si="4" ref="C46:H46">SUM(C5:C15)</f>
        <v>46077828</v>
      </c>
      <c r="D46" s="99">
        <f t="shared" si="4"/>
        <v>3208304</v>
      </c>
      <c r="E46" s="100">
        <f t="shared" si="4"/>
        <v>49286132</v>
      </c>
      <c r="F46" s="98">
        <f t="shared" si="4"/>
        <v>44797360</v>
      </c>
      <c r="G46" s="99">
        <f t="shared" si="4"/>
        <v>846364</v>
      </c>
      <c r="H46" s="100">
        <f t="shared" si="4"/>
        <v>45643724</v>
      </c>
      <c r="I46" s="115">
        <f t="shared" si="3"/>
        <v>97.22107561146328</v>
      </c>
      <c r="J46" s="219">
        <f t="shared" si="3"/>
        <v>26.38041781576808</v>
      </c>
      <c r="K46" s="116">
        <f t="shared" si="3"/>
        <v>92.6096695922496</v>
      </c>
    </row>
    <row r="47" spans="1:11" ht="14.25" thickBot="1">
      <c r="A47" s="7"/>
      <c r="B47" s="80" t="s">
        <v>66</v>
      </c>
      <c r="C47" s="101">
        <f aca="true" t="shared" si="5" ref="C47:H47">SUM(C16:C45)</f>
        <v>10800181</v>
      </c>
      <c r="D47" s="102">
        <f t="shared" si="5"/>
        <v>899245</v>
      </c>
      <c r="E47" s="103">
        <f t="shared" si="5"/>
        <v>11699426</v>
      </c>
      <c r="F47" s="101">
        <f t="shared" si="5"/>
        <v>10439513</v>
      </c>
      <c r="G47" s="102">
        <f t="shared" si="5"/>
        <v>235240</v>
      </c>
      <c r="H47" s="103">
        <f t="shared" si="5"/>
        <v>10674753</v>
      </c>
      <c r="I47" s="117">
        <f t="shared" si="3"/>
        <v>96.66053744840018</v>
      </c>
      <c r="J47" s="216">
        <f t="shared" si="3"/>
        <v>26.159722878637076</v>
      </c>
      <c r="K47" s="118">
        <f t="shared" si="3"/>
        <v>91.2416814294992</v>
      </c>
    </row>
    <row r="48" spans="2:11" ht="14.25" thickBot="1">
      <c r="B48" s="82" t="s">
        <v>114</v>
      </c>
      <c r="C48" s="104">
        <f aca="true" t="shared" si="6" ref="C48:H48">SUM(C46:C47)</f>
        <v>56878009</v>
      </c>
      <c r="D48" s="105">
        <f t="shared" si="6"/>
        <v>4107549</v>
      </c>
      <c r="E48" s="106">
        <f t="shared" si="6"/>
        <v>60985558</v>
      </c>
      <c r="F48" s="104">
        <f t="shared" si="6"/>
        <v>55236873</v>
      </c>
      <c r="G48" s="105">
        <f t="shared" si="6"/>
        <v>1081604</v>
      </c>
      <c r="H48" s="106">
        <f t="shared" si="6"/>
        <v>56318477</v>
      </c>
      <c r="I48" s="119">
        <f t="shared" si="3"/>
        <v>97.11463880530698</v>
      </c>
      <c r="J48" s="224">
        <f t="shared" si="3"/>
        <v>26.33210218551258</v>
      </c>
      <c r="K48" s="120">
        <f t="shared" si="3"/>
        <v>92.34723571767599</v>
      </c>
    </row>
  </sheetData>
  <sheetProtection/>
  <mergeCells count="12"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indexed="43"/>
  </sheetPr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3" width="9.875" style="11" bestFit="1" customWidth="1"/>
    <col min="4" max="4" width="10.125" style="11" bestFit="1" customWidth="1"/>
    <col min="5" max="5" width="9.875" style="11" bestFit="1" customWidth="1"/>
    <col min="6" max="6" width="9.37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68</v>
      </c>
      <c r="I1" s="2"/>
      <c r="J1" s="2"/>
      <c r="K1" s="81" t="s">
        <v>48</v>
      </c>
    </row>
    <row r="2" spans="2:11" ht="15" customHeight="1">
      <c r="B2" s="85"/>
      <c r="C2" s="331" t="s">
        <v>5</v>
      </c>
      <c r="D2" s="331"/>
      <c r="E2" s="332"/>
      <c r="F2" s="333" t="s">
        <v>6</v>
      </c>
      <c r="G2" s="331"/>
      <c r="H2" s="332"/>
      <c r="I2" s="334" t="s">
        <v>7</v>
      </c>
      <c r="J2" s="335"/>
      <c r="K2" s="336"/>
    </row>
    <row r="3" spans="2:11" ht="12" customHeight="1">
      <c r="B3" s="4" t="s">
        <v>2</v>
      </c>
      <c r="C3" s="337" t="s">
        <v>1</v>
      </c>
      <c r="D3" s="339" t="s">
        <v>3</v>
      </c>
      <c r="E3" s="341" t="s">
        <v>0</v>
      </c>
      <c r="F3" s="337" t="s">
        <v>1</v>
      </c>
      <c r="G3" s="339" t="s">
        <v>3</v>
      </c>
      <c r="H3" s="341" t="s">
        <v>0</v>
      </c>
      <c r="I3" s="345" t="s">
        <v>4</v>
      </c>
      <c r="J3" s="347" t="s">
        <v>117</v>
      </c>
      <c r="K3" s="343" t="s">
        <v>0</v>
      </c>
    </row>
    <row r="4" spans="2:11" ht="11.25" customHeight="1" thickBot="1">
      <c r="B4" s="83"/>
      <c r="C4" s="338"/>
      <c r="D4" s="340"/>
      <c r="E4" s="342"/>
      <c r="F4" s="338"/>
      <c r="G4" s="340"/>
      <c r="H4" s="342"/>
      <c r="I4" s="346"/>
      <c r="J4" s="348"/>
      <c r="K4" s="344"/>
    </row>
    <row r="5" spans="1:11" ht="14.25" thickTop="1">
      <c r="A5" s="17"/>
      <c r="B5" s="78" t="str">
        <f>+'帳票61_06(1)'!B4</f>
        <v>那覇市</v>
      </c>
      <c r="C5" s="126">
        <f>+'帳票61_06(1)'!AD4</f>
        <v>352525</v>
      </c>
      <c r="D5" s="127">
        <f>+'帳票61_06(1)'!AE4</f>
        <v>28318</v>
      </c>
      <c r="E5" s="128">
        <f aca="true" t="shared" si="0" ref="E5:E36">SUM(C5:D5)</f>
        <v>380843</v>
      </c>
      <c r="F5" s="126">
        <f>+'帳票61_06(1)'!AI4</f>
        <v>341068</v>
      </c>
      <c r="G5" s="127">
        <f>+'帳票61_06(1)'!AJ4</f>
        <v>6777</v>
      </c>
      <c r="H5" s="128">
        <f aca="true" t="shared" si="1" ref="H5:H36">SUM(F5:G5)</f>
        <v>347845</v>
      </c>
      <c r="I5" s="141">
        <f>IF(C5=0,"－",(F5/C5)*100)</f>
        <v>96.75001772923906</v>
      </c>
      <c r="J5" s="142">
        <f aca="true" t="shared" si="2" ref="J5:K36">IF(D5=0,"－",(G5/D5)*100)</f>
        <v>23.931774842856136</v>
      </c>
      <c r="K5" s="143">
        <f>IF(E5=0,"－",(H5/E5)*100)</f>
        <v>91.33553721612317</v>
      </c>
    </row>
    <row r="6" spans="1:11" ht="13.5">
      <c r="A6" s="17"/>
      <c r="B6" s="75" t="str">
        <f>+'帳票61_06(1)'!B5</f>
        <v>宜野湾市</v>
      </c>
      <c r="C6" s="129">
        <f>+'帳票61_06(1)'!AD5</f>
        <v>102048</v>
      </c>
      <c r="D6" s="130">
        <f>+'帳票61_06(1)'!AE5</f>
        <v>8766</v>
      </c>
      <c r="E6" s="131">
        <f t="shared" si="0"/>
        <v>110814</v>
      </c>
      <c r="F6" s="129">
        <f>+'帳票61_06(1)'!AI5</f>
        <v>98309</v>
      </c>
      <c r="G6" s="130">
        <f>+'帳票61_06(1)'!AJ5</f>
        <v>1976</v>
      </c>
      <c r="H6" s="131">
        <f t="shared" si="1"/>
        <v>100285</v>
      </c>
      <c r="I6" s="144">
        <f aca="true" t="shared" si="3" ref="I6:K48">IF(C6=0,"－",(F6/C6)*100)</f>
        <v>96.33603794292883</v>
      </c>
      <c r="J6" s="145">
        <f t="shared" si="2"/>
        <v>22.541638147387637</v>
      </c>
      <c r="K6" s="146">
        <f t="shared" si="2"/>
        <v>90.49849297020232</v>
      </c>
    </row>
    <row r="7" spans="1:11" ht="13.5">
      <c r="A7" s="17"/>
      <c r="B7" s="75" t="str">
        <f>+'帳票61_06(1)'!B6</f>
        <v>石垣市</v>
      </c>
      <c r="C7" s="129">
        <f>+'帳票61_06(1)'!AD6</f>
        <v>50859</v>
      </c>
      <c r="D7" s="130">
        <f>+'帳票61_06(1)'!AE6</f>
        <v>4063</v>
      </c>
      <c r="E7" s="131">
        <f t="shared" si="0"/>
        <v>54922</v>
      </c>
      <c r="F7" s="129">
        <f>+'帳票61_06(1)'!AI6</f>
        <v>48717</v>
      </c>
      <c r="G7" s="130">
        <f>+'帳票61_06(1)'!AJ6</f>
        <v>1244</v>
      </c>
      <c r="H7" s="131">
        <f t="shared" si="1"/>
        <v>49961</v>
      </c>
      <c r="I7" s="144">
        <f t="shared" si="3"/>
        <v>95.7883560431782</v>
      </c>
      <c r="J7" s="145">
        <f t="shared" si="2"/>
        <v>30.61777012060054</v>
      </c>
      <c r="K7" s="146">
        <f t="shared" si="2"/>
        <v>90.96718983285386</v>
      </c>
    </row>
    <row r="8" spans="1:11" ht="13.5">
      <c r="A8" s="17"/>
      <c r="B8" s="75" t="str">
        <f>+'帳票61_06(1)'!B7</f>
        <v>浦添市</v>
      </c>
      <c r="C8" s="129">
        <f>+'帳票61_06(1)'!AD7</f>
        <v>127439</v>
      </c>
      <c r="D8" s="130">
        <f>+'帳票61_06(1)'!AE7</f>
        <v>7014</v>
      </c>
      <c r="E8" s="131">
        <f t="shared" si="0"/>
        <v>134453</v>
      </c>
      <c r="F8" s="129">
        <f>+'帳票61_06(1)'!AI7</f>
        <v>124839</v>
      </c>
      <c r="G8" s="130">
        <f>+'帳票61_06(1)'!AJ7</f>
        <v>2552</v>
      </c>
      <c r="H8" s="131">
        <f t="shared" si="1"/>
        <v>127391</v>
      </c>
      <c r="I8" s="144">
        <f t="shared" si="3"/>
        <v>97.95980822197286</v>
      </c>
      <c r="J8" s="145">
        <f t="shared" si="2"/>
        <v>36.384374108925</v>
      </c>
      <c r="K8" s="146">
        <f t="shared" si="2"/>
        <v>94.74760697046551</v>
      </c>
    </row>
    <row r="9" spans="1:11" ht="13.5">
      <c r="A9" s="17"/>
      <c r="B9" s="76" t="str">
        <f>+'帳票61_06(1)'!B8</f>
        <v>名護市</v>
      </c>
      <c r="C9" s="132">
        <f>+'帳票61_06(1)'!AD8</f>
        <v>64755</v>
      </c>
      <c r="D9" s="133">
        <f>+'帳票61_06(1)'!AE8</f>
        <v>6546</v>
      </c>
      <c r="E9" s="134">
        <f t="shared" si="0"/>
        <v>71301</v>
      </c>
      <c r="F9" s="132">
        <f>+'帳票61_06(1)'!AI8</f>
        <v>62167</v>
      </c>
      <c r="G9" s="133">
        <f>+'帳票61_06(1)'!AJ8</f>
        <v>1569</v>
      </c>
      <c r="H9" s="134">
        <f t="shared" si="1"/>
        <v>63736</v>
      </c>
      <c r="I9" s="147">
        <f t="shared" si="3"/>
        <v>96.00339742104856</v>
      </c>
      <c r="J9" s="148">
        <f t="shared" si="2"/>
        <v>23.96883593033914</v>
      </c>
      <c r="K9" s="149">
        <f t="shared" si="2"/>
        <v>89.39005063042595</v>
      </c>
    </row>
    <row r="10" spans="1:11" ht="13.5">
      <c r="A10" s="17"/>
      <c r="B10" s="77" t="str">
        <f>+'帳票61_06(1)'!B9</f>
        <v>糸満市</v>
      </c>
      <c r="C10" s="135">
        <f>+'帳票61_06(1)'!AD9</f>
        <v>58316</v>
      </c>
      <c r="D10" s="136">
        <f>+'帳票61_06(1)'!AE9</f>
        <v>3368</v>
      </c>
      <c r="E10" s="137">
        <f t="shared" si="0"/>
        <v>61684</v>
      </c>
      <c r="F10" s="135">
        <f>+'帳票61_06(1)'!AI9</f>
        <v>56201</v>
      </c>
      <c r="G10" s="136">
        <f>+'帳票61_06(1)'!AJ9</f>
        <v>1791</v>
      </c>
      <c r="H10" s="137">
        <f t="shared" si="1"/>
        <v>57992</v>
      </c>
      <c r="I10" s="150">
        <f t="shared" si="3"/>
        <v>96.37320803896014</v>
      </c>
      <c r="J10" s="151">
        <f t="shared" si="2"/>
        <v>53.17695961995249</v>
      </c>
      <c r="K10" s="152">
        <f t="shared" si="2"/>
        <v>94.01465534012061</v>
      </c>
    </row>
    <row r="11" spans="1:11" ht="13.5">
      <c r="A11" s="17"/>
      <c r="B11" s="75" t="str">
        <f>+'帳票61_06(1)'!B10</f>
        <v>沖縄市</v>
      </c>
      <c r="C11" s="129">
        <f>+'帳票61_06(1)'!AD10</f>
        <v>136549</v>
      </c>
      <c r="D11" s="130">
        <f>+'帳票61_06(1)'!AE10</f>
        <v>10455</v>
      </c>
      <c r="E11" s="131">
        <f t="shared" si="0"/>
        <v>147004</v>
      </c>
      <c r="F11" s="129">
        <f>+'帳票61_06(1)'!AI10</f>
        <v>130461</v>
      </c>
      <c r="G11" s="130">
        <f>+'帳票61_06(1)'!AJ10</f>
        <v>3259</v>
      </c>
      <c r="H11" s="131">
        <f t="shared" si="1"/>
        <v>133720</v>
      </c>
      <c r="I11" s="144">
        <f t="shared" si="3"/>
        <v>95.5415272173359</v>
      </c>
      <c r="J11" s="145">
        <f t="shared" si="2"/>
        <v>31.17168818747011</v>
      </c>
      <c r="K11" s="146">
        <f t="shared" si="2"/>
        <v>90.96351119697424</v>
      </c>
    </row>
    <row r="12" spans="1:11" ht="13.5">
      <c r="A12" s="17"/>
      <c r="B12" s="75" t="str">
        <f>+'帳票61_06(1)'!B11</f>
        <v>豊見城市</v>
      </c>
      <c r="C12" s="129">
        <f>+'帳票61_06(1)'!AD11</f>
        <v>51226</v>
      </c>
      <c r="D12" s="130">
        <f>+'帳票61_06(1)'!AE11</f>
        <v>5628</v>
      </c>
      <c r="E12" s="131">
        <f t="shared" si="0"/>
        <v>56854</v>
      </c>
      <c r="F12" s="129">
        <f>+'帳票61_06(1)'!AI11</f>
        <v>49409</v>
      </c>
      <c r="G12" s="130">
        <f>+'帳票61_06(1)'!AJ11</f>
        <v>1003</v>
      </c>
      <c r="H12" s="131">
        <f t="shared" si="1"/>
        <v>50412</v>
      </c>
      <c r="I12" s="144">
        <f t="shared" si="3"/>
        <v>96.45297309959786</v>
      </c>
      <c r="J12" s="145">
        <f t="shared" si="2"/>
        <v>17.821606254442077</v>
      </c>
      <c r="K12" s="146">
        <f t="shared" si="2"/>
        <v>88.66922292187004</v>
      </c>
    </row>
    <row r="13" spans="1:11" ht="13.5">
      <c r="A13" s="17"/>
      <c r="B13" s="75" t="str">
        <f>+'帳票61_06(1)'!B12</f>
        <v>うるま市</v>
      </c>
      <c r="C13" s="129">
        <f>+'帳票61_06(1)'!AD12</f>
        <v>110396</v>
      </c>
      <c r="D13" s="130">
        <f>+'帳票61_06(1)'!AE12</f>
        <v>13295</v>
      </c>
      <c r="E13" s="131">
        <f t="shared" si="0"/>
        <v>123691</v>
      </c>
      <c r="F13" s="129">
        <f>+'帳票61_06(1)'!AI12</f>
        <v>105014</v>
      </c>
      <c r="G13" s="130">
        <f>+'帳票61_06(1)'!AJ12</f>
        <v>3721</v>
      </c>
      <c r="H13" s="131">
        <f t="shared" si="1"/>
        <v>108735</v>
      </c>
      <c r="I13" s="144">
        <f t="shared" si="3"/>
        <v>95.12482336316533</v>
      </c>
      <c r="J13" s="145">
        <f t="shared" si="2"/>
        <v>27.987965400526516</v>
      </c>
      <c r="K13" s="146">
        <f t="shared" si="2"/>
        <v>87.90857863547065</v>
      </c>
    </row>
    <row r="14" spans="1:11" ht="13.5">
      <c r="A14" s="17"/>
      <c r="B14" s="76" t="str">
        <f>+'帳票61_06(1)'!B13</f>
        <v>宮古島市</v>
      </c>
      <c r="C14" s="132">
        <f>+'帳票61_06(1)'!AD13</f>
        <v>50571</v>
      </c>
      <c r="D14" s="133">
        <f>+'帳票61_06(1)'!AE13</f>
        <v>4688</v>
      </c>
      <c r="E14" s="134">
        <f>SUM(C14:D14)</f>
        <v>55259</v>
      </c>
      <c r="F14" s="132">
        <f>+'帳票61_06(1)'!AI13</f>
        <v>49702</v>
      </c>
      <c r="G14" s="133">
        <f>+'帳票61_06(1)'!AJ13</f>
        <v>1415</v>
      </c>
      <c r="H14" s="134">
        <f>SUM(F14:G14)</f>
        <v>51117</v>
      </c>
      <c r="I14" s="147">
        <f t="shared" si="3"/>
        <v>98.28162385556939</v>
      </c>
      <c r="J14" s="148">
        <f t="shared" si="2"/>
        <v>30.183447098976107</v>
      </c>
      <c r="K14" s="149">
        <f t="shared" si="2"/>
        <v>92.50438842541486</v>
      </c>
    </row>
    <row r="15" spans="1:11" ht="13.5">
      <c r="A15" s="17"/>
      <c r="B15" s="77" t="str">
        <f>+'帳票61_06(1)'!B14</f>
        <v>南城市</v>
      </c>
      <c r="C15" s="135">
        <f>+'帳票61_06(1)'!AD14</f>
        <v>44584</v>
      </c>
      <c r="D15" s="136">
        <f>+'帳票61_06(1)'!AE14</f>
        <v>3685</v>
      </c>
      <c r="E15" s="137">
        <f t="shared" si="0"/>
        <v>48269</v>
      </c>
      <c r="F15" s="135">
        <f>+'帳票61_06(1)'!AI14</f>
        <v>43069</v>
      </c>
      <c r="G15" s="136">
        <f>+'帳票61_06(1)'!AJ14</f>
        <v>1040</v>
      </c>
      <c r="H15" s="137">
        <f t="shared" si="1"/>
        <v>44109</v>
      </c>
      <c r="I15" s="150">
        <f t="shared" si="3"/>
        <v>96.60191997129016</v>
      </c>
      <c r="J15" s="151">
        <f t="shared" si="2"/>
        <v>28.222523744911804</v>
      </c>
      <c r="K15" s="152">
        <f t="shared" si="2"/>
        <v>91.38163210342042</v>
      </c>
    </row>
    <row r="16" spans="1:11" ht="13.5">
      <c r="A16" s="17"/>
      <c r="B16" s="78" t="str">
        <f>+'帳票61_06(1)'!B15</f>
        <v>国頭村</v>
      </c>
      <c r="C16" s="126">
        <f>+'帳票61_06(1)'!AD15</f>
        <v>6666</v>
      </c>
      <c r="D16" s="127">
        <f>+'帳票61_06(1)'!AE15</f>
        <v>646</v>
      </c>
      <c r="E16" s="128">
        <f t="shared" si="0"/>
        <v>7312</v>
      </c>
      <c r="F16" s="126">
        <f>+'帳票61_06(1)'!AI15</f>
        <v>6284</v>
      </c>
      <c r="G16" s="127">
        <f>+'帳票61_06(1)'!AJ15</f>
        <v>134</v>
      </c>
      <c r="H16" s="128">
        <f t="shared" si="1"/>
        <v>6418</v>
      </c>
      <c r="I16" s="141">
        <f t="shared" si="3"/>
        <v>94.26942694269427</v>
      </c>
      <c r="J16" s="142">
        <f t="shared" si="2"/>
        <v>20.743034055727556</v>
      </c>
      <c r="K16" s="143">
        <f t="shared" si="2"/>
        <v>87.77352297592998</v>
      </c>
    </row>
    <row r="17" spans="1:11" ht="13.5">
      <c r="A17" s="17"/>
      <c r="B17" s="75" t="str">
        <f>+'帳票61_06(1)'!B16</f>
        <v>大宜味村</v>
      </c>
      <c r="C17" s="129">
        <f>+'帳票61_06(1)'!AD16</f>
        <v>3057</v>
      </c>
      <c r="D17" s="130">
        <f>+'帳票61_06(1)'!AE16</f>
        <v>1035</v>
      </c>
      <c r="E17" s="131">
        <f t="shared" si="0"/>
        <v>4092</v>
      </c>
      <c r="F17" s="129">
        <f>+'帳票61_06(1)'!AI16</f>
        <v>3031</v>
      </c>
      <c r="G17" s="130">
        <f>+'帳票61_06(1)'!AJ16</f>
        <v>279</v>
      </c>
      <c r="H17" s="131">
        <f t="shared" si="1"/>
        <v>3310</v>
      </c>
      <c r="I17" s="144">
        <f t="shared" si="3"/>
        <v>99.14949296696108</v>
      </c>
      <c r="J17" s="145">
        <f t="shared" si="2"/>
        <v>26.956521739130434</v>
      </c>
      <c r="K17" s="146">
        <f t="shared" si="2"/>
        <v>80.88954056695992</v>
      </c>
    </row>
    <row r="18" spans="1:11" ht="13.5">
      <c r="A18" s="17"/>
      <c r="B18" s="75" t="str">
        <f>+'帳票61_06(1)'!B17</f>
        <v>東村</v>
      </c>
      <c r="C18" s="129">
        <f>+'帳票61_06(1)'!AD17</f>
        <v>1701</v>
      </c>
      <c r="D18" s="130">
        <f>+'帳票61_06(1)'!AE17</f>
        <v>1441</v>
      </c>
      <c r="E18" s="131">
        <f t="shared" si="0"/>
        <v>3142</v>
      </c>
      <c r="F18" s="129">
        <f>+'帳票61_06(1)'!AI17</f>
        <v>1637</v>
      </c>
      <c r="G18" s="130">
        <f>+'帳票61_06(1)'!AJ17</f>
        <v>77</v>
      </c>
      <c r="H18" s="131">
        <f t="shared" si="1"/>
        <v>1714</v>
      </c>
      <c r="I18" s="144">
        <f t="shared" si="3"/>
        <v>96.23750734861845</v>
      </c>
      <c r="J18" s="145">
        <f t="shared" si="2"/>
        <v>5.343511450381679</v>
      </c>
      <c r="K18" s="146">
        <f t="shared" si="2"/>
        <v>54.55124124761298</v>
      </c>
    </row>
    <row r="19" spans="1:11" ht="13.5">
      <c r="A19" s="17"/>
      <c r="B19" s="76" t="str">
        <f>+'帳票61_06(1)'!B18</f>
        <v>今帰仁村</v>
      </c>
      <c r="C19" s="132">
        <f>+'帳票61_06(1)'!AD18</f>
        <v>8139</v>
      </c>
      <c r="D19" s="133">
        <f>+'帳票61_06(1)'!AE18</f>
        <v>899</v>
      </c>
      <c r="E19" s="134">
        <f t="shared" si="0"/>
        <v>9038</v>
      </c>
      <c r="F19" s="132">
        <f>+'帳票61_06(1)'!AI18</f>
        <v>7647</v>
      </c>
      <c r="G19" s="133">
        <f>+'帳票61_06(1)'!AJ18</f>
        <v>228</v>
      </c>
      <c r="H19" s="134">
        <f t="shared" si="1"/>
        <v>7875</v>
      </c>
      <c r="I19" s="147">
        <f t="shared" si="3"/>
        <v>93.9550313306303</v>
      </c>
      <c r="J19" s="148">
        <f t="shared" si="2"/>
        <v>25.361512791991103</v>
      </c>
      <c r="K19" s="149">
        <f t="shared" si="2"/>
        <v>87.13210887364461</v>
      </c>
    </row>
    <row r="20" spans="1:11" ht="13.5">
      <c r="A20" s="17"/>
      <c r="B20" s="77" t="str">
        <f>+'帳票61_06(1)'!B19</f>
        <v>本部町</v>
      </c>
      <c r="C20" s="135">
        <f>+'帳票61_06(1)'!AD19</f>
        <v>13629</v>
      </c>
      <c r="D20" s="136">
        <f>+'帳票61_06(1)'!AE19</f>
        <v>1637</v>
      </c>
      <c r="E20" s="137">
        <f t="shared" si="0"/>
        <v>15266</v>
      </c>
      <c r="F20" s="135">
        <f>+'帳票61_06(1)'!AI19</f>
        <v>12832</v>
      </c>
      <c r="G20" s="136">
        <f>+'帳票61_06(1)'!AJ19</f>
        <v>352</v>
      </c>
      <c r="H20" s="137">
        <f t="shared" si="1"/>
        <v>13184</v>
      </c>
      <c r="I20" s="150">
        <f t="shared" si="3"/>
        <v>94.15217550810772</v>
      </c>
      <c r="J20" s="151">
        <f t="shared" si="2"/>
        <v>21.50274893097129</v>
      </c>
      <c r="K20" s="152">
        <f t="shared" si="2"/>
        <v>86.36184986243941</v>
      </c>
    </row>
    <row r="21" spans="1:11" ht="13.5">
      <c r="A21" s="17"/>
      <c r="B21" s="75" t="str">
        <f>+'帳票61_06(1)'!B20</f>
        <v>恩納村</v>
      </c>
      <c r="C21" s="129">
        <f>+'帳票61_06(1)'!AD20</f>
        <v>11649</v>
      </c>
      <c r="D21" s="130">
        <f>+'帳票61_06(1)'!AE20</f>
        <v>2112</v>
      </c>
      <c r="E21" s="131">
        <f t="shared" si="0"/>
        <v>13761</v>
      </c>
      <c r="F21" s="129">
        <f>+'帳票61_06(1)'!AI20</f>
        <v>11196</v>
      </c>
      <c r="G21" s="130">
        <f>+'帳票61_06(1)'!AJ20</f>
        <v>592</v>
      </c>
      <c r="H21" s="131">
        <f t="shared" si="1"/>
        <v>11788</v>
      </c>
      <c r="I21" s="144">
        <f t="shared" si="3"/>
        <v>96.11125418490857</v>
      </c>
      <c r="J21" s="145">
        <f t="shared" si="2"/>
        <v>28.030303030303028</v>
      </c>
      <c r="K21" s="146">
        <f t="shared" si="2"/>
        <v>85.66237918755904</v>
      </c>
    </row>
    <row r="22" spans="1:11" ht="13.5">
      <c r="A22" s="17"/>
      <c r="B22" s="75" t="str">
        <f>+'帳票61_06(1)'!B21</f>
        <v>宜野座村</v>
      </c>
      <c r="C22" s="129">
        <f>+'帳票61_06(1)'!AD21</f>
        <v>5973</v>
      </c>
      <c r="D22" s="130">
        <f>+'帳票61_06(1)'!AE21</f>
        <v>1095</v>
      </c>
      <c r="E22" s="131">
        <f t="shared" si="0"/>
        <v>7068</v>
      </c>
      <c r="F22" s="129">
        <f>+'帳票61_06(1)'!AI21</f>
        <v>5652</v>
      </c>
      <c r="G22" s="130">
        <f>+'帳票61_06(1)'!AJ21</f>
        <v>353</v>
      </c>
      <c r="H22" s="131">
        <f t="shared" si="1"/>
        <v>6005</v>
      </c>
      <c r="I22" s="144">
        <f t="shared" si="3"/>
        <v>94.6258161727775</v>
      </c>
      <c r="J22" s="145">
        <f t="shared" si="2"/>
        <v>32.237442922374434</v>
      </c>
      <c r="K22" s="146">
        <f t="shared" si="2"/>
        <v>84.96038483305037</v>
      </c>
    </row>
    <row r="23" spans="1:11" ht="13.5">
      <c r="A23" s="17"/>
      <c r="B23" s="75" t="str">
        <f>+'帳票61_06(1)'!B22</f>
        <v>金武町</v>
      </c>
      <c r="C23" s="129">
        <f>+'帳票61_06(1)'!AD22</f>
        <v>12144</v>
      </c>
      <c r="D23" s="130">
        <f>+'帳票61_06(1)'!AE22</f>
        <v>1687</v>
      </c>
      <c r="E23" s="131">
        <f t="shared" si="0"/>
        <v>13831</v>
      </c>
      <c r="F23" s="129">
        <f>+'帳票61_06(1)'!AI22</f>
        <v>11505</v>
      </c>
      <c r="G23" s="130">
        <f>+'帳票61_06(1)'!AJ22</f>
        <v>839</v>
      </c>
      <c r="H23" s="131">
        <f t="shared" si="1"/>
        <v>12344</v>
      </c>
      <c r="I23" s="144">
        <f t="shared" si="3"/>
        <v>94.73814229249012</v>
      </c>
      <c r="J23" s="145">
        <f t="shared" si="2"/>
        <v>49.73325429756965</v>
      </c>
      <c r="K23" s="146">
        <f t="shared" si="2"/>
        <v>89.24878895235341</v>
      </c>
    </row>
    <row r="24" spans="1:11" ht="13.5">
      <c r="A24" s="17"/>
      <c r="B24" s="76" t="str">
        <f>+'帳票61_06(1)'!B23</f>
        <v>伊江村</v>
      </c>
      <c r="C24" s="132">
        <f>+'帳票61_06(1)'!AD23</f>
        <v>3990</v>
      </c>
      <c r="D24" s="133">
        <f>+'帳票61_06(1)'!AE23</f>
        <v>399</v>
      </c>
      <c r="E24" s="134">
        <f t="shared" si="0"/>
        <v>4389</v>
      </c>
      <c r="F24" s="132">
        <f>+'帳票61_06(1)'!AI23</f>
        <v>3933</v>
      </c>
      <c r="G24" s="133">
        <f>+'帳票61_06(1)'!AJ23</f>
        <v>18</v>
      </c>
      <c r="H24" s="134">
        <f t="shared" si="1"/>
        <v>3951</v>
      </c>
      <c r="I24" s="147">
        <f t="shared" si="3"/>
        <v>98.57142857142858</v>
      </c>
      <c r="J24" s="148">
        <f t="shared" si="2"/>
        <v>4.511278195488721</v>
      </c>
      <c r="K24" s="149">
        <f t="shared" si="2"/>
        <v>90.02050580997948</v>
      </c>
    </row>
    <row r="25" spans="1:11" ht="13.5">
      <c r="A25" s="17"/>
      <c r="B25" s="77" t="str">
        <f>+'帳票61_06(1)'!B24</f>
        <v>読谷村</v>
      </c>
      <c r="C25" s="135">
        <f>+'帳票61_06(1)'!AD24</f>
        <v>40348</v>
      </c>
      <c r="D25" s="136">
        <f>+'帳票61_06(1)'!AE24</f>
        <v>2683</v>
      </c>
      <c r="E25" s="137">
        <f t="shared" si="0"/>
        <v>43031</v>
      </c>
      <c r="F25" s="135">
        <f>+'帳票61_06(1)'!AI24</f>
        <v>38700</v>
      </c>
      <c r="G25" s="136">
        <f>+'帳票61_06(1)'!AJ24</f>
        <v>694</v>
      </c>
      <c r="H25" s="137">
        <f t="shared" si="1"/>
        <v>39394</v>
      </c>
      <c r="I25" s="150">
        <f t="shared" si="3"/>
        <v>95.91553484683256</v>
      </c>
      <c r="J25" s="151">
        <f t="shared" si="2"/>
        <v>25.86656727543794</v>
      </c>
      <c r="K25" s="152">
        <f t="shared" si="2"/>
        <v>91.54795380074829</v>
      </c>
    </row>
    <row r="26" spans="1:11" ht="13.5">
      <c r="A26" s="17"/>
      <c r="B26" s="75" t="str">
        <f>+'帳票61_06(1)'!B25</f>
        <v>嘉手納町</v>
      </c>
      <c r="C26" s="129">
        <f>+'帳票61_06(1)'!AD25</f>
        <v>20268</v>
      </c>
      <c r="D26" s="130">
        <f>+'帳票61_06(1)'!AE25</f>
        <v>2578</v>
      </c>
      <c r="E26" s="131">
        <f t="shared" si="0"/>
        <v>22846</v>
      </c>
      <c r="F26" s="129">
        <f>+'帳票61_06(1)'!AI25</f>
        <v>19105</v>
      </c>
      <c r="G26" s="130">
        <f>+'帳票61_06(1)'!AJ25</f>
        <v>806</v>
      </c>
      <c r="H26" s="131">
        <f t="shared" si="1"/>
        <v>19911</v>
      </c>
      <c r="I26" s="144">
        <f t="shared" si="3"/>
        <v>94.26189066508782</v>
      </c>
      <c r="J26" s="145">
        <f t="shared" si="2"/>
        <v>31.26454615981381</v>
      </c>
      <c r="K26" s="146">
        <f t="shared" si="2"/>
        <v>87.1531121421693</v>
      </c>
    </row>
    <row r="27" spans="1:11" ht="13.5">
      <c r="A27" s="17"/>
      <c r="B27" s="75" t="str">
        <f>+'帳票61_06(1)'!B26</f>
        <v>北谷町</v>
      </c>
      <c r="C27" s="129">
        <f>+'帳票61_06(1)'!AD26</f>
        <v>30304</v>
      </c>
      <c r="D27" s="130">
        <f>+'帳票61_06(1)'!AE26</f>
        <v>2339</v>
      </c>
      <c r="E27" s="131">
        <f t="shared" si="0"/>
        <v>32643</v>
      </c>
      <c r="F27" s="129">
        <f>+'帳票61_06(1)'!AI26</f>
        <v>28994</v>
      </c>
      <c r="G27" s="130">
        <f>+'帳票61_06(1)'!AJ26</f>
        <v>621</v>
      </c>
      <c r="H27" s="131">
        <f t="shared" si="1"/>
        <v>29615</v>
      </c>
      <c r="I27" s="144">
        <f t="shared" si="3"/>
        <v>95.67713833157339</v>
      </c>
      <c r="J27" s="145">
        <f t="shared" si="2"/>
        <v>26.549807610089783</v>
      </c>
      <c r="K27" s="146">
        <f t="shared" si="2"/>
        <v>90.72389179916061</v>
      </c>
    </row>
    <row r="28" spans="1:11" ht="13.5">
      <c r="A28" s="17"/>
      <c r="B28" s="75" t="str">
        <f>+'帳票61_06(1)'!B27</f>
        <v>北中城村</v>
      </c>
      <c r="C28" s="129">
        <f>+'帳票61_06(1)'!AD27</f>
        <v>17743</v>
      </c>
      <c r="D28" s="130">
        <f>+'帳票61_06(1)'!AE27</f>
        <v>2523</v>
      </c>
      <c r="E28" s="131">
        <f t="shared" si="0"/>
        <v>20266</v>
      </c>
      <c r="F28" s="129">
        <f>+'帳票61_06(1)'!AI27</f>
        <v>17173</v>
      </c>
      <c r="G28" s="130">
        <f>+'帳票61_06(1)'!AJ27</f>
        <v>629</v>
      </c>
      <c r="H28" s="131">
        <f t="shared" si="1"/>
        <v>17802</v>
      </c>
      <c r="I28" s="144">
        <f t="shared" si="3"/>
        <v>96.78746547934396</v>
      </c>
      <c r="J28" s="145">
        <f t="shared" si="2"/>
        <v>24.930638129211257</v>
      </c>
      <c r="K28" s="146">
        <f t="shared" si="2"/>
        <v>87.84170531925393</v>
      </c>
    </row>
    <row r="29" spans="1:11" ht="13.5">
      <c r="A29" s="17"/>
      <c r="B29" s="76" t="str">
        <f>+'帳票61_06(1)'!B28</f>
        <v>中城村</v>
      </c>
      <c r="C29" s="132">
        <f>+'帳票61_06(1)'!AD28</f>
        <v>18072</v>
      </c>
      <c r="D29" s="133">
        <f>+'帳票61_06(1)'!AE28</f>
        <v>1452</v>
      </c>
      <c r="E29" s="134">
        <f t="shared" si="0"/>
        <v>19524</v>
      </c>
      <c r="F29" s="132">
        <f>+'帳票61_06(1)'!AI28</f>
        <v>17606</v>
      </c>
      <c r="G29" s="133">
        <f>+'帳票61_06(1)'!AJ28</f>
        <v>489</v>
      </c>
      <c r="H29" s="134">
        <f t="shared" si="1"/>
        <v>18095</v>
      </c>
      <c r="I29" s="147">
        <f t="shared" si="3"/>
        <v>97.42142540947322</v>
      </c>
      <c r="J29" s="148">
        <f t="shared" si="2"/>
        <v>33.67768595041322</v>
      </c>
      <c r="K29" s="149">
        <f t="shared" si="2"/>
        <v>92.68080311411596</v>
      </c>
    </row>
    <row r="30" spans="1:11" ht="13.5">
      <c r="A30" s="17"/>
      <c r="B30" s="77" t="str">
        <f>+'帳票61_06(1)'!B29</f>
        <v>西原町</v>
      </c>
      <c r="C30" s="135">
        <f>+'帳票61_06(1)'!AD29</f>
        <v>38658</v>
      </c>
      <c r="D30" s="136">
        <f>+'帳票61_06(1)'!AE29</f>
        <v>2678</v>
      </c>
      <c r="E30" s="137">
        <f t="shared" si="0"/>
        <v>41336</v>
      </c>
      <c r="F30" s="135">
        <f>+'帳票61_06(1)'!AI29</f>
        <v>37743</v>
      </c>
      <c r="G30" s="136">
        <f>+'帳票61_06(1)'!AJ29</f>
        <v>930</v>
      </c>
      <c r="H30" s="137">
        <f t="shared" si="1"/>
        <v>38673</v>
      </c>
      <c r="I30" s="150">
        <f t="shared" si="3"/>
        <v>97.63309017538414</v>
      </c>
      <c r="J30" s="151">
        <f t="shared" si="2"/>
        <v>34.727408513816286</v>
      </c>
      <c r="K30" s="152">
        <f t="shared" si="2"/>
        <v>93.55767369847106</v>
      </c>
    </row>
    <row r="31" spans="1:11" ht="13.5">
      <c r="A31" s="17"/>
      <c r="B31" s="75" t="str">
        <f>+'帳票61_06(1)'!B30</f>
        <v>与那原町</v>
      </c>
      <c r="C31" s="129">
        <f>+'帳票61_06(1)'!AD30</f>
        <v>17416</v>
      </c>
      <c r="D31" s="130">
        <f>+'帳票61_06(1)'!AE30</f>
        <v>900</v>
      </c>
      <c r="E31" s="131">
        <f t="shared" si="0"/>
        <v>18316</v>
      </c>
      <c r="F31" s="129">
        <f>+'帳票61_06(1)'!AI30</f>
        <v>17108</v>
      </c>
      <c r="G31" s="130">
        <f>+'帳票61_06(1)'!AJ30</f>
        <v>288</v>
      </c>
      <c r="H31" s="131">
        <f t="shared" si="1"/>
        <v>17396</v>
      </c>
      <c r="I31" s="144">
        <f t="shared" si="3"/>
        <v>98.23151125401928</v>
      </c>
      <c r="J31" s="145">
        <f t="shared" si="2"/>
        <v>32</v>
      </c>
      <c r="K31" s="146">
        <f t="shared" si="2"/>
        <v>94.97706922908932</v>
      </c>
    </row>
    <row r="32" spans="1:11" ht="13.5">
      <c r="A32" s="17"/>
      <c r="B32" s="75" t="str">
        <f>+'帳票61_06(1)'!B31</f>
        <v>南風原町</v>
      </c>
      <c r="C32" s="129">
        <f>+'帳票61_06(1)'!AD31</f>
        <v>40739</v>
      </c>
      <c r="D32" s="130">
        <f>+'帳票61_06(1)'!AE31</f>
        <v>2457</v>
      </c>
      <c r="E32" s="131">
        <f t="shared" si="0"/>
        <v>43196</v>
      </c>
      <c r="F32" s="129">
        <f>+'帳票61_06(1)'!AI31</f>
        <v>39948</v>
      </c>
      <c r="G32" s="130">
        <f>+'帳票61_06(1)'!AJ31</f>
        <v>767</v>
      </c>
      <c r="H32" s="131">
        <f t="shared" si="1"/>
        <v>40715</v>
      </c>
      <c r="I32" s="144">
        <f t="shared" si="3"/>
        <v>98.05837158496772</v>
      </c>
      <c r="J32" s="145">
        <f t="shared" si="2"/>
        <v>31.216931216931215</v>
      </c>
      <c r="K32" s="146">
        <f t="shared" si="2"/>
        <v>94.25641263079915</v>
      </c>
    </row>
    <row r="33" spans="1:11" ht="13.5">
      <c r="A33" s="17"/>
      <c r="B33" s="75" t="str">
        <f>+'帳票61_06(1)'!B32</f>
        <v>渡嘉敷村</v>
      </c>
      <c r="C33" s="129">
        <f>+'帳票61_06(1)'!AD32</f>
        <v>734</v>
      </c>
      <c r="D33" s="130">
        <f>+'帳票61_06(1)'!AE32</f>
        <v>5</v>
      </c>
      <c r="E33" s="131">
        <f t="shared" si="0"/>
        <v>739</v>
      </c>
      <c r="F33" s="129">
        <f>+'帳票61_06(1)'!AI32</f>
        <v>726</v>
      </c>
      <c r="G33" s="130">
        <f>+'帳票61_06(1)'!AJ32</f>
        <v>1</v>
      </c>
      <c r="H33" s="131">
        <f t="shared" si="1"/>
        <v>727</v>
      </c>
      <c r="I33" s="144">
        <f t="shared" si="3"/>
        <v>98.9100817438692</v>
      </c>
      <c r="J33" s="145">
        <f t="shared" si="2"/>
        <v>20</v>
      </c>
      <c r="K33" s="146">
        <f t="shared" si="2"/>
        <v>98.37618403247632</v>
      </c>
    </row>
    <row r="34" spans="1:11" ht="13.5">
      <c r="A34" s="17"/>
      <c r="B34" s="76" t="str">
        <f>+'帳票61_06(1)'!B33</f>
        <v>座間味村</v>
      </c>
      <c r="C34" s="132">
        <f>+'帳票61_06(1)'!AD33</f>
        <v>1089</v>
      </c>
      <c r="D34" s="133">
        <f>+'帳票61_06(1)'!AE33</f>
        <v>135</v>
      </c>
      <c r="E34" s="134">
        <f t="shared" si="0"/>
        <v>1224</v>
      </c>
      <c r="F34" s="132">
        <f>+'帳票61_06(1)'!AI33</f>
        <v>1008</v>
      </c>
      <c r="G34" s="133">
        <f>+'帳票61_06(1)'!AJ33</f>
        <v>53</v>
      </c>
      <c r="H34" s="134">
        <f t="shared" si="1"/>
        <v>1061</v>
      </c>
      <c r="I34" s="147">
        <f t="shared" si="3"/>
        <v>92.56198347107438</v>
      </c>
      <c r="J34" s="148">
        <f t="shared" si="2"/>
        <v>39.25925925925926</v>
      </c>
      <c r="K34" s="149">
        <f t="shared" si="2"/>
        <v>86.68300653594771</v>
      </c>
    </row>
    <row r="35" spans="1:11" ht="13.5">
      <c r="A35" s="17"/>
      <c r="B35" s="77" t="str">
        <f>+'帳票61_06(1)'!B34</f>
        <v>粟国村</v>
      </c>
      <c r="C35" s="135">
        <f>+'帳票61_06(1)'!AD34</f>
        <v>606</v>
      </c>
      <c r="D35" s="136">
        <f>+'帳票61_06(1)'!AE34</f>
        <v>3</v>
      </c>
      <c r="E35" s="137">
        <f t="shared" si="0"/>
        <v>609</v>
      </c>
      <c r="F35" s="135">
        <f>+'帳票61_06(1)'!AI34</f>
        <v>567</v>
      </c>
      <c r="G35" s="136">
        <f>+'帳票61_06(1)'!AJ34</f>
        <v>3</v>
      </c>
      <c r="H35" s="137">
        <f t="shared" si="1"/>
        <v>570</v>
      </c>
      <c r="I35" s="150">
        <f t="shared" si="3"/>
        <v>93.56435643564357</v>
      </c>
      <c r="J35" s="151">
        <f t="shared" si="2"/>
        <v>100</v>
      </c>
      <c r="K35" s="152">
        <f t="shared" si="2"/>
        <v>93.59605911330048</v>
      </c>
    </row>
    <row r="36" spans="1:11" ht="13.5">
      <c r="A36" s="17"/>
      <c r="B36" s="75" t="str">
        <f>+'帳票61_06(1)'!B35</f>
        <v>渡名喜村</v>
      </c>
      <c r="C36" s="129">
        <f>+'帳票61_06(1)'!AD35</f>
        <v>432</v>
      </c>
      <c r="D36" s="130">
        <f>+'帳票61_06(1)'!AE35</f>
        <v>59</v>
      </c>
      <c r="E36" s="131">
        <f t="shared" si="0"/>
        <v>491</v>
      </c>
      <c r="F36" s="129">
        <f>+'帳票61_06(1)'!AI35</f>
        <v>410</v>
      </c>
      <c r="G36" s="130">
        <f>+'帳票61_06(1)'!AJ35</f>
        <v>18</v>
      </c>
      <c r="H36" s="131">
        <f t="shared" si="1"/>
        <v>428</v>
      </c>
      <c r="I36" s="144">
        <f t="shared" si="3"/>
        <v>94.9074074074074</v>
      </c>
      <c r="J36" s="145">
        <f t="shared" si="2"/>
        <v>30.508474576271187</v>
      </c>
      <c r="K36" s="146">
        <f t="shared" si="2"/>
        <v>87.16904276985743</v>
      </c>
    </row>
    <row r="37" spans="1:11" ht="13.5">
      <c r="A37" s="17"/>
      <c r="B37" s="75" t="str">
        <f>+'帳票61_06(1)'!B36</f>
        <v>南大東村</v>
      </c>
      <c r="C37" s="129">
        <f>+'帳票61_06(1)'!AD36</f>
        <v>1374</v>
      </c>
      <c r="D37" s="130">
        <f>+'帳票61_06(1)'!AE36</f>
        <v>109</v>
      </c>
      <c r="E37" s="131">
        <f aca="true" t="shared" si="4" ref="E37:E45">SUM(C37:D37)</f>
        <v>1483</v>
      </c>
      <c r="F37" s="129">
        <f>+'帳票61_06(1)'!AI36</f>
        <v>1355</v>
      </c>
      <c r="G37" s="130">
        <f>+'帳票61_06(1)'!AJ36</f>
        <v>29</v>
      </c>
      <c r="H37" s="131">
        <f aca="true" t="shared" si="5" ref="H37:H45">SUM(F37:G37)</f>
        <v>1384</v>
      </c>
      <c r="I37" s="144">
        <f t="shared" si="3"/>
        <v>98.61717612809315</v>
      </c>
      <c r="J37" s="145">
        <f t="shared" si="3"/>
        <v>26.605504587155966</v>
      </c>
      <c r="K37" s="146">
        <f t="shared" si="3"/>
        <v>93.3243425488874</v>
      </c>
    </row>
    <row r="38" spans="1:11" ht="13.5">
      <c r="A38" s="17"/>
      <c r="B38" s="75" t="str">
        <f>+'帳票61_06(1)'!B37</f>
        <v>北大東村</v>
      </c>
      <c r="C38" s="129">
        <f>+'帳票61_06(1)'!AD37</f>
        <v>900</v>
      </c>
      <c r="D38" s="130">
        <f>+'帳票61_06(1)'!AE37</f>
        <v>0</v>
      </c>
      <c r="E38" s="131">
        <f t="shared" si="4"/>
        <v>900</v>
      </c>
      <c r="F38" s="129">
        <f>+'帳票61_06(1)'!AI37</f>
        <v>887</v>
      </c>
      <c r="G38" s="130">
        <f>+'帳票61_06(1)'!AJ37</f>
        <v>0</v>
      </c>
      <c r="H38" s="131">
        <f t="shared" si="5"/>
        <v>887</v>
      </c>
      <c r="I38" s="144">
        <f t="shared" si="3"/>
        <v>98.55555555555556</v>
      </c>
      <c r="J38" s="145" t="str">
        <f t="shared" si="3"/>
        <v>－</v>
      </c>
      <c r="K38" s="146">
        <f t="shared" si="3"/>
        <v>98.55555555555556</v>
      </c>
    </row>
    <row r="39" spans="1:11" ht="13.5">
      <c r="A39" s="17"/>
      <c r="B39" s="76" t="str">
        <f>+'帳票61_06(1)'!B38</f>
        <v>伊平屋村</v>
      </c>
      <c r="C39" s="132">
        <f>+'帳票61_06(1)'!AD38</f>
        <v>482</v>
      </c>
      <c r="D39" s="133">
        <f>+'帳票61_06(1)'!AE38</f>
        <v>451</v>
      </c>
      <c r="E39" s="134">
        <f t="shared" si="4"/>
        <v>933</v>
      </c>
      <c r="F39" s="132">
        <f>+'帳票61_06(1)'!AI38</f>
        <v>454</v>
      </c>
      <c r="G39" s="133">
        <f>+'帳票61_06(1)'!AJ38</f>
        <v>220</v>
      </c>
      <c r="H39" s="134">
        <f t="shared" si="5"/>
        <v>674</v>
      </c>
      <c r="I39" s="147">
        <f t="shared" si="3"/>
        <v>94.1908713692946</v>
      </c>
      <c r="J39" s="148">
        <f t="shared" si="3"/>
        <v>48.78048780487805</v>
      </c>
      <c r="K39" s="149">
        <f t="shared" si="3"/>
        <v>72.2400857449089</v>
      </c>
    </row>
    <row r="40" spans="1:11" ht="13.5">
      <c r="A40" s="17"/>
      <c r="B40" s="77" t="str">
        <f>+'帳票61_06(1)'!B39</f>
        <v>伊是名村</v>
      </c>
      <c r="C40" s="135">
        <f>+'帳票61_06(1)'!AD39</f>
        <v>1552</v>
      </c>
      <c r="D40" s="136">
        <f>+'帳票61_06(1)'!AE39</f>
        <v>241</v>
      </c>
      <c r="E40" s="137">
        <f t="shared" si="4"/>
        <v>1793</v>
      </c>
      <c r="F40" s="135">
        <f>+'帳票61_06(1)'!AI39</f>
        <v>1505</v>
      </c>
      <c r="G40" s="136">
        <f>+'帳票61_06(1)'!AJ39</f>
        <v>103</v>
      </c>
      <c r="H40" s="137">
        <f t="shared" si="5"/>
        <v>1608</v>
      </c>
      <c r="I40" s="150">
        <f t="shared" si="3"/>
        <v>96.97164948453609</v>
      </c>
      <c r="J40" s="151">
        <f t="shared" si="3"/>
        <v>42.738589211618255</v>
      </c>
      <c r="K40" s="152">
        <f t="shared" si="3"/>
        <v>89.68209704406024</v>
      </c>
    </row>
    <row r="41" spans="1:11" ht="13.5">
      <c r="A41" s="17"/>
      <c r="B41" s="75" t="str">
        <f>+'帳票61_06(1)'!B40</f>
        <v>久米島町</v>
      </c>
      <c r="C41" s="129">
        <f>+'帳票61_06(1)'!AD40</f>
        <v>8550</v>
      </c>
      <c r="D41" s="130">
        <f>+'帳票61_06(1)'!AE40</f>
        <v>898</v>
      </c>
      <c r="E41" s="131">
        <f t="shared" si="4"/>
        <v>9448</v>
      </c>
      <c r="F41" s="129">
        <f>+'帳票61_06(1)'!AI40</f>
        <v>8276</v>
      </c>
      <c r="G41" s="130">
        <f>+'帳票61_06(1)'!AJ40</f>
        <v>220</v>
      </c>
      <c r="H41" s="131">
        <f t="shared" si="5"/>
        <v>8496</v>
      </c>
      <c r="I41" s="144">
        <f t="shared" si="3"/>
        <v>96.7953216374269</v>
      </c>
      <c r="J41" s="145">
        <f t="shared" si="3"/>
        <v>24.4988864142539</v>
      </c>
      <c r="K41" s="146">
        <f t="shared" si="3"/>
        <v>89.92379339542761</v>
      </c>
    </row>
    <row r="42" spans="1:11" ht="13.5">
      <c r="A42" s="17"/>
      <c r="B42" s="75" t="str">
        <f>+'帳票61_06(1)'!B41</f>
        <v>八重瀬町</v>
      </c>
      <c r="C42" s="129">
        <f>+'帳票61_06(1)'!AD41</f>
        <v>28006</v>
      </c>
      <c r="D42" s="130">
        <f>+'帳票61_06(1)'!AE41</f>
        <v>3353</v>
      </c>
      <c r="E42" s="131">
        <f t="shared" si="4"/>
        <v>31359</v>
      </c>
      <c r="F42" s="129">
        <f>+'帳票61_06(1)'!AI41</f>
        <v>26547</v>
      </c>
      <c r="G42" s="130">
        <f>+'帳票61_06(1)'!AJ41</f>
        <v>655</v>
      </c>
      <c r="H42" s="131">
        <f t="shared" si="5"/>
        <v>27202</v>
      </c>
      <c r="I42" s="144">
        <f t="shared" si="3"/>
        <v>94.79040205670213</v>
      </c>
      <c r="J42" s="145">
        <f t="shared" si="3"/>
        <v>19.534745004473606</v>
      </c>
      <c r="K42" s="146">
        <f t="shared" si="3"/>
        <v>86.74383749481808</v>
      </c>
    </row>
    <row r="43" spans="1:11" ht="13.5">
      <c r="A43" s="17"/>
      <c r="B43" s="75" t="str">
        <f>+'帳票61_06(1)'!B42</f>
        <v>多良間村</v>
      </c>
      <c r="C43" s="129">
        <f>+'帳票61_06(1)'!AD42</f>
        <v>2346</v>
      </c>
      <c r="D43" s="130">
        <f>+'帳票61_06(1)'!AE42</f>
        <v>62</v>
      </c>
      <c r="E43" s="131">
        <f t="shared" si="4"/>
        <v>2408</v>
      </c>
      <c r="F43" s="129">
        <f>+'帳票61_06(1)'!AI42</f>
        <v>1947</v>
      </c>
      <c r="G43" s="130">
        <f>+'帳票61_06(1)'!AJ42</f>
        <v>62</v>
      </c>
      <c r="H43" s="131">
        <f t="shared" si="5"/>
        <v>2009</v>
      </c>
      <c r="I43" s="144">
        <f t="shared" si="3"/>
        <v>82.9923273657289</v>
      </c>
      <c r="J43" s="145">
        <f t="shared" si="3"/>
        <v>100</v>
      </c>
      <c r="K43" s="146">
        <f t="shared" si="3"/>
        <v>83.43023255813954</v>
      </c>
    </row>
    <row r="44" spans="1:11" ht="13.5">
      <c r="A44" s="17"/>
      <c r="B44" s="76" t="str">
        <f>+'帳票61_06(1)'!B43</f>
        <v>竹富町</v>
      </c>
      <c r="C44" s="132">
        <f>+'帳票61_06(1)'!AD43</f>
        <v>5506</v>
      </c>
      <c r="D44" s="133">
        <f>+'帳票61_06(1)'!AE43</f>
        <v>265</v>
      </c>
      <c r="E44" s="134">
        <f t="shared" si="4"/>
        <v>5771</v>
      </c>
      <c r="F44" s="132">
        <f>+'帳票61_06(1)'!AI43</f>
        <v>5311</v>
      </c>
      <c r="G44" s="133">
        <f>+'帳票61_06(1)'!AJ43</f>
        <v>113</v>
      </c>
      <c r="H44" s="134">
        <f t="shared" si="5"/>
        <v>5424</v>
      </c>
      <c r="I44" s="147">
        <f t="shared" si="3"/>
        <v>96.45840900835452</v>
      </c>
      <c r="J44" s="148">
        <f t="shared" si="3"/>
        <v>42.64150943396226</v>
      </c>
      <c r="K44" s="149">
        <f t="shared" si="3"/>
        <v>93.98717726563854</v>
      </c>
    </row>
    <row r="45" spans="1:11" ht="14.25" thickBot="1">
      <c r="A45" s="17"/>
      <c r="B45" s="229" t="str">
        <f>+'帳票61_06(1)'!B44</f>
        <v>与那国町</v>
      </c>
      <c r="C45" s="230">
        <f>+'帳票61_06(1)'!AD44</f>
        <v>1629</v>
      </c>
      <c r="D45" s="231">
        <f>+'帳票61_06(1)'!AE44</f>
        <v>0</v>
      </c>
      <c r="E45" s="232">
        <f t="shared" si="4"/>
        <v>1629</v>
      </c>
      <c r="F45" s="230">
        <f>+'帳票61_06(1)'!AI44</f>
        <v>1614</v>
      </c>
      <c r="G45" s="231">
        <f>+'帳票61_06(1)'!AJ44</f>
        <v>0</v>
      </c>
      <c r="H45" s="232">
        <f t="shared" si="5"/>
        <v>1614</v>
      </c>
      <c r="I45" s="233">
        <f t="shared" si="3"/>
        <v>99.0791896869245</v>
      </c>
      <c r="J45" s="234" t="str">
        <f t="shared" si="3"/>
        <v>－</v>
      </c>
      <c r="K45" s="235">
        <f t="shared" si="3"/>
        <v>99.0791896869245</v>
      </c>
    </row>
    <row r="46" spans="1:11" ht="14.25" thickTop="1">
      <c r="A46" s="19"/>
      <c r="B46" s="79" t="s">
        <v>65</v>
      </c>
      <c r="C46" s="173">
        <f aca="true" t="shared" si="6" ref="C46:H46">SUM(C5:C15)</f>
        <v>1149268</v>
      </c>
      <c r="D46" s="174">
        <f t="shared" si="6"/>
        <v>95826</v>
      </c>
      <c r="E46" s="175">
        <f t="shared" si="6"/>
        <v>1245094</v>
      </c>
      <c r="F46" s="173">
        <f t="shared" si="6"/>
        <v>1108956</v>
      </c>
      <c r="G46" s="174">
        <f t="shared" si="6"/>
        <v>26347</v>
      </c>
      <c r="H46" s="175">
        <f t="shared" si="6"/>
        <v>1135303</v>
      </c>
      <c r="I46" s="176">
        <f t="shared" si="3"/>
        <v>96.49237601673413</v>
      </c>
      <c r="J46" s="177">
        <f t="shared" si="3"/>
        <v>27.494625675703883</v>
      </c>
      <c r="K46" s="178">
        <f t="shared" si="3"/>
        <v>91.182111551417</v>
      </c>
    </row>
    <row r="47" spans="1:11" ht="14.25" thickBot="1">
      <c r="A47" s="19"/>
      <c r="B47" s="80" t="s">
        <v>66</v>
      </c>
      <c r="C47" s="138">
        <f aca="true" t="shared" si="7" ref="C47:H47">SUM(C16:C45)</f>
        <v>343702</v>
      </c>
      <c r="D47" s="139">
        <f t="shared" si="7"/>
        <v>34142</v>
      </c>
      <c r="E47" s="140">
        <f t="shared" si="7"/>
        <v>377844</v>
      </c>
      <c r="F47" s="138">
        <f t="shared" si="7"/>
        <v>330701</v>
      </c>
      <c r="G47" s="139">
        <f t="shared" si="7"/>
        <v>9573</v>
      </c>
      <c r="H47" s="140">
        <f t="shared" si="7"/>
        <v>340274</v>
      </c>
      <c r="I47" s="153">
        <f t="shared" si="3"/>
        <v>96.21736271537553</v>
      </c>
      <c r="J47" s="167">
        <f t="shared" si="3"/>
        <v>28.038779216214632</v>
      </c>
      <c r="K47" s="154">
        <f t="shared" si="3"/>
        <v>90.05674299446332</v>
      </c>
    </row>
    <row r="48" spans="2:11" ht="14.25" thickBot="1">
      <c r="B48" s="82" t="s">
        <v>114</v>
      </c>
      <c r="C48" s="156">
        <f aca="true" t="shared" si="8" ref="C48:H48">SUM(C46:C47)</f>
        <v>1492970</v>
      </c>
      <c r="D48" s="157">
        <f t="shared" si="8"/>
        <v>129968</v>
      </c>
      <c r="E48" s="158">
        <f t="shared" si="8"/>
        <v>1622938</v>
      </c>
      <c r="F48" s="156">
        <f t="shared" si="8"/>
        <v>1439657</v>
      </c>
      <c r="G48" s="157">
        <f t="shared" si="8"/>
        <v>35920</v>
      </c>
      <c r="H48" s="158">
        <f t="shared" si="8"/>
        <v>1475577</v>
      </c>
      <c r="I48" s="159">
        <f t="shared" si="3"/>
        <v>96.42906421428428</v>
      </c>
      <c r="J48" s="172">
        <f t="shared" si="3"/>
        <v>27.63757232549551</v>
      </c>
      <c r="K48" s="160">
        <f t="shared" si="3"/>
        <v>90.9201090861142</v>
      </c>
    </row>
  </sheetData>
  <mergeCells count="12"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indexed="43"/>
  </sheetPr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3" width="9.875" style="11" bestFit="1" customWidth="1"/>
    <col min="4" max="4" width="10.125" style="11" bestFit="1" customWidth="1"/>
    <col min="5" max="5" width="9.875" style="11" bestFit="1" customWidth="1"/>
    <col min="6" max="6" width="9.37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69</v>
      </c>
      <c r="I1" s="2"/>
      <c r="J1" s="2"/>
      <c r="K1" s="81" t="s">
        <v>48</v>
      </c>
    </row>
    <row r="2" spans="2:11" ht="15" customHeight="1">
      <c r="B2" s="85"/>
      <c r="C2" s="331" t="s">
        <v>5</v>
      </c>
      <c r="D2" s="331"/>
      <c r="E2" s="332"/>
      <c r="F2" s="333" t="s">
        <v>6</v>
      </c>
      <c r="G2" s="331"/>
      <c r="H2" s="332"/>
      <c r="I2" s="334" t="s">
        <v>7</v>
      </c>
      <c r="J2" s="335"/>
      <c r="K2" s="336"/>
    </row>
    <row r="3" spans="2:11" ht="12" customHeight="1">
      <c r="B3" s="4" t="s">
        <v>2</v>
      </c>
      <c r="C3" s="337" t="s">
        <v>1</v>
      </c>
      <c r="D3" s="339" t="s">
        <v>3</v>
      </c>
      <c r="E3" s="341" t="s">
        <v>0</v>
      </c>
      <c r="F3" s="337" t="s">
        <v>1</v>
      </c>
      <c r="G3" s="339" t="s">
        <v>3</v>
      </c>
      <c r="H3" s="341" t="s">
        <v>0</v>
      </c>
      <c r="I3" s="345" t="s">
        <v>4</v>
      </c>
      <c r="J3" s="347" t="s">
        <v>117</v>
      </c>
      <c r="K3" s="343" t="s">
        <v>0</v>
      </c>
    </row>
    <row r="4" spans="2:11" ht="11.25" customHeight="1" thickBot="1">
      <c r="B4" s="83"/>
      <c r="C4" s="338"/>
      <c r="D4" s="340"/>
      <c r="E4" s="342"/>
      <c r="F4" s="338"/>
      <c r="G4" s="340"/>
      <c r="H4" s="342"/>
      <c r="I4" s="346"/>
      <c r="J4" s="348"/>
      <c r="K4" s="344"/>
    </row>
    <row r="5" spans="1:11" ht="14.25" thickTop="1">
      <c r="A5" s="17"/>
      <c r="B5" s="78" t="str">
        <f>+'帳票61_06(1)'!B4</f>
        <v>那覇市</v>
      </c>
      <c r="C5" s="126">
        <f>+'帳票61_06(1)'!AM4</f>
        <v>12557376</v>
      </c>
      <c r="D5" s="127">
        <f>+'帳票61_06(1)'!AN4</f>
        <v>1008707</v>
      </c>
      <c r="E5" s="128">
        <f aca="true" t="shared" si="0" ref="E5:E45">SUM(C5:D5)</f>
        <v>13566083</v>
      </c>
      <c r="F5" s="126">
        <f>+'帳票61_06(1)'!AR4</f>
        <v>12149268</v>
      </c>
      <c r="G5" s="127">
        <f>+'帳票61_06(1)'!AS4</f>
        <v>241404</v>
      </c>
      <c r="H5" s="128">
        <f aca="true" t="shared" si="1" ref="H5:H45">SUM(F5:G5)</f>
        <v>12390672</v>
      </c>
      <c r="I5" s="141">
        <f>IF(C5=0,"－",(F5/C5)*100)</f>
        <v>96.7500535143648</v>
      </c>
      <c r="J5" s="142">
        <f aca="true" t="shared" si="2" ref="J5:K36">IF(D5=0,"－",(G5/D5)*100)</f>
        <v>23.93202386817976</v>
      </c>
      <c r="K5" s="143">
        <f>IF(E5=0,"－",(H5/E5)*100)</f>
        <v>91.33566409699837</v>
      </c>
    </row>
    <row r="6" spans="1:11" ht="13.5">
      <c r="A6" s="17"/>
      <c r="B6" s="75" t="str">
        <f>+'帳票61_06(1)'!B5</f>
        <v>宜野湾市</v>
      </c>
      <c r="C6" s="129">
        <f>+'帳票61_06(1)'!AM5</f>
        <v>3167304</v>
      </c>
      <c r="D6" s="130">
        <f>+'帳票61_06(1)'!AN5</f>
        <v>307532</v>
      </c>
      <c r="E6" s="131">
        <f t="shared" si="0"/>
        <v>3474836</v>
      </c>
      <c r="F6" s="129">
        <f>+'帳票61_06(1)'!AR5</f>
        <v>3049938</v>
      </c>
      <c r="G6" s="130">
        <f>+'帳票61_06(1)'!AS5</f>
        <v>69189</v>
      </c>
      <c r="H6" s="131">
        <f t="shared" si="1"/>
        <v>3119127</v>
      </c>
      <c r="I6" s="144">
        <f aca="true" t="shared" si="3" ref="I6:K48">IF(C6=0,"－",(F6/C6)*100)</f>
        <v>96.29445105364057</v>
      </c>
      <c r="J6" s="145">
        <f t="shared" si="2"/>
        <v>22.498146534344393</v>
      </c>
      <c r="K6" s="146">
        <f t="shared" si="2"/>
        <v>89.76328667021983</v>
      </c>
    </row>
    <row r="7" spans="1:11" ht="13.5">
      <c r="A7" s="17"/>
      <c r="B7" s="75" t="str">
        <f>+'帳票61_06(1)'!B6</f>
        <v>石垣市</v>
      </c>
      <c r="C7" s="129">
        <f>+'帳票61_06(1)'!AM6</f>
        <v>1442484</v>
      </c>
      <c r="D7" s="130">
        <f>+'帳票61_06(1)'!AN6</f>
        <v>115176</v>
      </c>
      <c r="E7" s="131">
        <f t="shared" si="0"/>
        <v>1557660</v>
      </c>
      <c r="F7" s="129">
        <f>+'帳票61_06(1)'!AR6</f>
        <v>1381743</v>
      </c>
      <c r="G7" s="130">
        <f>+'帳票61_06(1)'!AS6</f>
        <v>35280</v>
      </c>
      <c r="H7" s="131">
        <f t="shared" si="1"/>
        <v>1417023</v>
      </c>
      <c r="I7" s="144">
        <f t="shared" si="3"/>
        <v>95.78913873568095</v>
      </c>
      <c r="J7" s="145">
        <f t="shared" si="2"/>
        <v>30.631381537820378</v>
      </c>
      <c r="K7" s="146">
        <f t="shared" si="2"/>
        <v>90.97126458919148</v>
      </c>
    </row>
    <row r="8" spans="1:11" ht="13.5">
      <c r="A8" s="17"/>
      <c r="B8" s="75" t="str">
        <f>+'帳票61_06(1)'!B7</f>
        <v>浦添市</v>
      </c>
      <c r="C8" s="129">
        <f>+'帳票61_06(1)'!AM7</f>
        <v>3869757</v>
      </c>
      <c r="D8" s="130">
        <f>+'帳票61_06(1)'!AN7</f>
        <v>209930</v>
      </c>
      <c r="E8" s="131">
        <f t="shared" si="0"/>
        <v>4079687</v>
      </c>
      <c r="F8" s="129">
        <f>+'帳票61_06(1)'!AR7</f>
        <v>3776377</v>
      </c>
      <c r="G8" s="130">
        <f>+'帳票61_06(1)'!AS7</f>
        <v>77216</v>
      </c>
      <c r="H8" s="131">
        <f t="shared" si="1"/>
        <v>3853593</v>
      </c>
      <c r="I8" s="144">
        <f t="shared" si="3"/>
        <v>97.58692858492148</v>
      </c>
      <c r="J8" s="145">
        <f t="shared" si="2"/>
        <v>36.78178440432525</v>
      </c>
      <c r="K8" s="146">
        <f t="shared" si="2"/>
        <v>94.45805523806115</v>
      </c>
    </row>
    <row r="9" spans="1:11" ht="13.5">
      <c r="A9" s="17"/>
      <c r="B9" s="76" t="str">
        <f>+'帳票61_06(1)'!B8</f>
        <v>名護市</v>
      </c>
      <c r="C9" s="132">
        <f>+'帳票61_06(1)'!AM8</f>
        <v>1578239</v>
      </c>
      <c r="D9" s="133">
        <f>+'帳票61_06(1)'!AN8</f>
        <v>159554</v>
      </c>
      <c r="E9" s="134">
        <f t="shared" si="0"/>
        <v>1737793</v>
      </c>
      <c r="F9" s="132">
        <f>+'帳票61_06(1)'!AR8</f>
        <v>1515162</v>
      </c>
      <c r="G9" s="133">
        <f>+'帳票61_06(1)'!AS8</f>
        <v>38250</v>
      </c>
      <c r="H9" s="134">
        <f t="shared" si="1"/>
        <v>1553412</v>
      </c>
      <c r="I9" s="147">
        <f t="shared" si="3"/>
        <v>96.00333029408094</v>
      </c>
      <c r="J9" s="148">
        <f t="shared" si="2"/>
        <v>23.973074946413124</v>
      </c>
      <c r="K9" s="149">
        <f t="shared" si="2"/>
        <v>89.38993309329707</v>
      </c>
    </row>
    <row r="10" spans="1:11" ht="13.5">
      <c r="A10" s="17"/>
      <c r="B10" s="77" t="str">
        <f>+'帳票61_06(1)'!B9</f>
        <v>糸満市</v>
      </c>
      <c r="C10" s="135">
        <f>+'帳票61_06(1)'!AM9</f>
        <v>1387297</v>
      </c>
      <c r="D10" s="136">
        <f>+'帳票61_06(1)'!AN9</f>
        <v>80210</v>
      </c>
      <c r="E10" s="137">
        <f t="shared" si="0"/>
        <v>1467507</v>
      </c>
      <c r="F10" s="135">
        <f>+'帳票61_06(1)'!AR9</f>
        <v>1338353</v>
      </c>
      <c r="G10" s="136">
        <f>+'帳票61_06(1)'!AS9</f>
        <v>42641</v>
      </c>
      <c r="H10" s="137">
        <f t="shared" si="1"/>
        <v>1380994</v>
      </c>
      <c r="I10" s="150">
        <f t="shared" si="3"/>
        <v>96.47198833414907</v>
      </c>
      <c r="J10" s="151">
        <f t="shared" si="2"/>
        <v>53.16170053609276</v>
      </c>
      <c r="K10" s="152">
        <f t="shared" si="2"/>
        <v>94.10476406586136</v>
      </c>
    </row>
    <row r="11" spans="1:11" ht="13.5">
      <c r="A11" s="17"/>
      <c r="B11" s="75" t="str">
        <f>+'帳票61_06(1)'!B10</f>
        <v>沖縄市</v>
      </c>
      <c r="C11" s="129">
        <f>+'帳票61_06(1)'!AM10</f>
        <v>4069210</v>
      </c>
      <c r="D11" s="130">
        <f>+'帳票61_06(1)'!AN10</f>
        <v>310515</v>
      </c>
      <c r="E11" s="131">
        <f t="shared" si="0"/>
        <v>4379725</v>
      </c>
      <c r="F11" s="129">
        <f>+'帳票61_06(1)'!AR10</f>
        <v>3887782</v>
      </c>
      <c r="G11" s="130">
        <f>+'帳票61_06(1)'!AS10</f>
        <v>96785</v>
      </c>
      <c r="H11" s="131">
        <f t="shared" si="1"/>
        <v>3984567</v>
      </c>
      <c r="I11" s="144">
        <f t="shared" si="3"/>
        <v>95.54144416238042</v>
      </c>
      <c r="J11" s="145">
        <f t="shared" si="2"/>
        <v>31.16918667375167</v>
      </c>
      <c r="K11" s="146">
        <f t="shared" si="2"/>
        <v>90.97756137657045</v>
      </c>
    </row>
    <row r="12" spans="1:11" ht="13.5">
      <c r="A12" s="17"/>
      <c r="B12" s="75" t="str">
        <f>+'帳票61_06(1)'!B11</f>
        <v>豊見城市</v>
      </c>
      <c r="C12" s="129">
        <f>+'帳票61_06(1)'!AM11</f>
        <v>1799999</v>
      </c>
      <c r="D12" s="130">
        <f>+'帳票61_06(1)'!AN11</f>
        <v>197758</v>
      </c>
      <c r="E12" s="131">
        <f t="shared" si="0"/>
        <v>1997757</v>
      </c>
      <c r="F12" s="129">
        <f>+'帳票61_06(1)'!AR11</f>
        <v>1736140</v>
      </c>
      <c r="G12" s="130">
        <f>+'帳票61_06(1)'!AS11</f>
        <v>35245</v>
      </c>
      <c r="H12" s="131">
        <f t="shared" si="1"/>
        <v>1771385</v>
      </c>
      <c r="I12" s="144">
        <f t="shared" si="3"/>
        <v>96.4522758068199</v>
      </c>
      <c r="J12" s="145">
        <f t="shared" si="2"/>
        <v>17.822287846762205</v>
      </c>
      <c r="K12" s="146">
        <f t="shared" si="2"/>
        <v>88.66869193800848</v>
      </c>
    </row>
    <row r="13" spans="1:11" ht="13.5">
      <c r="A13" s="17"/>
      <c r="B13" s="75" t="str">
        <f>+'帳票61_06(1)'!B12</f>
        <v>うるま市</v>
      </c>
      <c r="C13" s="129">
        <f>+'帳票61_06(1)'!AM12</f>
        <v>2649505</v>
      </c>
      <c r="D13" s="130">
        <f>+'帳票61_06(1)'!AN12</f>
        <v>319084</v>
      </c>
      <c r="E13" s="131">
        <f t="shared" si="0"/>
        <v>2968589</v>
      </c>
      <c r="F13" s="129">
        <f>+'帳票61_06(1)'!AR12</f>
        <v>2520335</v>
      </c>
      <c r="G13" s="130">
        <f>+'帳票61_06(1)'!AS12</f>
        <v>89295</v>
      </c>
      <c r="H13" s="131">
        <f t="shared" si="1"/>
        <v>2609630</v>
      </c>
      <c r="I13" s="144">
        <f t="shared" si="3"/>
        <v>95.12474971740005</v>
      </c>
      <c r="J13" s="145">
        <f t="shared" si="2"/>
        <v>27.984793972746992</v>
      </c>
      <c r="K13" s="146">
        <f t="shared" si="2"/>
        <v>87.90809371051364</v>
      </c>
    </row>
    <row r="14" spans="1:11" ht="13.5">
      <c r="A14" s="17"/>
      <c r="B14" s="76" t="str">
        <f>+'帳票61_06(1)'!B13</f>
        <v>宮古島市</v>
      </c>
      <c r="C14" s="132">
        <f>+'帳票61_06(1)'!AM13</f>
        <v>1439773</v>
      </c>
      <c r="D14" s="133">
        <f>+'帳票61_06(1)'!AN13</f>
        <v>114521</v>
      </c>
      <c r="E14" s="134">
        <f t="shared" si="0"/>
        <v>1554294</v>
      </c>
      <c r="F14" s="132">
        <f>+'帳票61_06(1)'!AR13</f>
        <v>1412125</v>
      </c>
      <c r="G14" s="133">
        <f>+'帳票61_06(1)'!AS13</f>
        <v>34881</v>
      </c>
      <c r="H14" s="134">
        <f t="shared" si="1"/>
        <v>1447006</v>
      </c>
      <c r="I14" s="147">
        <f t="shared" si="3"/>
        <v>98.07969728561378</v>
      </c>
      <c r="J14" s="148">
        <f t="shared" si="2"/>
        <v>30.458169244068774</v>
      </c>
      <c r="K14" s="149">
        <f t="shared" si="2"/>
        <v>93.09731620915991</v>
      </c>
    </row>
    <row r="15" spans="1:11" ht="13.5">
      <c r="A15" s="17"/>
      <c r="B15" s="77" t="str">
        <f>+'帳票61_06(1)'!B14</f>
        <v>南城市</v>
      </c>
      <c r="C15" s="135">
        <f>+'帳票61_06(1)'!AM14</f>
        <v>914539</v>
      </c>
      <c r="D15" s="136">
        <f>+'帳票61_06(1)'!AN14</f>
        <v>75728</v>
      </c>
      <c r="E15" s="137">
        <f t="shared" si="0"/>
        <v>990267</v>
      </c>
      <c r="F15" s="135">
        <f>+'帳票61_06(1)'!AR14</f>
        <v>883154</v>
      </c>
      <c r="G15" s="136">
        <f>+'帳票61_06(1)'!AS14</f>
        <v>21370</v>
      </c>
      <c r="H15" s="137">
        <f t="shared" si="1"/>
        <v>904524</v>
      </c>
      <c r="I15" s="150">
        <f t="shared" si="3"/>
        <v>96.56821633631807</v>
      </c>
      <c r="J15" s="151">
        <f t="shared" si="2"/>
        <v>28.219416860342278</v>
      </c>
      <c r="K15" s="152">
        <f t="shared" si="2"/>
        <v>91.34142610023358</v>
      </c>
    </row>
    <row r="16" spans="1:11" ht="13.5">
      <c r="A16" s="17"/>
      <c r="B16" s="78" t="str">
        <f>+'帳票61_06(1)'!B15</f>
        <v>国頭村</v>
      </c>
      <c r="C16" s="126">
        <f>+'帳票61_06(1)'!AM15</f>
        <v>104440</v>
      </c>
      <c r="D16" s="127">
        <f>+'帳票61_06(1)'!AN15</f>
        <v>10115</v>
      </c>
      <c r="E16" s="128">
        <f t="shared" si="0"/>
        <v>114555</v>
      </c>
      <c r="F16" s="126">
        <f>+'帳票61_06(1)'!AR15</f>
        <v>98448</v>
      </c>
      <c r="G16" s="127">
        <f>+'帳票61_06(1)'!AS15</f>
        <v>2101</v>
      </c>
      <c r="H16" s="128">
        <f t="shared" si="1"/>
        <v>100549</v>
      </c>
      <c r="I16" s="141">
        <f t="shared" si="3"/>
        <v>94.2627345844504</v>
      </c>
      <c r="J16" s="142">
        <f t="shared" si="2"/>
        <v>20.771131982204647</v>
      </c>
      <c r="K16" s="143">
        <f t="shared" si="2"/>
        <v>87.77355855266029</v>
      </c>
    </row>
    <row r="17" spans="1:11" ht="13.5">
      <c r="A17" s="17"/>
      <c r="B17" s="75" t="str">
        <f>+'帳票61_06(1)'!B16</f>
        <v>大宜味村</v>
      </c>
      <c r="C17" s="129">
        <f>+'帳票61_06(1)'!AM16</f>
        <v>58322</v>
      </c>
      <c r="D17" s="130">
        <f>+'帳票61_06(1)'!AN16</f>
        <v>2803</v>
      </c>
      <c r="E17" s="131">
        <f t="shared" si="0"/>
        <v>61125</v>
      </c>
      <c r="F17" s="129">
        <f>+'帳票61_06(1)'!AR16</f>
        <v>57818</v>
      </c>
      <c r="G17" s="130">
        <f>+'帳票61_06(1)'!AS16</f>
        <v>756</v>
      </c>
      <c r="H17" s="131">
        <f t="shared" si="1"/>
        <v>58574</v>
      </c>
      <c r="I17" s="144">
        <f t="shared" si="3"/>
        <v>99.13583210452317</v>
      </c>
      <c r="J17" s="145">
        <f t="shared" si="2"/>
        <v>26.97110239029611</v>
      </c>
      <c r="K17" s="146">
        <f t="shared" si="2"/>
        <v>95.82658486707565</v>
      </c>
    </row>
    <row r="18" spans="1:11" ht="13.5">
      <c r="A18" s="17"/>
      <c r="B18" s="75" t="str">
        <f>+'帳票61_06(1)'!B17</f>
        <v>東村</v>
      </c>
      <c r="C18" s="129">
        <f>+'帳票61_06(1)'!AM17</f>
        <v>61306</v>
      </c>
      <c r="D18" s="130">
        <f>+'帳票61_06(1)'!AN17</f>
        <v>1131</v>
      </c>
      <c r="E18" s="131">
        <f t="shared" si="0"/>
        <v>62437</v>
      </c>
      <c r="F18" s="129">
        <f>+'帳票61_06(1)'!AR17</f>
        <v>59023</v>
      </c>
      <c r="G18" s="130">
        <f>+'帳票61_06(1)'!AS17</f>
        <v>199</v>
      </c>
      <c r="H18" s="131">
        <f t="shared" si="1"/>
        <v>59222</v>
      </c>
      <c r="I18" s="144">
        <f t="shared" si="3"/>
        <v>96.27605780837112</v>
      </c>
      <c r="J18" s="145">
        <f t="shared" si="2"/>
        <v>17.595048629531387</v>
      </c>
      <c r="K18" s="146">
        <f t="shared" si="2"/>
        <v>94.85080961609302</v>
      </c>
    </row>
    <row r="19" spans="1:11" ht="13.5">
      <c r="A19" s="17"/>
      <c r="B19" s="76" t="str">
        <f>+'帳票61_06(1)'!B18</f>
        <v>今帰仁村</v>
      </c>
      <c r="C19" s="132">
        <f>+'帳票61_06(1)'!AM18</f>
        <v>165227</v>
      </c>
      <c r="D19" s="133">
        <f>+'帳票61_06(1)'!AN18</f>
        <v>11164</v>
      </c>
      <c r="E19" s="134">
        <f t="shared" si="0"/>
        <v>176391</v>
      </c>
      <c r="F19" s="132">
        <f>+'帳票61_06(1)'!AR18</f>
        <v>156682</v>
      </c>
      <c r="G19" s="133">
        <f>+'帳票61_06(1)'!AS18</f>
        <v>2991</v>
      </c>
      <c r="H19" s="134">
        <f t="shared" si="1"/>
        <v>159673</v>
      </c>
      <c r="I19" s="147">
        <f t="shared" si="3"/>
        <v>94.82832708939823</v>
      </c>
      <c r="J19" s="148">
        <f t="shared" si="2"/>
        <v>26.79147259046937</v>
      </c>
      <c r="K19" s="149">
        <f t="shared" si="2"/>
        <v>90.52219217533775</v>
      </c>
    </row>
    <row r="20" spans="1:11" ht="13.5">
      <c r="A20" s="17"/>
      <c r="B20" s="77" t="str">
        <f>+'帳票61_06(1)'!B19</f>
        <v>本部町</v>
      </c>
      <c r="C20" s="135">
        <f>+'帳票61_06(1)'!AM19</f>
        <v>238573</v>
      </c>
      <c r="D20" s="136">
        <f>+'帳票61_06(1)'!AN19</f>
        <v>28639</v>
      </c>
      <c r="E20" s="137">
        <f t="shared" si="0"/>
        <v>267212</v>
      </c>
      <c r="F20" s="135">
        <f>+'帳票61_06(1)'!AR19</f>
        <v>224621</v>
      </c>
      <c r="G20" s="136">
        <f>+'帳票61_06(1)'!AS19</f>
        <v>6156</v>
      </c>
      <c r="H20" s="137">
        <f t="shared" si="1"/>
        <v>230777</v>
      </c>
      <c r="I20" s="150">
        <f t="shared" si="3"/>
        <v>94.1518948078785</v>
      </c>
      <c r="J20" s="151">
        <f t="shared" si="2"/>
        <v>21.495163937288314</v>
      </c>
      <c r="K20" s="152">
        <f t="shared" si="2"/>
        <v>86.36475906770654</v>
      </c>
    </row>
    <row r="21" spans="1:11" ht="13.5">
      <c r="A21" s="17"/>
      <c r="B21" s="75" t="str">
        <f>+'帳票61_06(1)'!B20</f>
        <v>恩納村</v>
      </c>
      <c r="C21" s="129">
        <f>+'帳票61_06(1)'!AM20</f>
        <v>373308</v>
      </c>
      <c r="D21" s="130">
        <f>+'帳票61_06(1)'!AN20</f>
        <v>40860</v>
      </c>
      <c r="E21" s="131">
        <f t="shared" si="0"/>
        <v>414168</v>
      </c>
      <c r="F21" s="129">
        <f>+'帳票61_06(1)'!AR20</f>
        <v>358051</v>
      </c>
      <c r="G21" s="130">
        <f>+'帳票61_06(1)'!AS20</f>
        <v>11978</v>
      </c>
      <c r="H21" s="131">
        <f t="shared" si="1"/>
        <v>370029</v>
      </c>
      <c r="I21" s="144">
        <f t="shared" si="3"/>
        <v>95.91302624106636</v>
      </c>
      <c r="J21" s="145">
        <f t="shared" si="2"/>
        <v>29.31473323543808</v>
      </c>
      <c r="K21" s="146">
        <f t="shared" si="2"/>
        <v>89.34273048617952</v>
      </c>
    </row>
    <row r="22" spans="1:11" ht="13.5">
      <c r="A22" s="17"/>
      <c r="B22" s="75" t="str">
        <f>+'帳票61_06(1)'!B21</f>
        <v>宜野座村</v>
      </c>
      <c r="C22" s="129">
        <f>+'帳票61_06(1)'!AM21</f>
        <v>128724</v>
      </c>
      <c r="D22" s="130">
        <f>+'帳票61_06(1)'!AN21</f>
        <v>18112</v>
      </c>
      <c r="E22" s="131">
        <f t="shared" si="0"/>
        <v>146836</v>
      </c>
      <c r="F22" s="129">
        <f>+'帳票61_06(1)'!AR21</f>
        <v>122808</v>
      </c>
      <c r="G22" s="130">
        <f>+'帳票61_06(1)'!AS21</f>
        <v>5848</v>
      </c>
      <c r="H22" s="131">
        <f t="shared" si="1"/>
        <v>128656</v>
      </c>
      <c r="I22" s="144">
        <f t="shared" si="3"/>
        <v>95.4041204437401</v>
      </c>
      <c r="J22" s="145">
        <f t="shared" si="2"/>
        <v>32.28798586572438</v>
      </c>
      <c r="K22" s="146">
        <f t="shared" si="2"/>
        <v>87.61884006646872</v>
      </c>
    </row>
    <row r="23" spans="1:11" ht="13.5">
      <c r="A23" s="17"/>
      <c r="B23" s="75" t="str">
        <f>+'帳票61_06(1)'!B22</f>
        <v>金武町</v>
      </c>
      <c r="C23" s="129">
        <f>+'帳票61_06(1)'!AM22</f>
        <v>262519</v>
      </c>
      <c r="D23" s="130">
        <f>+'帳票61_06(1)'!AN22</f>
        <v>40485</v>
      </c>
      <c r="E23" s="131">
        <f t="shared" si="0"/>
        <v>303004</v>
      </c>
      <c r="F23" s="129">
        <f>+'帳票61_06(1)'!AR22</f>
        <v>250964</v>
      </c>
      <c r="G23" s="130">
        <f>+'帳票61_06(1)'!AS22</f>
        <v>8617</v>
      </c>
      <c r="H23" s="131">
        <f t="shared" si="1"/>
        <v>259581</v>
      </c>
      <c r="I23" s="144">
        <f t="shared" si="3"/>
        <v>95.59841382909427</v>
      </c>
      <c r="J23" s="145">
        <f t="shared" si="2"/>
        <v>21.28442633073978</v>
      </c>
      <c r="K23" s="146">
        <f t="shared" si="2"/>
        <v>85.66916608361606</v>
      </c>
    </row>
    <row r="24" spans="1:11" ht="13.5">
      <c r="A24" s="17"/>
      <c r="B24" s="76" t="str">
        <f>+'帳票61_06(1)'!B23</f>
        <v>伊江村</v>
      </c>
      <c r="C24" s="132">
        <f>+'帳票61_06(1)'!AM23</f>
        <v>80520</v>
      </c>
      <c r="D24" s="133">
        <f>+'帳票61_06(1)'!AN23</f>
        <v>2964</v>
      </c>
      <c r="E24" s="134">
        <f t="shared" si="0"/>
        <v>83484</v>
      </c>
      <c r="F24" s="132">
        <f>+'帳票61_06(1)'!AR23</f>
        <v>79085</v>
      </c>
      <c r="G24" s="133">
        <f>+'帳票61_06(1)'!AS23</f>
        <v>872</v>
      </c>
      <c r="H24" s="134">
        <f t="shared" si="1"/>
        <v>79957</v>
      </c>
      <c r="I24" s="147">
        <f t="shared" si="3"/>
        <v>98.21783407848982</v>
      </c>
      <c r="J24" s="148">
        <f t="shared" si="2"/>
        <v>29.41970310391363</v>
      </c>
      <c r="K24" s="149">
        <f t="shared" si="2"/>
        <v>95.7752383690288</v>
      </c>
    </row>
    <row r="25" spans="1:11" ht="13.5">
      <c r="A25" s="17"/>
      <c r="B25" s="77" t="str">
        <f>+'帳票61_06(1)'!B24</f>
        <v>読谷村</v>
      </c>
      <c r="C25" s="135">
        <f>+'帳票61_06(1)'!AM24</f>
        <v>1079990</v>
      </c>
      <c r="D25" s="136">
        <f>+'帳票61_06(1)'!AN24</f>
        <v>71847</v>
      </c>
      <c r="E25" s="137">
        <f t="shared" si="0"/>
        <v>1151837</v>
      </c>
      <c r="F25" s="135">
        <f>+'帳票61_06(1)'!AR24</f>
        <v>1036298</v>
      </c>
      <c r="G25" s="136">
        <f>+'帳票61_06(1)'!AS24</f>
        <v>18579</v>
      </c>
      <c r="H25" s="137">
        <f t="shared" si="1"/>
        <v>1054877</v>
      </c>
      <c r="I25" s="150">
        <f t="shared" si="3"/>
        <v>95.95440698524986</v>
      </c>
      <c r="J25" s="151">
        <f t="shared" si="2"/>
        <v>25.85911729090985</v>
      </c>
      <c r="K25" s="152">
        <f t="shared" si="2"/>
        <v>91.58214226492116</v>
      </c>
    </row>
    <row r="26" spans="1:11" ht="13.5">
      <c r="A26" s="17"/>
      <c r="B26" s="75" t="str">
        <f>+'帳票61_06(1)'!B25</f>
        <v>嘉手納町</v>
      </c>
      <c r="C26" s="129">
        <f>+'帳票61_06(1)'!AM25</f>
        <v>511711</v>
      </c>
      <c r="D26" s="130">
        <f>+'帳票61_06(1)'!AN25</f>
        <v>65075</v>
      </c>
      <c r="E26" s="131">
        <f t="shared" si="0"/>
        <v>576786</v>
      </c>
      <c r="F26" s="129">
        <f>+'帳票61_06(1)'!AR25</f>
        <v>482330</v>
      </c>
      <c r="G26" s="130">
        <f>+'帳票61_06(1)'!AS25</f>
        <v>20357</v>
      </c>
      <c r="H26" s="131">
        <f t="shared" si="1"/>
        <v>502687</v>
      </c>
      <c r="I26" s="144">
        <f t="shared" si="3"/>
        <v>94.25828250711828</v>
      </c>
      <c r="J26" s="145">
        <f t="shared" si="2"/>
        <v>31.282366500192087</v>
      </c>
      <c r="K26" s="146">
        <f t="shared" si="2"/>
        <v>87.1531209148627</v>
      </c>
    </row>
    <row r="27" spans="1:11" ht="13.5">
      <c r="A27" s="17"/>
      <c r="B27" s="75" t="str">
        <f>+'帳票61_06(1)'!B26</f>
        <v>北谷町</v>
      </c>
      <c r="C27" s="129">
        <f>+'帳票61_06(1)'!AM26</f>
        <v>1131273</v>
      </c>
      <c r="D27" s="130">
        <f>+'帳票61_06(1)'!AN26</f>
        <v>87272</v>
      </c>
      <c r="E27" s="131">
        <f t="shared" si="0"/>
        <v>1218545</v>
      </c>
      <c r="F27" s="129">
        <f>+'帳票61_06(1)'!AR26</f>
        <v>1081876</v>
      </c>
      <c r="G27" s="130">
        <f>+'帳票61_06(1)'!AS26</f>
        <v>23186</v>
      </c>
      <c r="H27" s="131">
        <f t="shared" si="1"/>
        <v>1105062</v>
      </c>
      <c r="I27" s="144">
        <f t="shared" si="3"/>
        <v>95.63350314203556</v>
      </c>
      <c r="J27" s="145">
        <f t="shared" si="2"/>
        <v>26.567513062608857</v>
      </c>
      <c r="K27" s="146">
        <f t="shared" si="2"/>
        <v>90.68700786593847</v>
      </c>
    </row>
    <row r="28" spans="1:11" ht="13.5">
      <c r="A28" s="17"/>
      <c r="B28" s="75" t="str">
        <f>+'帳票61_06(1)'!B27</f>
        <v>北中城村</v>
      </c>
      <c r="C28" s="129">
        <f>+'帳票61_06(1)'!AM27</f>
        <v>554610</v>
      </c>
      <c r="D28" s="130">
        <f>+'帳票61_06(1)'!AN27</f>
        <v>78871</v>
      </c>
      <c r="E28" s="131">
        <f t="shared" si="0"/>
        <v>633481</v>
      </c>
      <c r="F28" s="129">
        <f>+'帳票61_06(1)'!AR27</f>
        <v>536785</v>
      </c>
      <c r="G28" s="130">
        <f>+'帳票61_06(1)'!AS27</f>
        <v>19677</v>
      </c>
      <c r="H28" s="131">
        <f t="shared" si="1"/>
        <v>556462</v>
      </c>
      <c r="I28" s="144">
        <f t="shared" si="3"/>
        <v>96.78602982275834</v>
      </c>
      <c r="J28" s="145">
        <f t="shared" si="2"/>
        <v>24.948333354464886</v>
      </c>
      <c r="K28" s="146">
        <f t="shared" si="2"/>
        <v>87.84194001082906</v>
      </c>
    </row>
    <row r="29" spans="1:11" ht="13.5">
      <c r="A29" s="17"/>
      <c r="B29" s="76" t="str">
        <f>+'帳票61_06(1)'!B28</f>
        <v>中城村</v>
      </c>
      <c r="C29" s="132">
        <f>+'帳票61_06(1)'!AM28</f>
        <v>448967</v>
      </c>
      <c r="D29" s="133">
        <f>+'帳票61_06(1)'!AN28</f>
        <v>35655</v>
      </c>
      <c r="E29" s="134">
        <f t="shared" si="0"/>
        <v>484622</v>
      </c>
      <c r="F29" s="132">
        <f>+'帳票61_06(1)'!AR28</f>
        <v>432247</v>
      </c>
      <c r="G29" s="133">
        <f>+'帳票61_06(1)'!AS28</f>
        <v>12025</v>
      </c>
      <c r="H29" s="134">
        <f t="shared" si="1"/>
        <v>444272</v>
      </c>
      <c r="I29" s="147">
        <f t="shared" si="3"/>
        <v>96.27589555579809</v>
      </c>
      <c r="J29" s="148">
        <f t="shared" si="2"/>
        <v>33.725985135324635</v>
      </c>
      <c r="K29" s="149">
        <f t="shared" si="2"/>
        <v>91.67392318136609</v>
      </c>
    </row>
    <row r="30" spans="1:11" ht="13.5">
      <c r="A30" s="17"/>
      <c r="B30" s="77" t="str">
        <f>+'帳票61_06(1)'!B29</f>
        <v>西原町</v>
      </c>
      <c r="C30" s="135">
        <f>+'帳票61_06(1)'!AM29</f>
        <v>1035157</v>
      </c>
      <c r="D30" s="136">
        <f>+'帳票61_06(1)'!AN29</f>
        <v>71709</v>
      </c>
      <c r="E30" s="137">
        <f t="shared" si="0"/>
        <v>1106866</v>
      </c>
      <c r="F30" s="135">
        <f>+'帳票61_06(1)'!AR29</f>
        <v>1010660</v>
      </c>
      <c r="G30" s="136">
        <f>+'帳票61_06(1)'!AS29</f>
        <v>24897</v>
      </c>
      <c r="H30" s="137">
        <f t="shared" si="1"/>
        <v>1035557</v>
      </c>
      <c r="I30" s="150">
        <f t="shared" si="3"/>
        <v>97.63349907308746</v>
      </c>
      <c r="J30" s="151">
        <f t="shared" si="2"/>
        <v>34.71949127724553</v>
      </c>
      <c r="K30" s="152">
        <f t="shared" si="2"/>
        <v>93.55757607515272</v>
      </c>
    </row>
    <row r="31" spans="1:11" ht="13.5">
      <c r="A31" s="17"/>
      <c r="B31" s="75" t="str">
        <f>+'帳票61_06(1)'!B30</f>
        <v>与那原町</v>
      </c>
      <c r="C31" s="129">
        <f>+'帳票61_06(1)'!AM30</f>
        <v>414736</v>
      </c>
      <c r="D31" s="130">
        <f>+'帳票61_06(1)'!AN30</f>
        <v>21592</v>
      </c>
      <c r="E31" s="131">
        <f t="shared" si="0"/>
        <v>436328</v>
      </c>
      <c r="F31" s="129">
        <f>+'帳票61_06(1)'!AR30</f>
        <v>407403</v>
      </c>
      <c r="G31" s="130">
        <f>+'帳票61_06(1)'!AS30</f>
        <v>6905</v>
      </c>
      <c r="H31" s="131">
        <f t="shared" si="1"/>
        <v>414308</v>
      </c>
      <c r="I31" s="144">
        <f t="shared" si="3"/>
        <v>98.23188727286755</v>
      </c>
      <c r="J31" s="145">
        <f t="shared" si="2"/>
        <v>31.979436828454983</v>
      </c>
      <c r="K31" s="146">
        <f t="shared" si="2"/>
        <v>94.9533378559249</v>
      </c>
    </row>
    <row r="32" spans="1:11" ht="13.5">
      <c r="A32" s="17"/>
      <c r="B32" s="75" t="str">
        <f>+'帳票61_06(1)'!B31</f>
        <v>南風原町</v>
      </c>
      <c r="C32" s="129">
        <f>+'帳票61_06(1)'!AM31</f>
        <v>1061700</v>
      </c>
      <c r="D32" s="130">
        <f>+'帳票61_06(1)'!AN31</f>
        <v>64029</v>
      </c>
      <c r="E32" s="131">
        <f t="shared" si="0"/>
        <v>1125729</v>
      </c>
      <c r="F32" s="129">
        <f>+'帳票61_06(1)'!AR31</f>
        <v>1041075</v>
      </c>
      <c r="G32" s="130">
        <f>+'帳票61_06(1)'!AS31</f>
        <v>19999</v>
      </c>
      <c r="H32" s="131">
        <f t="shared" si="1"/>
        <v>1061074</v>
      </c>
      <c r="I32" s="144">
        <f t="shared" si="3"/>
        <v>98.05736083639445</v>
      </c>
      <c r="J32" s="145">
        <f t="shared" si="2"/>
        <v>31.234284464851864</v>
      </c>
      <c r="K32" s="146">
        <f t="shared" si="2"/>
        <v>94.25661060521671</v>
      </c>
    </row>
    <row r="33" spans="1:11" ht="13.5">
      <c r="A33" s="17"/>
      <c r="B33" s="75" t="str">
        <f>+'帳票61_06(1)'!B32</f>
        <v>渡嘉敷村</v>
      </c>
      <c r="C33" s="129">
        <f>+'帳票61_06(1)'!AM32</f>
        <v>29976</v>
      </c>
      <c r="D33" s="130">
        <f>+'帳票61_06(1)'!AN32</f>
        <v>169</v>
      </c>
      <c r="E33" s="131">
        <f t="shared" si="0"/>
        <v>30145</v>
      </c>
      <c r="F33" s="129">
        <f>+'帳票61_06(1)'!AR32</f>
        <v>29639</v>
      </c>
      <c r="G33" s="130">
        <f>+'帳票61_06(1)'!AS32</f>
        <v>31</v>
      </c>
      <c r="H33" s="131">
        <f t="shared" si="1"/>
        <v>29670</v>
      </c>
      <c r="I33" s="144">
        <f t="shared" si="3"/>
        <v>98.87576728049106</v>
      </c>
      <c r="J33" s="145">
        <f t="shared" si="2"/>
        <v>18.34319526627219</v>
      </c>
      <c r="K33" s="146">
        <f t="shared" si="2"/>
        <v>98.42428263393597</v>
      </c>
    </row>
    <row r="34" spans="1:11" ht="13.5">
      <c r="A34" s="17"/>
      <c r="B34" s="76" t="str">
        <f>+'帳票61_06(1)'!B33</f>
        <v>座間味村</v>
      </c>
      <c r="C34" s="132">
        <f>+'帳票61_06(1)'!AM33</f>
        <v>26734</v>
      </c>
      <c r="D34" s="133">
        <f>+'帳票61_06(1)'!AN33</f>
        <v>3098</v>
      </c>
      <c r="E34" s="134">
        <f t="shared" si="0"/>
        <v>29832</v>
      </c>
      <c r="F34" s="132">
        <f>+'帳票61_06(1)'!AR33</f>
        <v>25335</v>
      </c>
      <c r="G34" s="133">
        <f>+'帳票61_06(1)'!AS33</f>
        <v>700</v>
      </c>
      <c r="H34" s="134">
        <f t="shared" si="1"/>
        <v>26035</v>
      </c>
      <c r="I34" s="147">
        <f t="shared" si="3"/>
        <v>94.76696341737114</v>
      </c>
      <c r="J34" s="148">
        <f t="shared" si="2"/>
        <v>22.59522272433828</v>
      </c>
      <c r="K34" s="149">
        <f t="shared" si="2"/>
        <v>87.27205685170287</v>
      </c>
    </row>
    <row r="35" spans="1:11" ht="13.5">
      <c r="A35" s="17"/>
      <c r="B35" s="77" t="str">
        <f>+'帳票61_06(1)'!B34</f>
        <v>粟国村</v>
      </c>
      <c r="C35" s="135">
        <f>+'帳票61_06(1)'!AM34</f>
        <v>18823</v>
      </c>
      <c r="D35" s="136">
        <f>+'帳票61_06(1)'!AN34</f>
        <v>127</v>
      </c>
      <c r="E35" s="137">
        <f t="shared" si="0"/>
        <v>18950</v>
      </c>
      <c r="F35" s="135">
        <f>+'帳票61_06(1)'!AR34</f>
        <v>18368</v>
      </c>
      <c r="G35" s="136">
        <f>+'帳票61_06(1)'!AS34</f>
        <v>127</v>
      </c>
      <c r="H35" s="137">
        <f t="shared" si="1"/>
        <v>18495</v>
      </c>
      <c r="I35" s="150">
        <f t="shared" si="3"/>
        <v>97.58274451468948</v>
      </c>
      <c r="J35" s="151">
        <f t="shared" si="2"/>
        <v>100</v>
      </c>
      <c r="K35" s="152">
        <f t="shared" si="2"/>
        <v>97.59894459102902</v>
      </c>
    </row>
    <row r="36" spans="1:11" ht="13.5">
      <c r="A36" s="17"/>
      <c r="B36" s="75" t="str">
        <f>+'帳票61_06(1)'!B35</f>
        <v>渡名喜村</v>
      </c>
      <c r="C36" s="129">
        <f>+'帳票61_06(1)'!AM35</f>
        <v>11848</v>
      </c>
      <c r="D36" s="130">
        <f>+'帳票61_06(1)'!AN35</f>
        <v>1237</v>
      </c>
      <c r="E36" s="131">
        <f t="shared" si="0"/>
        <v>13085</v>
      </c>
      <c r="F36" s="129">
        <f>+'帳票61_06(1)'!AR35</f>
        <v>11248</v>
      </c>
      <c r="G36" s="130">
        <f>+'帳票61_06(1)'!AS35</f>
        <v>267</v>
      </c>
      <c r="H36" s="131">
        <f t="shared" si="1"/>
        <v>11515</v>
      </c>
      <c r="I36" s="144">
        <f t="shared" si="3"/>
        <v>94.9358541525996</v>
      </c>
      <c r="J36" s="145">
        <f t="shared" si="2"/>
        <v>21.58447857720291</v>
      </c>
      <c r="K36" s="146">
        <f t="shared" si="2"/>
        <v>88.00152846771113</v>
      </c>
    </row>
    <row r="37" spans="1:11" ht="13.5">
      <c r="A37" s="17"/>
      <c r="B37" s="75" t="str">
        <f>+'帳票61_06(1)'!B36</f>
        <v>南大東村</v>
      </c>
      <c r="C37" s="129">
        <f>+'帳票61_06(1)'!AM36</f>
        <v>47779</v>
      </c>
      <c r="D37" s="130">
        <f>+'帳票61_06(1)'!AN36</f>
        <v>3787</v>
      </c>
      <c r="E37" s="131">
        <f t="shared" si="0"/>
        <v>51566</v>
      </c>
      <c r="F37" s="129">
        <f>+'帳票61_06(1)'!AR36</f>
        <v>47130</v>
      </c>
      <c r="G37" s="130">
        <f>+'帳票61_06(1)'!AS36</f>
        <v>989</v>
      </c>
      <c r="H37" s="131">
        <f t="shared" si="1"/>
        <v>48119</v>
      </c>
      <c r="I37" s="144">
        <f t="shared" si="3"/>
        <v>98.64166265514139</v>
      </c>
      <c r="J37" s="145">
        <f t="shared" si="3"/>
        <v>26.11565883284922</v>
      </c>
      <c r="K37" s="146">
        <f t="shared" si="3"/>
        <v>93.31536283597718</v>
      </c>
    </row>
    <row r="38" spans="1:11" ht="13.5">
      <c r="A38" s="17"/>
      <c r="B38" s="75" t="str">
        <f>+'帳票61_06(1)'!B37</f>
        <v>北大東村</v>
      </c>
      <c r="C38" s="129">
        <f>+'帳票61_06(1)'!AM37</f>
        <v>21795</v>
      </c>
      <c r="D38" s="130">
        <f>+'帳票61_06(1)'!AN37</f>
        <v>805</v>
      </c>
      <c r="E38" s="131">
        <f t="shared" si="0"/>
        <v>22600</v>
      </c>
      <c r="F38" s="129">
        <f>+'帳票61_06(1)'!AR37</f>
        <v>21316</v>
      </c>
      <c r="G38" s="130">
        <f>+'帳票61_06(1)'!AS37</f>
        <v>413</v>
      </c>
      <c r="H38" s="131">
        <f t="shared" si="1"/>
        <v>21729</v>
      </c>
      <c r="I38" s="144">
        <f t="shared" si="3"/>
        <v>97.80224822206928</v>
      </c>
      <c r="J38" s="145">
        <f t="shared" si="3"/>
        <v>51.30434782608696</v>
      </c>
      <c r="K38" s="146">
        <f t="shared" si="3"/>
        <v>96.14601769911505</v>
      </c>
    </row>
    <row r="39" spans="1:11" ht="13.5">
      <c r="A39" s="17"/>
      <c r="B39" s="76" t="str">
        <f>+'帳票61_06(1)'!B38</f>
        <v>伊平屋村</v>
      </c>
      <c r="C39" s="132">
        <f>+'帳票61_06(1)'!AM38</f>
        <v>26235</v>
      </c>
      <c r="D39" s="133">
        <f>+'帳票61_06(1)'!AN38</f>
        <v>3379</v>
      </c>
      <c r="E39" s="134">
        <f t="shared" si="0"/>
        <v>29614</v>
      </c>
      <c r="F39" s="132">
        <f>+'帳票61_06(1)'!AR38</f>
        <v>24678</v>
      </c>
      <c r="G39" s="133">
        <f>+'帳票61_06(1)'!AS38</f>
        <v>1650</v>
      </c>
      <c r="H39" s="134">
        <f t="shared" si="1"/>
        <v>26328</v>
      </c>
      <c r="I39" s="147">
        <f t="shared" si="3"/>
        <v>94.06518010291596</v>
      </c>
      <c r="J39" s="148">
        <f t="shared" si="3"/>
        <v>48.831015093222845</v>
      </c>
      <c r="K39" s="149">
        <f t="shared" si="3"/>
        <v>88.90389680556493</v>
      </c>
    </row>
    <row r="40" spans="1:11" ht="13.5">
      <c r="A40" s="17"/>
      <c r="B40" s="77" t="str">
        <f>+'帳票61_06(1)'!B39</f>
        <v>伊是名村</v>
      </c>
      <c r="C40" s="135">
        <f>+'帳票61_06(1)'!AM39</f>
        <v>37258</v>
      </c>
      <c r="D40" s="136">
        <f>+'帳票61_06(1)'!AN39</f>
        <v>5794</v>
      </c>
      <c r="E40" s="137">
        <f t="shared" si="0"/>
        <v>43052</v>
      </c>
      <c r="F40" s="135">
        <f>+'帳票61_06(1)'!AR39</f>
        <v>36120</v>
      </c>
      <c r="G40" s="136">
        <f>+'帳票61_06(1)'!AS39</f>
        <v>2459</v>
      </c>
      <c r="H40" s="137">
        <f t="shared" si="1"/>
        <v>38579</v>
      </c>
      <c r="I40" s="150">
        <f t="shared" si="3"/>
        <v>96.94562241666219</v>
      </c>
      <c r="J40" s="151">
        <f t="shared" si="3"/>
        <v>42.44045564376941</v>
      </c>
      <c r="K40" s="152">
        <f t="shared" si="3"/>
        <v>89.61023878100902</v>
      </c>
    </row>
    <row r="41" spans="1:11" ht="13.5">
      <c r="A41" s="17"/>
      <c r="B41" s="75" t="str">
        <f>+'帳票61_06(1)'!B40</f>
        <v>久米島町</v>
      </c>
      <c r="C41" s="129">
        <f>+'帳票61_06(1)'!AM40</f>
        <v>199980</v>
      </c>
      <c r="D41" s="130">
        <f>+'帳票61_06(1)'!AN40</f>
        <v>21013</v>
      </c>
      <c r="E41" s="131">
        <f t="shared" si="0"/>
        <v>220993</v>
      </c>
      <c r="F41" s="129">
        <f>+'帳票61_06(1)'!AR40</f>
        <v>193681</v>
      </c>
      <c r="G41" s="130">
        <f>+'帳票61_06(1)'!AS40</f>
        <v>5156</v>
      </c>
      <c r="H41" s="131">
        <f t="shared" si="1"/>
        <v>198837</v>
      </c>
      <c r="I41" s="144">
        <f t="shared" si="3"/>
        <v>96.85018501850186</v>
      </c>
      <c r="J41" s="145">
        <f t="shared" si="3"/>
        <v>24.53719126255175</v>
      </c>
      <c r="K41" s="146">
        <f t="shared" si="3"/>
        <v>89.97434307874005</v>
      </c>
    </row>
    <row r="42" spans="1:11" ht="13.5">
      <c r="A42" s="17"/>
      <c r="B42" s="75" t="str">
        <f>+'帳票61_06(1)'!B41</f>
        <v>八重瀬町</v>
      </c>
      <c r="C42" s="129">
        <f>+'帳票61_06(1)'!AM41</f>
        <v>609385</v>
      </c>
      <c r="D42" s="130">
        <f>+'帳票61_06(1)'!AN41</f>
        <v>72708</v>
      </c>
      <c r="E42" s="131">
        <f t="shared" si="0"/>
        <v>682093</v>
      </c>
      <c r="F42" s="129">
        <f>+'帳票61_06(1)'!AR41</f>
        <v>577645</v>
      </c>
      <c r="G42" s="130">
        <f>+'帳票61_06(1)'!AS41</f>
        <v>14214</v>
      </c>
      <c r="H42" s="131">
        <f t="shared" si="1"/>
        <v>591859</v>
      </c>
      <c r="I42" s="144">
        <f t="shared" si="3"/>
        <v>94.79147008869599</v>
      </c>
      <c r="J42" s="145">
        <f t="shared" si="3"/>
        <v>19.549430599108764</v>
      </c>
      <c r="K42" s="146">
        <f t="shared" si="3"/>
        <v>86.77101216403041</v>
      </c>
    </row>
    <row r="43" spans="1:11" ht="13.5">
      <c r="A43" s="17"/>
      <c r="B43" s="75" t="str">
        <f>+'帳票61_06(1)'!B42</f>
        <v>多良間村</v>
      </c>
      <c r="C43" s="129">
        <f>+'帳票61_06(1)'!AM42</f>
        <v>25695</v>
      </c>
      <c r="D43" s="130">
        <f>+'帳票61_06(1)'!AN42</f>
        <v>933</v>
      </c>
      <c r="E43" s="131">
        <f t="shared" si="0"/>
        <v>26628</v>
      </c>
      <c r="F43" s="129">
        <f>+'帳票61_06(1)'!AR42</f>
        <v>17921</v>
      </c>
      <c r="G43" s="130">
        <f>+'帳票61_06(1)'!AS42</f>
        <v>378</v>
      </c>
      <c r="H43" s="131">
        <f t="shared" si="1"/>
        <v>18299</v>
      </c>
      <c r="I43" s="144">
        <f t="shared" si="3"/>
        <v>69.74508659272232</v>
      </c>
      <c r="J43" s="145">
        <f t="shared" si="3"/>
        <v>40.51446945337621</v>
      </c>
      <c r="K43" s="146">
        <f t="shared" si="3"/>
        <v>68.72089529818236</v>
      </c>
    </row>
    <row r="44" spans="1:11" ht="13.5">
      <c r="A44" s="17"/>
      <c r="B44" s="76" t="str">
        <f>+'帳票61_06(1)'!B43</f>
        <v>竹富町</v>
      </c>
      <c r="C44" s="132">
        <f>+'帳票61_06(1)'!AM43</f>
        <v>135619</v>
      </c>
      <c r="D44" s="133">
        <f>+'帳票61_06(1)'!AN43</f>
        <v>3524</v>
      </c>
      <c r="E44" s="134">
        <f t="shared" si="0"/>
        <v>139143</v>
      </c>
      <c r="F44" s="132">
        <f>+'帳票61_06(1)'!AR43</f>
        <v>130811</v>
      </c>
      <c r="G44" s="133">
        <f>+'帳票61_06(1)'!AS43</f>
        <v>1504</v>
      </c>
      <c r="H44" s="134">
        <f t="shared" si="1"/>
        <v>132315</v>
      </c>
      <c r="I44" s="147">
        <f t="shared" si="3"/>
        <v>96.45477403608639</v>
      </c>
      <c r="J44" s="148">
        <f t="shared" si="3"/>
        <v>42.67877412031782</v>
      </c>
      <c r="K44" s="149">
        <f t="shared" si="3"/>
        <v>95.09281817985813</v>
      </c>
    </row>
    <row r="45" spans="1:11" ht="14.25" thickBot="1">
      <c r="A45" s="17"/>
      <c r="B45" s="229" t="str">
        <f>+'帳票61_06(1)'!B44</f>
        <v>与那国町</v>
      </c>
      <c r="C45" s="230">
        <f>+'帳票61_06(1)'!AM44</f>
        <v>43793</v>
      </c>
      <c r="D45" s="231">
        <f>+'帳票61_06(1)'!AN44</f>
        <v>816</v>
      </c>
      <c r="E45" s="232">
        <f t="shared" si="0"/>
        <v>44609</v>
      </c>
      <c r="F45" s="230">
        <f>+'帳票61_06(1)'!AR44</f>
        <v>43319</v>
      </c>
      <c r="G45" s="231">
        <f>+'帳票61_06(1)'!AS44</f>
        <v>569</v>
      </c>
      <c r="H45" s="232">
        <f t="shared" si="1"/>
        <v>43888</v>
      </c>
      <c r="I45" s="233">
        <f t="shared" si="3"/>
        <v>98.91763523850844</v>
      </c>
      <c r="J45" s="234">
        <f t="shared" si="3"/>
        <v>69.73039215686273</v>
      </c>
      <c r="K45" s="235">
        <f t="shared" si="3"/>
        <v>98.3837342240355</v>
      </c>
    </row>
    <row r="46" spans="1:11" ht="14.25" thickTop="1">
      <c r="A46" s="19"/>
      <c r="B46" s="79" t="s">
        <v>65</v>
      </c>
      <c r="C46" s="173">
        <f aca="true" t="shared" si="4" ref="C46:H46">SUM(C5:C15)</f>
        <v>34875483</v>
      </c>
      <c r="D46" s="174">
        <f t="shared" si="4"/>
        <v>2898715</v>
      </c>
      <c r="E46" s="175">
        <f t="shared" si="4"/>
        <v>37774198</v>
      </c>
      <c r="F46" s="173">
        <f t="shared" si="4"/>
        <v>33650377</v>
      </c>
      <c r="G46" s="174">
        <f t="shared" si="4"/>
        <v>781556</v>
      </c>
      <c r="H46" s="175">
        <f t="shared" si="4"/>
        <v>34431933</v>
      </c>
      <c r="I46" s="176">
        <f t="shared" si="3"/>
        <v>96.487199904873</v>
      </c>
      <c r="J46" s="177">
        <f t="shared" si="3"/>
        <v>26.96215391992659</v>
      </c>
      <c r="K46" s="178">
        <f t="shared" si="3"/>
        <v>91.15198951411226</v>
      </c>
    </row>
    <row r="47" spans="1:11" ht="14.25" thickBot="1">
      <c r="A47" s="19"/>
      <c r="B47" s="80" t="s">
        <v>66</v>
      </c>
      <c r="C47" s="138">
        <f aca="true" t="shared" si="5" ref="C47:H47">SUM(C16:C45)</f>
        <v>8946003</v>
      </c>
      <c r="D47" s="139">
        <f t="shared" si="5"/>
        <v>769713</v>
      </c>
      <c r="E47" s="140">
        <f t="shared" si="5"/>
        <v>9715716</v>
      </c>
      <c r="F47" s="138">
        <f t="shared" si="5"/>
        <v>8613385</v>
      </c>
      <c r="G47" s="139">
        <f t="shared" si="5"/>
        <v>213600</v>
      </c>
      <c r="H47" s="140">
        <f t="shared" si="5"/>
        <v>8826985</v>
      </c>
      <c r="I47" s="153">
        <f t="shared" si="3"/>
        <v>96.28193730764454</v>
      </c>
      <c r="J47" s="167">
        <f t="shared" si="3"/>
        <v>27.750603146887215</v>
      </c>
      <c r="K47" s="154">
        <f t="shared" si="3"/>
        <v>90.8526453428651</v>
      </c>
    </row>
    <row r="48" spans="2:11" ht="14.25" thickBot="1">
      <c r="B48" s="82" t="s">
        <v>114</v>
      </c>
      <c r="C48" s="156">
        <f aca="true" t="shared" si="6" ref="C48:H48">SUM(C46:C47)</f>
        <v>43821486</v>
      </c>
      <c r="D48" s="157">
        <f t="shared" si="6"/>
        <v>3668428</v>
      </c>
      <c r="E48" s="158">
        <f t="shared" si="6"/>
        <v>47489914</v>
      </c>
      <c r="F48" s="156">
        <f t="shared" si="6"/>
        <v>42263762</v>
      </c>
      <c r="G48" s="157">
        <f t="shared" si="6"/>
        <v>995156</v>
      </c>
      <c r="H48" s="158">
        <f t="shared" si="6"/>
        <v>43258918</v>
      </c>
      <c r="I48" s="159">
        <f t="shared" si="3"/>
        <v>96.44529626402903</v>
      </c>
      <c r="J48" s="172">
        <f t="shared" si="3"/>
        <v>27.127587075444847</v>
      </c>
      <c r="K48" s="160">
        <f t="shared" si="3"/>
        <v>91.09074823761526</v>
      </c>
    </row>
  </sheetData>
  <mergeCells count="12"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indexed="43"/>
  </sheetPr>
  <dimension ref="A1:K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10" customWidth="1"/>
    <col min="2" max="2" width="9.00390625" style="10" customWidth="1"/>
    <col min="3" max="3" width="9.875" style="11" bestFit="1" customWidth="1"/>
    <col min="4" max="4" width="10.125" style="11" bestFit="1" customWidth="1"/>
    <col min="5" max="5" width="9.875" style="11" bestFit="1" customWidth="1"/>
    <col min="6" max="6" width="9.375" style="11" bestFit="1" customWidth="1"/>
    <col min="7" max="8" width="9.125" style="11" bestFit="1" customWidth="1"/>
    <col min="9" max="11" width="5.625" style="10" customWidth="1"/>
    <col min="12" max="16384" width="9.00390625" style="10" customWidth="1"/>
  </cols>
  <sheetData>
    <row r="1" spans="2:11" ht="14.25" thickBot="1">
      <c r="B1" s="20" t="s">
        <v>70</v>
      </c>
      <c r="I1" s="2"/>
      <c r="J1" s="2"/>
      <c r="K1" s="81" t="s">
        <v>48</v>
      </c>
    </row>
    <row r="2" spans="2:11" ht="15" customHeight="1">
      <c r="B2" s="85"/>
      <c r="C2" s="331" t="s">
        <v>5</v>
      </c>
      <c r="D2" s="331"/>
      <c r="E2" s="332"/>
      <c r="F2" s="333" t="s">
        <v>6</v>
      </c>
      <c r="G2" s="331"/>
      <c r="H2" s="332"/>
      <c r="I2" s="334" t="s">
        <v>7</v>
      </c>
      <c r="J2" s="335"/>
      <c r="K2" s="336"/>
    </row>
    <row r="3" spans="2:11" ht="12" customHeight="1">
      <c r="B3" s="4" t="s">
        <v>2</v>
      </c>
      <c r="C3" s="337" t="s">
        <v>1</v>
      </c>
      <c r="D3" s="339" t="s">
        <v>3</v>
      </c>
      <c r="E3" s="341" t="s">
        <v>0</v>
      </c>
      <c r="F3" s="337" t="s">
        <v>1</v>
      </c>
      <c r="G3" s="339" t="s">
        <v>3</v>
      </c>
      <c r="H3" s="341" t="s">
        <v>0</v>
      </c>
      <c r="I3" s="345" t="s">
        <v>4</v>
      </c>
      <c r="J3" s="347" t="s">
        <v>117</v>
      </c>
      <c r="K3" s="343" t="s">
        <v>0</v>
      </c>
    </row>
    <row r="4" spans="2:11" ht="11.25" customHeight="1" thickBot="1">
      <c r="B4" s="83"/>
      <c r="C4" s="338"/>
      <c r="D4" s="340"/>
      <c r="E4" s="342"/>
      <c r="F4" s="338"/>
      <c r="G4" s="340"/>
      <c r="H4" s="342"/>
      <c r="I4" s="346"/>
      <c r="J4" s="348"/>
      <c r="K4" s="344"/>
    </row>
    <row r="5" spans="1:11" ht="14.25" thickTop="1">
      <c r="A5" s="17"/>
      <c r="B5" s="78" t="str">
        <f>+'帳票61_06(1)'!B4</f>
        <v>那覇市</v>
      </c>
      <c r="C5" s="126">
        <f>+'帳票61_06(1)'!BE4</f>
        <v>940465</v>
      </c>
      <c r="D5" s="127">
        <f>+'帳票61_06(1)'!BF4</f>
        <v>16662</v>
      </c>
      <c r="E5" s="128">
        <f>SUM(C5:D5)</f>
        <v>957127</v>
      </c>
      <c r="F5" s="126">
        <f>+'帳票61_06(1)'!BJ4</f>
        <v>944612</v>
      </c>
      <c r="G5" s="127">
        <f>+'帳票61_06(1)'!BK4</f>
        <v>2339</v>
      </c>
      <c r="H5" s="128">
        <f>SUM(F5:G5)</f>
        <v>946951</v>
      </c>
      <c r="I5" s="141">
        <f>IF(C5=0,"－",(F5/C5)*100)</f>
        <v>100.44095208221464</v>
      </c>
      <c r="J5" s="142">
        <f aca="true" t="shared" si="0" ref="J5:K36">IF(D5=0,"－",(G5/D5)*100)</f>
        <v>14.03793062057376</v>
      </c>
      <c r="K5" s="143">
        <f>IF(E5=0,"－",(H5/E5)*100)</f>
        <v>98.9368182069882</v>
      </c>
    </row>
    <row r="6" spans="1:11" ht="13.5">
      <c r="A6" s="17"/>
      <c r="B6" s="75" t="str">
        <f>+'帳票61_06(1)'!B5</f>
        <v>宜野湾市</v>
      </c>
      <c r="C6" s="129">
        <f>+'帳票61_06(1)'!BE5</f>
        <v>146720</v>
      </c>
      <c r="D6" s="130">
        <f>+'帳票61_06(1)'!BF5</f>
        <v>3934</v>
      </c>
      <c r="E6" s="131">
        <f aca="true" t="shared" si="1" ref="E6:E45">SUM(C6:D6)</f>
        <v>150654</v>
      </c>
      <c r="F6" s="129">
        <f>+'帳票61_06(1)'!BJ5</f>
        <v>145246</v>
      </c>
      <c r="G6" s="130">
        <f>+'帳票61_06(1)'!BK5</f>
        <v>738</v>
      </c>
      <c r="H6" s="131">
        <f aca="true" t="shared" si="2" ref="H6:H45">SUM(F6:G6)</f>
        <v>145984</v>
      </c>
      <c r="I6" s="144">
        <f aca="true" t="shared" si="3" ref="I6:K48">IF(C6=0,"－",(F6/C6)*100)</f>
        <v>98.9953653217012</v>
      </c>
      <c r="J6" s="145">
        <f t="shared" si="0"/>
        <v>18.759532282663955</v>
      </c>
      <c r="K6" s="146">
        <f t="shared" si="0"/>
        <v>96.90018187369735</v>
      </c>
    </row>
    <row r="7" spans="1:11" ht="13.5">
      <c r="A7" s="17"/>
      <c r="B7" s="75" t="str">
        <f>+'帳票61_06(1)'!B6</f>
        <v>石垣市</v>
      </c>
      <c r="C7" s="129">
        <f>+'帳票61_06(1)'!BE6</f>
        <v>111613</v>
      </c>
      <c r="D7" s="130">
        <f>+'帳票61_06(1)'!BF6</f>
        <v>5150</v>
      </c>
      <c r="E7" s="131">
        <f t="shared" si="1"/>
        <v>116763</v>
      </c>
      <c r="F7" s="129">
        <f>+'帳票61_06(1)'!BJ6</f>
        <v>109474</v>
      </c>
      <c r="G7" s="130">
        <f>+'帳票61_06(1)'!BK6</f>
        <v>2878</v>
      </c>
      <c r="H7" s="131">
        <f t="shared" si="2"/>
        <v>112352</v>
      </c>
      <c r="I7" s="144">
        <f t="shared" si="3"/>
        <v>98.08355657495095</v>
      </c>
      <c r="J7" s="145">
        <f t="shared" si="0"/>
        <v>55.883495145631066</v>
      </c>
      <c r="K7" s="146">
        <f t="shared" si="0"/>
        <v>96.2222621892209</v>
      </c>
    </row>
    <row r="8" spans="1:11" ht="13.5">
      <c r="A8" s="17"/>
      <c r="B8" s="75" t="str">
        <f>+'帳票61_06(1)'!B7</f>
        <v>浦添市</v>
      </c>
      <c r="C8" s="129">
        <f>+'帳票61_06(1)'!BE7</f>
        <v>275572</v>
      </c>
      <c r="D8" s="130">
        <f>+'帳票61_06(1)'!BF7</f>
        <v>6442</v>
      </c>
      <c r="E8" s="131">
        <f t="shared" si="1"/>
        <v>282014</v>
      </c>
      <c r="F8" s="129">
        <f>+'帳票61_06(1)'!BJ7</f>
        <v>274413</v>
      </c>
      <c r="G8" s="130">
        <f>+'帳票61_06(1)'!BK7</f>
        <v>1498</v>
      </c>
      <c r="H8" s="131">
        <f t="shared" si="2"/>
        <v>275911</v>
      </c>
      <c r="I8" s="144">
        <f t="shared" si="3"/>
        <v>99.57942026040382</v>
      </c>
      <c r="J8" s="145">
        <f t="shared" si="0"/>
        <v>23.253647935423782</v>
      </c>
      <c r="K8" s="146">
        <f t="shared" si="0"/>
        <v>97.83592303928174</v>
      </c>
    </row>
    <row r="9" spans="1:11" ht="13.5">
      <c r="A9" s="17"/>
      <c r="B9" s="76" t="str">
        <f>+'帳票61_06(1)'!B8</f>
        <v>名護市</v>
      </c>
      <c r="C9" s="132">
        <f>+'帳票61_06(1)'!BE8</f>
        <v>135488</v>
      </c>
      <c r="D9" s="133">
        <f>+'帳票61_06(1)'!BF8</f>
        <v>1315</v>
      </c>
      <c r="E9" s="134">
        <f t="shared" si="1"/>
        <v>136803</v>
      </c>
      <c r="F9" s="132">
        <f>+'帳票61_06(1)'!BJ8</f>
        <v>132934</v>
      </c>
      <c r="G9" s="133">
        <f>+'帳票61_06(1)'!BK8</f>
        <v>379</v>
      </c>
      <c r="H9" s="134">
        <f t="shared" si="2"/>
        <v>133313</v>
      </c>
      <c r="I9" s="147">
        <f t="shared" si="3"/>
        <v>98.11496221067549</v>
      </c>
      <c r="J9" s="148">
        <f t="shared" si="0"/>
        <v>28.8212927756654</v>
      </c>
      <c r="K9" s="149">
        <f t="shared" si="0"/>
        <v>97.4488863548314</v>
      </c>
    </row>
    <row r="10" spans="1:11" ht="13.5">
      <c r="A10" s="17"/>
      <c r="B10" s="77" t="str">
        <f>+'帳票61_06(1)'!B9</f>
        <v>糸満市</v>
      </c>
      <c r="C10" s="135">
        <f>+'帳票61_06(1)'!BE9</f>
        <v>94512</v>
      </c>
      <c r="D10" s="136">
        <f>+'帳票61_06(1)'!BF9</f>
        <v>12443</v>
      </c>
      <c r="E10" s="137">
        <f t="shared" si="1"/>
        <v>106955</v>
      </c>
      <c r="F10" s="135">
        <f>+'帳票61_06(1)'!BJ9</f>
        <v>92806</v>
      </c>
      <c r="G10" s="136">
        <f>+'帳票61_06(1)'!BK9</f>
        <v>1362</v>
      </c>
      <c r="H10" s="137">
        <f t="shared" si="2"/>
        <v>94168</v>
      </c>
      <c r="I10" s="150">
        <f t="shared" si="3"/>
        <v>98.19493820890469</v>
      </c>
      <c r="J10" s="151">
        <f t="shared" si="0"/>
        <v>10.945913364944145</v>
      </c>
      <c r="K10" s="152">
        <f t="shared" si="0"/>
        <v>88.04450469823757</v>
      </c>
    </row>
    <row r="11" spans="1:11" ht="13.5">
      <c r="A11" s="17"/>
      <c r="B11" s="75" t="str">
        <f>+'帳票61_06(1)'!B10</f>
        <v>沖縄市</v>
      </c>
      <c r="C11" s="129">
        <f>+'帳票61_06(1)'!BE10</f>
        <v>199791</v>
      </c>
      <c r="D11" s="130">
        <f>+'帳票61_06(1)'!BF10</f>
        <v>9444</v>
      </c>
      <c r="E11" s="131">
        <f t="shared" si="1"/>
        <v>209235</v>
      </c>
      <c r="F11" s="129">
        <f>+'帳票61_06(1)'!BJ10</f>
        <v>197447</v>
      </c>
      <c r="G11" s="130">
        <f>+'帳票61_06(1)'!BK10</f>
        <v>1619</v>
      </c>
      <c r="H11" s="131">
        <f t="shared" si="2"/>
        <v>199066</v>
      </c>
      <c r="I11" s="144">
        <f t="shared" si="3"/>
        <v>98.82677397880786</v>
      </c>
      <c r="J11" s="145">
        <f t="shared" si="0"/>
        <v>17.1431596781025</v>
      </c>
      <c r="K11" s="146">
        <f t="shared" si="0"/>
        <v>95.13991445025928</v>
      </c>
    </row>
    <row r="12" spans="1:11" ht="13.5">
      <c r="A12" s="17"/>
      <c r="B12" s="75" t="str">
        <f>+'帳票61_06(1)'!B11</f>
        <v>豊見城市</v>
      </c>
      <c r="C12" s="129">
        <f>+'帳票61_06(1)'!BE11</f>
        <v>106993</v>
      </c>
      <c r="D12" s="130">
        <f>+'帳票61_06(1)'!BF11</f>
        <v>2339</v>
      </c>
      <c r="E12" s="131">
        <f t="shared" si="1"/>
        <v>109332</v>
      </c>
      <c r="F12" s="129">
        <f>+'帳票61_06(1)'!BJ11</f>
        <v>105840</v>
      </c>
      <c r="G12" s="130">
        <f>+'帳票61_06(1)'!BK11</f>
        <v>633</v>
      </c>
      <c r="H12" s="131">
        <f t="shared" si="2"/>
        <v>106473</v>
      </c>
      <c r="I12" s="144">
        <f t="shared" si="3"/>
        <v>98.92235940669015</v>
      </c>
      <c r="J12" s="145">
        <f t="shared" si="0"/>
        <v>27.06284737067123</v>
      </c>
      <c r="K12" s="146">
        <f t="shared" si="0"/>
        <v>97.38502908572056</v>
      </c>
    </row>
    <row r="13" spans="1:11" ht="13.5">
      <c r="A13" s="17"/>
      <c r="B13" s="75" t="str">
        <f>+'帳票61_06(1)'!B12</f>
        <v>うるま市</v>
      </c>
      <c r="C13" s="129">
        <f>+'帳票61_06(1)'!BE12</f>
        <v>145553</v>
      </c>
      <c r="D13" s="130">
        <f>+'帳票61_06(1)'!BF12</f>
        <v>746</v>
      </c>
      <c r="E13" s="131">
        <f t="shared" si="1"/>
        <v>146299</v>
      </c>
      <c r="F13" s="129">
        <f>+'帳票61_06(1)'!BJ12</f>
        <v>145046</v>
      </c>
      <c r="G13" s="130">
        <f>+'帳票61_06(1)'!BK12</f>
        <v>232</v>
      </c>
      <c r="H13" s="131">
        <f t="shared" si="2"/>
        <v>145278</v>
      </c>
      <c r="I13" s="144">
        <f t="shared" si="3"/>
        <v>99.6516732736529</v>
      </c>
      <c r="J13" s="145">
        <f t="shared" si="0"/>
        <v>31.099195710455763</v>
      </c>
      <c r="K13" s="146">
        <f t="shared" si="0"/>
        <v>99.30211416345976</v>
      </c>
    </row>
    <row r="14" spans="1:11" ht="13.5">
      <c r="A14" s="17"/>
      <c r="B14" s="76" t="str">
        <f>+'帳票61_06(1)'!B13</f>
        <v>宮古島市</v>
      </c>
      <c r="C14" s="132">
        <f>+'帳票61_06(1)'!BE13</f>
        <v>107771</v>
      </c>
      <c r="D14" s="133">
        <f>+'帳票61_06(1)'!BF13</f>
        <v>10418</v>
      </c>
      <c r="E14" s="134">
        <f t="shared" si="1"/>
        <v>118189</v>
      </c>
      <c r="F14" s="132">
        <f>+'帳票61_06(1)'!BJ13</f>
        <v>106508</v>
      </c>
      <c r="G14" s="133">
        <f>+'帳票61_06(1)'!BK13</f>
        <v>1103</v>
      </c>
      <c r="H14" s="134">
        <f t="shared" si="2"/>
        <v>107611</v>
      </c>
      <c r="I14" s="147">
        <f t="shared" si="3"/>
        <v>98.82807063124588</v>
      </c>
      <c r="J14" s="148">
        <f t="shared" si="0"/>
        <v>10.587444807064696</v>
      </c>
      <c r="K14" s="149">
        <f t="shared" si="0"/>
        <v>91.04992850434473</v>
      </c>
    </row>
    <row r="15" spans="1:11" ht="13.5">
      <c r="A15" s="17"/>
      <c r="B15" s="77" t="str">
        <f>+'帳票61_06(1)'!B14</f>
        <v>南城市</v>
      </c>
      <c r="C15" s="135">
        <f>+'帳票61_06(1)'!BE14</f>
        <v>49476</v>
      </c>
      <c r="D15" s="136">
        <f>+'帳票61_06(1)'!BF14</f>
        <v>1765</v>
      </c>
      <c r="E15" s="137">
        <f t="shared" si="1"/>
        <v>51241</v>
      </c>
      <c r="F15" s="135">
        <f>+'帳票61_06(1)'!BJ14</f>
        <v>48658</v>
      </c>
      <c r="G15" s="136">
        <f>+'帳票61_06(1)'!BK14</f>
        <v>200</v>
      </c>
      <c r="H15" s="137">
        <f t="shared" si="2"/>
        <v>48858</v>
      </c>
      <c r="I15" s="150">
        <f t="shared" si="3"/>
        <v>98.34667313444902</v>
      </c>
      <c r="J15" s="151">
        <f t="shared" si="0"/>
        <v>11.3314447592068</v>
      </c>
      <c r="K15" s="152">
        <f t="shared" si="0"/>
        <v>95.34942721648679</v>
      </c>
    </row>
    <row r="16" spans="1:11" ht="13.5">
      <c r="A16" s="17"/>
      <c r="B16" s="78" t="str">
        <f>+'帳票61_06(1)'!B15</f>
        <v>国頭村</v>
      </c>
      <c r="C16" s="126">
        <f>+'帳票61_06(1)'!BE15</f>
        <v>9452</v>
      </c>
      <c r="D16" s="127">
        <f>+'帳票61_06(1)'!BF15</f>
        <v>200</v>
      </c>
      <c r="E16" s="128">
        <f t="shared" si="1"/>
        <v>9652</v>
      </c>
      <c r="F16" s="126">
        <f>+'帳票61_06(1)'!BJ15</f>
        <v>9322</v>
      </c>
      <c r="G16" s="127">
        <f>+'帳票61_06(1)'!BK15</f>
        <v>200</v>
      </c>
      <c r="H16" s="128">
        <f t="shared" si="2"/>
        <v>9522</v>
      </c>
      <c r="I16" s="141">
        <f t="shared" si="3"/>
        <v>98.62462970799831</v>
      </c>
      <c r="J16" s="142">
        <f t="shared" si="0"/>
        <v>100</v>
      </c>
      <c r="K16" s="143">
        <f t="shared" si="0"/>
        <v>98.65312888520515</v>
      </c>
    </row>
    <row r="17" spans="1:11" ht="13.5">
      <c r="A17" s="17"/>
      <c r="B17" s="75" t="str">
        <f>+'帳票61_06(1)'!B16</f>
        <v>大宜味村</v>
      </c>
      <c r="C17" s="129">
        <f>+'帳票61_06(1)'!BE16</f>
        <v>6712</v>
      </c>
      <c r="D17" s="130">
        <f>+'帳票61_06(1)'!BF16</f>
        <v>460</v>
      </c>
      <c r="E17" s="131">
        <f t="shared" si="1"/>
        <v>7172</v>
      </c>
      <c r="F17" s="129">
        <f>+'帳票61_06(1)'!BJ16</f>
        <v>6662</v>
      </c>
      <c r="G17" s="130">
        <f>+'帳票61_06(1)'!BK16</f>
        <v>0</v>
      </c>
      <c r="H17" s="131">
        <f t="shared" si="2"/>
        <v>6662</v>
      </c>
      <c r="I17" s="144">
        <f t="shared" si="3"/>
        <v>99.25506555423122</v>
      </c>
      <c r="J17" s="145">
        <f t="shared" si="0"/>
        <v>0</v>
      </c>
      <c r="K17" s="146">
        <f t="shared" si="0"/>
        <v>92.88901282766314</v>
      </c>
    </row>
    <row r="18" spans="1:11" ht="13.5">
      <c r="A18" s="17"/>
      <c r="B18" s="75" t="str">
        <f>+'帳票61_06(1)'!B17</f>
        <v>東村</v>
      </c>
      <c r="C18" s="129">
        <f>+'帳票61_06(1)'!BE17</f>
        <v>3360</v>
      </c>
      <c r="D18" s="130">
        <f>+'帳票61_06(1)'!BF17</f>
        <v>100</v>
      </c>
      <c r="E18" s="131">
        <f t="shared" si="1"/>
        <v>3460</v>
      </c>
      <c r="F18" s="129">
        <f>+'帳票61_06(1)'!BJ17</f>
        <v>3360</v>
      </c>
      <c r="G18" s="130">
        <f>+'帳票61_06(1)'!BK17</f>
        <v>0</v>
      </c>
      <c r="H18" s="131">
        <f t="shared" si="2"/>
        <v>3360</v>
      </c>
      <c r="I18" s="144">
        <f t="shared" si="3"/>
        <v>100</v>
      </c>
      <c r="J18" s="145">
        <f t="shared" si="0"/>
        <v>0</v>
      </c>
      <c r="K18" s="146">
        <f t="shared" si="0"/>
        <v>97.10982658959537</v>
      </c>
    </row>
    <row r="19" spans="1:11" ht="13.5">
      <c r="A19" s="17"/>
      <c r="B19" s="76" t="str">
        <f>+'帳票61_06(1)'!B18</f>
        <v>今帰仁村</v>
      </c>
      <c r="C19" s="132">
        <f>+'帳票61_06(1)'!BE18</f>
        <v>11355</v>
      </c>
      <c r="D19" s="133">
        <f>+'帳票61_06(1)'!BF18</f>
        <v>490</v>
      </c>
      <c r="E19" s="134">
        <f t="shared" si="1"/>
        <v>11845</v>
      </c>
      <c r="F19" s="132">
        <f>+'帳票61_06(1)'!BJ18</f>
        <v>11240</v>
      </c>
      <c r="G19" s="133">
        <f>+'帳票61_06(1)'!BK18</f>
        <v>0</v>
      </c>
      <c r="H19" s="134">
        <f t="shared" si="2"/>
        <v>11240</v>
      </c>
      <c r="I19" s="147">
        <f t="shared" si="3"/>
        <v>98.98723029502422</v>
      </c>
      <c r="J19" s="148">
        <f t="shared" si="0"/>
        <v>0</v>
      </c>
      <c r="K19" s="149">
        <f t="shared" si="0"/>
        <v>94.89235964542002</v>
      </c>
    </row>
    <row r="20" spans="1:11" ht="13.5">
      <c r="A20" s="17"/>
      <c r="B20" s="77" t="str">
        <f>+'帳票61_06(1)'!B19</f>
        <v>本部町</v>
      </c>
      <c r="C20" s="135">
        <f>+'帳票61_06(1)'!BE19</f>
        <v>21332</v>
      </c>
      <c r="D20" s="136">
        <f>+'帳票61_06(1)'!BF19</f>
        <v>382</v>
      </c>
      <c r="E20" s="137">
        <f t="shared" si="1"/>
        <v>21714</v>
      </c>
      <c r="F20" s="135">
        <f>+'帳票61_06(1)'!BJ19</f>
        <v>21182</v>
      </c>
      <c r="G20" s="136">
        <f>+'帳票61_06(1)'!BK19</f>
        <v>83</v>
      </c>
      <c r="H20" s="137">
        <f t="shared" si="2"/>
        <v>21265</v>
      </c>
      <c r="I20" s="150">
        <f t="shared" si="3"/>
        <v>99.29683105194074</v>
      </c>
      <c r="J20" s="151">
        <f t="shared" si="0"/>
        <v>21.727748691099478</v>
      </c>
      <c r="K20" s="152">
        <f t="shared" si="0"/>
        <v>97.9322096343373</v>
      </c>
    </row>
    <row r="21" spans="1:11" ht="13.5">
      <c r="A21" s="17"/>
      <c r="B21" s="75" t="str">
        <f>+'帳票61_06(1)'!B20</f>
        <v>恩納村</v>
      </c>
      <c r="C21" s="129">
        <f>+'帳票61_06(1)'!BE20</f>
        <v>36579</v>
      </c>
      <c r="D21" s="130">
        <f>+'帳票61_06(1)'!BF20</f>
        <v>2186</v>
      </c>
      <c r="E21" s="131">
        <f t="shared" si="1"/>
        <v>38765</v>
      </c>
      <c r="F21" s="129">
        <f>+'帳票61_06(1)'!BJ20</f>
        <v>36032</v>
      </c>
      <c r="G21" s="130">
        <f>+'帳票61_06(1)'!BK20</f>
        <v>408</v>
      </c>
      <c r="H21" s="131">
        <f t="shared" si="2"/>
        <v>36440</v>
      </c>
      <c r="I21" s="144">
        <f t="shared" si="3"/>
        <v>98.50460646819214</v>
      </c>
      <c r="J21" s="145">
        <f t="shared" si="0"/>
        <v>18.664226898444646</v>
      </c>
      <c r="K21" s="146">
        <f t="shared" si="0"/>
        <v>94.00232168192957</v>
      </c>
    </row>
    <row r="22" spans="1:11" ht="13.5">
      <c r="A22" s="17"/>
      <c r="B22" s="75" t="str">
        <f>+'帳票61_06(1)'!B21</f>
        <v>宜野座村</v>
      </c>
      <c r="C22" s="129">
        <f>+'帳票61_06(1)'!BE21</f>
        <v>11468</v>
      </c>
      <c r="D22" s="130">
        <f>+'帳票61_06(1)'!BF21</f>
        <v>811</v>
      </c>
      <c r="E22" s="131">
        <f t="shared" si="1"/>
        <v>12279</v>
      </c>
      <c r="F22" s="129">
        <f>+'帳票61_06(1)'!BJ21</f>
        <v>11288</v>
      </c>
      <c r="G22" s="130">
        <f>+'帳票61_06(1)'!BK21</f>
        <v>75</v>
      </c>
      <c r="H22" s="131">
        <f t="shared" si="2"/>
        <v>11363</v>
      </c>
      <c r="I22" s="144">
        <f t="shared" si="3"/>
        <v>98.43041506801534</v>
      </c>
      <c r="J22" s="145">
        <f t="shared" si="0"/>
        <v>9.247842170160297</v>
      </c>
      <c r="K22" s="146">
        <f t="shared" si="0"/>
        <v>92.54010912940794</v>
      </c>
    </row>
    <row r="23" spans="1:11" ht="13.5">
      <c r="A23" s="17"/>
      <c r="B23" s="75" t="str">
        <f>+'帳票61_06(1)'!B22</f>
        <v>金武町</v>
      </c>
      <c r="C23" s="129">
        <f>+'帳票61_06(1)'!BE22</f>
        <v>15047</v>
      </c>
      <c r="D23" s="130">
        <f>+'帳票61_06(1)'!BF22</f>
        <v>5861</v>
      </c>
      <c r="E23" s="131">
        <f t="shared" si="1"/>
        <v>20908</v>
      </c>
      <c r="F23" s="129">
        <f>+'帳票61_06(1)'!BJ22</f>
        <v>14947</v>
      </c>
      <c r="G23" s="130">
        <f>+'帳票61_06(1)'!BK22</f>
        <v>0</v>
      </c>
      <c r="H23" s="131">
        <f t="shared" si="2"/>
        <v>14947</v>
      </c>
      <c r="I23" s="144">
        <f t="shared" si="3"/>
        <v>99.33541569748122</v>
      </c>
      <c r="J23" s="145">
        <f t="shared" si="0"/>
        <v>0</v>
      </c>
      <c r="K23" s="146">
        <f t="shared" si="0"/>
        <v>71.4893820547159</v>
      </c>
    </row>
    <row r="24" spans="1:11" ht="13.5">
      <c r="A24" s="17"/>
      <c r="B24" s="76" t="str">
        <f>+'帳票61_06(1)'!B23</f>
        <v>伊江村</v>
      </c>
      <c r="C24" s="132">
        <f>+'帳票61_06(1)'!BE23</f>
        <v>6943</v>
      </c>
      <c r="D24" s="133">
        <f>+'帳票61_06(1)'!BF23</f>
        <v>0</v>
      </c>
      <c r="E24" s="134">
        <f t="shared" si="1"/>
        <v>6943</v>
      </c>
      <c r="F24" s="132">
        <f>+'帳票61_06(1)'!BJ23</f>
        <v>6943</v>
      </c>
      <c r="G24" s="133">
        <f>+'帳票61_06(1)'!BK23</f>
        <v>0</v>
      </c>
      <c r="H24" s="134">
        <f t="shared" si="2"/>
        <v>6943</v>
      </c>
      <c r="I24" s="147">
        <f t="shared" si="3"/>
        <v>100</v>
      </c>
      <c r="J24" s="148" t="str">
        <f t="shared" si="0"/>
        <v>－</v>
      </c>
      <c r="K24" s="149">
        <f t="shared" si="0"/>
        <v>100</v>
      </c>
    </row>
    <row r="25" spans="1:11" ht="13.5">
      <c r="A25" s="17"/>
      <c r="B25" s="77" t="str">
        <f>+'帳票61_06(1)'!B24</f>
        <v>読谷村</v>
      </c>
      <c r="C25" s="135">
        <f>+'帳票61_06(1)'!BE24</f>
        <v>33777</v>
      </c>
      <c r="D25" s="136">
        <f>+'帳票61_06(1)'!BF24</f>
        <v>2985</v>
      </c>
      <c r="E25" s="137">
        <f t="shared" si="1"/>
        <v>36762</v>
      </c>
      <c r="F25" s="135">
        <f>+'帳票61_06(1)'!BJ24</f>
        <v>33371</v>
      </c>
      <c r="G25" s="136">
        <f>+'帳票61_06(1)'!BK24</f>
        <v>575</v>
      </c>
      <c r="H25" s="137">
        <f t="shared" si="2"/>
        <v>33946</v>
      </c>
      <c r="I25" s="150">
        <f t="shared" si="3"/>
        <v>98.79799863812654</v>
      </c>
      <c r="J25" s="151">
        <f t="shared" si="0"/>
        <v>19.262981574539364</v>
      </c>
      <c r="K25" s="152">
        <f t="shared" si="0"/>
        <v>92.33991621783363</v>
      </c>
    </row>
    <row r="26" spans="1:11" ht="13.5">
      <c r="A26" s="17"/>
      <c r="B26" s="75" t="str">
        <f>+'帳票61_06(1)'!B25</f>
        <v>嘉手納町</v>
      </c>
      <c r="C26" s="129">
        <f>+'帳票61_06(1)'!BE25</f>
        <v>26234</v>
      </c>
      <c r="D26" s="130">
        <f>+'帳票61_06(1)'!BF25</f>
        <v>855</v>
      </c>
      <c r="E26" s="131">
        <f t="shared" si="1"/>
        <v>27089</v>
      </c>
      <c r="F26" s="129">
        <f>+'帳票61_06(1)'!BJ25</f>
        <v>26057</v>
      </c>
      <c r="G26" s="130">
        <f>+'帳票61_06(1)'!BK25</f>
        <v>200</v>
      </c>
      <c r="H26" s="131">
        <f t="shared" si="2"/>
        <v>26257</v>
      </c>
      <c r="I26" s="144">
        <f t="shared" si="3"/>
        <v>99.32530304185408</v>
      </c>
      <c r="J26" s="145">
        <f t="shared" si="0"/>
        <v>23.391812865497073</v>
      </c>
      <c r="K26" s="146">
        <f t="shared" si="0"/>
        <v>96.92864262246668</v>
      </c>
    </row>
    <row r="27" spans="1:11" ht="13.5">
      <c r="A27" s="17"/>
      <c r="B27" s="75" t="str">
        <f>+'帳票61_06(1)'!B26</f>
        <v>北谷町</v>
      </c>
      <c r="C27" s="129">
        <f>+'帳票61_06(1)'!BE26</f>
        <v>78699</v>
      </c>
      <c r="D27" s="130">
        <f>+'帳票61_06(1)'!BF26</f>
        <v>6839</v>
      </c>
      <c r="E27" s="131">
        <f t="shared" si="1"/>
        <v>85538</v>
      </c>
      <c r="F27" s="129">
        <f>+'帳票61_06(1)'!BJ26</f>
        <v>77558</v>
      </c>
      <c r="G27" s="130">
        <f>+'帳票61_06(1)'!BK26</f>
        <v>1579</v>
      </c>
      <c r="H27" s="131">
        <f t="shared" si="2"/>
        <v>79137</v>
      </c>
      <c r="I27" s="144">
        <f t="shared" si="3"/>
        <v>98.55017217499586</v>
      </c>
      <c r="J27" s="145">
        <f t="shared" si="0"/>
        <v>23.088170785202514</v>
      </c>
      <c r="K27" s="146">
        <f t="shared" si="0"/>
        <v>92.51677616965559</v>
      </c>
    </row>
    <row r="28" spans="1:11" ht="13.5">
      <c r="A28" s="17"/>
      <c r="B28" s="75" t="str">
        <f>+'帳票61_06(1)'!B27</f>
        <v>北中城村</v>
      </c>
      <c r="C28" s="129">
        <f>+'帳票61_06(1)'!BE27</f>
        <v>17684</v>
      </c>
      <c r="D28" s="130">
        <f>+'帳票61_06(1)'!BF27</f>
        <v>2269</v>
      </c>
      <c r="E28" s="131">
        <f t="shared" si="1"/>
        <v>19953</v>
      </c>
      <c r="F28" s="129">
        <f>+'帳票61_06(1)'!BJ27</f>
        <v>16912</v>
      </c>
      <c r="G28" s="130">
        <f>+'帳票61_06(1)'!BK27</f>
        <v>565</v>
      </c>
      <c r="H28" s="131">
        <f t="shared" si="2"/>
        <v>17477</v>
      </c>
      <c r="I28" s="144">
        <f t="shared" si="3"/>
        <v>95.63447183895046</v>
      </c>
      <c r="J28" s="145">
        <f t="shared" si="0"/>
        <v>24.9008373732922</v>
      </c>
      <c r="K28" s="146">
        <f t="shared" si="0"/>
        <v>87.59083847040546</v>
      </c>
    </row>
    <row r="29" spans="1:11" ht="13.5">
      <c r="A29" s="17"/>
      <c r="B29" s="76" t="str">
        <f>+'帳票61_06(1)'!B28</f>
        <v>中城村</v>
      </c>
      <c r="C29" s="132">
        <f>+'帳票61_06(1)'!BE28</f>
        <v>29675</v>
      </c>
      <c r="D29" s="133">
        <f>+'帳票61_06(1)'!BF28</f>
        <v>1247</v>
      </c>
      <c r="E29" s="134">
        <f t="shared" si="1"/>
        <v>30922</v>
      </c>
      <c r="F29" s="132">
        <f>+'帳票61_06(1)'!BJ28</f>
        <v>29210</v>
      </c>
      <c r="G29" s="133">
        <f>+'帳票61_06(1)'!BK28</f>
        <v>215</v>
      </c>
      <c r="H29" s="134">
        <f t="shared" si="2"/>
        <v>29425</v>
      </c>
      <c r="I29" s="147">
        <f t="shared" si="3"/>
        <v>98.4330244313395</v>
      </c>
      <c r="J29" s="148">
        <f t="shared" si="0"/>
        <v>17.24137931034483</v>
      </c>
      <c r="K29" s="149">
        <f t="shared" si="0"/>
        <v>95.15878662440981</v>
      </c>
    </row>
    <row r="30" spans="1:11" ht="13.5">
      <c r="A30" s="17"/>
      <c r="B30" s="77" t="str">
        <f>+'帳票61_06(1)'!B29</f>
        <v>西原町</v>
      </c>
      <c r="C30" s="135">
        <f>+'帳票61_06(1)'!BE29</f>
        <v>67451</v>
      </c>
      <c r="D30" s="136">
        <f>+'帳票61_06(1)'!BF29</f>
        <v>1750</v>
      </c>
      <c r="E30" s="137">
        <f t="shared" si="1"/>
        <v>69201</v>
      </c>
      <c r="F30" s="135">
        <f>+'帳票61_06(1)'!BJ29</f>
        <v>65973</v>
      </c>
      <c r="G30" s="136">
        <f>+'帳票61_06(1)'!BK29</f>
        <v>317</v>
      </c>
      <c r="H30" s="137">
        <f t="shared" si="2"/>
        <v>66290</v>
      </c>
      <c r="I30" s="150">
        <f t="shared" si="3"/>
        <v>97.80877970675009</v>
      </c>
      <c r="J30" s="151">
        <f t="shared" si="0"/>
        <v>18.114285714285714</v>
      </c>
      <c r="K30" s="152">
        <f t="shared" si="0"/>
        <v>95.7934133899799</v>
      </c>
    </row>
    <row r="31" spans="1:11" ht="13.5">
      <c r="A31" s="17"/>
      <c r="B31" s="75" t="str">
        <f>+'帳票61_06(1)'!B30</f>
        <v>与那原町</v>
      </c>
      <c r="C31" s="129">
        <f>+'帳票61_06(1)'!BE30</f>
        <v>22329</v>
      </c>
      <c r="D31" s="130">
        <f>+'帳票61_06(1)'!BF30</f>
        <v>349</v>
      </c>
      <c r="E31" s="131">
        <f t="shared" si="1"/>
        <v>22678</v>
      </c>
      <c r="F31" s="129">
        <f>+'帳票61_06(1)'!BJ30</f>
        <v>22273</v>
      </c>
      <c r="G31" s="130">
        <f>+'帳票61_06(1)'!BK30</f>
        <v>107</v>
      </c>
      <c r="H31" s="131">
        <f t="shared" si="2"/>
        <v>22380</v>
      </c>
      <c r="I31" s="144">
        <f t="shared" si="3"/>
        <v>99.74920506964038</v>
      </c>
      <c r="J31" s="145">
        <f t="shared" si="0"/>
        <v>30.659025787965614</v>
      </c>
      <c r="K31" s="146">
        <f t="shared" si="0"/>
        <v>98.68595114207602</v>
      </c>
    </row>
    <row r="32" spans="1:11" ht="13.5">
      <c r="A32" s="17"/>
      <c r="B32" s="75" t="str">
        <f>+'帳票61_06(1)'!B31</f>
        <v>南風原町</v>
      </c>
      <c r="C32" s="129">
        <f>+'帳票61_06(1)'!BE31</f>
        <v>73178</v>
      </c>
      <c r="D32" s="130">
        <f>+'帳票61_06(1)'!BF31</f>
        <v>1424</v>
      </c>
      <c r="E32" s="131">
        <f t="shared" si="1"/>
        <v>74602</v>
      </c>
      <c r="F32" s="129">
        <f>+'帳票61_06(1)'!BJ31</f>
        <v>72433</v>
      </c>
      <c r="G32" s="130">
        <f>+'帳票61_06(1)'!BK31</f>
        <v>394</v>
      </c>
      <c r="H32" s="131">
        <f t="shared" si="2"/>
        <v>72827</v>
      </c>
      <c r="I32" s="144">
        <f t="shared" si="3"/>
        <v>98.98193446117686</v>
      </c>
      <c r="J32" s="145">
        <f t="shared" si="0"/>
        <v>27.668539325842694</v>
      </c>
      <c r="K32" s="146">
        <f t="shared" si="0"/>
        <v>97.62070721964558</v>
      </c>
    </row>
    <row r="33" spans="1:11" ht="13.5">
      <c r="A33" s="17"/>
      <c r="B33" s="75" t="str">
        <f>+'帳票61_06(1)'!B32</f>
        <v>渡嘉敷村</v>
      </c>
      <c r="C33" s="129">
        <f>+'帳票61_06(1)'!BE32</f>
        <v>3210</v>
      </c>
      <c r="D33" s="130">
        <f>+'帳票61_06(1)'!BF32</f>
        <v>0</v>
      </c>
      <c r="E33" s="131">
        <f t="shared" si="1"/>
        <v>3210</v>
      </c>
      <c r="F33" s="129">
        <f>+'帳票61_06(1)'!BJ32</f>
        <v>3210</v>
      </c>
      <c r="G33" s="130">
        <f>+'帳票61_06(1)'!BK32</f>
        <v>0</v>
      </c>
      <c r="H33" s="131">
        <f t="shared" si="2"/>
        <v>3210</v>
      </c>
      <c r="I33" s="144">
        <f t="shared" si="3"/>
        <v>100</v>
      </c>
      <c r="J33" s="145" t="str">
        <f t="shared" si="0"/>
        <v>－</v>
      </c>
      <c r="K33" s="146">
        <f t="shared" si="0"/>
        <v>100</v>
      </c>
    </row>
    <row r="34" spans="1:11" ht="13.5">
      <c r="A34" s="17"/>
      <c r="B34" s="76" t="str">
        <f>+'帳票61_06(1)'!B33</f>
        <v>座間味村</v>
      </c>
      <c r="C34" s="132">
        <f>+'帳票61_06(1)'!BE33</f>
        <v>2419</v>
      </c>
      <c r="D34" s="133">
        <f>+'帳票61_06(1)'!BF33</f>
        <v>150</v>
      </c>
      <c r="E34" s="134">
        <f t="shared" si="1"/>
        <v>2569</v>
      </c>
      <c r="F34" s="132">
        <f>+'帳票61_06(1)'!BJ33</f>
        <v>2159</v>
      </c>
      <c r="G34" s="133">
        <f>+'帳票61_06(1)'!BK33</f>
        <v>150</v>
      </c>
      <c r="H34" s="134">
        <f t="shared" si="2"/>
        <v>2309</v>
      </c>
      <c r="I34" s="147">
        <f t="shared" si="3"/>
        <v>89.2517569243489</v>
      </c>
      <c r="J34" s="148">
        <f t="shared" si="0"/>
        <v>100</v>
      </c>
      <c r="K34" s="149">
        <f t="shared" si="0"/>
        <v>89.87933047878552</v>
      </c>
    </row>
    <row r="35" spans="1:11" ht="13.5">
      <c r="A35" s="17"/>
      <c r="B35" s="77" t="str">
        <f>+'帳票61_06(1)'!B34</f>
        <v>粟国村</v>
      </c>
      <c r="C35" s="135">
        <f>+'帳票61_06(1)'!BE34</f>
        <v>3346</v>
      </c>
      <c r="D35" s="136">
        <f>+'帳票61_06(1)'!BF34</f>
        <v>0</v>
      </c>
      <c r="E35" s="137">
        <f t="shared" si="1"/>
        <v>3346</v>
      </c>
      <c r="F35" s="135">
        <f>+'帳票61_06(1)'!BJ34</f>
        <v>3216</v>
      </c>
      <c r="G35" s="136">
        <f>+'帳票61_06(1)'!BK34</f>
        <v>0</v>
      </c>
      <c r="H35" s="137">
        <f t="shared" si="2"/>
        <v>3216</v>
      </c>
      <c r="I35" s="150">
        <f t="shared" si="3"/>
        <v>96.11476389719068</v>
      </c>
      <c r="J35" s="151" t="str">
        <f t="shared" si="0"/>
        <v>－</v>
      </c>
      <c r="K35" s="152">
        <f t="shared" si="0"/>
        <v>96.11476389719068</v>
      </c>
    </row>
    <row r="36" spans="1:11" ht="13.5">
      <c r="A36" s="17"/>
      <c r="B36" s="75" t="str">
        <f>+'帳票61_06(1)'!B35</f>
        <v>渡名喜村</v>
      </c>
      <c r="C36" s="129">
        <f>+'帳票61_06(1)'!BE35</f>
        <v>2194</v>
      </c>
      <c r="D36" s="130">
        <f>+'帳票61_06(1)'!BF35</f>
        <v>0</v>
      </c>
      <c r="E36" s="131">
        <f t="shared" si="1"/>
        <v>2194</v>
      </c>
      <c r="F36" s="129">
        <f>+'帳票61_06(1)'!BJ35</f>
        <v>2140</v>
      </c>
      <c r="G36" s="130">
        <f>+'帳票61_06(1)'!BK35</f>
        <v>0</v>
      </c>
      <c r="H36" s="131">
        <f t="shared" si="2"/>
        <v>2140</v>
      </c>
      <c r="I36" s="144">
        <f t="shared" si="3"/>
        <v>97.53874202370099</v>
      </c>
      <c r="J36" s="145" t="str">
        <f t="shared" si="0"/>
        <v>－</v>
      </c>
      <c r="K36" s="146">
        <f t="shared" si="0"/>
        <v>97.53874202370099</v>
      </c>
    </row>
    <row r="37" spans="1:11" ht="13.5">
      <c r="A37" s="17"/>
      <c r="B37" s="75" t="str">
        <f>+'帳票61_06(1)'!B36</f>
        <v>南大東村</v>
      </c>
      <c r="C37" s="129">
        <f>+'帳票61_06(1)'!BE36</f>
        <v>4808</v>
      </c>
      <c r="D37" s="130">
        <f>+'帳票61_06(1)'!BF36</f>
        <v>0</v>
      </c>
      <c r="E37" s="131">
        <f t="shared" si="1"/>
        <v>4808</v>
      </c>
      <c r="F37" s="129">
        <f>+'帳票61_06(1)'!BJ36</f>
        <v>4808</v>
      </c>
      <c r="G37" s="130">
        <f>+'帳票61_06(1)'!BK36</f>
        <v>0</v>
      </c>
      <c r="H37" s="131">
        <f t="shared" si="2"/>
        <v>4808</v>
      </c>
      <c r="I37" s="144">
        <f t="shared" si="3"/>
        <v>100</v>
      </c>
      <c r="J37" s="145" t="str">
        <f t="shared" si="3"/>
        <v>－</v>
      </c>
      <c r="K37" s="146">
        <f t="shared" si="3"/>
        <v>100</v>
      </c>
    </row>
    <row r="38" spans="1:11" ht="13.5">
      <c r="A38" s="17"/>
      <c r="B38" s="75" t="str">
        <f>+'帳票61_06(1)'!B37</f>
        <v>北大東村</v>
      </c>
      <c r="C38" s="129">
        <f>+'帳票61_06(1)'!BE37</f>
        <v>2775</v>
      </c>
      <c r="D38" s="130">
        <f>+'帳票61_06(1)'!BF37</f>
        <v>0</v>
      </c>
      <c r="E38" s="131">
        <f t="shared" si="1"/>
        <v>2775</v>
      </c>
      <c r="F38" s="129">
        <f>+'帳票61_06(1)'!BJ37</f>
        <v>2775</v>
      </c>
      <c r="G38" s="130">
        <f>+'帳票61_06(1)'!BK37</f>
        <v>0</v>
      </c>
      <c r="H38" s="131">
        <f t="shared" si="2"/>
        <v>2775</v>
      </c>
      <c r="I38" s="144">
        <f t="shared" si="3"/>
        <v>100</v>
      </c>
      <c r="J38" s="145" t="str">
        <f t="shared" si="3"/>
        <v>－</v>
      </c>
      <c r="K38" s="146">
        <f t="shared" si="3"/>
        <v>100</v>
      </c>
    </row>
    <row r="39" spans="1:11" ht="13.5">
      <c r="A39" s="17"/>
      <c r="B39" s="76" t="str">
        <f>+'帳票61_06(1)'!B38</f>
        <v>伊平屋村</v>
      </c>
      <c r="C39" s="132">
        <f>+'帳票61_06(1)'!BE38</f>
        <v>2968</v>
      </c>
      <c r="D39" s="133">
        <f>+'帳票61_06(1)'!BF38</f>
        <v>0</v>
      </c>
      <c r="E39" s="134">
        <f t="shared" si="1"/>
        <v>2968</v>
      </c>
      <c r="F39" s="132">
        <f>+'帳票61_06(1)'!BJ38</f>
        <v>2968</v>
      </c>
      <c r="G39" s="133">
        <f>+'帳票61_06(1)'!BK38</f>
        <v>0</v>
      </c>
      <c r="H39" s="134">
        <f t="shared" si="2"/>
        <v>2968</v>
      </c>
      <c r="I39" s="147">
        <f t="shared" si="3"/>
        <v>100</v>
      </c>
      <c r="J39" s="148" t="str">
        <f t="shared" si="3"/>
        <v>－</v>
      </c>
      <c r="K39" s="149">
        <f t="shared" si="3"/>
        <v>100</v>
      </c>
    </row>
    <row r="40" spans="1:11" ht="13.5">
      <c r="A40" s="17"/>
      <c r="B40" s="77" t="str">
        <f>+'帳票61_06(1)'!B39</f>
        <v>伊是名村</v>
      </c>
      <c r="C40" s="135">
        <f>+'帳票61_06(1)'!BE39</f>
        <v>6961</v>
      </c>
      <c r="D40" s="136">
        <f>+'帳票61_06(1)'!BF39</f>
        <v>434</v>
      </c>
      <c r="E40" s="137">
        <f t="shared" si="1"/>
        <v>7395</v>
      </c>
      <c r="F40" s="135">
        <f>+'帳票61_06(1)'!BJ39</f>
        <v>6961</v>
      </c>
      <c r="G40" s="136">
        <f>+'帳票61_06(1)'!BK39</f>
        <v>0</v>
      </c>
      <c r="H40" s="137">
        <f t="shared" si="2"/>
        <v>6961</v>
      </c>
      <c r="I40" s="150">
        <f t="shared" si="3"/>
        <v>100</v>
      </c>
      <c r="J40" s="151">
        <f t="shared" si="3"/>
        <v>0</v>
      </c>
      <c r="K40" s="152">
        <f t="shared" si="3"/>
        <v>94.13116970926302</v>
      </c>
    </row>
    <row r="41" spans="1:11" ht="13.5">
      <c r="A41" s="17"/>
      <c r="B41" s="75" t="str">
        <f>+'帳票61_06(1)'!B40</f>
        <v>久米島町</v>
      </c>
      <c r="C41" s="129">
        <f>+'帳票61_06(1)'!BE40</f>
        <v>19148</v>
      </c>
      <c r="D41" s="130">
        <f>+'帳票61_06(1)'!BF40</f>
        <v>3022</v>
      </c>
      <c r="E41" s="131">
        <f t="shared" si="1"/>
        <v>22170</v>
      </c>
      <c r="F41" s="129">
        <f>+'帳票61_06(1)'!BJ40</f>
        <v>17854</v>
      </c>
      <c r="G41" s="130">
        <f>+'帳票61_06(1)'!BK40</f>
        <v>671</v>
      </c>
      <c r="H41" s="131">
        <f t="shared" si="2"/>
        <v>18525</v>
      </c>
      <c r="I41" s="144">
        <f t="shared" si="3"/>
        <v>93.24211405890954</v>
      </c>
      <c r="J41" s="145">
        <f t="shared" si="3"/>
        <v>22.203838517538056</v>
      </c>
      <c r="K41" s="146">
        <f t="shared" si="3"/>
        <v>83.55886332882272</v>
      </c>
    </row>
    <row r="42" spans="1:11" ht="13.5">
      <c r="A42" s="17"/>
      <c r="B42" s="75" t="str">
        <f>+'帳票61_06(1)'!B41</f>
        <v>八重瀬町</v>
      </c>
      <c r="C42" s="129">
        <f>+'帳票61_06(1)'!BE41</f>
        <v>29299</v>
      </c>
      <c r="D42" s="130">
        <f>+'帳票61_06(1)'!BF41</f>
        <v>1227</v>
      </c>
      <c r="E42" s="131">
        <f t="shared" si="1"/>
        <v>30526</v>
      </c>
      <c r="F42" s="129">
        <f>+'帳票61_06(1)'!BJ41</f>
        <v>29093</v>
      </c>
      <c r="G42" s="130">
        <f>+'帳票61_06(1)'!BK41</f>
        <v>165</v>
      </c>
      <c r="H42" s="131">
        <f t="shared" si="2"/>
        <v>29258</v>
      </c>
      <c r="I42" s="144">
        <f t="shared" si="3"/>
        <v>99.29690433120585</v>
      </c>
      <c r="J42" s="145">
        <f t="shared" si="3"/>
        <v>13.447432762836186</v>
      </c>
      <c r="K42" s="146">
        <f t="shared" si="3"/>
        <v>95.84616392583372</v>
      </c>
    </row>
    <row r="43" spans="1:11" ht="13.5">
      <c r="A43" s="17"/>
      <c r="B43" s="75" t="str">
        <f>+'帳票61_06(1)'!B42</f>
        <v>多良間村</v>
      </c>
      <c r="C43" s="129">
        <f>+'帳票61_06(1)'!BE42</f>
        <v>3105</v>
      </c>
      <c r="D43" s="130">
        <f>+'帳票61_06(1)'!BF42</f>
        <v>405</v>
      </c>
      <c r="E43" s="131">
        <f t="shared" si="1"/>
        <v>3510</v>
      </c>
      <c r="F43" s="129">
        <f>+'帳票61_06(1)'!BJ42</f>
        <v>3105</v>
      </c>
      <c r="G43" s="130">
        <f>+'帳票61_06(1)'!BK42</f>
        <v>257</v>
      </c>
      <c r="H43" s="131">
        <f t="shared" si="2"/>
        <v>3362</v>
      </c>
      <c r="I43" s="144">
        <f t="shared" si="3"/>
        <v>100</v>
      </c>
      <c r="J43" s="145">
        <f t="shared" si="3"/>
        <v>63.456790123456784</v>
      </c>
      <c r="K43" s="146">
        <f t="shared" si="3"/>
        <v>95.78347578347578</v>
      </c>
    </row>
    <row r="44" spans="1:11" ht="13.5">
      <c r="A44" s="17"/>
      <c r="B44" s="76" t="str">
        <f>+'帳票61_06(1)'!B43</f>
        <v>竹富町</v>
      </c>
      <c r="C44" s="132">
        <f>+'帳票61_06(1)'!BE43</f>
        <v>10587</v>
      </c>
      <c r="D44" s="133">
        <f>+'帳票61_06(1)'!BF43</f>
        <v>490</v>
      </c>
      <c r="E44" s="134">
        <f t="shared" si="1"/>
        <v>11077</v>
      </c>
      <c r="F44" s="132">
        <f>+'帳票61_06(1)'!BJ43</f>
        <v>9835</v>
      </c>
      <c r="G44" s="133">
        <f>+'帳票61_06(1)'!BK43</f>
        <v>230</v>
      </c>
      <c r="H44" s="134">
        <f t="shared" si="2"/>
        <v>10065</v>
      </c>
      <c r="I44" s="147">
        <f t="shared" si="3"/>
        <v>92.89694908850477</v>
      </c>
      <c r="J44" s="148">
        <f t="shared" si="3"/>
        <v>46.93877551020408</v>
      </c>
      <c r="K44" s="149">
        <f t="shared" si="3"/>
        <v>90.86395233366436</v>
      </c>
    </row>
    <row r="45" spans="1:11" ht="14.25" thickBot="1">
      <c r="A45" s="17"/>
      <c r="B45" s="229" t="str">
        <f>+'帳票61_06(1)'!B44</f>
        <v>与那国町</v>
      </c>
      <c r="C45" s="230">
        <f>+'帳票61_06(1)'!BE44</f>
        <v>5417</v>
      </c>
      <c r="D45" s="231">
        <f>+'帳票61_06(1)'!BF44</f>
        <v>0</v>
      </c>
      <c r="E45" s="232">
        <f t="shared" si="1"/>
        <v>5417</v>
      </c>
      <c r="F45" s="230">
        <f>+'帳票61_06(1)'!BJ44</f>
        <v>5417</v>
      </c>
      <c r="G45" s="231">
        <f>+'帳票61_06(1)'!BK44</f>
        <v>0</v>
      </c>
      <c r="H45" s="232">
        <f t="shared" si="2"/>
        <v>5417</v>
      </c>
      <c r="I45" s="233">
        <f t="shared" si="3"/>
        <v>100</v>
      </c>
      <c r="J45" s="234" t="str">
        <f t="shared" si="3"/>
        <v>－</v>
      </c>
      <c r="K45" s="235">
        <f t="shared" si="3"/>
        <v>100</v>
      </c>
    </row>
    <row r="46" spans="1:11" ht="14.25" thickTop="1">
      <c r="A46" s="19"/>
      <c r="B46" s="79" t="s">
        <v>65</v>
      </c>
      <c r="C46" s="173">
        <f aca="true" t="shared" si="4" ref="C46:H46">SUM(C5:C15)</f>
        <v>2313954</v>
      </c>
      <c r="D46" s="174">
        <f t="shared" si="4"/>
        <v>70658</v>
      </c>
      <c r="E46" s="175">
        <f t="shared" si="4"/>
        <v>2384612</v>
      </c>
      <c r="F46" s="173">
        <f t="shared" si="4"/>
        <v>2302984</v>
      </c>
      <c r="G46" s="174">
        <f t="shared" si="4"/>
        <v>12981</v>
      </c>
      <c r="H46" s="175">
        <f t="shared" si="4"/>
        <v>2315965</v>
      </c>
      <c r="I46" s="176">
        <f t="shared" si="3"/>
        <v>99.52591970281173</v>
      </c>
      <c r="J46" s="177">
        <f t="shared" si="3"/>
        <v>18.371592742506156</v>
      </c>
      <c r="K46" s="178">
        <f t="shared" si="3"/>
        <v>97.12125075274301</v>
      </c>
    </row>
    <row r="47" spans="1:11" ht="14.25" thickBot="1">
      <c r="A47" s="19"/>
      <c r="B47" s="80" t="s">
        <v>66</v>
      </c>
      <c r="C47" s="138">
        <f aca="true" t="shared" si="5" ref="C47:H47">SUM(C16:C45)</f>
        <v>567512</v>
      </c>
      <c r="D47" s="139">
        <f t="shared" si="5"/>
        <v>33936</v>
      </c>
      <c r="E47" s="140">
        <f t="shared" si="5"/>
        <v>601448</v>
      </c>
      <c r="F47" s="138">
        <f t="shared" si="5"/>
        <v>558304</v>
      </c>
      <c r="G47" s="139">
        <f t="shared" si="5"/>
        <v>6191</v>
      </c>
      <c r="H47" s="140">
        <f t="shared" si="5"/>
        <v>564495</v>
      </c>
      <c r="I47" s="153">
        <f t="shared" si="3"/>
        <v>98.37747924272968</v>
      </c>
      <c r="J47" s="167">
        <f t="shared" si="3"/>
        <v>18.243163602074493</v>
      </c>
      <c r="K47" s="154">
        <f t="shared" si="3"/>
        <v>93.8559942006624</v>
      </c>
    </row>
    <row r="48" spans="2:11" ht="14.25" thickBot="1">
      <c r="B48" s="82" t="s">
        <v>114</v>
      </c>
      <c r="C48" s="156">
        <f aca="true" t="shared" si="6" ref="C48:H48">SUM(C46:C47)</f>
        <v>2881466</v>
      </c>
      <c r="D48" s="157">
        <f t="shared" si="6"/>
        <v>104594</v>
      </c>
      <c r="E48" s="158">
        <f t="shared" si="6"/>
        <v>2986060</v>
      </c>
      <c r="F48" s="156">
        <f t="shared" si="6"/>
        <v>2861288</v>
      </c>
      <c r="G48" s="157">
        <f t="shared" si="6"/>
        <v>19172</v>
      </c>
      <c r="H48" s="158">
        <f t="shared" si="6"/>
        <v>2880460</v>
      </c>
      <c r="I48" s="159">
        <f t="shared" si="3"/>
        <v>99.29973145614073</v>
      </c>
      <c r="J48" s="172">
        <f t="shared" si="3"/>
        <v>18.329923322561523</v>
      </c>
      <c r="K48" s="160">
        <f t="shared" si="3"/>
        <v>96.46356737640905</v>
      </c>
    </row>
  </sheetData>
  <mergeCells count="12">
    <mergeCell ref="I3:I4"/>
    <mergeCell ref="J3:J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K3:K4"/>
  </mergeCells>
  <printOptions/>
  <pageMargins left="0.7874015748031497" right="0.7874015748031497" top="0.5905511811023623" bottom="0.5905511811023623" header="0.5118110236220472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2009-03-31T07:05:50Z</cp:lastPrinted>
  <dcterms:created xsi:type="dcterms:W3CDTF">1999-11-16T09:09:36Z</dcterms:created>
  <dcterms:modified xsi:type="dcterms:W3CDTF">2010-03-31T07:21:36Z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